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28.xml" ContentType="application/vnd.openxmlformats-officedocument.spreadsheetml.worksheet+xml"/>
  <Override PartName="/xl/worksheets/sheet31.xml" ContentType="application/vnd.openxmlformats-officedocument.spreadsheetml.worksheet+xml"/>
  <Override PartName="/xl/worksheets/sheet26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2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1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605"/>
  </bookViews>
  <sheets>
    <sheet name="UL-SH" sheetId="1" r:id="rId1"/>
    <sheet name="TM" sheetId="2" r:id="rId2"/>
    <sheet name="TIIOF" sheetId="3" r:id="rId3"/>
    <sheet name="TICBOF" sheetId="4" r:id="rId4"/>
    <sheet name="TI" sheetId="5" r:id="rId5"/>
    <sheet name="SP" sheetId="6" r:id="rId6"/>
    <sheet name="PP" sheetId="7" r:id="rId7"/>
    <sheet name="MP" sheetId="8" r:id="rId8"/>
    <sheet name="MD" sheetId="9" r:id="rId9"/>
    <sheet name="LP" sheetId="10" r:id="rId10"/>
    <sheet name="IB" sheetId="11" r:id="rId11"/>
    <sheet name="GS" sheetId="12" r:id="rId12"/>
    <sheet name="GN" sheetId="13" r:id="rId13"/>
    <sheet name="FISPF" sheetId="14" r:id="rId14"/>
    <sheet name="FBPF" sheetId="15" r:id="rId15"/>
    <sheet name="BF" sheetId="16" r:id="rId16"/>
    <sheet name="TX" sheetId="18" r:id="rId17"/>
    <sheet name="TG" sheetId="19" r:id="rId18"/>
    <sheet name="SM" sheetId="20" r:id="rId19"/>
    <sheet name="PR" sheetId="21" r:id="rId20"/>
    <sheet name="IT" sheetId="22" r:id="rId21"/>
    <sheet name="IF" sheetId="23" r:id="rId22"/>
    <sheet name="IE" sheetId="24" r:id="rId23"/>
    <sheet name="HG" sheetId="25" r:id="rId24"/>
    <sheet name="FX" sheetId="26" r:id="rId25"/>
    <sheet name="FIUS" sheetId="27" r:id="rId26"/>
    <sheet name="FIMAS" sheetId="28" r:id="rId27"/>
    <sheet name="FF" sheetId="29" r:id="rId28"/>
    <sheet name="FEGF" sheetId="30" r:id="rId29"/>
    <sheet name="FC" sheetId="31" r:id="rId30"/>
    <sheet name="F5" sheetId="32" r:id="rId31"/>
    <sheet name="F4" sheetId="33" r:id="rId32"/>
    <sheet name="F3" sheetId="34" r:id="rId33"/>
    <sheet name="F2" sheetId="35" r:id="rId34"/>
    <sheet name="F1" sheetId="36" r:id="rId35"/>
    <sheet name="BU" sheetId="37" r:id="rId36"/>
    <sheet name="BC" sheetId="38" r:id="rId37"/>
    <sheet name="AE" sheetId="39" r:id="rId38"/>
    <sheet name="++" sheetId="40" r:id="rId39"/>
  </sheets>
  <calcPr calcId="145621"/>
  <customWorkbookViews>
    <customWorkbookView name="Jadhav, Sarita - Personal View" guid="{87B09956-5AD1-48AD-87EF-6965A9800F09}" mergeInterval="0" personalView="1" maximized="1" windowWidth="1280" windowHeight="799" activeSheetId="2"/>
    <customWorkbookView name="Sheth, Piyush - Personal View" guid="{10CFD7E8-6A78-4B4C-9357-15843FD6BF88}" mergeInterval="0" personalView="1" maximized="1" windowWidth="1920" windowHeight="814" activeSheetId="7"/>
  </customWorkbookViews>
</workbook>
</file>

<file path=xl/calcChain.xml><?xml version="1.0" encoding="utf-8"?>
<calcChain xmlns="http://schemas.openxmlformats.org/spreadsheetml/2006/main">
  <c r="F39" i="11" l="1"/>
  <c r="F67" i="3" l="1"/>
  <c r="F84" i="40" l="1"/>
  <c r="F78" i="40"/>
  <c r="E78" i="40"/>
  <c r="F72" i="40"/>
  <c r="E72" i="40"/>
  <c r="F66" i="40"/>
  <c r="E66" i="40"/>
  <c r="E66" i="39"/>
  <c r="E68" i="39" s="1"/>
  <c r="E72" i="39" s="1"/>
  <c r="E23" i="39"/>
  <c r="F63" i="38"/>
  <c r="F57" i="38"/>
  <c r="E57" i="38"/>
  <c r="F51" i="38"/>
  <c r="E51" i="38"/>
  <c r="F48" i="37"/>
  <c r="F42" i="37"/>
  <c r="E42" i="37"/>
  <c r="F17" i="36"/>
  <c r="F11" i="36"/>
  <c r="E11" i="36"/>
  <c r="F17" i="35"/>
  <c r="F11" i="35"/>
  <c r="E11" i="35"/>
  <c r="F17" i="34"/>
  <c r="F11" i="34"/>
  <c r="E11" i="34"/>
  <c r="F16" i="33"/>
  <c r="F10" i="33"/>
  <c r="E10" i="33"/>
  <c r="E15" i="32"/>
  <c r="E9" i="32"/>
  <c r="D9" i="32"/>
  <c r="F66" i="31"/>
  <c r="F60" i="31"/>
  <c r="E60" i="31"/>
  <c r="F54" i="31"/>
  <c r="E54" i="31"/>
  <c r="E13" i="30"/>
  <c r="D13" i="30"/>
  <c r="E7" i="30"/>
  <c r="D7" i="30"/>
  <c r="E14" i="29"/>
  <c r="E8" i="29"/>
  <c r="D8" i="29"/>
  <c r="D9" i="28"/>
  <c r="D11" i="28" s="1"/>
  <c r="E13" i="27"/>
  <c r="D13" i="27"/>
  <c r="E7" i="27"/>
  <c r="D7" i="27"/>
  <c r="F65" i="26"/>
  <c r="F59" i="26"/>
  <c r="E59" i="26"/>
  <c r="F51" i="25"/>
  <c r="F45" i="25"/>
  <c r="E45" i="25"/>
  <c r="F40" i="25"/>
  <c r="E40" i="25"/>
  <c r="E50" i="24"/>
  <c r="E52" i="24" s="1"/>
  <c r="E56" i="24" s="1"/>
  <c r="E32" i="24"/>
  <c r="F62" i="23"/>
  <c r="F56" i="23"/>
  <c r="E56" i="23"/>
  <c r="F49" i="23"/>
  <c r="E49" i="23"/>
  <c r="E30" i="22"/>
  <c r="E22" i="22"/>
  <c r="E18" i="22"/>
  <c r="E32" i="22" s="1"/>
  <c r="F73" i="21"/>
  <c r="F67" i="21"/>
  <c r="E67" i="21"/>
  <c r="F62" i="21"/>
  <c r="E62" i="21"/>
  <c r="F87" i="20"/>
  <c r="F81" i="20"/>
  <c r="E81" i="20"/>
  <c r="F39" i="19"/>
  <c r="F33" i="19"/>
  <c r="E33" i="19"/>
  <c r="F70" i="18"/>
  <c r="F64" i="18"/>
  <c r="E64" i="18"/>
  <c r="F58" i="18"/>
  <c r="E58" i="18"/>
  <c r="F54" i="24" l="1"/>
  <c r="F48" i="24"/>
  <c r="F46" i="24"/>
  <c r="F44" i="24"/>
  <c r="F42" i="24"/>
  <c r="F40" i="24"/>
  <c r="F38" i="24"/>
  <c r="F31" i="24"/>
  <c r="F29" i="24"/>
  <c r="F27" i="24"/>
  <c r="F25" i="24"/>
  <c r="F23" i="24"/>
  <c r="F21" i="24"/>
  <c r="F19" i="24"/>
  <c r="F17" i="24"/>
  <c r="F15" i="24"/>
  <c r="F13" i="24"/>
  <c r="F11" i="24"/>
  <c r="F9" i="24"/>
  <c r="F49" i="24"/>
  <c r="F47" i="24"/>
  <c r="F45" i="24"/>
  <c r="F43" i="24"/>
  <c r="F41" i="24"/>
  <c r="F39" i="24"/>
  <c r="F37" i="24"/>
  <c r="F30" i="24"/>
  <c r="F28" i="24"/>
  <c r="F26" i="24"/>
  <c r="F24" i="24"/>
  <c r="F22" i="24"/>
  <c r="F20" i="24"/>
  <c r="F18" i="24"/>
  <c r="F16" i="24"/>
  <c r="F14" i="24"/>
  <c r="F12" i="24"/>
  <c r="F10" i="24"/>
  <c r="F8" i="24"/>
  <c r="F65" i="39"/>
  <c r="F63" i="39"/>
  <c r="F61" i="39"/>
  <c r="F59" i="39"/>
  <c r="F57" i="39"/>
  <c r="F55" i="39"/>
  <c r="F53" i="39"/>
  <c r="F51" i="39"/>
  <c r="F49" i="39"/>
  <c r="F47" i="39"/>
  <c r="F45" i="39"/>
  <c r="F43" i="39"/>
  <c r="F41" i="39"/>
  <c r="F39" i="39"/>
  <c r="F37" i="39"/>
  <c r="F35" i="39"/>
  <c r="F33" i="39"/>
  <c r="F31" i="39"/>
  <c r="F29" i="39"/>
  <c r="F22" i="39"/>
  <c r="F20" i="39"/>
  <c r="F18" i="39"/>
  <c r="F16" i="39"/>
  <c r="F14" i="39"/>
  <c r="F12" i="39"/>
  <c r="F10" i="39"/>
  <c r="F8" i="39"/>
  <c r="F70" i="39"/>
  <c r="F64" i="39"/>
  <c r="F62" i="39"/>
  <c r="F60" i="39"/>
  <c r="F58" i="39"/>
  <c r="F56" i="39"/>
  <c r="F54" i="39"/>
  <c r="F52" i="39"/>
  <c r="F50" i="39"/>
  <c r="F48" i="39"/>
  <c r="F46" i="39"/>
  <c r="F44" i="39"/>
  <c r="F42" i="39"/>
  <c r="F40" i="39"/>
  <c r="F38" i="39"/>
  <c r="F36" i="39"/>
  <c r="F34" i="39"/>
  <c r="F32" i="39"/>
  <c r="F30" i="39"/>
  <c r="F28" i="39"/>
  <c r="F66" i="39" s="1"/>
  <c r="F21" i="39"/>
  <c r="F19" i="39"/>
  <c r="F17" i="39"/>
  <c r="F15" i="39"/>
  <c r="F13" i="39"/>
  <c r="F11" i="39"/>
  <c r="F9" i="39"/>
  <c r="E36" i="22"/>
  <c r="F32" i="22" s="1"/>
  <c r="D15" i="28"/>
  <c r="F50" i="9"/>
  <c r="E50" i="9"/>
  <c r="F103" i="6"/>
  <c r="E103" i="6"/>
  <c r="F69" i="1"/>
  <c r="E69" i="1"/>
  <c r="E13" i="28" l="1"/>
  <c r="E7" i="28"/>
  <c r="E8" i="28"/>
  <c r="E6" i="28"/>
  <c r="E9" i="28" s="1"/>
  <c r="E11" i="28"/>
  <c r="E15" i="28" s="1"/>
  <c r="F32" i="24"/>
  <c r="F50" i="24"/>
  <c r="F52" i="24" s="1"/>
  <c r="F56" i="24" s="1"/>
  <c r="F29" i="22"/>
  <c r="F27" i="22"/>
  <c r="F30" i="22" s="1"/>
  <c r="F17" i="22"/>
  <c r="F15" i="22"/>
  <c r="F13" i="22"/>
  <c r="F11" i="22"/>
  <c r="F9" i="22"/>
  <c r="F34" i="22"/>
  <c r="F36" i="22" s="1"/>
  <c r="F28" i="22"/>
  <c r="F21" i="22"/>
  <c r="F22" i="22" s="1"/>
  <c r="F16" i="22"/>
  <c r="F14" i="22"/>
  <c r="F12" i="22"/>
  <c r="F10" i="22"/>
  <c r="F8" i="22"/>
  <c r="F68" i="39"/>
  <c r="F72" i="39" s="1"/>
  <c r="F23" i="39"/>
  <c r="F64" i="2"/>
  <c r="F54" i="2"/>
  <c r="F62" i="2" s="1"/>
  <c r="E62" i="2"/>
  <c r="E66" i="2" s="1"/>
  <c r="E54" i="2"/>
  <c r="F18" i="22" l="1"/>
  <c r="E39" i="11"/>
  <c r="F41" i="9"/>
  <c r="E41" i="9"/>
  <c r="F97" i="6"/>
  <c r="E97" i="6"/>
  <c r="F74" i="5"/>
  <c r="E74" i="5"/>
  <c r="F96" i="4"/>
  <c r="E96" i="4"/>
  <c r="F62" i="3"/>
  <c r="E62" i="3"/>
  <c r="F56" i="1"/>
  <c r="E56" i="1"/>
  <c r="F91" i="1" l="1"/>
  <c r="F44" i="1"/>
  <c r="F85" i="1"/>
  <c r="E85" i="1"/>
  <c r="E44" i="1"/>
  <c r="F66" i="2"/>
  <c r="F60" i="2"/>
  <c r="E60" i="2"/>
  <c r="F28" i="2"/>
  <c r="E28" i="2"/>
  <c r="F18" i="2"/>
  <c r="E18" i="2"/>
  <c r="F14" i="2"/>
  <c r="E14" i="2"/>
  <c r="F77" i="3"/>
  <c r="F71" i="3"/>
  <c r="E71" i="3"/>
  <c r="E67" i="3"/>
  <c r="F36" i="3"/>
  <c r="E36" i="3"/>
  <c r="F107" i="4"/>
  <c r="F101" i="4"/>
  <c r="E101" i="4"/>
  <c r="F57" i="4"/>
  <c r="E57" i="4"/>
  <c r="F90" i="5"/>
  <c r="F84" i="5"/>
  <c r="E84" i="5"/>
  <c r="F79" i="5"/>
  <c r="E79" i="5"/>
  <c r="F38" i="5"/>
  <c r="E38" i="5"/>
  <c r="F114" i="6"/>
  <c r="F57" i="6"/>
  <c r="F108" i="6"/>
  <c r="E108" i="6"/>
  <c r="E57" i="6"/>
  <c r="F76" i="7"/>
  <c r="F55" i="7"/>
  <c r="F70" i="7"/>
  <c r="E70" i="7"/>
  <c r="F60" i="7"/>
  <c r="E60" i="7"/>
  <c r="E55" i="7"/>
  <c r="F48" i="7"/>
  <c r="E48" i="7"/>
  <c r="F81" i="8"/>
  <c r="F60" i="8"/>
  <c r="F47" i="8"/>
  <c r="F75" i="8"/>
  <c r="E75" i="8"/>
  <c r="F65" i="8"/>
  <c r="E65" i="8"/>
  <c r="E60" i="8"/>
  <c r="E47" i="8"/>
  <c r="F63" i="9"/>
  <c r="F57" i="9"/>
  <c r="F28" i="9"/>
  <c r="E57" i="9"/>
  <c r="E28" i="9"/>
  <c r="F24" i="10"/>
  <c r="F18" i="10"/>
  <c r="E18" i="10"/>
  <c r="F10" i="10"/>
  <c r="E10" i="10"/>
  <c r="F55" i="11"/>
  <c r="F20" i="11"/>
  <c r="F49" i="11"/>
  <c r="E49" i="11"/>
  <c r="F44" i="11"/>
  <c r="E44" i="11"/>
  <c r="E20" i="11"/>
  <c r="F15" i="12"/>
  <c r="F9" i="12"/>
  <c r="E9" i="12"/>
  <c r="F17" i="13"/>
  <c r="F11" i="13"/>
  <c r="E11" i="13"/>
  <c r="F43" i="14"/>
  <c r="F31" i="14"/>
  <c r="F27" i="14"/>
  <c r="F37" i="14"/>
  <c r="E37" i="14"/>
  <c r="E31" i="14"/>
  <c r="E27" i="14"/>
  <c r="F20" i="14"/>
  <c r="E20" i="14"/>
  <c r="F34" i="15"/>
  <c r="F22" i="15"/>
  <c r="F28" i="15"/>
  <c r="E28" i="15"/>
  <c r="E22" i="15"/>
  <c r="F87" i="16"/>
  <c r="F73" i="16"/>
  <c r="F67" i="16"/>
  <c r="F59" i="16"/>
  <c r="F81" i="16"/>
  <c r="E81" i="16"/>
  <c r="E73" i="16"/>
  <c r="E67" i="16"/>
  <c r="E59" i="16"/>
</calcChain>
</file>

<file path=xl/sharedStrings.xml><?xml version="1.0" encoding="utf-8"?>
<sst xmlns="http://schemas.openxmlformats.org/spreadsheetml/2006/main" count="5480" uniqueCount="1306">
  <si>
    <t>Franklin India Balanced Fund As of -30Sep2016</t>
  </si>
  <si>
    <t>ISIN Number</t>
  </si>
  <si>
    <t>Instrument Name</t>
  </si>
  <si>
    <t>Industry/Rating</t>
  </si>
  <si>
    <t>Quantity</t>
  </si>
  <si>
    <t xml:space="preserve">Market Value(Rs. in Lakhs) </t>
  </si>
  <si>
    <t>% to Net Assets</t>
  </si>
  <si>
    <t>Equity &amp; Equity Related</t>
  </si>
  <si>
    <t>(a) Listed / awaiting listing on Stock Exchanges</t>
  </si>
  <si>
    <t>INE040A01026</t>
  </si>
  <si>
    <t>HDFC Bank Ltd.</t>
  </si>
  <si>
    <t>Banks</t>
  </si>
  <si>
    <t>INE238A01034</t>
  </si>
  <si>
    <t>Axis Bank Ltd.</t>
  </si>
  <si>
    <t>INE009A01021</t>
  </si>
  <si>
    <t>Infosys Ltd.</t>
  </si>
  <si>
    <t>Software</t>
  </si>
  <si>
    <t>INE101A01026</t>
  </si>
  <si>
    <t>Mahindra &amp; Mahindra Ltd.</t>
  </si>
  <si>
    <t>Auto</t>
  </si>
  <si>
    <t>INE062A01020</t>
  </si>
  <si>
    <t>State Bank of India</t>
  </si>
  <si>
    <t>INE397D01024</t>
  </si>
  <si>
    <t>Bharti Airtel Ltd.</t>
  </si>
  <si>
    <t>Telecom - Services</t>
  </si>
  <si>
    <t>INE528G01019</t>
  </si>
  <si>
    <t>Yes Bank Ltd.</t>
  </si>
  <si>
    <t>INE095A01012</t>
  </si>
  <si>
    <t>IndusInd Bank Ltd.</t>
  </si>
  <si>
    <t>INE090A01021</t>
  </si>
  <si>
    <t>ICICI Bank Ltd.</t>
  </si>
  <si>
    <t>INE089A01023</t>
  </si>
  <si>
    <t>Dr. Reddy's Laboratories Ltd.</t>
  </si>
  <si>
    <t>Pharmaceuticals</t>
  </si>
  <si>
    <t>INE752E01010</t>
  </si>
  <si>
    <t>Power Grid Corp. of India Ltd.</t>
  </si>
  <si>
    <t>Power</t>
  </si>
  <si>
    <t>INE237A01028</t>
  </si>
  <si>
    <t>Kotak Mahindra Bank Ltd.</t>
  </si>
  <si>
    <t>INE018A01030</t>
  </si>
  <si>
    <t>Larsen &amp; Toubro Ltd.</t>
  </si>
  <si>
    <t>Construction Project</t>
  </si>
  <si>
    <t>INE155A01022</t>
  </si>
  <si>
    <t>Tata Motors Ltd.</t>
  </si>
  <si>
    <t>INE158A01026</t>
  </si>
  <si>
    <t>Hero Motocorp Ltd.</t>
  </si>
  <si>
    <t>INE481G01011</t>
  </si>
  <si>
    <t>UltraTech Cement Ltd.</t>
  </si>
  <si>
    <t>Cement</t>
  </si>
  <si>
    <t>INE002A01018</t>
  </si>
  <si>
    <t>Reliance Industries Ltd.</t>
  </si>
  <si>
    <t>Petroleum Products</t>
  </si>
  <si>
    <t>INE669C01036</t>
  </si>
  <si>
    <t>Tech Mahindra Ltd.</t>
  </si>
  <si>
    <t>INE585B01010</t>
  </si>
  <si>
    <t>Maruti Suzuki India Ltd.</t>
  </si>
  <si>
    <t>INE029A01011</t>
  </si>
  <si>
    <t>Bharat Petroleum Corp. Ltd.</t>
  </si>
  <si>
    <t>INE494B01023</t>
  </si>
  <si>
    <t>TVS Motor Co. Ltd.</t>
  </si>
  <si>
    <t>INE021A01026</t>
  </si>
  <si>
    <t>Asian Paints Ltd.</t>
  </si>
  <si>
    <t>Consumer Non Durables</t>
  </si>
  <si>
    <t>INE069A01017</t>
  </si>
  <si>
    <t>Aditya Birla Nuvo Ltd.</t>
  </si>
  <si>
    <t>Services</t>
  </si>
  <si>
    <t>INE860A01027</t>
  </si>
  <si>
    <t>HCL Technologies Ltd.</t>
  </si>
  <si>
    <t>INE010B01027</t>
  </si>
  <si>
    <t>Cadila Healthcare Ltd.</t>
  </si>
  <si>
    <t>INE685A01028</t>
  </si>
  <si>
    <t>Torrent Pharmaceuticals Ltd.</t>
  </si>
  <si>
    <t>INE151A01013</t>
  </si>
  <si>
    <t>Tata Communications Ltd.</t>
  </si>
  <si>
    <t>INE298A01020</t>
  </si>
  <si>
    <t>Cummins India Ltd.</t>
  </si>
  <si>
    <t>Industrial Products</t>
  </si>
  <si>
    <t>INE044A01036</t>
  </si>
  <si>
    <t>Sun Pharmaceutical Industries Ltd.</t>
  </si>
  <si>
    <t>INE326A01037</t>
  </si>
  <si>
    <t>Lupin Ltd.</t>
  </si>
  <si>
    <t>INE885A01032</t>
  </si>
  <si>
    <t>Amara Raja Batteries Ltd.</t>
  </si>
  <si>
    <t>Auto Ancillaries</t>
  </si>
  <si>
    <t>INE047A01013</t>
  </si>
  <si>
    <t>Grasim Industries Ltd.</t>
  </si>
  <si>
    <t>INE246F01010</t>
  </si>
  <si>
    <t>Gujarat State Petronet Ltd.</t>
  </si>
  <si>
    <t>Gas</t>
  </si>
  <si>
    <t>INE274J01014</t>
  </si>
  <si>
    <t>Oil India Ltd.</t>
  </si>
  <si>
    <t>Oil</t>
  </si>
  <si>
    <t>INE517F01014</t>
  </si>
  <si>
    <t>Gujarat Pipavav Port Ltd.</t>
  </si>
  <si>
    <t>Transportation</t>
  </si>
  <si>
    <t>INE196A01026</t>
  </si>
  <si>
    <t>Marico Ltd.</t>
  </si>
  <si>
    <t>INE226A01021</t>
  </si>
  <si>
    <t>Voltas Ltd.</t>
  </si>
  <si>
    <t>INE787D01026</t>
  </si>
  <si>
    <t>Balkrishna Industries Ltd.</t>
  </si>
  <si>
    <t>INE318A01026</t>
  </si>
  <si>
    <t>Pidilite Industries Ltd.</t>
  </si>
  <si>
    <t>Chemicals</t>
  </si>
  <si>
    <t>INE199G01027</t>
  </si>
  <si>
    <t>Jagran Prakashan Ltd.</t>
  </si>
  <si>
    <t>Media &amp; Entertainment</t>
  </si>
  <si>
    <t>INE686F01025</t>
  </si>
  <si>
    <t>United Breweries Ltd.</t>
  </si>
  <si>
    <t>INE036D01010</t>
  </si>
  <si>
    <t>Karur Vysya Bank Ltd.</t>
  </si>
  <si>
    <t>INE034A01011</t>
  </si>
  <si>
    <t>Arvind Ltd.</t>
  </si>
  <si>
    <t>Textile Products</t>
  </si>
  <si>
    <t>INE647O01011</t>
  </si>
  <si>
    <t>Aditya Birla Fashion and Retail Ltd.</t>
  </si>
  <si>
    <t>Retailing</t>
  </si>
  <si>
    <t>INE154A01025</t>
  </si>
  <si>
    <t>ITC Ltd.</t>
  </si>
  <si>
    <t>INE522F01014</t>
  </si>
  <si>
    <t>Coal India Ltd.</t>
  </si>
  <si>
    <t>Minerals/mining</t>
  </si>
  <si>
    <t>INE852F01015</t>
  </si>
  <si>
    <t>Gateway Distriparks Ltd.</t>
  </si>
  <si>
    <t>INE017A01032</t>
  </si>
  <si>
    <t>Great Eastern Shipping Co. Ltd.</t>
  </si>
  <si>
    <t>INE224A01026</t>
  </si>
  <si>
    <t>Greaves Cotton Ltd.</t>
  </si>
  <si>
    <t>INE002S01010</t>
  </si>
  <si>
    <t>Mahanagar Gas Ltd.</t>
  </si>
  <si>
    <t>INE671B01018</t>
  </si>
  <si>
    <t>Globsyn Technologies Ltd.</t>
  </si>
  <si>
    <t>Unlisted</t>
  </si>
  <si>
    <t>DBXXNUIL01EQ</t>
  </si>
  <si>
    <t>Numero Uno International Ltd.</t>
  </si>
  <si>
    <t>Total</t>
  </si>
  <si>
    <t>Debt Instruments</t>
  </si>
  <si>
    <t>INE865N07018</t>
  </si>
  <si>
    <t>CRISIL AA(SO)</t>
  </si>
  <si>
    <t>INE866N07016</t>
  </si>
  <si>
    <t>INE081A08199</t>
  </si>
  <si>
    <t>CARE AA+</t>
  </si>
  <si>
    <t>Money Market Instruments</t>
  </si>
  <si>
    <t>Certificate of Deposit</t>
  </si>
  <si>
    <t>INE608A16ND7</t>
  </si>
  <si>
    <t>ICRA A1+</t>
  </si>
  <si>
    <t>INE092T16413</t>
  </si>
  <si>
    <t>Government Securities</t>
  </si>
  <si>
    <t>SOVEREIGN</t>
  </si>
  <si>
    <t>IN002016X173</t>
  </si>
  <si>
    <t>IN002015Z220</t>
  </si>
  <si>
    <t>IN002016X231</t>
  </si>
  <si>
    <t>Call, Cash &amp; Other Assets</t>
  </si>
  <si>
    <t>Net Asset</t>
  </si>
  <si>
    <t>*</t>
  </si>
  <si>
    <t>* Less Than 0.01 %</t>
  </si>
  <si>
    <t>** Non - Traded / Thinly Traded Scrips</t>
  </si>
  <si>
    <t>Note</t>
  </si>
  <si>
    <t>a) NAV at the beginning and at the end of the Half-year ended 30Sep2016</t>
  </si>
  <si>
    <t>NAV as on 31-Mar-2016</t>
  </si>
  <si>
    <t>NAV as on 30-Sep-2016</t>
  </si>
  <si>
    <t>b) Dividends declared during the Half - year ended 30-Sep-2016</t>
  </si>
  <si>
    <t>c) Average Maturity as on 30-Sep-2016</t>
  </si>
  <si>
    <t>Rating</t>
  </si>
  <si>
    <t>INE134E08IF8</t>
  </si>
  <si>
    <t>CRISIL AAA</t>
  </si>
  <si>
    <t>INE110L08037</t>
  </si>
  <si>
    <t>INE514E08DA3</t>
  </si>
  <si>
    <t>INE556F09593</t>
  </si>
  <si>
    <t>CARE AAA</t>
  </si>
  <si>
    <t>INE053T07026</t>
  </si>
  <si>
    <t>IND AAA</t>
  </si>
  <si>
    <t>INE557F08EV3</t>
  </si>
  <si>
    <t>INE261F08519</t>
  </si>
  <si>
    <t>INE020B07HX2</t>
  </si>
  <si>
    <t>INE848E07799</t>
  </si>
  <si>
    <t>INE752E07ME4</t>
  </si>
  <si>
    <t>INE851M07119</t>
  </si>
  <si>
    <t>INE121A07LB8</t>
  </si>
  <si>
    <t>ICRA AA</t>
  </si>
  <si>
    <t>INE848E07674</t>
  </si>
  <si>
    <t>INE261F08642</t>
  </si>
  <si>
    <t>INE649A16FW7</t>
  </si>
  <si>
    <t>CRISIL A1+</t>
  </si>
  <si>
    <t>INE238A16N02</t>
  </si>
  <si>
    <r>
      <t>Franklin India Banking &amp; PSU Debt Fund As of -30Se</t>
    </r>
    <r>
      <rPr>
        <b/>
        <sz val="8"/>
        <color theme="1"/>
        <rFont val="Arial"/>
        <family val="2"/>
      </rPr>
      <t>p2016</t>
    </r>
  </si>
  <si>
    <t>Franklin India Savings Plus Fund As of -30Sep2016</t>
  </si>
  <si>
    <t>INE001A07LU2</t>
  </si>
  <si>
    <t>INE202B07DO4</t>
  </si>
  <si>
    <t>INE516L07029</t>
  </si>
  <si>
    <t>CARE AA(SO)</t>
  </si>
  <si>
    <t>INE037E08052</t>
  </si>
  <si>
    <t>CARE A</t>
  </si>
  <si>
    <t>INE017A08151</t>
  </si>
  <si>
    <t>INE607M08014</t>
  </si>
  <si>
    <t>INE482A07043</t>
  </si>
  <si>
    <t>CARE AA-</t>
  </si>
  <si>
    <t>INE228N08017</t>
  </si>
  <si>
    <t>CARE AA+(SO)</t>
  </si>
  <si>
    <t>INE237A16M20</t>
  </si>
  <si>
    <t>INE237A16M38</t>
  </si>
  <si>
    <t>Commercial Paper</t>
  </si>
  <si>
    <t>INE267A14069</t>
  </si>
  <si>
    <t>IN002016Y056</t>
  </si>
  <si>
    <t>IN002016Y064</t>
  </si>
  <si>
    <r>
      <t>Franklin India Government Securities Long Term Por</t>
    </r>
    <r>
      <rPr>
        <b/>
        <sz val="8"/>
        <color theme="1"/>
        <rFont val="Arial"/>
        <family val="2"/>
      </rPr>
      <t>tfolio As of -30Sep2016</t>
    </r>
  </si>
  <si>
    <r>
      <t>Franklin India Government Securities Fund As of -3</t>
    </r>
    <r>
      <rPr>
        <b/>
        <sz val="8"/>
        <color theme="1"/>
        <rFont val="Arial"/>
        <family val="2"/>
      </rPr>
      <t>0Sep2016</t>
    </r>
  </si>
  <si>
    <t>INE036A07484</t>
  </si>
  <si>
    <t>IND AA-(SO)</t>
  </si>
  <si>
    <t>INE268A07145</t>
  </si>
  <si>
    <t>CRISIL AA-</t>
  </si>
  <si>
    <t>INE623B07107</t>
  </si>
  <si>
    <t>INE271C07137</t>
  </si>
  <si>
    <t>ICRA A</t>
  </si>
  <si>
    <t>INE623B07099</t>
  </si>
  <si>
    <t>INE271C07111</t>
  </si>
  <si>
    <t>INE019A07357</t>
  </si>
  <si>
    <t>INE146O08043</t>
  </si>
  <si>
    <t>IND A+</t>
  </si>
  <si>
    <t>INE880J07049</t>
  </si>
  <si>
    <t>CARE A+</t>
  </si>
  <si>
    <t>INE245A08067</t>
  </si>
  <si>
    <t>(b) Privately Placed / Unlisted</t>
  </si>
  <si>
    <t>INE423R07025</t>
  </si>
  <si>
    <t>BWR A+ (SO)</t>
  </si>
  <si>
    <t>INE285T07099</t>
  </si>
  <si>
    <t>INE840S07044</t>
  </si>
  <si>
    <t>CARE A+(SO)</t>
  </si>
  <si>
    <t>INE840S07085</t>
  </si>
  <si>
    <t>INE445K07049</t>
  </si>
  <si>
    <t>CARE AAA(SO)</t>
  </si>
  <si>
    <t>INE445K07031</t>
  </si>
  <si>
    <t>INE445K07023</t>
  </si>
  <si>
    <t>INE946S07098</t>
  </si>
  <si>
    <t>INE423R07041</t>
  </si>
  <si>
    <t>INE392R08020</t>
  </si>
  <si>
    <t>BWR A-(SO)</t>
  </si>
  <si>
    <t>INE069R07018</t>
  </si>
  <si>
    <t>INE082T07033</t>
  </si>
  <si>
    <t>ICRA A(SO)</t>
  </si>
  <si>
    <t>INE960S07065</t>
  </si>
  <si>
    <t>BWR AA- (SO)</t>
  </si>
  <si>
    <t>INE507R08015</t>
  </si>
  <si>
    <t>BWR BBB-(SO)</t>
  </si>
  <si>
    <t>INE720G08082</t>
  </si>
  <si>
    <t>ICRA A-</t>
  </si>
  <si>
    <t>INE082T07017</t>
  </si>
  <si>
    <t>INE090A169J7</t>
  </si>
  <si>
    <r>
      <t>Franklin India Income Builder Account As of -30Sep</t>
    </r>
    <r>
      <rPr>
        <b/>
        <sz val="8"/>
        <color theme="1"/>
        <rFont val="Arial"/>
        <family val="2"/>
      </rPr>
      <t>2016</t>
    </r>
  </si>
  <si>
    <t>INE141A16XG1</t>
  </si>
  <si>
    <t>INE434A16OO3</t>
  </si>
  <si>
    <t>CARE A1+</t>
  </si>
  <si>
    <t>INE020B14409</t>
  </si>
  <si>
    <t>INE556F14DD3</t>
  </si>
  <si>
    <t>INE657N14HL7</t>
  </si>
  <si>
    <t>INE012I14FY2</t>
  </si>
  <si>
    <r>
      <t>Franklin India Cash Management Account As of -30Se</t>
    </r>
    <r>
      <rPr>
        <b/>
        <sz val="8"/>
        <color theme="1"/>
        <rFont val="Arial"/>
        <family val="2"/>
      </rPr>
      <t>p2016</t>
    </r>
  </si>
  <si>
    <t>Franklin India Low Duration Fund As of -30Sep2016</t>
  </si>
  <si>
    <t>INE019A07274</t>
  </si>
  <si>
    <t>INE623B07123</t>
  </si>
  <si>
    <t>INE949L07329</t>
  </si>
  <si>
    <t>INE268A07152</t>
  </si>
  <si>
    <t>INE155A08274</t>
  </si>
  <si>
    <t>INE015L07352</t>
  </si>
  <si>
    <t>ICRA AA(SO)</t>
  </si>
  <si>
    <t>INE036A07450</t>
  </si>
  <si>
    <t>INE245A08059</t>
  </si>
  <si>
    <t>INE063P08096</t>
  </si>
  <si>
    <t>INE252T07016</t>
  </si>
  <si>
    <t>INE658R08115</t>
  </si>
  <si>
    <t>ICRA AA-</t>
  </si>
  <si>
    <t>INE896L07199</t>
  </si>
  <si>
    <t>INE255A07514</t>
  </si>
  <si>
    <t>CARE AA</t>
  </si>
  <si>
    <t>INE063P07122</t>
  </si>
  <si>
    <t>INE949L07337</t>
  </si>
  <si>
    <t>INE011S07018</t>
  </si>
  <si>
    <t>ICRA A+</t>
  </si>
  <si>
    <t>INE268A07103</t>
  </si>
  <si>
    <t>INE840S07036</t>
  </si>
  <si>
    <t>INE285T07024</t>
  </si>
  <si>
    <t>INE842R07026</t>
  </si>
  <si>
    <t>INE946S07031</t>
  </si>
  <si>
    <t>INE946S07023</t>
  </si>
  <si>
    <t>INE192L08092</t>
  </si>
  <si>
    <t>BWR A(SO)</t>
  </si>
  <si>
    <t>INE069R07026</t>
  </si>
  <si>
    <t>INE918T07020</t>
  </si>
  <si>
    <t>INE266N07076</t>
  </si>
  <si>
    <t>INE514E16AL9</t>
  </si>
  <si>
    <t>INE434A16MP4</t>
  </si>
  <si>
    <t>INE238A16O84</t>
  </si>
  <si>
    <t>INE587O14012</t>
  </si>
  <si>
    <t>IND A1+</t>
  </si>
  <si>
    <t>INE001A14OQ0</t>
  </si>
  <si>
    <t>INE261F14970</t>
  </si>
  <si>
    <t>INE261F14AQ8</t>
  </si>
  <si>
    <t>INE134E08HV7</t>
  </si>
  <si>
    <t>INE020B08823</t>
  </si>
  <si>
    <t>ICRA AAA</t>
  </si>
  <si>
    <t>INE752E07LT4</t>
  </si>
  <si>
    <t>INE115A07BV9</t>
  </si>
  <si>
    <t>IN002016X223</t>
  </si>
  <si>
    <t>IN002016Y023</t>
  </si>
  <si>
    <r>
      <t>Franklin India Monthly Income Plan As of -30Sep201</t>
    </r>
    <r>
      <rPr>
        <b/>
        <sz val="8"/>
        <color theme="1"/>
        <rFont val="Arial"/>
        <family val="2"/>
      </rPr>
      <t>6</t>
    </r>
  </si>
  <si>
    <t>Franklin India Pension Plan As of -30Sep2016</t>
  </si>
  <si>
    <t>INE271C07129</t>
  </si>
  <si>
    <t>INE146O07086</t>
  </si>
  <si>
    <t>INE081A08207</t>
  </si>
  <si>
    <t>INE146O07078</t>
  </si>
  <si>
    <t>INE202B07EG8</t>
  </si>
  <si>
    <t>INE804I07HU0</t>
  </si>
  <si>
    <t>INE528S07045</t>
  </si>
  <si>
    <t>INE528S07052</t>
  </si>
  <si>
    <t>INE271C07160</t>
  </si>
  <si>
    <t>INE271C07145</t>
  </si>
  <si>
    <t>INE037E08060</t>
  </si>
  <si>
    <t>INE850M08028</t>
  </si>
  <si>
    <t>INE121E07312</t>
  </si>
  <si>
    <t>INE063P07130</t>
  </si>
  <si>
    <t>INE036A07468</t>
  </si>
  <si>
    <t>INE271C07152</t>
  </si>
  <si>
    <t>INE146O08050</t>
  </si>
  <si>
    <t>INE623B07115</t>
  </si>
  <si>
    <t>INE146O07011</t>
  </si>
  <si>
    <t>INE146O08084</t>
  </si>
  <si>
    <t>INE220J07014</t>
  </si>
  <si>
    <t>INE146O08068</t>
  </si>
  <si>
    <t>INE063P07148</t>
  </si>
  <si>
    <t>INE657N07183</t>
  </si>
  <si>
    <t>INE623B07131</t>
  </si>
  <si>
    <t>INE896L07207</t>
  </si>
  <si>
    <t>INE896L07215</t>
  </si>
  <si>
    <t>INE146O08027</t>
  </si>
  <si>
    <t>INE623B07198</t>
  </si>
  <si>
    <t>INE850M08036</t>
  </si>
  <si>
    <t>INE688I07154</t>
  </si>
  <si>
    <t>INE001A08312</t>
  </si>
  <si>
    <t>INE517B08034</t>
  </si>
  <si>
    <t>INE003S07122</t>
  </si>
  <si>
    <t>INE148R07010</t>
  </si>
  <si>
    <t>BWR AA+(SO)</t>
  </si>
  <si>
    <t>INE445K07106</t>
  </si>
  <si>
    <t>INE445K07098</t>
  </si>
  <si>
    <t>INE445K07080</t>
  </si>
  <si>
    <t>INE080T07029</t>
  </si>
  <si>
    <t>INE285T07065</t>
  </si>
  <si>
    <t>INE285T07040</t>
  </si>
  <si>
    <t>INE003S07072</t>
  </si>
  <si>
    <t>INE311S08036</t>
  </si>
  <si>
    <t>INE285T07032</t>
  </si>
  <si>
    <t>INE680R08010</t>
  </si>
  <si>
    <t>ICRA A+(SO)</t>
  </si>
  <si>
    <t>INE285T07057</t>
  </si>
  <si>
    <t>INE081T08025</t>
  </si>
  <si>
    <t>INE999J07013</t>
  </si>
  <si>
    <t>BWR A+</t>
  </si>
  <si>
    <t>INE532S07013</t>
  </si>
  <si>
    <t>CRISIL A-</t>
  </si>
  <si>
    <t>INE266N07084</t>
  </si>
  <si>
    <t>INE069R07034</t>
  </si>
  <si>
    <t>INE720G08074</t>
  </si>
  <si>
    <t>INE082T07025</t>
  </si>
  <si>
    <t>INE498F07071</t>
  </si>
  <si>
    <t>INE729R08015</t>
  </si>
  <si>
    <t>ICRA AA-(SO)</t>
  </si>
  <si>
    <t>INE960S07024</t>
  </si>
  <si>
    <t>INE960S07032</t>
  </si>
  <si>
    <t>INE960S07057</t>
  </si>
  <si>
    <t>INE001A14PM6</t>
  </si>
  <si>
    <r>
      <t>Franklin India Short Term Income Plan As of -30Sep</t>
    </r>
    <r>
      <rPr>
        <b/>
        <sz val="8"/>
        <color theme="1"/>
        <rFont val="Arial"/>
        <family val="2"/>
      </rPr>
      <t>2016</t>
    </r>
  </si>
  <si>
    <t>INE247U07014</t>
  </si>
  <si>
    <t>CRISIL A</t>
  </si>
  <si>
    <t>INE949L08152</t>
  </si>
  <si>
    <t>INE220J07022</t>
  </si>
  <si>
    <t>INE036A07492</t>
  </si>
  <si>
    <t>INE271C07178</t>
  </si>
  <si>
    <t>INE268A07137</t>
  </si>
  <si>
    <t>INE850M07079</t>
  </si>
  <si>
    <t>INE063P08104</t>
  </si>
  <si>
    <t>INE850M08010</t>
  </si>
  <si>
    <t>INE949L08137</t>
  </si>
  <si>
    <t>INE003S07106</t>
  </si>
  <si>
    <t>INE080T07037</t>
  </si>
  <si>
    <t>INE946S07056</t>
  </si>
  <si>
    <t>INE840S07093</t>
  </si>
  <si>
    <t>INE003S07130</t>
  </si>
  <si>
    <t>INE498F07063</t>
  </si>
  <si>
    <r>
      <t>Franklin India Dynamic Accrual Fund As of -30Sep20</t>
    </r>
    <r>
      <rPr>
        <b/>
        <sz val="8"/>
        <color theme="1"/>
        <rFont val="Arial"/>
        <family val="2"/>
      </rPr>
      <t>16</t>
    </r>
  </si>
  <si>
    <t>INE121E07205</t>
  </si>
  <si>
    <t>INE850M08044</t>
  </si>
  <si>
    <t>INE121E07080</t>
  </si>
  <si>
    <t>INE036A07476</t>
  </si>
  <si>
    <t>INE146O08035</t>
  </si>
  <si>
    <t>INE146O07029</t>
  </si>
  <si>
    <t>INE146O07052</t>
  </si>
  <si>
    <t>INE146O07037</t>
  </si>
  <si>
    <t>INE252T07024</t>
  </si>
  <si>
    <t>INE657N07175</t>
  </si>
  <si>
    <t>INE202B07EB9</t>
  </si>
  <si>
    <t>INE949L07097</t>
  </si>
  <si>
    <t>INE949L07196</t>
  </si>
  <si>
    <t>INE949L07188</t>
  </si>
  <si>
    <t>INE949L07170</t>
  </si>
  <si>
    <t>INE949L07162</t>
  </si>
  <si>
    <t>INE511C08811</t>
  </si>
  <si>
    <t>INE623B07180</t>
  </si>
  <si>
    <t>INE949L07287</t>
  </si>
  <si>
    <t>INE517B08026</t>
  </si>
  <si>
    <t>INE946S07080</t>
  </si>
  <si>
    <t>INE285T07081</t>
  </si>
  <si>
    <t>INE946S07064</t>
  </si>
  <si>
    <t>INE840S07077</t>
  </si>
  <si>
    <t>INE003S07114</t>
  </si>
  <si>
    <t>INE946S07049</t>
  </si>
  <si>
    <t>INE840S07069</t>
  </si>
  <si>
    <t>INE285T07073</t>
  </si>
  <si>
    <t>INE080T07011</t>
  </si>
  <si>
    <t>INE532S07021</t>
  </si>
  <si>
    <t>INE960S07016</t>
  </si>
  <si>
    <t>INE960S07040</t>
  </si>
  <si>
    <r>
      <t>Franklin India Corporate Bond Opportunities Fund A</t>
    </r>
    <r>
      <rPr>
        <b/>
        <sz val="8"/>
        <color theme="1"/>
        <rFont val="Arial"/>
        <family val="2"/>
      </rPr>
      <t>s of -30Sep2016</t>
    </r>
  </si>
  <si>
    <t>INE121E07304</t>
  </si>
  <si>
    <t>INE003S07098</t>
  </si>
  <si>
    <t>INE946S07072</t>
  </si>
  <si>
    <t>INE840S07051</t>
  </si>
  <si>
    <t>INE003S07080</t>
  </si>
  <si>
    <t>INE720G08066</t>
  </si>
  <si>
    <t>INE960S07073</t>
  </si>
  <si>
    <t>INE960S07081</t>
  </si>
  <si>
    <t>INE523H14WW9</t>
  </si>
  <si>
    <t>JM FINANCIAL PRODUCTS LTD., 11-Nov-2016 **</t>
  </si>
  <si>
    <r>
      <t>Franklin India Income Opportunities Fund As of -30</t>
    </r>
    <r>
      <rPr>
        <b/>
        <sz val="8"/>
        <color theme="1"/>
        <rFont val="Arial"/>
        <family val="2"/>
      </rPr>
      <t>Sep2016</t>
    </r>
  </si>
  <si>
    <t>INE511C07169</t>
  </si>
  <si>
    <t>INE949L07089</t>
  </si>
  <si>
    <t>INE949L07154</t>
  </si>
  <si>
    <t>INE949L08020</t>
  </si>
  <si>
    <t>INE895D07362</t>
  </si>
  <si>
    <t>INE237A16U79</t>
  </si>
  <si>
    <t>INE476A16RJ7</t>
  </si>
  <si>
    <t>INE608A16NI6</t>
  </si>
  <si>
    <t>INE261F14AT2</t>
  </si>
  <si>
    <t>INE556F14DC5</t>
  </si>
  <si>
    <t>INE178A14AT9</t>
  </si>
  <si>
    <t>INE667F14BV4</t>
  </si>
  <si>
    <t>INE560K14611</t>
  </si>
  <si>
    <t>INE660N14670</t>
  </si>
  <si>
    <t>CARE A1+(SO)</t>
  </si>
  <si>
    <t>INE178A14AS1</t>
  </si>
  <si>
    <t>INE053T14527</t>
  </si>
  <si>
    <t>INE660N14688</t>
  </si>
  <si>
    <t>INE950O14665</t>
  </si>
  <si>
    <t>INE523H14VW1</t>
  </si>
  <si>
    <t>INE657N14HS2</t>
  </si>
  <si>
    <t>INE063P14052</t>
  </si>
  <si>
    <t>INE404K14BK5</t>
  </si>
  <si>
    <t>INE523H14VR1</t>
  </si>
  <si>
    <t>INE265J14692</t>
  </si>
  <si>
    <t>IN002016X165</t>
  </si>
  <si>
    <t>IN002016X181</t>
  </si>
  <si>
    <t>IN002016X157</t>
  </si>
  <si>
    <r>
      <t>Franklin India Treasury Management Account As of -</t>
    </r>
    <r>
      <rPr>
        <b/>
        <sz val="8"/>
        <color theme="1"/>
        <rFont val="Arial"/>
        <family val="2"/>
      </rPr>
      <t>30Sep2016</t>
    </r>
  </si>
  <si>
    <t>INE271C07103</t>
  </si>
  <si>
    <t>INE528S07029</t>
  </si>
  <si>
    <t>INE528S07037</t>
  </si>
  <si>
    <t>INE813A07056</t>
  </si>
  <si>
    <t>INE752E07HR6</t>
  </si>
  <si>
    <t>INE155A08290</t>
  </si>
  <si>
    <t>INE896L07223</t>
  </si>
  <si>
    <t>INE036A07443</t>
  </si>
  <si>
    <t>INE202B07BD1</t>
  </si>
  <si>
    <t>INE202B07BF6</t>
  </si>
  <si>
    <t>INE155A08118</t>
  </si>
  <si>
    <t>INE205A07022</t>
  </si>
  <si>
    <t>INE674N07022</t>
  </si>
  <si>
    <t>CRISIL A+</t>
  </si>
  <si>
    <t>INE840S07028</t>
  </si>
  <si>
    <t>INE192L08084</t>
  </si>
  <si>
    <t>INE432R07042</t>
  </si>
  <si>
    <t>IND AA</t>
  </si>
  <si>
    <t>INE228N07019</t>
  </si>
  <si>
    <t>INE090A168J9</t>
  </si>
  <si>
    <t>INE261F16181</t>
  </si>
  <si>
    <t>INE514E16AU0</t>
  </si>
  <si>
    <t>INE514E16AN5</t>
  </si>
  <si>
    <t>INE538A14352</t>
  </si>
  <si>
    <t>INE404K14BR0</t>
  </si>
  <si>
    <t>INE915T14030</t>
  </si>
  <si>
    <t>INE501G14175</t>
  </si>
  <si>
    <t>INE587O14061</t>
  </si>
  <si>
    <t>INE587O14053</t>
  </si>
  <si>
    <r>
      <t>Franklin India Ultra Short Bond Fund As of -30Sep2</t>
    </r>
    <r>
      <rPr>
        <b/>
        <sz val="8"/>
        <color theme="1"/>
        <rFont val="Arial"/>
        <family val="2"/>
      </rPr>
      <t>016</t>
    </r>
  </si>
  <si>
    <t>Retail Plan Weekly Dividend Option</t>
  </si>
  <si>
    <t>Super Institutional Plan Growth Option</t>
  </si>
  <si>
    <t>Super Institutional Plan Daily Dividend Reinvestment Option</t>
  </si>
  <si>
    <t>Super Institutional Plan Weekly Dividend Option</t>
  </si>
  <si>
    <t>Direct Super Institutional Plan Daily Dividend Reinvestment Option</t>
  </si>
  <si>
    <t>Direct Super Institutional Plan Weekly Dividend Option</t>
  </si>
  <si>
    <t>Retail Plan Growth Option</t>
  </si>
  <si>
    <t>Institutional Plan Growth Option</t>
  </si>
  <si>
    <t>Retail Plan Daily Dividend Option</t>
  </si>
  <si>
    <t>Institutional Plan Daily Dividend Reinvestment Option</t>
  </si>
  <si>
    <t>Direct Super Institutional Plan Growth Option</t>
  </si>
  <si>
    <t>Regular Plan Weekly Dividend Option</t>
  </si>
  <si>
    <t>Institutional Plan Weekly Dividend Option</t>
  </si>
  <si>
    <t>Direct Super Institutional Plan Daily Divdend Reinvestment Option</t>
  </si>
  <si>
    <t>Regular Plan Daily Divdend Reinvestment Option</t>
  </si>
  <si>
    <t>Unclaimed Dividend Investor Education Plan – Growth Option</t>
  </si>
  <si>
    <t>Unclaimed Redemption Investor Education Plan – Growth Option</t>
  </si>
  <si>
    <t>Regular Plan Growth Option</t>
  </si>
  <si>
    <t>Growth Plan</t>
  </si>
  <si>
    <t>Direct Dividend Plan</t>
  </si>
  <si>
    <t>Direct Growth Plan</t>
  </si>
  <si>
    <t>Dividend Plan</t>
  </si>
  <si>
    <t>Retail Plan Quarterly Dividend Option</t>
  </si>
  <si>
    <t>Institutional Plan Monthly Dividend Option</t>
  </si>
  <si>
    <t>Direct Retail Plan Monthly Dividend Option</t>
  </si>
  <si>
    <t>Direct Retail Plan Quarterly Dividend Option</t>
  </si>
  <si>
    <t>Direct Retail Plan Weekly Dividend Option</t>
  </si>
  <si>
    <t>Direct Retail Plan Growth Option</t>
  </si>
  <si>
    <t>Retail Plan Monthly Dividend Option</t>
  </si>
  <si>
    <t>Monthly Dividend Plan</t>
  </si>
  <si>
    <t>Quarterly Dividend Plan</t>
  </si>
  <si>
    <t>Direct Monthly Dividend Plan</t>
  </si>
  <si>
    <t>Direct Quarterly Dividend Plan</t>
  </si>
  <si>
    <t>Direct Annual Dividend Plan</t>
  </si>
  <si>
    <t>Half Yearly Dividend Plan</t>
  </si>
  <si>
    <t>Annual Dividend Plan</t>
  </si>
  <si>
    <t>Direct Half Yearly Dividend Plan</t>
  </si>
  <si>
    <t>Direct Composite Plan Dividend Option</t>
  </si>
  <si>
    <t>Composite Plan Dividend Option</t>
  </si>
  <si>
    <t>Direct Composite Plan Growth Option</t>
  </si>
  <si>
    <t>PF Plan Dividend Option</t>
  </si>
  <si>
    <t>Composite Plan Growth Option</t>
  </si>
  <si>
    <t>PF Direct Growth</t>
  </si>
  <si>
    <t>PF Plan Growth Option</t>
  </si>
  <si>
    <t>Growth Option</t>
  </si>
  <si>
    <t>Direct Growth Option</t>
  </si>
  <si>
    <t>Quarterly Dividend Option</t>
  </si>
  <si>
    <t>Direct Quarterly Dividend Option</t>
  </si>
  <si>
    <t>Direct Retail Plan Daily Dividend Option</t>
  </si>
  <si>
    <t>Institutional Plan Dividend Option</t>
  </si>
  <si>
    <t>Dividend Option</t>
  </si>
  <si>
    <t>Direct Dividend Option</t>
  </si>
  <si>
    <t>Plan Name</t>
  </si>
  <si>
    <t xml:space="preserve">Dividend per unit </t>
  </si>
  <si>
    <t>Individual/HUF</t>
  </si>
  <si>
    <t>Others</t>
  </si>
  <si>
    <t>NIL</t>
  </si>
  <si>
    <t>IN0020150010</t>
  </si>
  <si>
    <t>IN0020160019</t>
  </si>
  <si>
    <t>IN0020150051</t>
  </si>
  <si>
    <t>IN0020140029</t>
  </si>
  <si>
    <t>8.27% GOI (09 Jun 2020)</t>
  </si>
  <si>
    <t>7.68% GOI (15 Dec 2023)</t>
  </si>
  <si>
    <t>7.61% GOI (09 May 2030)</t>
  </si>
  <si>
    <t>7.73% GOI (19 Dec 2034)</t>
  </si>
  <si>
    <t>7.61% GOI (09-May-2030)</t>
  </si>
  <si>
    <t>7.68% GOI (15-Dec-2023)</t>
  </si>
  <si>
    <t>9.00% Edelweiss Commodities Services Ltd (19-Apr-2017) **</t>
  </si>
  <si>
    <t>12.25% DLF Ltd, Series I (11-Aug-2017) **</t>
  </si>
  <si>
    <t>10.28% Albrecht Builder Private Limited (17-Mar-2017) **</t>
  </si>
  <si>
    <t>9.32% Tata Power Co Ltd (17-Nov-2017) **</t>
  </si>
  <si>
    <t>Aspire Home Finance Corp Ltd (SBI BR+ 69 Bps) (21-Jul-2023) **</t>
  </si>
  <si>
    <t>9.00% Edelweiss Retail Finance Limited (17-Feb-2017) **</t>
  </si>
  <si>
    <t>AU Financiers India Pvt Ltd (SBI + 15Bps) (26-Jun-2020) **</t>
  </si>
  <si>
    <t>9.75% Dewan Housing Finance Corp Ltd (28-Feb-2017) **</t>
  </si>
  <si>
    <t>Ceat Ltd (SBI + 10 Bps)(31-Jul-2025) **</t>
  </si>
  <si>
    <t>10.75% Tata Bluescope (27-Sep-2019) **</t>
  </si>
  <si>
    <t>10.15% Equitas Small Finance Bank Ltd (30-Aug-2019) **</t>
  </si>
  <si>
    <t>9.24% Sterlite Industries (India) Ltd (20-Dec-2022) **</t>
  </si>
  <si>
    <t>10.10% Future Retail Ltd, Series IX-E (17-Apr-2020) **</t>
  </si>
  <si>
    <t>9.43% Tata Power Renewable Energy Ltd (22-Jan-2025) **</t>
  </si>
  <si>
    <t>10.55% JSW Steel Ltd (10-Feb-2017) **</t>
  </si>
  <si>
    <t>Hinduja Leyland Finance Ltd (SBI + 35 Bps) (29-Apr-2020) **</t>
  </si>
  <si>
    <t>10.25% Future Retail Ltd, Series A (06-Apr-2020) **</t>
  </si>
  <si>
    <t>9.00% Edelweiss Retail Finance Limited (18-Aug-2017) **</t>
  </si>
  <si>
    <t>9.10% Sterlite Industries (India) Ltd (05-Apr-2023) **</t>
  </si>
  <si>
    <t>8.00% Mahindra Lifespace Developers Ltd (04-Apr-2017) **</t>
  </si>
  <si>
    <t>Hinduja Leyland Finance Ltd (SBI + 20 Bps) (15-May-2020) **</t>
  </si>
  <si>
    <t>8.84% Power Grid Corp Of India Ltd (21-Oct-2017) **</t>
  </si>
  <si>
    <t>8.13% Tata Motors Ltd (18-Jul-2018) **</t>
  </si>
  <si>
    <t>9.74% Dewan Housing Finance Corp Ltd (09-May-2017) **</t>
  </si>
  <si>
    <t>11.50% Indostar Capital Finance Pvt Ltd (11-Sep-2019) **</t>
  </si>
  <si>
    <t>Reliance Infrastructure Ltd (IBL+10Bps) (25-Mar-2017) **</t>
  </si>
  <si>
    <t>9.48% Tata Power Co Ltd (16-Nov-2019) **</t>
  </si>
  <si>
    <t>9.17% Sterlite Industries (India) Ltd (04-Jul-2023) **</t>
  </si>
  <si>
    <t>10.95% Dewan Housing Finance Corp Ltd (27-Apr-2017) **</t>
  </si>
  <si>
    <t>9.15% Tata Steel Ltd (24-Jan-2019) **</t>
  </si>
  <si>
    <t>10.95% Dewan Housing Finance Corp Ltd (29-May-2017) **</t>
  </si>
  <si>
    <t>8.63% Volkswagen Finance Pvt Ltd (28-Dec-2018) **</t>
  </si>
  <si>
    <t>9.69% Tata Motors Ltd (29-Mar-2019) **</t>
  </si>
  <si>
    <t>9.36% Sterlite Industries (India) Ltd (30-Dec-2017) **</t>
  </si>
  <si>
    <t>12.25% AU Financiers India Pvt Ltd (04-Jan-2017) **</t>
  </si>
  <si>
    <t>11.50% Indostar Capital Finance Pvt Ltd (11-Aug-2019) **</t>
  </si>
  <si>
    <t>ICICI Bank Ltd (28-Sep-2017) **</t>
  </si>
  <si>
    <t>National Bank For Agriculture And Rural Development (16-Feb-2017) **</t>
  </si>
  <si>
    <t>Export-Import Bank Of India (29-Sep-2017) **</t>
  </si>
  <si>
    <t>Export-Import Bank Of India (10-Feb-2017) **</t>
  </si>
  <si>
    <t>Export-Import Bank Of India (15-Feb-2017) **</t>
  </si>
  <si>
    <t>Andhra Bank (21-Dec-2016) **</t>
  </si>
  <si>
    <t>Kotak Mahindra Bank Ltd (02-Dec-2016) **</t>
  </si>
  <si>
    <t>Kotak Mahindra Bank Ltd (01-Dec-2016) **</t>
  </si>
  <si>
    <t>Axis Bank Ltd (27-Sep-2017)</t>
  </si>
  <si>
    <t>Gujarat Fluorochemicals Ltd (24-Aug-2017) **</t>
  </si>
  <si>
    <t>Shapoorji Pallonji &amp; Co Ltd (07-Feb-2017) **</t>
  </si>
  <si>
    <t>Small Industries Development Bank Of India (10-Nov-2016) **</t>
  </si>
  <si>
    <t>Hindustan Zinc Ltd (29-Nov-2016) **</t>
  </si>
  <si>
    <t>Sun Pharma Laboratories Ltd (30-Dec-2016) **</t>
  </si>
  <si>
    <t>HT Media Ltd (10-Mar-2017) **</t>
  </si>
  <si>
    <t>National Bank For Agriculture And Rural Development (25-Nov-2016) **</t>
  </si>
  <si>
    <t>National Bank For Agriculture And Rural Development (31-Jan-2017) **</t>
  </si>
  <si>
    <t>Altico Capital India Pvt Ltd (30-Jun-2017) **</t>
  </si>
  <si>
    <t>Altico Capital India Pvt Ltd (15-Sep-2017) **</t>
  </si>
  <si>
    <t>Housing Development Finance Corp Ltd (06-Feb-2017) **</t>
  </si>
  <si>
    <t>National Bank For Agriculture And Rural Development (15-Dec-2016) **</t>
  </si>
  <si>
    <t>Altico Capital India Pvt Ltd (07-Jun-2017) **</t>
  </si>
  <si>
    <t>ATC Telecom Infrastructure Ltd (SBI + 60 Bps) (28-Apr-2020) **</t>
  </si>
  <si>
    <t>0.00% JSW Techno Projects Management Ltd (09-Jun-2018) **</t>
  </si>
  <si>
    <t>10.00% Mahindra World City Jaipur Ltd (13-Jul-2017) **</t>
  </si>
  <si>
    <t>0.00% Sprit Textiles Private Limited (25-Jul-2019) **</t>
  </si>
  <si>
    <t>Shriram Housing Finance Ltd (KBR + 20Bps) (01-Dec-2017) **</t>
  </si>
  <si>
    <t>0.00% Trent Hypermarket Ltd (13-Mar-2017) **</t>
  </si>
  <si>
    <t>0.00% Essel Corporate Resources Pvt. Ltd., Series II, (09-Aug-2019) **</t>
  </si>
  <si>
    <t>11.90% Legitimate Asset Operators Pvt Ltd (30-Nov-2016) **</t>
  </si>
  <si>
    <t>0.00% JSW Techno Projects Management Ltd (09-Dec-2018) **</t>
  </si>
  <si>
    <t>11.50% Magma Fincorp Ltd (14-Dec-2016) **</t>
  </si>
  <si>
    <t>10.75% Au Financiers India Pvt Ltd (23-Dec-2016) **</t>
  </si>
  <si>
    <t>9.40% Capital First Ltd (27-Dec-2016) **</t>
  </si>
  <si>
    <t>12.25% AU Financiers India Pvt Ltd (04-Nov-2016) **</t>
  </si>
  <si>
    <t>11.95% AU Financiers India Pvt Ltd (24-Nov-2016) **</t>
  </si>
  <si>
    <t>14.00% AU Financiers India Pvt Ltd (28-Nov-2016) **</t>
  </si>
  <si>
    <t>9.71% Tata Sons Ltd (13-Dec-2016) **</t>
  </si>
  <si>
    <t>IDFC Ltd (22-Nov-2016) **</t>
  </si>
  <si>
    <t>Kotak Mahindra Bank Ltd (28-Nov-2016) **</t>
  </si>
  <si>
    <t>Canara Bank Ltd (02-Dec-2016) **</t>
  </si>
  <si>
    <t>Punjab &amp; Sindh Bank Ltd (05-Dec-2016) **</t>
  </si>
  <si>
    <t>Oriental Bank Of Commerce (28-Nov-2016) **</t>
  </si>
  <si>
    <t>Andhra Bank (28-Dec-2016) **</t>
  </si>
  <si>
    <t>Rural Electrification Corp Ltd (21-Oct-2016) **</t>
  </si>
  <si>
    <t>Small Industries Development Bank Of India (01-Nov-2016) **</t>
  </si>
  <si>
    <t>Chennai Petroleum Corp Ltd (18-Nov-2016)</t>
  </si>
  <si>
    <t>Edelweiss Commodities Services Ltd (13-Oct-2016) **</t>
  </si>
  <si>
    <t>Sundaram Bnp Paribas Home Finance Ltd (11-Nov-2016) **</t>
  </si>
  <si>
    <t>PTC India Financial Services Ltd (10-Nov-2016) **</t>
  </si>
  <si>
    <t>S D Corporation Private Ltd (16-Dec-2016) **</t>
  </si>
  <si>
    <t>Chennai Petroleum Corp Ltd (03-Nov-2016) **</t>
  </si>
  <si>
    <t>ONGC Mangalore Petrochemicals Ltd (22-Dec-2016) **</t>
  </si>
  <si>
    <t>S D Corporation Private Ltd (20-Dec-2016) **</t>
  </si>
  <si>
    <t>Mahindra Rural Housing Finance Ltd (29-Nov-2016) **</t>
  </si>
  <si>
    <t>JM Financial Products Ltd (08-Dec-2016) **</t>
  </si>
  <si>
    <t>Edelweiss Commodities Services Ltd (28-Oct-2016) **</t>
  </si>
  <si>
    <t>JM Financial Products Ltd (11-Nov-2016) **</t>
  </si>
  <si>
    <t>Equitas Small Finance Bank Ltd (23-Dec-2016) **</t>
  </si>
  <si>
    <t>Shapoorji Pallonji &amp; Co Ltd (06-Oct-2016) **</t>
  </si>
  <si>
    <t>JM Financial Products Ltd (22-Nov-2016) **</t>
  </si>
  <si>
    <t>JM Financial Asset Reconstruction Co Pvt Ltd (29-Nov-2016)</t>
  </si>
  <si>
    <t>JM Financial Services Ltd (14-Oct-2016) **</t>
  </si>
  <si>
    <t>91 DTB (20-Oct-2016) **</t>
  </si>
  <si>
    <t>91 DTB (03-Nov-2016) **</t>
  </si>
  <si>
    <t>91 DTB (13-Oct-2016) **</t>
  </si>
  <si>
    <t>10.50% Hinduja Leyland Finance Ltd (30-May-2017) **</t>
  </si>
  <si>
    <t>10.10% Future Retail Ltd, Series IX-D, (17-Apr-2020) **</t>
  </si>
  <si>
    <t>12.25% DLF Ltd., Tranche II Series IV, (11-Aug-2020) **</t>
  </si>
  <si>
    <t>12.40% Hinduja Leyland Finance Ltd (03-Nov-2019) **</t>
  </si>
  <si>
    <t>10.60% JSW Steel Ltd (19-Aug-2019) **</t>
  </si>
  <si>
    <t>11.00% Tata Teleservices Ltd (28-Jun-2017) **</t>
  </si>
  <si>
    <t>9.75% JSW Energy Ltd (31-Mar-2022) **</t>
  </si>
  <si>
    <t>Reliance Infrastructure Ltd (IBL+10Bps) (25-Sep-2018) **</t>
  </si>
  <si>
    <t>11.90% JSW Infrastructure Ltd (07-Mar-2019) **</t>
  </si>
  <si>
    <t>11.66% Equitas Small Finance Bank Ltd (14-Aug-2020) **</t>
  </si>
  <si>
    <t>12.25% DLF Ltd, Series IV (11-Aug-2020) **</t>
  </si>
  <si>
    <t>12.25% DLF Ltd, Series III (09-Aug-2019) **</t>
  </si>
  <si>
    <t>11.95% Future Consumer Enterprise Ltd (17-Mar-2018) **</t>
  </si>
  <si>
    <t>9.75% JSW Energy Ltd (20-Jul-2020) **</t>
  </si>
  <si>
    <t>11.50% Hinduja Leyland Finance Ltd (31-May-2021) **</t>
  </si>
  <si>
    <t>11.15% IFMR Capital Finance Pvt Ltd (13-Mar-2018) **</t>
  </si>
  <si>
    <t>10.70% Hinduja Leyland Finance Ltd (23-Sep-2017) **</t>
  </si>
  <si>
    <t>8.00% ECL Finance Ltd (26-Sep-2017) **</t>
  </si>
  <si>
    <t>12.33% Reliance Communications Enterprises Pvt Ltd (22-Dec-2017) **</t>
  </si>
  <si>
    <t>12.68% Renew Power Ventures Pvt. Ltd., Series III, (23-Mar-2020) **</t>
  </si>
  <si>
    <t>12.33% Reliance Project Ventures And Management Pvt Ltd (22-Dec-2017) **</t>
  </si>
  <si>
    <t>12.52% Reliance Project Ventures And Management Pvt Ltd (10-Oct-2017) **</t>
  </si>
  <si>
    <t>12.35% Reliance Inceptum Pvt Ltd (04-Aug-2017) **</t>
  </si>
  <si>
    <t>12.15% Nufuture Digital (India) Ltd (31-May-2019) **</t>
  </si>
  <si>
    <t>11.50% MA Multi-Trade Private Limited (26-Mar-2018) **</t>
  </si>
  <si>
    <t>11.90% Legitimate Asset Operators Pvt Ltd (31-May-2018) **</t>
  </si>
  <si>
    <t>12.68% Renew Power Ventures Pvt. Ltd., Series II, (23-Mar-2020) **</t>
  </si>
  <si>
    <t>11.90% Bhavna Asset Operators Private Ltd (31-Aug-2019) **</t>
  </si>
  <si>
    <t>11.90% Legitimate Asset Operators Pvt Ltd (30-Nov-2018) **</t>
  </si>
  <si>
    <t>12.75% Future Ideas Company Ltd (31-Jan-2018) **</t>
  </si>
  <si>
    <t>12.3% Piramal Realty Private Limited (22-Dec-2017) **</t>
  </si>
  <si>
    <t>Jindal Power Limited  (SBI+100 Bps) (21-Dec-2018) **</t>
  </si>
  <si>
    <t>0.00% OPJ Trading Private Ltd (20-Oct-2017) **</t>
  </si>
  <si>
    <t>0.00% Essel Corporate Resources Pvt. Ltd., Series I, (09-Aug-2019) **</t>
  </si>
  <si>
    <t>0.00% SBK Properties Pvt Ltd (09-Jan-2020) **</t>
  </si>
  <si>
    <t>Jindal Power Limited  (SBI+100 Bps) (20-Dec-2019) **</t>
  </si>
  <si>
    <t>0.00% JSW Logistics Infrastructure Pvt Ltd (13-Dec-2019) **</t>
  </si>
  <si>
    <t>0.00% JSW Logistics Infrastructure Pvt Ltd (13-Mar-2020) **</t>
  </si>
  <si>
    <t>0.00% Pri-Media Services Pvt. Ltd. Series C (30-Jun-2020) **</t>
  </si>
  <si>
    <t>0% Dolvi Minerals And Metals Limited (22-Oct-2019) **</t>
  </si>
  <si>
    <t>ICICI Bank Ltd (27-Sep-2017)</t>
  </si>
  <si>
    <t>9.00% Edelweiss Commodities Services Ltd (17-Apr-2020) **</t>
  </si>
  <si>
    <t>10.75% Edelweiss Asset Reconstruction Co Ltd (15-Jul-2019) **</t>
  </si>
  <si>
    <t>9.70% JSW Energy Ltd (31-Mar-2017) **</t>
  </si>
  <si>
    <t>12.25% DLF Ltd, Series II (10-Aug-2018) **</t>
  </si>
  <si>
    <t>10.43% IFMR Capital Finance Pvt Ltd Series C (02-Aug-2019) **</t>
  </si>
  <si>
    <t>10.43% IFMR Capital Finance Pvt Ltd Series B (02-Aug-2019) **</t>
  </si>
  <si>
    <t>10.25% Future Retail Ltd, Series B (06-Apr-2020) **</t>
  </si>
  <si>
    <t>AU Financiers India Pvt Ltd (SBI + 15 Bps) (21-May-2020) **</t>
  </si>
  <si>
    <t>12.40% Hinduja Leyland Finance Ltd (03-Apr-2020) **</t>
  </si>
  <si>
    <t>11.75% AU Financiers India Pvt Ltd (04-May-2021) **</t>
  </si>
  <si>
    <t>9.15% Tata Steel Ltd (25-Jan-2021) **</t>
  </si>
  <si>
    <t>12.25% DLF Ltd,Trache II Series II  (10-Aug-2018) **</t>
  </si>
  <si>
    <t>Reliance Infrastructure Ltd (IBL+10Bps) (25-Mar-2019) **</t>
  </si>
  <si>
    <t>10.65% Hinduja Leyland Finance Ltd (16-Feb-2020) **</t>
  </si>
  <si>
    <t>10.65% Hinduja Leyland Finance Ltd (16-Feb-2018) **</t>
  </si>
  <si>
    <t>11.50% Xander Finance Pvt Ltd (03-Aug-2018) **</t>
  </si>
  <si>
    <t>10.9% DLF Promenade Ltd (11-Dec-2021) **</t>
  </si>
  <si>
    <t>11.30% Hinduja Leyland Finance Ltd (21-Jul-2021) **</t>
  </si>
  <si>
    <t>10.10% Future Enterprises Ltd (29-Apr-2021) **</t>
  </si>
  <si>
    <t>11.95% AU Financiers India Pvt Ltd (24-Jul-2017) **</t>
  </si>
  <si>
    <t>11.95% AU Financiers India Pvt Ltd (24-May-2017) **</t>
  </si>
  <si>
    <t>11.95% AU Financiers India Pvt Ltd (24-Mar-2017) **</t>
  </si>
  <si>
    <t>11.95% AU Financiers India Pvt Ltd (24-Jan-2017) **</t>
  </si>
  <si>
    <t>11.50% Magma Fincorp Ltd (06-Jun-2018) **</t>
  </si>
  <si>
    <t>10.10% Future Enterprises Ltd (29-Apr-2020) **</t>
  </si>
  <si>
    <t>7.75% Trent Hypermarket Ltd (18-Jun-2017) **</t>
  </si>
  <si>
    <t>9.56% LIC Housing Finance Ltd (19-Jan-2017) **</t>
  </si>
  <si>
    <t>11.00% Renew Power Ventures Pvt Ltd (09-Sep-2020) **</t>
  </si>
  <si>
    <t>11.30% Tata Teleservices Maharashtra Ltd (22-May-2018) **</t>
  </si>
  <si>
    <t>12.15% Nufuture Digital (India) Ltd (30-Nov-2019) **</t>
  </si>
  <si>
    <t>11.90% Bhavna Asset Operators Private Ltd (29-Feb-2020) **</t>
  </si>
  <si>
    <t>12.15% Nufuture Digital (India) Ltd (30-Nov-2018) **</t>
  </si>
  <si>
    <t>11.90% Legitimate Asset Operators Pvt Ltd (31-May-2019) **</t>
  </si>
  <si>
    <t>13.01% Renew Power Ventures Pvt. Ltd., Series V, (23-Mar-2020) **</t>
  </si>
  <si>
    <t>11.90% Legitimate Asset Operators Pvt Ltd (11-May-2020) **</t>
  </si>
  <si>
    <t>12.15% Nufuture Digital (India) Ltd (30-Nov-2017) **</t>
  </si>
  <si>
    <t>12.75% Future Ideas Company Ltd (30-Jun-2020) **</t>
  </si>
  <si>
    <t>11.90% Legitimate Asset Operators Pvt Ltd (30-Nov-2019) **</t>
  </si>
  <si>
    <t>12.15% Nufuture Digital (India) Ltd (02-Jun-2020) **</t>
  </si>
  <si>
    <t>12.15% Nufuture Digital (India) Ltd (31-May-2018) **</t>
  </si>
  <si>
    <t>11.80% Aasan Corporate Solutions Pvt Ltd (29-Jun-2018) **</t>
  </si>
  <si>
    <t>13.01% Renew Power Ventures Pvt. Ltd., Series VI, (23-Mar-2020) **</t>
  </si>
  <si>
    <t>0.00% Essel Infraprojects Ltd, Series I (22-May-2020) **</t>
  </si>
  <si>
    <t>0.00% Essel Infraprojects Ltd, Series II (22-May-2020) **</t>
  </si>
  <si>
    <t>0.00% Sprit Textiles Private Limited (20-Jul-2019) **</t>
  </si>
  <si>
    <t>0.00% Dish Infra Services Private Limited (28-May-2018) **</t>
  </si>
  <si>
    <t>0.00% JSW Logistics Infrastructure Pvt Ltd (15-Jun-2018) **</t>
  </si>
  <si>
    <t>0.00% JSW Logistics Infrastructure Pvt Ltd (15-Mar-2019) **</t>
  </si>
  <si>
    <t>10.25% Future Retail Ltd, Series C (06-Apr-2020) **</t>
  </si>
  <si>
    <t>11.19% Equitas Small Finance Bank Ltd (08-Jan-2021) **</t>
  </si>
  <si>
    <t>11% Tata Teleservices Ltd (28-Jun-2018) **</t>
  </si>
  <si>
    <t>Essel Propack Ltd (SBI+ 100 Bps) (25-Apr-2021) **</t>
  </si>
  <si>
    <t>10.90% DLF Emporio Ltd (21-Nov-2021) **</t>
  </si>
  <si>
    <t>Reliance Infrastructure Ltd (IBL+10Bps) (25-Sep-2019) **</t>
  </si>
  <si>
    <t>9.40% Sterlite Industries (India) Ltd (25-Oct-2022) **</t>
  </si>
  <si>
    <t>14.50% IFMR Capital Finance Pvt Ltd (18-Dec-2018) **</t>
  </si>
  <si>
    <t>13.00% AU Financiers India Pvt Ltd (19-Sep-2019) **</t>
  </si>
  <si>
    <t>11.30% Tata Teleservices Maharashtra Ltd (22-May-2019) **</t>
  </si>
  <si>
    <t>13.01% Renew Power Ventures Pvt. Ltd., Series IV, (23-Mar-2020) **</t>
  </si>
  <si>
    <t>9.50% Reliance Broadcast Network Ltd (13-May-2020) **</t>
  </si>
  <si>
    <t>9.50% Reliance Broadcast Network Ltd (13-May-2019) **</t>
  </si>
  <si>
    <t>9.50% Reliance Broadcast Network Ltd (14-May-2018) **</t>
  </si>
  <si>
    <t>11.90% Bhavna Asset Operators Private Ltd (07-Aug-2020) **</t>
  </si>
  <si>
    <t>11.90% Bhavna Asset Operators Private Ltd (31-Aug-2018) **</t>
  </si>
  <si>
    <t>11.90% Legitimate Asset Operators Pvt Ltd (30-Nov-2017) **</t>
  </si>
  <si>
    <t>0.00% Dish Infra Services Private Limited (30-Sep-2017) **</t>
  </si>
  <si>
    <t>Jindal Power Limited  (SBI+100 Bps) (22-Dec-2020) **</t>
  </si>
  <si>
    <t>0.00% Hero Wind Energy Pvt Ltd (08-Feb-2022) **</t>
  </si>
  <si>
    <t>8.25% Tata Motors Ltd (28-Jan-2019) **</t>
  </si>
  <si>
    <t>9.74% Dewan Housing Finance Corp Ltd (09-Jun-2017) **</t>
  </si>
  <si>
    <t>9.00% Edelweiss Retail Finance Limited Option II (19-Aug-2020) **</t>
  </si>
  <si>
    <t>9.00% Edelweiss Retail Finance Limited Option IV (19-Aug-2020) **</t>
  </si>
  <si>
    <t>12.25% DLF Ltd, Tranche II Series III (09-Aug-2019) **</t>
  </si>
  <si>
    <t>12.25% DLF Ltd, Trache II Series I (11-Aug-2017) **</t>
  </si>
  <si>
    <t>12.13% Equitas Small Finance Bank Ltd (26-Feb-2020) **</t>
  </si>
  <si>
    <t>10.43% IFRM Capital Finance Pvt Ltd Series A (02-Aug-2019) **</t>
  </si>
  <si>
    <t>9.75% JSW Energy Ltd (01-Nov-2022) **</t>
  </si>
  <si>
    <t>11.66% Equitas Small Finance Bank Ltd (28-Jul-2020) **</t>
  </si>
  <si>
    <t>Reliance Infrastructure Ltd (IBL+10Bps) (24-Mar-2018) **</t>
  </si>
  <si>
    <t>12.40% Hinduja Leyland Finance Ltd (26-Apr-2020) **</t>
  </si>
  <si>
    <t>11.95% Future Consumer Enterprise Ltd (17-Mar-2017) **</t>
  </si>
  <si>
    <t>11.50% Indostar Capital Finance Pvt Ltd (11-Jul-2019) **</t>
  </si>
  <si>
    <t>8.87% Rural Electrification Corp Ltd (08-Mar-2020) **</t>
  </si>
  <si>
    <t>12.00% Hinduja Leyland Finance Ltd (28-Mar-2021) **</t>
  </si>
  <si>
    <t>9.25% Housing Development Finance Corporation Ltd (24-Nov-2016) **</t>
  </si>
  <si>
    <t>Housing Development Finance Corp Ltd (30-Jun-2017) **</t>
  </si>
  <si>
    <t>0.00% Pri-Media Services Pvt. Ltd. Series B (30-Jun-2020) **</t>
  </si>
  <si>
    <t>9.50% Reliance Broadcast Network Ltd (20-Jul-2020) **</t>
  </si>
  <si>
    <t>9.50% Reliance Broadcast Network Ltd (20-Jul-2019) **</t>
  </si>
  <si>
    <t>9.50% Reliance Broadcast Network Ltd (20-Jul-2018) **</t>
  </si>
  <si>
    <t>12.75% Future Ideas Company Ltd (31-Jul-2019) **</t>
  </si>
  <si>
    <t>11.90% Bhavna Asset Operators Private Ltd (28-Feb-2019) **</t>
  </si>
  <si>
    <t>11.90% Bhavna Asset Operators Private Ltd (28-Feb-2018) **</t>
  </si>
  <si>
    <t>12.68% Renew Power Ventures Pvt. Ltd., Series I, (23-Mar-2020) **</t>
  </si>
  <si>
    <t>11.90% Bhavna Asset Operators Private Ltd (31-Aug-2017) **</t>
  </si>
  <si>
    <t>0.00% Pri-Media Services Pvt. Ltd. Series A (30-Jun-2020) **</t>
  </si>
  <si>
    <t>0.00% JSW Logistics Infrastructure Pvt Ltd (14-Sep-2018) **</t>
  </si>
  <si>
    <t>0.00% JSW Logistics Infrastructure Pvt Ltd (14-Dec-2018) **</t>
  </si>
  <si>
    <t>0.00% JSW Logistics Infrastructure Pvt Ltd (14-Jun-2019) **</t>
  </si>
  <si>
    <t>364 DTB (19-Jan-2017) **</t>
  </si>
  <si>
    <t>91 DTB (01-Dec-2016) **</t>
  </si>
  <si>
    <t>182 DTB (20-Oct-2016) **</t>
  </si>
  <si>
    <t>91 DTB (27-Oct-2016) **</t>
  </si>
  <si>
    <t>91 DTB (08-Dec-2016) **</t>
  </si>
  <si>
    <t>8.36% Power Finance Corp Ltd (04-Sep-2020) **</t>
  </si>
  <si>
    <t>9.25% Reliance Jio Infocomm Limited (17-Jun-2024) **</t>
  </si>
  <si>
    <t>8.93% Power Grid Corp Of India Ltd (20-Oct-2019) **</t>
  </si>
  <si>
    <t>7.95% Power Finance Corp Ltd (13-May-2019) **</t>
  </si>
  <si>
    <t>Reliance Infrastructure Ltd (IBL+10Bps) (25-Sep-2017) **</t>
  </si>
  <si>
    <t>11.50% Xander Finance Pvt Ltd (03-Feb-2018) **</t>
  </si>
  <si>
    <t>11.40% Indostar Capital Finance Pvt Ltd (06-Jun-2017) **</t>
  </si>
  <si>
    <t>Axis Bank Ltd (13-Jul-2017) **</t>
  </si>
  <si>
    <t>11.90% Legitimate Asset Operators Pvt Ltd (31-May-2017) **</t>
  </si>
  <si>
    <t>11.90% Bhavna Asset Operators Private Ltd (28-Feb-2017) **</t>
  </si>
  <si>
    <t>12.15% Nufuture Digital (India) Ltd (31-May-2017) **</t>
  </si>
  <si>
    <t>12.15% Nufuture Digital (India) Ltd (30-Nov-2016) **</t>
  </si>
  <si>
    <t>Punjab &amp; Sindh Bank Ltd (28-Oct-2016) **</t>
  </si>
  <si>
    <t>8.90% Cholamandalam Investment And Finance Co Ltd (20-Nov-2017) **</t>
  </si>
  <si>
    <t>0.00% JSW Logistics Infrastructure Pvt Ltd (13-Sep-2019) **</t>
  </si>
  <si>
    <t>9.75% Housing Development Finance Corp Ltd (10-Oct-2016) **</t>
  </si>
  <si>
    <t>9.28% Export-Import Bank Of India (15-Oct-2018) **</t>
  </si>
  <si>
    <t>9.40% Great Eastern Shipping Co Ltd (06-Jan-2018) **</t>
  </si>
  <si>
    <t>8.30% National Bank For Agriculture And Rural Development (12-Jun-2018) **</t>
  </si>
  <si>
    <t>State Bank Of Hyderabad (15-Mar-2017) **</t>
  </si>
  <si>
    <t>182 DTB (01-Dec-2016) **</t>
  </si>
  <si>
    <t>182 DTB (15-Dec-2016) **</t>
  </si>
  <si>
    <t>8.06% Small Industries Development Bank Of India (28-Mar-2019) **</t>
  </si>
  <si>
    <t>8.12% ONGC Mangalore Petrochemicals Ltd (10-Jun-2019) **</t>
  </si>
  <si>
    <t>8.20% National Housing Bank (19-Feb-2018) **</t>
  </si>
  <si>
    <t>9.24% Rural Electrification Corp Ltd (17-Oct-2018) **</t>
  </si>
  <si>
    <t>8.50% NHPC Ltd (13-Jul-2019) **</t>
  </si>
  <si>
    <t>8.20% Power Grid Corp Of India Ltd (23-Jan-2020) **</t>
  </si>
  <si>
    <t>8.54% NHPC Ltd (26-Nov-2018) **</t>
  </si>
  <si>
    <t>7.85% National Bank For Agriculture And Rural Developm (31-May-2019) **</t>
  </si>
  <si>
    <t>INE560K14629</t>
  </si>
  <si>
    <t>PTC India Financial Services Ltd (01-Dec-2016)</t>
  </si>
  <si>
    <t>Franklin India Taxshield As of Date -  30Sep2016</t>
  </si>
  <si>
    <t>Industry Classification</t>
  </si>
  <si>
    <t>INE176B01034</t>
  </si>
  <si>
    <t>Havell's India Ltd.</t>
  </si>
  <si>
    <t>Consumer Durables</t>
  </si>
  <si>
    <t>INE302A01020</t>
  </si>
  <si>
    <t>Exide Industries Ltd.</t>
  </si>
  <si>
    <t>INE012A01025</t>
  </si>
  <si>
    <t>ACC Ltd.</t>
  </si>
  <si>
    <t>INE640A01023</t>
  </si>
  <si>
    <t>SKF India Ltd.</t>
  </si>
  <si>
    <t>INE752H01013</t>
  </si>
  <si>
    <t>Credit Analysis and Research Ltd.</t>
  </si>
  <si>
    <t>Finance</t>
  </si>
  <si>
    <t>INE467B01029</t>
  </si>
  <si>
    <t>Tata Consultancy Services Ltd.</t>
  </si>
  <si>
    <t>INE438A01022</t>
  </si>
  <si>
    <t>Apollo Tyres Ltd.</t>
  </si>
  <si>
    <t>(b)Unlisted***</t>
  </si>
  <si>
    <t>INE696201123</t>
  </si>
  <si>
    <t>Quantum Information Services**</t>
  </si>
  <si>
    <t>Globsyn Technologies Ltd.**</t>
  </si>
  <si>
    <t>Numero Uno International Ltd.**</t>
  </si>
  <si>
    <t>Miscellaneous</t>
  </si>
  <si>
    <t>** Non - Traded/Thinly Traded Secruities</t>
  </si>
  <si>
    <t>Direct Dividend</t>
  </si>
  <si>
    <t>Direct Growth</t>
  </si>
  <si>
    <t>Dividend</t>
  </si>
  <si>
    <t>Growth</t>
  </si>
  <si>
    <t>Nil</t>
  </si>
  <si>
    <t>c) Portfolio Turnover Ratio during the Half - year 30-Sep-2016</t>
  </si>
  <si>
    <t>d) *** Total value and percentage of illiquid securities Rs.0.06 Lakhs and 0.00003% of net assets.</t>
  </si>
  <si>
    <r>
      <t>Templeton India Growth Fund As of Date -  30Sep201</t>
    </r>
    <r>
      <rPr>
        <b/>
        <sz val="8"/>
        <color indexed="8"/>
        <rFont val="Arial"/>
        <family val="2"/>
      </rPr>
      <t>6</t>
    </r>
  </si>
  <si>
    <t>INE118A01012</t>
  </si>
  <si>
    <t>Bajaj Holdings &amp; Investment Ltd.</t>
  </si>
  <si>
    <t>INE092A01019</t>
  </si>
  <si>
    <t>Tata Chemicals Ltd.</t>
  </si>
  <si>
    <t>INE171A01029</t>
  </si>
  <si>
    <t>Federal Bank Ltd.</t>
  </si>
  <si>
    <t>INE823G01014</t>
  </si>
  <si>
    <t>JK Cement Ltd.</t>
  </si>
  <si>
    <t>IN9155A01020</t>
  </si>
  <si>
    <t>Tata Motors Ltd., A</t>
  </si>
  <si>
    <t>INE672A01018</t>
  </si>
  <si>
    <t>Tata Investment Corp. Ltd.</t>
  </si>
  <si>
    <t>INE988K01017</t>
  </si>
  <si>
    <t>Equitas Holdings Ltd.</t>
  </si>
  <si>
    <t>INE213A01029</t>
  </si>
  <si>
    <t>Oil &amp; Natural Gas Corp. Ltd.</t>
  </si>
  <si>
    <t>INE128A01029</t>
  </si>
  <si>
    <t>Eveready Industries India Ltd.</t>
  </si>
  <si>
    <t>INE825A01012</t>
  </si>
  <si>
    <t>Vardhman Textiles Ltd.</t>
  </si>
  <si>
    <t>Textiles - Cotton</t>
  </si>
  <si>
    <t>INE891D01026</t>
  </si>
  <si>
    <t>Redington India Ltd.</t>
  </si>
  <si>
    <t>Trading</t>
  </si>
  <si>
    <t>INE910H01017</t>
  </si>
  <si>
    <t>Cairn India Ltd.</t>
  </si>
  <si>
    <t>INE540L01014</t>
  </si>
  <si>
    <t>Alkem Laboratories Ltd.</t>
  </si>
  <si>
    <r>
      <t>Franklin India Smaller Companies Fund As of Date -</t>
    </r>
    <r>
      <rPr>
        <b/>
        <sz val="8"/>
        <color indexed="8"/>
        <rFont val="Arial"/>
        <family val="2"/>
      </rPr>
      <t xml:space="preserve">  30Sep2016</t>
    </r>
  </si>
  <si>
    <t>INE235A01022</t>
  </si>
  <si>
    <t>Finolex Cables Ltd.</t>
  </si>
  <si>
    <t>INE738I01010</t>
  </si>
  <si>
    <t>Eclerx Services Ltd.</t>
  </si>
  <si>
    <t>INE612J01015</t>
  </si>
  <si>
    <t>Repco Home Finance Ltd.</t>
  </si>
  <si>
    <t>INE288B01029</t>
  </si>
  <si>
    <t>Deepak Nitrite Ltd.</t>
  </si>
  <si>
    <t>INE100A01010</t>
  </si>
  <si>
    <t>Atul Ltd.</t>
  </si>
  <si>
    <t>INE513A01014</t>
  </si>
  <si>
    <t>FAG Bearings (India) Ltd.</t>
  </si>
  <si>
    <t>INE331A01037</t>
  </si>
  <si>
    <t>Ramco Cements Ltd.</t>
  </si>
  <si>
    <t>INE152M01016</t>
  </si>
  <si>
    <t>Triveni Turbine Ltd.</t>
  </si>
  <si>
    <t>Industrial Capital Goods</t>
  </si>
  <si>
    <t>INE635Q01029</t>
  </si>
  <si>
    <t>Gulf Oil Lubricants India Ltd.</t>
  </si>
  <si>
    <t>INE183A01016</t>
  </si>
  <si>
    <t>Finolex Industries Ltd.</t>
  </si>
  <si>
    <t>INE786A01032</t>
  </si>
  <si>
    <t>JK Lakshmi Cement Ltd.</t>
  </si>
  <si>
    <t>INE269B01029</t>
  </si>
  <si>
    <t>Lakshmi Machine Works Ltd.</t>
  </si>
  <si>
    <t>INE668F01031</t>
  </si>
  <si>
    <t>Jyothy Laboratories Ltd.</t>
  </si>
  <si>
    <t>INE491A01021</t>
  </si>
  <si>
    <t>City Union Bank Ltd.</t>
  </si>
  <si>
    <t>INE366I01010</t>
  </si>
  <si>
    <t>VRL Logistics Ltd.</t>
  </si>
  <si>
    <t>INE572A01028</t>
  </si>
  <si>
    <t>J.B. Chemicals &amp; Pharmaceuticals Ltd.</t>
  </si>
  <si>
    <t>INE049A01027</t>
  </si>
  <si>
    <t>Himatsingka Seide Ltd.</t>
  </si>
  <si>
    <t>INE463A01038</t>
  </si>
  <si>
    <t>Berger Paints India Ltd.</t>
  </si>
  <si>
    <t>INE038F01029</t>
  </si>
  <si>
    <t>TV Today Network Ltd.</t>
  </si>
  <si>
    <t>INE501G01024</t>
  </si>
  <si>
    <t>HT Media Ltd.</t>
  </si>
  <si>
    <t>INE131A01031</t>
  </si>
  <si>
    <t>Gujarat Mineral Development Corp. Ltd.</t>
  </si>
  <si>
    <t>INE060A01024</t>
  </si>
  <si>
    <t>Navneet Education Ltd.</t>
  </si>
  <si>
    <t>INE758C01029</t>
  </si>
  <si>
    <t>Ahluwalia Contracts India Ltd.</t>
  </si>
  <si>
    <t>Construction</t>
  </si>
  <si>
    <t>INE317F01027</t>
  </si>
  <si>
    <t>Nesco Ltd.</t>
  </si>
  <si>
    <t>Commercial Services</t>
  </si>
  <si>
    <t>INE120A01034</t>
  </si>
  <si>
    <t>Carborundum Universal Ltd.</t>
  </si>
  <si>
    <t>INE591G01017</t>
  </si>
  <si>
    <t>NIIT Technologies Ltd.</t>
  </si>
  <si>
    <t>INE539A01019</t>
  </si>
  <si>
    <t>GHCL Ltd.</t>
  </si>
  <si>
    <t>INE634I01011</t>
  </si>
  <si>
    <t>KNR Constructions Ltd.</t>
  </si>
  <si>
    <t>INE325A01013</t>
  </si>
  <si>
    <t>Timken India Ltd.</t>
  </si>
  <si>
    <t>INE782A01015</t>
  </si>
  <si>
    <t>Johnson Controls Hitachi Air Conditioning India Ltd.</t>
  </si>
  <si>
    <t>INE603J01030</t>
  </si>
  <si>
    <t>PI Industries Ltd.</t>
  </si>
  <si>
    <t>Pesticides</t>
  </si>
  <si>
    <t>INE472A01039</t>
  </si>
  <si>
    <t>Blue Star Ltd.</t>
  </si>
  <si>
    <t>INE671H01015</t>
  </si>
  <si>
    <t>Sobha Ltd.</t>
  </si>
  <si>
    <t>INE338I01027</t>
  </si>
  <si>
    <t>Motilal Oswal Financial Services Ltd.</t>
  </si>
  <si>
    <t>INE791I01019</t>
  </si>
  <si>
    <t>Brigade Enterprises Ltd.</t>
  </si>
  <si>
    <t>INE213C01025</t>
  </si>
  <si>
    <t>Banco Products India Ltd.</t>
  </si>
  <si>
    <t>INE136B01020</t>
  </si>
  <si>
    <t>Cyient Ltd.</t>
  </si>
  <si>
    <t>INE578A01017</t>
  </si>
  <si>
    <t>Heidelbergcement India Ltd.</t>
  </si>
  <si>
    <t>INE018I01017</t>
  </si>
  <si>
    <t>Mindtree Ltd.</t>
  </si>
  <si>
    <t>INE265F01028</t>
  </si>
  <si>
    <t>Entertainment Network India Ltd.</t>
  </si>
  <si>
    <t>INE227C01017</t>
  </si>
  <si>
    <t>M.M. Forgings Ltd.</t>
  </si>
  <si>
    <t>INE337A01034</t>
  </si>
  <si>
    <t>L.G. Balakrishnan &amp; Brothers Ltd.</t>
  </si>
  <si>
    <t>INE255A01020</t>
  </si>
  <si>
    <t>Essel Propack Ltd.</t>
  </si>
  <si>
    <t>INE932A01024</t>
  </si>
  <si>
    <t>Pennar Industries Ltd.</t>
  </si>
  <si>
    <t>Ferrous Metals</t>
  </si>
  <si>
    <t>INE054A01027</t>
  </si>
  <si>
    <t>VIP Industries Ltd.</t>
  </si>
  <si>
    <t>INE075I01017</t>
  </si>
  <si>
    <t>Healthcare Global Enterprises Ltd.</t>
  </si>
  <si>
    <t>Healthcare Services</t>
  </si>
  <si>
    <t>INE277A01016</t>
  </si>
  <si>
    <t>Swaraj Engines Ltd.</t>
  </si>
  <si>
    <t>INE278M01019</t>
  </si>
  <si>
    <t>Navkar Corp. Ltd.</t>
  </si>
  <si>
    <t>INE007B01023</t>
  </si>
  <si>
    <t>Geojit BNP Paribas Financial Services Ltd.</t>
  </si>
  <si>
    <t>INE536A01023</t>
  </si>
  <si>
    <t>Grindwell Norton Ltd.</t>
  </si>
  <si>
    <t>INE571A01020</t>
  </si>
  <si>
    <t>IPCA Laboratories Ltd.</t>
  </si>
  <si>
    <t>INE540H01012</t>
  </si>
  <si>
    <t>Voltamp Transformers Ltd.</t>
  </si>
  <si>
    <t>INE739E01017</t>
  </si>
  <si>
    <t>Cera Sanitaryware Ltd.</t>
  </si>
  <si>
    <t>INE455I01029</t>
  </si>
  <si>
    <t>Kaveri Seed Co. Ltd.</t>
  </si>
  <si>
    <t>INE258B01022</t>
  </si>
  <si>
    <t>FDC Ltd.</t>
  </si>
  <si>
    <t>INE908D01010</t>
  </si>
  <si>
    <t>Shakti Pumps India Ltd.</t>
  </si>
  <si>
    <t>INE429I01024</t>
  </si>
  <si>
    <t>Consolidated Construction Consortium Ltd.</t>
  </si>
  <si>
    <t>Franklin India Prima Fund As of Date -  30Sep2016</t>
  </si>
  <si>
    <t>INE347G01014</t>
  </si>
  <si>
    <t>Petronet LNG Ltd.</t>
  </si>
  <si>
    <t>INE169A01031</t>
  </si>
  <si>
    <t>Coromandel International Ltd.</t>
  </si>
  <si>
    <t>Fertilisers</t>
  </si>
  <si>
    <t>INE716A01013</t>
  </si>
  <si>
    <t>Whirlpool of India Ltd.</t>
  </si>
  <si>
    <t>INE486A01013</t>
  </si>
  <si>
    <t>CESC Ltd.</t>
  </si>
  <si>
    <t>INE462A01022</t>
  </si>
  <si>
    <t>Bayer Cropscience Ltd.</t>
  </si>
  <si>
    <t>INE176A01028</t>
  </si>
  <si>
    <t>Bata India Ltd.</t>
  </si>
  <si>
    <t>INE299U01018</t>
  </si>
  <si>
    <t>Crompton Greaves Consumer Electricals Ltd.</t>
  </si>
  <si>
    <t>INE660A01013</t>
  </si>
  <si>
    <t>Sundaram Finance Ltd.</t>
  </si>
  <si>
    <t>INE669E01016</t>
  </si>
  <si>
    <t>Idea Cellular Ltd.</t>
  </si>
  <si>
    <t>INE058A01010</t>
  </si>
  <si>
    <t>Sanofi India Ltd.</t>
  </si>
  <si>
    <t>INE531A01024</t>
  </si>
  <si>
    <t>Kansai Nerolac Paints Ltd.</t>
  </si>
  <si>
    <t>INE152A01029</t>
  </si>
  <si>
    <t>Thermax Ltd.</t>
  </si>
  <si>
    <t>DBXXHTFL01EQ</t>
  </si>
  <si>
    <t>Him Techno**</t>
  </si>
  <si>
    <t>Industrial Product</t>
  </si>
  <si>
    <t>Dividend Per Unit</t>
  </si>
  <si>
    <t>d) *** Total value and percentage of illiquid securities Rs.0.02 Lakhs and 0.00001% of net assets.</t>
  </si>
  <si>
    <t>Franklin Infotech Fund As of Date -  30Sep2016</t>
  </si>
  <si>
    <t>INE075A01022</t>
  </si>
  <si>
    <t>Wipro Ltd.</t>
  </si>
  <si>
    <t>INE881D01027</t>
  </si>
  <si>
    <t>Oracle Financial Services Software Ltd.</t>
  </si>
  <si>
    <t>INE093A01033</t>
  </si>
  <si>
    <t>Hexaware Technologies Ltd.</t>
  </si>
  <si>
    <t/>
  </si>
  <si>
    <t>Brillio Technologies Pvt. Ltd.**</t>
  </si>
  <si>
    <t>Foreign Equity Securities</t>
  </si>
  <si>
    <t>LU0626261944</t>
  </si>
  <si>
    <t>Franklin Technology Fund, Class J</t>
  </si>
  <si>
    <t>US1924461023</t>
  </si>
  <si>
    <t>Cognizant Technology Solutions Corp., A</t>
  </si>
  <si>
    <t>MU0295S00016</t>
  </si>
  <si>
    <t>MakeMyTrip Ltd.</t>
  </si>
  <si>
    <t>d) *** Total value and percentage of illiquid securities Rs.0.10 Lakhs and 0.00% of net assets.</t>
  </si>
  <si>
    <r>
      <t>Franklin India Opportunities Fund As of Date -  30</t>
    </r>
    <r>
      <rPr>
        <b/>
        <sz val="8"/>
        <color indexed="8"/>
        <rFont val="Arial"/>
        <family val="2"/>
      </rPr>
      <t>Sep2016</t>
    </r>
  </si>
  <si>
    <t>INE442H01029</t>
  </si>
  <si>
    <t>Ashoka Buildcon Ltd.</t>
  </si>
  <si>
    <t>INE182A01018</t>
  </si>
  <si>
    <t>Pfizer Ltd.</t>
  </si>
  <si>
    <t>INE280A01028</t>
  </si>
  <si>
    <t>Titan Co. Ltd.</t>
  </si>
  <si>
    <t>INE663F01024</t>
  </si>
  <si>
    <t>Info Edge India Ltd.</t>
  </si>
  <si>
    <t>INE267A01025</t>
  </si>
  <si>
    <t>Hindustan Zinc Ltd.</t>
  </si>
  <si>
    <t>Non - Ferrous Metals</t>
  </si>
  <si>
    <t>DBXXCIBS01EQ</t>
  </si>
  <si>
    <t>Chennai Interactive Business Services Pvt Ltd.**</t>
  </si>
  <si>
    <t>d) *** Total value and percentage of illiquid securities Rs.0.10 Lakhs and 0.001% of net assets.</t>
  </si>
  <si>
    <r>
      <t>Templeton India Equity Income Fund As of Date -  3</t>
    </r>
    <r>
      <rPr>
        <b/>
        <sz val="8"/>
        <color indexed="8"/>
        <rFont val="Arial"/>
        <family val="2"/>
      </rPr>
      <t>0Sep2016</t>
    </r>
  </si>
  <si>
    <t>BRLEVEACNOR2</t>
  </si>
  <si>
    <t>Mahle-Metal Leve SA</t>
  </si>
  <si>
    <t>CNE1000004J3</t>
  </si>
  <si>
    <t>TravelSky Technology Ltd., H</t>
  </si>
  <si>
    <t>BMG2442N1048</t>
  </si>
  <si>
    <t>COSCO Shipping Ports Ltd.</t>
  </si>
  <si>
    <t>KR7086900008</t>
  </si>
  <si>
    <t>Medy-tox Inc.</t>
  </si>
  <si>
    <t>TW0003034005</t>
  </si>
  <si>
    <t>Novatek Microelectronics Corp. Ltd.</t>
  </si>
  <si>
    <t>Semiconductors</t>
  </si>
  <si>
    <t>KR7028150001</t>
  </si>
  <si>
    <t>GS Home Shopping Inc.</t>
  </si>
  <si>
    <t>GB00BF5SDZ96</t>
  </si>
  <si>
    <t>Stock Spirits Group PLC</t>
  </si>
  <si>
    <t>CNE1000009W5</t>
  </si>
  <si>
    <t>Chongqing Machinery &amp; Electric Co. Ltd., H</t>
  </si>
  <si>
    <t>TW0004126008</t>
  </si>
  <si>
    <t>Pacific Hospital Supply Co. Ltd.</t>
  </si>
  <si>
    <t>KYG112591014</t>
  </si>
  <si>
    <t>Biostime International Holdings Ltd.</t>
  </si>
  <si>
    <t>TW0001216000</t>
  </si>
  <si>
    <t>Uni-President Enterprises Corp.</t>
  </si>
  <si>
    <t>KR7093050003</t>
  </si>
  <si>
    <t>LF Corp.</t>
  </si>
  <si>
    <t>CLP3697U1089</t>
  </si>
  <si>
    <t>Embotelladora Andina SA, pfd., A</t>
  </si>
  <si>
    <r>
      <t>Franklin India High Growth Companies Fund As of Da</t>
    </r>
    <r>
      <rPr>
        <b/>
        <sz val="8"/>
        <color indexed="8"/>
        <rFont val="Arial"/>
        <family val="2"/>
      </rPr>
      <t>te -  30Sep2016</t>
    </r>
  </si>
  <si>
    <t>INE242A01010</t>
  </si>
  <si>
    <t>Indian Oil Corp. Ltd.</t>
  </si>
  <si>
    <t>INE028A01039</t>
  </si>
  <si>
    <t>Bank of Baroda</t>
  </si>
  <si>
    <t>INE876N01018</t>
  </si>
  <si>
    <t>Orient Cement Ltd.</t>
  </si>
  <si>
    <t>INE917I01010</t>
  </si>
  <si>
    <t>Bajaj Auto Ltd.</t>
  </si>
  <si>
    <t>INE160A01022</t>
  </si>
  <si>
    <t>Punjab National Bank Ltd.</t>
  </si>
  <si>
    <t>INE129A01019</t>
  </si>
  <si>
    <t>GAIL India Ltd.</t>
  </si>
  <si>
    <t>INE878B01027</t>
  </si>
  <si>
    <t>KEI Industries Ltd.</t>
  </si>
  <si>
    <t>INE230A01023</t>
  </si>
  <si>
    <t>EIH Ltd.</t>
  </si>
  <si>
    <t>Hotels/resorts &amp; Other Recreational Acti</t>
  </si>
  <si>
    <t>INE686A01026</t>
  </si>
  <si>
    <t>ITD Cementation India Ltd.</t>
  </si>
  <si>
    <r>
      <t>Franklin India Index Fund - NSE Nifty Plan As of D</t>
    </r>
    <r>
      <rPr>
        <b/>
        <sz val="8"/>
        <color indexed="8"/>
        <rFont val="Arial"/>
        <family val="2"/>
      </rPr>
      <t>ate -  30Sep2016</t>
    </r>
  </si>
  <si>
    <t>INE001A01036</t>
  </si>
  <si>
    <t>Housing Development Finance Corp. Ltd.</t>
  </si>
  <si>
    <t>INE030A01027</t>
  </si>
  <si>
    <t>Hindustan Unilever Ltd.</t>
  </si>
  <si>
    <t>INE733E01010</t>
  </si>
  <si>
    <t>NTPC Ltd.</t>
  </si>
  <si>
    <t>INE066A01013</t>
  </si>
  <si>
    <t>Eicher Motors Ltd.</t>
  </si>
  <si>
    <t>INE256A01028</t>
  </si>
  <si>
    <t>Zee Entertainment Enterprises Ltd.</t>
  </si>
  <si>
    <t>INE059A01026</t>
  </si>
  <si>
    <t>Cipla Ltd.</t>
  </si>
  <si>
    <t>INE081A01012</t>
  </si>
  <si>
    <t>Tata Steel Ltd.</t>
  </si>
  <si>
    <t>INE742F01042</t>
  </si>
  <si>
    <t>Adani Ports And Special Economic Zone Ltd.</t>
  </si>
  <si>
    <t>INE406A01037</t>
  </si>
  <si>
    <t>Aurobindo Pharma Ltd.</t>
  </si>
  <si>
    <t>INE323A01026</t>
  </si>
  <si>
    <t>Bosch Ltd.</t>
  </si>
  <si>
    <t>INE079A01024</t>
  </si>
  <si>
    <t>Ambuja Cements Ltd.</t>
  </si>
  <si>
    <t>INE038A01020</t>
  </si>
  <si>
    <t>Hindalco Industries Ltd.</t>
  </si>
  <si>
    <t>INE121J01017</t>
  </si>
  <si>
    <t>Bharti Infratel Ltd.</t>
  </si>
  <si>
    <t>Telecom -  Equipment &amp; Accessories</t>
  </si>
  <si>
    <t>INE245A01021</t>
  </si>
  <si>
    <t>Tata Power Co. Ltd.</t>
  </si>
  <si>
    <t>INE257A01026</t>
  </si>
  <si>
    <t>Bharat Heavy Electricals Ltd.</t>
  </si>
  <si>
    <r>
      <t>Franklin India Feeder - Franklin U.S. Opportunitie</t>
    </r>
    <r>
      <rPr>
        <b/>
        <sz val="8"/>
        <color indexed="8"/>
        <rFont val="Arial"/>
        <family val="2"/>
      </rPr>
      <t>s Fund As of Date -  30Sep2016</t>
    </r>
  </si>
  <si>
    <t>(b)Mutual Funds</t>
  </si>
  <si>
    <t>LU0195948665</t>
  </si>
  <si>
    <t>Franklin U.S. Opportunities Fund, Class I (Acc)</t>
  </si>
  <si>
    <r>
      <t>Franklin India Multi-Asset Solution Fund As of Dat</t>
    </r>
    <r>
      <rPr>
        <b/>
        <sz val="8"/>
        <color indexed="8"/>
        <rFont val="Arial"/>
        <family val="2"/>
      </rPr>
      <t>e -  30Sep2016</t>
    </r>
  </si>
  <si>
    <t>(b)Mutual Funds/ETF Units</t>
  </si>
  <si>
    <t>INF090I01GK1</t>
  </si>
  <si>
    <t>Franklin India Short Term Income Plan</t>
  </si>
  <si>
    <t>INF090I01FN7</t>
  </si>
  <si>
    <t>Franklin India Bluechip Fund</t>
  </si>
  <si>
    <t>INF732E01102</t>
  </si>
  <si>
    <t>Goldman Sachs Gold Exchange Traded Scheme-GS Gold BeES</t>
  </si>
  <si>
    <r>
      <t>Franklin India Dynamic PE Ratio Fund of Funds As o</t>
    </r>
    <r>
      <rPr>
        <b/>
        <sz val="8"/>
        <color indexed="8"/>
        <rFont val="Arial"/>
        <family val="2"/>
      </rPr>
      <t>f Date -  30Sep2016</t>
    </r>
  </si>
  <si>
    <r>
      <t>Franklin India Feeder - Franklin European Growth F</t>
    </r>
    <r>
      <rPr>
        <b/>
        <sz val="8"/>
        <color indexed="8"/>
        <rFont val="Arial"/>
        <family val="2"/>
      </rPr>
      <t>und As of Date -  30Sep2016</t>
    </r>
  </si>
  <si>
    <t>LU0195949390</t>
  </si>
  <si>
    <t>Franklin European Growth Fund, Class I (Acc)</t>
  </si>
  <si>
    <r>
      <t>Franklin India Flexi Cap Fund As of Date -  30Sep2</t>
    </r>
    <r>
      <rPr>
        <b/>
        <sz val="8"/>
        <color indexed="8"/>
        <rFont val="Arial"/>
        <family val="2"/>
      </rPr>
      <t>016</t>
    </r>
  </si>
  <si>
    <t>INE264A01014</t>
  </si>
  <si>
    <t>GlaxoSmithKline Consumer Healthcare Ltd.</t>
  </si>
  <si>
    <t>INE854D01016</t>
  </si>
  <si>
    <t>United Spirits Ltd.</t>
  </si>
  <si>
    <r>
      <t xml:space="preserve">Franklin India Life Stage Fund Of Funds - The 50S </t>
    </r>
    <r>
      <rPr>
        <b/>
        <sz val="8"/>
        <color indexed="8"/>
        <rFont val="Arial"/>
        <family val="2"/>
      </rPr>
      <t>Plus Floating Rate Plan As of Date -  30Sep2016</t>
    </r>
  </si>
  <si>
    <t>INF090I01GV8</t>
  </si>
  <si>
    <t>Franklin India Savings Plus Fund</t>
  </si>
  <si>
    <t>INF090I01GY2</t>
  </si>
  <si>
    <t>Templeton India Growth Fund</t>
  </si>
  <si>
    <r>
      <t xml:space="preserve">Franklin India Life Stage Fund of Funds - The 50s </t>
    </r>
    <r>
      <rPr>
        <b/>
        <sz val="8"/>
        <color indexed="8"/>
        <rFont val="Arial"/>
        <family val="2"/>
      </rPr>
      <t>Plus As of Date -  30Sep2016</t>
    </r>
  </si>
  <si>
    <t>INF090I01HB8</t>
  </si>
  <si>
    <t>Franklin India Dynamic Accrual Fund</t>
  </si>
  <si>
    <t>INF090I01FW8</t>
  </si>
  <si>
    <t>Franklin India Income Builder Account</t>
  </si>
  <si>
    <r>
      <t xml:space="preserve">Franklin India Life Stage Fund of Funds - The 40s </t>
    </r>
    <r>
      <rPr>
        <b/>
        <sz val="8"/>
        <color indexed="8"/>
        <rFont val="Arial"/>
        <family val="2"/>
      </rPr>
      <t>Plan As of Date -  30Sep2016</t>
    </r>
  </si>
  <si>
    <t>INF090I01FH9</t>
  </si>
  <si>
    <t>Franklin India Prima Fund</t>
  </si>
  <si>
    <r>
      <t>Franklin India Lifestage Fund of Funds - 30's Plan</t>
    </r>
    <r>
      <rPr>
        <b/>
        <sz val="8"/>
        <color indexed="8"/>
        <rFont val="Arial"/>
        <family val="2"/>
      </rPr>
      <t xml:space="preserve"> As of Date -  30Sep2016</t>
    </r>
  </si>
  <si>
    <r>
      <t>Franklin India Life Stage Fund of Funds - The 20's</t>
    </r>
    <r>
      <rPr>
        <b/>
        <sz val="8"/>
        <color indexed="8"/>
        <rFont val="Arial"/>
        <family val="2"/>
      </rPr>
      <t xml:space="preserve"> Plan As of Date -  30Sep2016</t>
    </r>
  </si>
  <si>
    <t>Franklin Build India Fund As of Date -  30Sep2016</t>
  </si>
  <si>
    <t>INE094A01015</t>
  </si>
  <si>
    <t>Hindustan Petroleum Corp. Ltd.</t>
  </si>
  <si>
    <t>INE871K01015</t>
  </si>
  <si>
    <t>Hindustan Media Ventures Ltd.</t>
  </si>
  <si>
    <r>
      <t>Franklin India BlueChip Fund As of Date -  30Sep20</t>
    </r>
    <r>
      <rPr>
        <b/>
        <sz val="8"/>
        <color indexed="8"/>
        <rFont val="Arial"/>
        <family val="2"/>
      </rPr>
      <t>16</t>
    </r>
  </si>
  <si>
    <t>Franklin Asian Equity Fund As of Date -  30Sep2016</t>
  </si>
  <si>
    <t>INE774D01024</t>
  </si>
  <si>
    <t>Mahindra &amp; Mahindra Financial Services Ltd.</t>
  </si>
  <si>
    <t>INE053A01029</t>
  </si>
  <si>
    <t>Indian Hotels Co. Ltd.</t>
  </si>
  <si>
    <t>INE465A01025</t>
  </si>
  <si>
    <t>Bharat Forge Ltd.</t>
  </si>
  <si>
    <t>INE849A01020</t>
  </si>
  <si>
    <t>Trent Ltd.</t>
  </si>
  <si>
    <t>INE761H01022</t>
  </si>
  <si>
    <t>Page Industries Ltd.</t>
  </si>
  <si>
    <t>TW0002330008</t>
  </si>
  <si>
    <t>Taiwan Semiconductor Manufacturing Co. Ltd.</t>
  </si>
  <si>
    <t>Hardware</t>
  </si>
  <si>
    <t>KR7005930003</t>
  </si>
  <si>
    <t>Samsung Electronics Co. Ltd.</t>
  </si>
  <si>
    <t>KYG875721634</t>
  </si>
  <si>
    <t>Tencent Holdings Ltd.</t>
  </si>
  <si>
    <t>KR7055550008</t>
  </si>
  <si>
    <t>Shinhan Financial Group Co. Ltd.</t>
  </si>
  <si>
    <t>US01609W1027</t>
  </si>
  <si>
    <t>Alibaba Group Holding Ltd., ADR</t>
  </si>
  <si>
    <t>HK0000069689</t>
  </si>
  <si>
    <t>AIA Group Ltd.</t>
  </si>
  <si>
    <t>KR7035420009</t>
  </si>
  <si>
    <t>Naver Corp.</t>
  </si>
  <si>
    <t>US22943F1003</t>
  </si>
  <si>
    <t>Ctrip.com International Ltd., ADR</t>
  </si>
  <si>
    <t>TH0016010017</t>
  </si>
  <si>
    <t>Kasikornbank PCL, fgn.</t>
  </si>
  <si>
    <t>LU0633102719</t>
  </si>
  <si>
    <t>Samsonite International SA</t>
  </si>
  <si>
    <t>CNE1000003X6</t>
  </si>
  <si>
    <t>Ping An Insurance (Group) Co. of China Ltd.</t>
  </si>
  <si>
    <t>TW0006414006</t>
  </si>
  <si>
    <t>Ennoconn Corp.</t>
  </si>
  <si>
    <t>TH0003010Z12</t>
  </si>
  <si>
    <t>The Siam Cement PCL, fgn.</t>
  </si>
  <si>
    <t>TH0737010Y16</t>
  </si>
  <si>
    <t>CP ALL PCL, fgn.</t>
  </si>
  <si>
    <t>HK0688002218</t>
  </si>
  <si>
    <t>China Overseas Land &amp; Investment Ltd.</t>
  </si>
  <si>
    <t>ID1000109507</t>
  </si>
  <si>
    <t>Bank Central Asia Tbk PT</t>
  </si>
  <si>
    <t>ID1000125305</t>
  </si>
  <si>
    <t>Surya Citra Media Tbk PT</t>
  </si>
  <si>
    <t>LU0501835309</t>
  </si>
  <si>
    <t>L'Occitane International SA</t>
  </si>
  <si>
    <t>SG1L01001701</t>
  </si>
  <si>
    <t>DBS Group Holdings Ltd.</t>
  </si>
  <si>
    <t>PHY7571C1000</t>
  </si>
  <si>
    <t>Security Bank Corp.</t>
  </si>
  <si>
    <t>SG1J26887955</t>
  </si>
  <si>
    <t>Singapore Exchange Ltd.</t>
  </si>
  <si>
    <t>KR7005380001</t>
  </si>
  <si>
    <t>Hyundai Motor Co.</t>
  </si>
  <si>
    <t>KYG8190F1028</t>
  </si>
  <si>
    <t>Silergy Corp.</t>
  </si>
  <si>
    <t>CNE1000002H1</t>
  </si>
  <si>
    <t>China Construction Bank Corp., H</t>
  </si>
  <si>
    <t>MYL5250OO005</t>
  </si>
  <si>
    <t>7-Eleven Malaysia Holdings Bhd.</t>
  </si>
  <si>
    <t>US8740801043</t>
  </si>
  <si>
    <t>TAL Education Group, ADR</t>
  </si>
  <si>
    <t>Diversified Consumer Service</t>
  </si>
  <si>
    <t>US0567521085</t>
  </si>
  <si>
    <t>Baidu Inc., ADR</t>
  </si>
  <si>
    <t>ID1000113301</t>
  </si>
  <si>
    <t>Matahari Department Store Tbk PT</t>
  </si>
  <si>
    <t>TH4577010010</t>
  </si>
  <si>
    <t>MK Restaurants Group PCL, fgn.</t>
  </si>
  <si>
    <t>TH0671010Z16</t>
  </si>
  <si>
    <t>Major Cineplex Group PCL, fgn.</t>
  </si>
  <si>
    <t>MYL4707OO005</t>
  </si>
  <si>
    <t>Nestle (Malaysia) Bhd.</t>
  </si>
  <si>
    <t>HK0669013440</t>
  </si>
  <si>
    <t>Techtronic Industries Co. Ltd.</t>
  </si>
  <si>
    <t>KR7051900009</t>
  </si>
  <si>
    <t>LG Household &amp; Health Care Ltd.</t>
  </si>
  <si>
    <t>PHY9297P1004</t>
  </si>
  <si>
    <t>Universal Robina Corp.</t>
  </si>
  <si>
    <t>LK0128N00005</t>
  </si>
  <si>
    <t>Nestle Lanka PLC</t>
  </si>
  <si>
    <t>KYG476341030</t>
  </si>
  <si>
    <t>IMAX China Holding Inc.</t>
  </si>
  <si>
    <t>TW0005904007</t>
  </si>
  <si>
    <t>Poya International Co. Ltd.</t>
  </si>
  <si>
    <t>TH0592010Z14</t>
  </si>
  <si>
    <t>BEC World PCL, fgn.</t>
  </si>
  <si>
    <t>Franklin India Prima Plus As of Date -  30Sep2016</t>
  </si>
  <si>
    <t>INE797F01012</t>
  </si>
  <si>
    <t>Jubilant Foodworks Ltd.</t>
  </si>
  <si>
    <t>(b)Unlisted</t>
  </si>
  <si>
    <t>Quantum Information Services</t>
  </si>
  <si>
    <t>Quantum Information Systems</t>
  </si>
  <si>
    <t>$ - Rated by SEBI Registered agency</t>
  </si>
  <si>
    <t>SBI- Base Rate of State Bank of India</t>
  </si>
  <si>
    <t>IBL-Base Rate of Indusind Bank of India</t>
  </si>
  <si>
    <t>KBR- Base Rate of Kotak Mahindra Bank</t>
  </si>
  <si>
    <t>Privately Rated $</t>
  </si>
  <si>
    <t>Privately Rated $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</si>
</sst>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5" formatCode="_(* #,##0.0000_);_(* \(#,##0.0000\);_(* &quot;-&quot;??_);_(@_)"/>
    <numFmt numFmtId="166" formatCode="0.00000000000000"/>
  </numFmts>
  <fonts count="12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5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0" fontId="1" fillId="0" borderId="2" xfId="0" applyFont="1" applyBorder="1"/>
    <xf numFmtId="0" fontId="3" fillId="0" borderId="2" xfId="0" applyFont="1" applyBorder="1"/>
    <xf numFmtId="2" fontId="3" fillId="0" borderId="2" xfId="0" applyNumberFormat="1" applyFont="1" applyBorder="1"/>
    <xf numFmtId="2" fontId="1" fillId="0" borderId="2" xfId="0" applyNumberFormat="1" applyFont="1" applyBorder="1" applyAlignment="1">
      <alignment horizontal="right"/>
    </xf>
    <xf numFmtId="2" fontId="1" fillId="0" borderId="2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2" fontId="1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5" fillId="0" borderId="4" xfId="2" applyFill="1" applyBorder="1" applyAlignment="1">
      <alignment horizontal="left"/>
    </xf>
    <xf numFmtId="0" fontId="5" fillId="0" borderId="5" xfId="2" applyFill="1" applyBorder="1" applyAlignment="1">
      <alignment horizontal="left"/>
    </xf>
    <xf numFmtId="0" fontId="1" fillId="0" borderId="6" xfId="1" applyFont="1" applyBorder="1" applyAlignment="1">
      <alignment horizontal="center"/>
    </xf>
    <xf numFmtId="0" fontId="5" fillId="0" borderId="4" xfId="2" applyFont="1" applyBorder="1" applyAlignment="1">
      <alignment horizontal="left" vertical="center"/>
    </xf>
    <xf numFmtId="0" fontId="5" fillId="0" borderId="5" xfId="2" applyFont="1" applyBorder="1" applyAlignment="1">
      <alignment horizontal="left" vertical="center"/>
    </xf>
    <xf numFmtId="165" fontId="5" fillId="0" borderId="3" xfId="2" applyNumberFormat="1" applyBorder="1"/>
    <xf numFmtId="4" fontId="3" fillId="0" borderId="0" xfId="0" applyNumberFormat="1" applyFont="1"/>
    <xf numFmtId="0" fontId="1" fillId="0" borderId="4" xfId="0" applyFont="1" applyBorder="1"/>
    <xf numFmtId="0" fontId="0" fillId="0" borderId="5" xfId="0" applyBorder="1"/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165" fontId="8" fillId="0" borderId="3" xfId="0" applyNumberFormat="1" applyFont="1" applyBorder="1"/>
    <xf numFmtId="165" fontId="8" fillId="0" borderId="3" xfId="0" applyNumberFormat="1" applyFont="1" applyBorder="1" applyAlignment="1"/>
    <xf numFmtId="0" fontId="8" fillId="0" borderId="0" xfId="0" applyFont="1" applyBorder="1" applyAlignment="1">
      <alignment horizontal="left" vertical="center"/>
    </xf>
    <xf numFmtId="165" fontId="8" fillId="0" borderId="0" xfId="0" applyNumberFormat="1" applyFont="1" applyBorder="1"/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165" fontId="9" fillId="0" borderId="3" xfId="0" applyNumberFormat="1" applyFont="1" applyBorder="1"/>
    <xf numFmtId="165" fontId="9" fillId="0" borderId="3" xfId="0" applyNumberFormat="1" applyFont="1" applyBorder="1" applyAlignment="1"/>
    <xf numFmtId="4" fontId="1" fillId="0" borderId="2" xfId="0" applyNumberFormat="1" applyFont="1" applyBorder="1"/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65" fontId="5" fillId="0" borderId="3" xfId="0" applyNumberFormat="1" applyFont="1" applyBorder="1"/>
    <xf numFmtId="165" fontId="5" fillId="0" borderId="3" xfId="0" applyNumberFormat="1" applyFont="1" applyBorder="1" applyAlignment="1"/>
    <xf numFmtId="0" fontId="5" fillId="0" borderId="0" xfId="0" applyFont="1" applyBorder="1" applyAlignment="1">
      <alignment horizontal="left" vertical="center"/>
    </xf>
    <xf numFmtId="165" fontId="5" fillId="0" borderId="0" xfId="0" applyNumberFormat="1" applyFont="1" applyBorder="1"/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165" fontId="10" fillId="0" borderId="3" xfId="0" applyNumberFormat="1" applyFont="1" applyBorder="1"/>
    <xf numFmtId="165" fontId="10" fillId="0" borderId="3" xfId="0" applyNumberFormat="1" applyFont="1" applyBorder="1" applyAlignment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166" fontId="3" fillId="0" borderId="0" xfId="0" applyNumberFormat="1" applyFont="1"/>
    <xf numFmtId="10" fontId="3" fillId="0" borderId="0" xfId="4" applyNumberFormat="1" applyFont="1"/>
    <xf numFmtId="4" fontId="1" fillId="0" borderId="2" xfId="3" applyNumberFormat="1" applyFont="1" applyBorder="1"/>
    <xf numFmtId="2" fontId="3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4" fontId="3" fillId="0" borderId="2" xfId="0" applyNumberFormat="1" applyFont="1" applyBorder="1"/>
    <xf numFmtId="4" fontId="1" fillId="0" borderId="3" xfId="0" applyNumberFormat="1" applyFont="1" applyBorder="1"/>
    <xf numFmtId="2" fontId="1" fillId="0" borderId="6" xfId="2" applyNumberFormat="1" applyFont="1" applyBorder="1"/>
    <xf numFmtId="2" fontId="1" fillId="0" borderId="6" xfId="2" applyNumberFormat="1" applyFont="1" applyBorder="1" applyAlignment="1">
      <alignment horizontal="center"/>
    </xf>
    <xf numFmtId="2" fontId="3" fillId="0" borderId="6" xfId="2" applyNumberFormat="1" applyFont="1" applyBorder="1"/>
    <xf numFmtId="164" fontId="3" fillId="0" borderId="6" xfId="2" applyNumberFormat="1" applyFont="1" applyBorder="1"/>
    <xf numFmtId="2" fontId="3" fillId="0" borderId="0" xfId="2" applyNumberFormat="1" applyFont="1" applyBorder="1"/>
    <xf numFmtId="164" fontId="3" fillId="0" borderId="0" xfId="2" applyNumberFormat="1" applyFont="1" applyBorder="1"/>
    <xf numFmtId="2" fontId="3" fillId="0" borderId="2" xfId="0" applyNumberFormat="1" applyFont="1" applyBorder="1" applyAlignment="1">
      <alignment wrapText="1"/>
    </xf>
    <xf numFmtId="0" fontId="1" fillId="0" borderId="4" xfId="1" applyFont="1" applyBorder="1"/>
    <xf numFmtId="0" fontId="3" fillId="0" borderId="5" xfId="1" applyFont="1" applyBorder="1" applyAlignment="1"/>
    <xf numFmtId="10" fontId="3" fillId="0" borderId="0" xfId="0" applyNumberFormat="1" applyFont="1"/>
    <xf numFmtId="2" fontId="3" fillId="0" borderId="2" xfId="0" applyNumberFormat="1" applyFont="1" applyFill="1" applyBorder="1"/>
    <xf numFmtId="0" fontId="3" fillId="0" borderId="0" xfId="0" applyFont="1" applyFill="1"/>
    <xf numFmtId="0" fontId="1" fillId="0" borderId="0" xfId="0" applyFont="1" applyBorder="1"/>
    <xf numFmtId="0" fontId="3" fillId="0" borderId="0" xfId="0" applyFont="1" applyBorder="1"/>
    <xf numFmtId="2" fontId="1" fillId="0" borderId="0" xfId="0" applyNumberFormat="1" applyFont="1" applyBorder="1"/>
    <xf numFmtId="0" fontId="2" fillId="2" borderId="0" xfId="0" applyFont="1" applyFill="1" applyAlignment="1">
      <alignment horizontal="center"/>
    </xf>
    <xf numFmtId="2" fontId="1" fillId="0" borderId="4" xfId="1" applyNumberFormat="1" applyFont="1" applyBorder="1" applyAlignment="1">
      <alignment horizontal="center"/>
    </xf>
    <xf numFmtId="2" fontId="1" fillId="0" borderId="5" xfId="1" applyNumberFormat="1" applyFont="1" applyBorder="1" applyAlignment="1">
      <alignment horizontal="center"/>
    </xf>
    <xf numFmtId="0" fontId="1" fillId="0" borderId="4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2" fontId="7" fillId="0" borderId="4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2" fontId="7" fillId="0" borderId="4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2" fontId="2" fillId="2" borderId="0" xfId="0" applyNumberFormat="1" applyFont="1" applyFill="1" applyAlignment="1">
      <alignment horizontal="center"/>
    </xf>
    <xf numFmtId="0" fontId="5" fillId="0" borderId="4" xfId="2" applyFill="1" applyBorder="1" applyAlignment="1">
      <alignment horizontal="left"/>
    </xf>
    <xf numFmtId="0" fontId="5" fillId="0" borderId="5" xfId="2" applyFill="1" applyBorder="1" applyAlignment="1">
      <alignment horizontal="left"/>
    </xf>
    <xf numFmtId="0" fontId="5" fillId="0" borderId="4" xfId="2" applyFont="1" applyBorder="1" applyAlignment="1">
      <alignment horizontal="left" vertical="center"/>
    </xf>
    <xf numFmtId="0" fontId="5" fillId="0" borderId="5" xfId="2" applyFont="1" applyBorder="1" applyAlignment="1">
      <alignment horizontal="left" vertical="center"/>
    </xf>
  </cellXfs>
  <cellStyles count="5">
    <cellStyle name="Comma" xfId="3" builtinId="3"/>
    <cellStyle name="Normal" xfId="0" builtinId="0"/>
    <cellStyle name="Normal 2" xfId="2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showGridLines="0" tabSelected="1" zoomScaleNormal="100" workbookViewId="0"/>
  </sheetViews>
  <sheetFormatPr defaultRowHeight="11.25" x14ac:dyDescent="0.2"/>
  <cols>
    <col min="1" max="1" width="38" style="3" customWidth="1"/>
    <col min="2" max="2" width="57.7109375" style="3" bestFit="1" customWidth="1"/>
    <col min="3" max="3" width="11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80" t="s">
        <v>491</v>
      </c>
      <c r="C1" s="80"/>
      <c r="D1" s="80"/>
      <c r="E1" s="80"/>
    </row>
    <row r="3" spans="1:6" s="1" customFormat="1" x14ac:dyDescent="0.2">
      <c r="A3" s="4" t="s">
        <v>1</v>
      </c>
      <c r="B3" s="4" t="s">
        <v>2</v>
      </c>
      <c r="C3" s="4" t="s">
        <v>163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136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398</v>
      </c>
      <c r="B8" s="9" t="s">
        <v>559</v>
      </c>
      <c r="C8" s="9" t="s">
        <v>179</v>
      </c>
      <c r="D8" s="9">
        <v>3000</v>
      </c>
      <c r="E8" s="10">
        <v>30533.46</v>
      </c>
      <c r="F8" s="10">
        <v>4.8595482087016197</v>
      </c>
    </row>
    <row r="9" spans="1:6" x14ac:dyDescent="0.2">
      <c r="A9" s="9" t="s">
        <v>462</v>
      </c>
      <c r="B9" s="9" t="s">
        <v>560</v>
      </c>
      <c r="C9" s="9" t="s">
        <v>213</v>
      </c>
      <c r="D9" s="9">
        <v>50</v>
      </c>
      <c r="E9" s="10">
        <v>25185.7</v>
      </c>
      <c r="F9" s="10">
        <v>4.0084262746474302</v>
      </c>
    </row>
    <row r="10" spans="1:6" x14ac:dyDescent="0.2">
      <c r="A10" s="9" t="s">
        <v>276</v>
      </c>
      <c r="B10" s="9" t="s">
        <v>561</v>
      </c>
      <c r="C10" s="9" t="s">
        <v>277</v>
      </c>
      <c r="D10" s="9">
        <v>2390</v>
      </c>
      <c r="E10" s="10">
        <v>24088.308099999998</v>
      </c>
      <c r="F10" s="10">
        <v>3.83377103276234</v>
      </c>
    </row>
    <row r="11" spans="1:6" x14ac:dyDescent="0.2">
      <c r="A11" s="9" t="s">
        <v>266</v>
      </c>
      <c r="B11" s="9" t="s">
        <v>562</v>
      </c>
      <c r="C11" s="9" t="s">
        <v>179</v>
      </c>
      <c r="D11" s="9">
        <v>2200</v>
      </c>
      <c r="E11" s="10">
        <v>22369.907999999999</v>
      </c>
      <c r="F11" s="10">
        <v>3.5602793247217899</v>
      </c>
    </row>
    <row r="12" spans="1:6" x14ac:dyDescent="0.2">
      <c r="A12" s="9" t="s">
        <v>269</v>
      </c>
      <c r="B12" s="9" t="s">
        <v>563</v>
      </c>
      <c r="C12" s="9" t="s">
        <v>270</v>
      </c>
      <c r="D12" s="9">
        <v>2100</v>
      </c>
      <c r="E12" s="10">
        <v>21061.719000000001</v>
      </c>
      <c r="F12" s="10">
        <v>3.35207470226521</v>
      </c>
    </row>
    <row r="13" spans="1:6" x14ac:dyDescent="0.2">
      <c r="A13" s="9" t="s">
        <v>463</v>
      </c>
      <c r="B13" s="9" t="s">
        <v>564</v>
      </c>
      <c r="C13" s="9" t="s">
        <v>179</v>
      </c>
      <c r="D13" s="9">
        <v>2000</v>
      </c>
      <c r="E13" s="10">
        <v>20361.8</v>
      </c>
      <c r="F13" s="10">
        <v>3.2406791996695001</v>
      </c>
    </row>
    <row r="14" spans="1:6" x14ac:dyDescent="0.2">
      <c r="A14" s="9" t="s">
        <v>275</v>
      </c>
      <c r="B14" s="9" t="s">
        <v>565</v>
      </c>
      <c r="C14" s="9" t="s">
        <v>218</v>
      </c>
      <c r="D14" s="9">
        <v>1850</v>
      </c>
      <c r="E14" s="10">
        <v>18550.5975</v>
      </c>
      <c r="F14" s="10">
        <v>2.9524175396915302</v>
      </c>
    </row>
    <row r="15" spans="1:6" x14ac:dyDescent="0.2">
      <c r="A15" s="9" t="s">
        <v>188</v>
      </c>
      <c r="B15" s="9" t="s">
        <v>566</v>
      </c>
      <c r="C15" s="9" t="s">
        <v>169</v>
      </c>
      <c r="D15" s="9">
        <v>1800</v>
      </c>
      <c r="E15" s="10">
        <v>18111.366000000002</v>
      </c>
      <c r="F15" s="10">
        <v>2.8825117167343399</v>
      </c>
    </row>
    <row r="16" spans="1:6" x14ac:dyDescent="0.2">
      <c r="A16" s="9" t="s">
        <v>195</v>
      </c>
      <c r="B16" s="9" t="s">
        <v>567</v>
      </c>
      <c r="C16" s="9" t="s">
        <v>196</v>
      </c>
      <c r="D16" s="9">
        <v>1730</v>
      </c>
      <c r="E16" s="10">
        <v>17324.029699999999</v>
      </c>
      <c r="F16" s="10">
        <v>2.7572033269773102</v>
      </c>
    </row>
    <row r="17" spans="1:6" x14ac:dyDescent="0.2">
      <c r="A17" s="9" t="s">
        <v>189</v>
      </c>
      <c r="B17" s="9" t="s">
        <v>568</v>
      </c>
      <c r="C17" s="9" t="s">
        <v>190</v>
      </c>
      <c r="D17" s="9">
        <v>1502</v>
      </c>
      <c r="E17" s="10">
        <v>15810.84806</v>
      </c>
      <c r="F17" s="10">
        <v>2.5163731319027201</v>
      </c>
    </row>
    <row r="18" spans="1:6" x14ac:dyDescent="0.2">
      <c r="A18" s="9" t="s">
        <v>267</v>
      </c>
      <c r="B18" s="9" t="s">
        <v>569</v>
      </c>
      <c r="C18" s="9" t="s">
        <v>220</v>
      </c>
      <c r="D18" s="9">
        <v>1500</v>
      </c>
      <c r="E18" s="10">
        <v>15108.555</v>
      </c>
      <c r="F18" s="10">
        <v>2.4045997861467301</v>
      </c>
    </row>
    <row r="19" spans="1:6" x14ac:dyDescent="0.2">
      <c r="A19" s="9" t="s">
        <v>377</v>
      </c>
      <c r="B19" s="9" t="s">
        <v>570</v>
      </c>
      <c r="C19" s="9" t="s">
        <v>210</v>
      </c>
      <c r="D19" s="9">
        <v>1450</v>
      </c>
      <c r="E19" s="10">
        <v>14624.642</v>
      </c>
      <c r="F19" s="10">
        <v>2.3275826858142601</v>
      </c>
    </row>
    <row r="20" spans="1:6" x14ac:dyDescent="0.2">
      <c r="A20" s="9" t="s">
        <v>330</v>
      </c>
      <c r="B20" s="9" t="s">
        <v>571</v>
      </c>
      <c r="C20" s="9" t="s">
        <v>196</v>
      </c>
      <c r="D20" s="9">
        <v>1200</v>
      </c>
      <c r="E20" s="10">
        <v>12288.348</v>
      </c>
      <c r="F20" s="10">
        <v>1.9557501675637801</v>
      </c>
    </row>
    <row r="21" spans="1:6" x14ac:dyDescent="0.2">
      <c r="A21" s="9" t="s">
        <v>194</v>
      </c>
      <c r="B21" s="9" t="s">
        <v>572</v>
      </c>
      <c r="C21" s="9" t="s">
        <v>190</v>
      </c>
      <c r="D21" s="9">
        <v>1200</v>
      </c>
      <c r="E21" s="10">
        <v>12168.12</v>
      </c>
      <c r="F21" s="10">
        <v>1.9366152984059599</v>
      </c>
    </row>
    <row r="22" spans="1:6" x14ac:dyDescent="0.2">
      <c r="A22" s="9" t="s">
        <v>258</v>
      </c>
      <c r="B22" s="9" t="s">
        <v>573</v>
      </c>
      <c r="C22" s="9" t="s">
        <v>196</v>
      </c>
      <c r="D22" s="9">
        <v>1200</v>
      </c>
      <c r="E22" s="10">
        <v>12105.227999999999</v>
      </c>
      <c r="F22" s="10">
        <v>1.9266057316571601</v>
      </c>
    </row>
    <row r="23" spans="1:6" x14ac:dyDescent="0.2">
      <c r="A23" s="9" t="s">
        <v>309</v>
      </c>
      <c r="B23" s="9" t="s">
        <v>574</v>
      </c>
      <c r="C23" s="9" t="s">
        <v>220</v>
      </c>
      <c r="D23" s="9">
        <v>1200</v>
      </c>
      <c r="E23" s="10">
        <v>12051.84</v>
      </c>
      <c r="F23" s="10">
        <v>1.9181087725910699</v>
      </c>
    </row>
    <row r="24" spans="1:6" x14ac:dyDescent="0.2">
      <c r="A24" s="9" t="s">
        <v>214</v>
      </c>
      <c r="B24" s="9" t="s">
        <v>575</v>
      </c>
      <c r="C24" s="9" t="s">
        <v>196</v>
      </c>
      <c r="D24" s="9">
        <v>990</v>
      </c>
      <c r="E24" s="10">
        <v>10113.3549</v>
      </c>
      <c r="F24" s="10">
        <v>1.60958946965914</v>
      </c>
    </row>
    <row r="25" spans="1:6" x14ac:dyDescent="0.2">
      <c r="A25" s="9" t="s">
        <v>464</v>
      </c>
      <c r="B25" s="9" t="s">
        <v>576</v>
      </c>
      <c r="C25" s="9" t="s">
        <v>179</v>
      </c>
      <c r="D25" s="9">
        <v>750</v>
      </c>
      <c r="E25" s="10">
        <v>7652.0775000000003</v>
      </c>
      <c r="F25" s="10">
        <v>1.2178652372829999</v>
      </c>
    </row>
    <row r="26" spans="1:6" x14ac:dyDescent="0.2">
      <c r="A26" s="9" t="s">
        <v>209</v>
      </c>
      <c r="B26" s="9" t="s">
        <v>577</v>
      </c>
      <c r="C26" s="9" t="s">
        <v>210</v>
      </c>
      <c r="D26" s="9">
        <v>750</v>
      </c>
      <c r="E26" s="10">
        <v>7561.6575000000003</v>
      </c>
      <c r="F26" s="10">
        <v>1.2034744558572801</v>
      </c>
    </row>
    <row r="27" spans="1:6" x14ac:dyDescent="0.2">
      <c r="A27" s="9" t="s">
        <v>465</v>
      </c>
      <c r="B27" s="9" t="s">
        <v>578</v>
      </c>
      <c r="C27" s="9" t="s">
        <v>210</v>
      </c>
      <c r="D27" s="9">
        <v>650</v>
      </c>
      <c r="E27" s="10">
        <v>7296.3215</v>
      </c>
      <c r="F27" s="10">
        <v>1.1612449449042499</v>
      </c>
    </row>
    <row r="28" spans="1:6" x14ac:dyDescent="0.2">
      <c r="A28" s="9" t="s">
        <v>307</v>
      </c>
      <c r="B28" s="9" t="s">
        <v>579</v>
      </c>
      <c r="C28" s="9" t="s">
        <v>220</v>
      </c>
      <c r="D28" s="9">
        <v>700</v>
      </c>
      <c r="E28" s="10">
        <v>7008.2792499999996</v>
      </c>
      <c r="F28" s="10">
        <v>1.11540162416635</v>
      </c>
    </row>
    <row r="29" spans="1:6" x14ac:dyDescent="0.2">
      <c r="A29" s="9" t="s">
        <v>466</v>
      </c>
      <c r="B29" s="9" t="s">
        <v>580</v>
      </c>
      <c r="C29" s="9" t="s">
        <v>165</v>
      </c>
      <c r="D29" s="9">
        <v>400</v>
      </c>
      <c r="E29" s="10">
        <v>5075.1499999999996</v>
      </c>
      <c r="F29" s="10">
        <v>0.80773473073120405</v>
      </c>
    </row>
    <row r="30" spans="1:6" x14ac:dyDescent="0.2">
      <c r="A30" s="9" t="s">
        <v>467</v>
      </c>
      <c r="B30" s="9" t="s">
        <v>581</v>
      </c>
      <c r="C30" s="9" t="s">
        <v>141</v>
      </c>
      <c r="D30" s="9">
        <v>500</v>
      </c>
      <c r="E30" s="10">
        <v>5038.4949999999999</v>
      </c>
      <c r="F30" s="10">
        <v>0.80190090974956796</v>
      </c>
    </row>
    <row r="31" spans="1:6" x14ac:dyDescent="0.2">
      <c r="A31" s="9" t="s">
        <v>399</v>
      </c>
      <c r="B31" s="9" t="s">
        <v>582</v>
      </c>
      <c r="C31" s="9" t="s">
        <v>169</v>
      </c>
      <c r="D31" s="9">
        <v>500</v>
      </c>
      <c r="E31" s="10">
        <v>5021.37</v>
      </c>
      <c r="F31" s="10">
        <v>0.79917538296439505</v>
      </c>
    </row>
    <row r="32" spans="1:6" x14ac:dyDescent="0.2">
      <c r="A32" s="9" t="s">
        <v>468</v>
      </c>
      <c r="B32" s="9" t="s">
        <v>583</v>
      </c>
      <c r="C32" s="9" t="s">
        <v>196</v>
      </c>
      <c r="D32" s="9">
        <v>400</v>
      </c>
      <c r="E32" s="10">
        <v>4087.9960000000001</v>
      </c>
      <c r="F32" s="10">
        <v>0.65062438514925502</v>
      </c>
    </row>
    <row r="33" spans="1:6" x14ac:dyDescent="0.2">
      <c r="A33" s="9" t="s">
        <v>469</v>
      </c>
      <c r="B33" s="9" t="s">
        <v>584</v>
      </c>
      <c r="C33" s="9" t="s">
        <v>208</v>
      </c>
      <c r="D33" s="9">
        <v>800</v>
      </c>
      <c r="E33" s="10">
        <v>4005.752</v>
      </c>
      <c r="F33" s="10">
        <v>0.63753485376707797</v>
      </c>
    </row>
    <row r="34" spans="1:6" x14ac:dyDescent="0.2">
      <c r="A34" s="9" t="s">
        <v>221</v>
      </c>
      <c r="B34" s="9" t="s">
        <v>585</v>
      </c>
      <c r="C34" s="9" t="s">
        <v>179</v>
      </c>
      <c r="D34" s="9">
        <v>320</v>
      </c>
      <c r="E34" s="10">
        <v>3317.0176000000001</v>
      </c>
      <c r="F34" s="10">
        <v>0.52791943449290502</v>
      </c>
    </row>
    <row r="35" spans="1:6" x14ac:dyDescent="0.2">
      <c r="A35" s="9" t="s">
        <v>261</v>
      </c>
      <c r="B35" s="9" t="s">
        <v>586</v>
      </c>
      <c r="C35" s="9" t="s">
        <v>210</v>
      </c>
      <c r="D35" s="9">
        <v>300</v>
      </c>
      <c r="E35" s="10">
        <v>3032.8560000000002</v>
      </c>
      <c r="F35" s="10">
        <v>0.48269373801887999</v>
      </c>
    </row>
    <row r="36" spans="1:6" x14ac:dyDescent="0.2">
      <c r="A36" s="9" t="s">
        <v>470</v>
      </c>
      <c r="B36" s="9" t="s">
        <v>587</v>
      </c>
      <c r="C36" s="9" t="s">
        <v>169</v>
      </c>
      <c r="D36" s="9">
        <v>230</v>
      </c>
      <c r="E36" s="10">
        <v>2324.2627000000002</v>
      </c>
      <c r="F36" s="10">
        <v>0.36991767851848401</v>
      </c>
    </row>
    <row r="37" spans="1:6" x14ac:dyDescent="0.2">
      <c r="A37" s="9" t="s">
        <v>140</v>
      </c>
      <c r="B37" s="9" t="s">
        <v>588</v>
      </c>
      <c r="C37" s="9" t="s">
        <v>141</v>
      </c>
      <c r="D37" s="9">
        <v>190</v>
      </c>
      <c r="E37" s="10">
        <v>1937.5002999999999</v>
      </c>
      <c r="F37" s="10">
        <v>0.30836256723685601</v>
      </c>
    </row>
    <row r="38" spans="1:6" x14ac:dyDescent="0.2">
      <c r="A38" s="9" t="s">
        <v>471</v>
      </c>
      <c r="B38" s="9" t="s">
        <v>589</v>
      </c>
      <c r="C38" s="9" t="s">
        <v>169</v>
      </c>
      <c r="D38" s="9">
        <v>180</v>
      </c>
      <c r="E38" s="10">
        <v>1821.7421999999999</v>
      </c>
      <c r="F38" s="10">
        <v>0.289939104337541</v>
      </c>
    </row>
    <row r="39" spans="1:6" x14ac:dyDescent="0.2">
      <c r="A39" s="9" t="s">
        <v>177</v>
      </c>
      <c r="B39" s="9" t="s">
        <v>590</v>
      </c>
      <c r="C39" s="9" t="s">
        <v>171</v>
      </c>
      <c r="D39" s="9">
        <v>170</v>
      </c>
      <c r="E39" s="10">
        <v>1708.0664999999999</v>
      </c>
      <c r="F39" s="10">
        <v>0.27184706549530402</v>
      </c>
    </row>
    <row r="40" spans="1:6" x14ac:dyDescent="0.2">
      <c r="A40" s="9" t="s">
        <v>472</v>
      </c>
      <c r="B40" s="9" t="s">
        <v>591</v>
      </c>
      <c r="C40" s="9" t="s">
        <v>179</v>
      </c>
      <c r="D40" s="9">
        <v>150</v>
      </c>
      <c r="E40" s="10">
        <v>1565.8230000000001</v>
      </c>
      <c r="F40" s="10">
        <v>0.249208322764396</v>
      </c>
    </row>
    <row r="41" spans="1:6" x14ac:dyDescent="0.2">
      <c r="A41" s="9" t="s">
        <v>473</v>
      </c>
      <c r="B41" s="9" t="s">
        <v>592</v>
      </c>
      <c r="C41" s="9" t="s">
        <v>210</v>
      </c>
      <c r="D41" s="9">
        <v>100</v>
      </c>
      <c r="E41" s="10">
        <v>1011.0069999999999</v>
      </c>
      <c r="F41" s="10">
        <v>0.160906666189642</v>
      </c>
    </row>
    <row r="42" spans="1:6" x14ac:dyDescent="0.2">
      <c r="A42" s="9" t="s">
        <v>400</v>
      </c>
      <c r="B42" s="9" t="s">
        <v>593</v>
      </c>
      <c r="C42" s="9" t="s">
        <v>372</v>
      </c>
      <c r="D42" s="9">
        <v>10</v>
      </c>
      <c r="E42" s="10">
        <v>1010.21</v>
      </c>
      <c r="F42" s="10">
        <v>0.160779819775173</v>
      </c>
    </row>
    <row r="43" spans="1:6" x14ac:dyDescent="0.2">
      <c r="A43" s="9" t="s">
        <v>332</v>
      </c>
      <c r="B43" s="9" t="s">
        <v>594</v>
      </c>
      <c r="C43" s="9" t="s">
        <v>196</v>
      </c>
      <c r="D43" s="9">
        <v>40</v>
      </c>
      <c r="E43" s="10">
        <v>408.37599999999998</v>
      </c>
      <c r="F43" s="10">
        <v>6.4995020520986796E-2</v>
      </c>
    </row>
    <row r="44" spans="1:6" x14ac:dyDescent="0.2">
      <c r="A44" s="8" t="s">
        <v>135</v>
      </c>
      <c r="B44" s="9"/>
      <c r="C44" s="9"/>
      <c r="D44" s="9"/>
      <c r="E44" s="12">
        <f>SUM(E8:E43)</f>
        <v>372741.78431000002</v>
      </c>
      <c r="F44" s="12">
        <f>SUM(F8:F43)</f>
        <v>59.323662311834447</v>
      </c>
    </row>
    <row r="45" spans="1:6" x14ac:dyDescent="0.2">
      <c r="A45" s="9"/>
      <c r="B45" s="9"/>
      <c r="C45" s="9"/>
      <c r="D45" s="9"/>
      <c r="E45" s="10"/>
      <c r="F45" s="10"/>
    </row>
    <row r="46" spans="1:6" x14ac:dyDescent="0.2">
      <c r="A46" s="8" t="s">
        <v>222</v>
      </c>
      <c r="B46" s="9"/>
      <c r="C46" s="9"/>
      <c r="D46" s="9"/>
      <c r="E46" s="10"/>
      <c r="F46" s="10"/>
    </row>
    <row r="47" spans="1:6" x14ac:dyDescent="0.2">
      <c r="A47" s="9" t="s">
        <v>355</v>
      </c>
      <c r="B47" s="9" t="s">
        <v>617</v>
      </c>
      <c r="C47" s="9" t="s">
        <v>356</v>
      </c>
      <c r="D47" s="9">
        <v>4460</v>
      </c>
      <c r="E47" s="10">
        <v>22429.674500000001</v>
      </c>
      <c r="F47" s="10">
        <v>3.56979145299076</v>
      </c>
    </row>
    <row r="48" spans="1:6" x14ac:dyDescent="0.2">
      <c r="A48" s="9" t="s">
        <v>477</v>
      </c>
      <c r="B48" s="9" t="s">
        <v>618</v>
      </c>
      <c r="C48" s="9" t="s">
        <v>285</v>
      </c>
      <c r="D48" s="9">
        <v>100</v>
      </c>
      <c r="E48" s="10">
        <v>11550.33</v>
      </c>
      <c r="F48" s="10">
        <v>1.8382910243848101</v>
      </c>
    </row>
    <row r="49" spans="1:6" x14ac:dyDescent="0.2">
      <c r="A49" s="9" t="s">
        <v>474</v>
      </c>
      <c r="B49" s="9" t="s">
        <v>619</v>
      </c>
      <c r="C49" s="9" t="s">
        <v>475</v>
      </c>
      <c r="D49" s="9">
        <v>1000</v>
      </c>
      <c r="E49" s="10">
        <v>11484.05</v>
      </c>
      <c r="F49" s="10">
        <v>1.8277422410083799</v>
      </c>
    </row>
    <row r="50" spans="1:6" x14ac:dyDescent="0.2">
      <c r="A50" s="9" t="s">
        <v>360</v>
      </c>
      <c r="B50" s="9" t="s">
        <v>620</v>
      </c>
      <c r="C50" s="9" t="s">
        <v>224</v>
      </c>
      <c r="D50" s="9">
        <v>50</v>
      </c>
      <c r="E50" s="10">
        <v>6575.2049999999999</v>
      </c>
      <c r="F50" s="10">
        <v>1.04647575740175</v>
      </c>
    </row>
    <row r="51" spans="1:6" x14ac:dyDescent="0.2">
      <c r="A51" s="9" t="s">
        <v>478</v>
      </c>
      <c r="B51" s="9" t="s">
        <v>621</v>
      </c>
      <c r="C51" s="9" t="s">
        <v>479</v>
      </c>
      <c r="D51" s="9">
        <v>500</v>
      </c>
      <c r="E51" s="10">
        <v>5008.04</v>
      </c>
      <c r="F51" s="10">
        <v>0.79705384883030095</v>
      </c>
    </row>
    <row r="52" spans="1:6" x14ac:dyDescent="0.2">
      <c r="A52" s="9" t="s">
        <v>480</v>
      </c>
      <c r="B52" s="9" t="s">
        <v>622</v>
      </c>
      <c r="C52" s="9" t="s">
        <v>190</v>
      </c>
      <c r="D52" s="9">
        <v>250</v>
      </c>
      <c r="E52" s="10">
        <v>4066.45</v>
      </c>
      <c r="F52" s="10">
        <v>0.64719523477767305</v>
      </c>
    </row>
    <row r="53" spans="1:6" x14ac:dyDescent="0.2">
      <c r="A53" s="9" t="s">
        <v>359</v>
      </c>
      <c r="B53" s="9" t="s">
        <v>623</v>
      </c>
      <c r="C53" s="9" t="s">
        <v>1305</v>
      </c>
      <c r="D53" s="9">
        <v>30</v>
      </c>
      <c r="E53" s="10">
        <v>3940.7820000000002</v>
      </c>
      <c r="F53" s="10">
        <v>0.62719456324253997</v>
      </c>
    </row>
    <row r="54" spans="1:6" x14ac:dyDescent="0.2">
      <c r="A54" s="9" t="s">
        <v>476</v>
      </c>
      <c r="B54" s="9" t="s">
        <v>624</v>
      </c>
      <c r="C54" s="9" t="s">
        <v>227</v>
      </c>
      <c r="D54" s="9">
        <v>406</v>
      </c>
      <c r="E54" s="10">
        <v>1625.92038</v>
      </c>
      <c r="F54" s="10">
        <v>0.25877311218972399</v>
      </c>
    </row>
    <row r="55" spans="1:6" x14ac:dyDescent="0.2">
      <c r="A55" s="9" t="s">
        <v>284</v>
      </c>
      <c r="B55" s="9" t="s">
        <v>625</v>
      </c>
      <c r="C55" s="9" t="s">
        <v>285</v>
      </c>
      <c r="D55" s="9">
        <v>5</v>
      </c>
      <c r="E55" s="10">
        <v>579.77250000000004</v>
      </c>
      <c r="F55" s="10">
        <v>9.2273604558063799E-2</v>
      </c>
    </row>
    <row r="56" spans="1:6" x14ac:dyDescent="0.2">
      <c r="A56" s="8" t="s">
        <v>135</v>
      </c>
      <c r="B56" s="9"/>
      <c r="C56" s="9"/>
      <c r="D56" s="9"/>
      <c r="E56" s="12">
        <f>SUM(E47:E55)</f>
        <v>67260.22438</v>
      </c>
      <c r="F56" s="12">
        <f>SUM(F47:F55)</f>
        <v>10.704790839384001</v>
      </c>
    </row>
    <row r="57" spans="1:6" x14ac:dyDescent="0.2">
      <c r="A57" s="9"/>
      <c r="B57" s="9"/>
      <c r="C57" s="9"/>
      <c r="D57" s="9"/>
      <c r="E57" s="10"/>
      <c r="F57" s="10"/>
    </row>
    <row r="58" spans="1:6" x14ac:dyDescent="0.2">
      <c r="A58" s="8" t="s">
        <v>142</v>
      </c>
      <c r="B58" s="9"/>
      <c r="C58" s="9"/>
      <c r="D58" s="9"/>
      <c r="E58" s="10"/>
      <c r="F58" s="10"/>
    </row>
    <row r="59" spans="1:6" x14ac:dyDescent="0.2">
      <c r="A59" s="8" t="s">
        <v>143</v>
      </c>
      <c r="B59" s="9"/>
      <c r="C59" s="9"/>
      <c r="D59" s="9"/>
      <c r="E59" s="10"/>
      <c r="F59" s="10"/>
    </row>
    <row r="60" spans="1:6" x14ac:dyDescent="0.2">
      <c r="A60" s="9" t="s">
        <v>291</v>
      </c>
      <c r="B60" s="9" t="s">
        <v>603</v>
      </c>
      <c r="C60" s="9" t="s">
        <v>183</v>
      </c>
      <c r="D60" s="9">
        <v>30000</v>
      </c>
      <c r="E60" s="10">
        <v>28039.200000000001</v>
      </c>
      <c r="F60" s="10">
        <v>4.4625746356104496</v>
      </c>
    </row>
    <row r="61" spans="1:6" x14ac:dyDescent="0.2">
      <c r="A61" s="9" t="s">
        <v>481</v>
      </c>
      <c r="B61" s="9" t="s">
        <v>595</v>
      </c>
      <c r="C61" s="9" t="s">
        <v>145</v>
      </c>
      <c r="D61" s="9">
        <v>20000</v>
      </c>
      <c r="E61" s="10">
        <v>18675.66</v>
      </c>
      <c r="F61" s="10">
        <v>2.9723218429657301</v>
      </c>
    </row>
    <row r="62" spans="1:6" x14ac:dyDescent="0.2">
      <c r="A62" s="9" t="s">
        <v>482</v>
      </c>
      <c r="B62" s="9" t="s">
        <v>596</v>
      </c>
      <c r="C62" s="9" t="s">
        <v>183</v>
      </c>
      <c r="D62" s="9">
        <v>10000</v>
      </c>
      <c r="E62" s="10">
        <v>9751.69</v>
      </c>
      <c r="F62" s="10">
        <v>1.5520287471945</v>
      </c>
    </row>
    <row r="63" spans="1:6" x14ac:dyDescent="0.2">
      <c r="A63" s="9" t="s">
        <v>483</v>
      </c>
      <c r="B63" s="9" t="s">
        <v>597</v>
      </c>
      <c r="C63" s="9" t="s">
        <v>183</v>
      </c>
      <c r="D63" s="9">
        <v>10000</v>
      </c>
      <c r="E63" s="10">
        <v>9350.4500000000007</v>
      </c>
      <c r="F63" s="10">
        <v>1.4881694556743299</v>
      </c>
    </row>
    <row r="64" spans="1:6" x14ac:dyDescent="0.2">
      <c r="A64" s="9" t="s">
        <v>289</v>
      </c>
      <c r="B64" s="9" t="s">
        <v>598</v>
      </c>
      <c r="C64" s="9" t="s">
        <v>183</v>
      </c>
      <c r="D64" s="9">
        <v>5000</v>
      </c>
      <c r="E64" s="10">
        <v>4881.1149999999998</v>
      </c>
      <c r="F64" s="10">
        <v>0.77685311965026504</v>
      </c>
    </row>
    <row r="65" spans="1:6" x14ac:dyDescent="0.2">
      <c r="A65" s="9" t="s">
        <v>484</v>
      </c>
      <c r="B65" s="9" t="s">
        <v>599</v>
      </c>
      <c r="C65" s="9" t="s">
        <v>183</v>
      </c>
      <c r="D65" s="9">
        <v>5000</v>
      </c>
      <c r="E65" s="10">
        <v>4876.72</v>
      </c>
      <c r="F65" s="10">
        <v>0.77615363408992399</v>
      </c>
    </row>
    <row r="66" spans="1:6" x14ac:dyDescent="0.2">
      <c r="A66" s="9" t="s">
        <v>290</v>
      </c>
      <c r="B66" s="9" t="s">
        <v>600</v>
      </c>
      <c r="C66" s="9" t="s">
        <v>251</v>
      </c>
      <c r="D66" s="9">
        <v>2800</v>
      </c>
      <c r="E66" s="10">
        <v>2760.4052000000001</v>
      </c>
      <c r="F66" s="10">
        <v>0.43933187214782199</v>
      </c>
    </row>
    <row r="67" spans="1:6" x14ac:dyDescent="0.2">
      <c r="A67" s="9" t="s">
        <v>200</v>
      </c>
      <c r="B67" s="9" t="s">
        <v>601</v>
      </c>
      <c r="C67" s="9" t="s">
        <v>183</v>
      </c>
      <c r="D67" s="9">
        <v>2200</v>
      </c>
      <c r="E67" s="10">
        <v>2176.0111999999999</v>
      </c>
      <c r="F67" s="10">
        <v>0.34632273345617098</v>
      </c>
    </row>
    <row r="68" spans="1:6" x14ac:dyDescent="0.2">
      <c r="A68" s="9" t="s">
        <v>199</v>
      </c>
      <c r="B68" s="9" t="s">
        <v>602</v>
      </c>
      <c r="C68" s="9" t="s">
        <v>183</v>
      </c>
      <c r="D68" s="9">
        <v>1500</v>
      </c>
      <c r="E68" s="10">
        <v>1483.905</v>
      </c>
      <c r="F68" s="10">
        <v>0.23617067586291801</v>
      </c>
    </row>
    <row r="69" spans="1:6" x14ac:dyDescent="0.2">
      <c r="A69" s="8" t="s">
        <v>135</v>
      </c>
      <c r="B69" s="9"/>
      <c r="C69" s="9"/>
      <c r="D69" s="9"/>
      <c r="E69" s="12">
        <f>SUM(E60:E68)</f>
        <v>81995.156399999993</v>
      </c>
      <c r="F69" s="12">
        <f>SUM(F60:F68)</f>
        <v>13.049926716652109</v>
      </c>
    </row>
    <row r="70" spans="1:6" x14ac:dyDescent="0.2">
      <c r="A70" s="9"/>
      <c r="B70" s="9"/>
      <c r="C70" s="9"/>
      <c r="D70" s="9"/>
      <c r="E70" s="10"/>
      <c r="F70" s="10"/>
    </row>
    <row r="71" spans="1:6" x14ac:dyDescent="0.2">
      <c r="A71" s="8" t="s">
        <v>201</v>
      </c>
      <c r="B71" s="9"/>
      <c r="C71" s="9"/>
      <c r="D71" s="9"/>
      <c r="E71" s="10"/>
      <c r="F71" s="10"/>
    </row>
    <row r="72" spans="1:6" x14ac:dyDescent="0.2">
      <c r="A72" s="9" t="s">
        <v>485</v>
      </c>
      <c r="B72" s="9" t="s">
        <v>604</v>
      </c>
      <c r="C72" s="9" t="s">
        <v>183</v>
      </c>
      <c r="D72" s="9">
        <v>4320</v>
      </c>
      <c r="E72" s="10">
        <v>20160.489600000001</v>
      </c>
      <c r="F72" s="10">
        <v>3.2086396734018199</v>
      </c>
    </row>
    <row r="73" spans="1:6" x14ac:dyDescent="0.2">
      <c r="A73" s="9" t="s">
        <v>486</v>
      </c>
      <c r="B73" s="9" t="s">
        <v>605</v>
      </c>
      <c r="C73" s="9" t="s">
        <v>145</v>
      </c>
      <c r="D73" s="9">
        <v>2500</v>
      </c>
      <c r="E73" s="10">
        <v>12176.174999999999</v>
      </c>
      <c r="F73" s="10">
        <v>1.93789729071279</v>
      </c>
    </row>
    <row r="74" spans="1:6" x14ac:dyDescent="0.2">
      <c r="A74" s="9" t="s">
        <v>253</v>
      </c>
      <c r="B74" s="9" t="s">
        <v>606</v>
      </c>
      <c r="C74" s="9" t="s">
        <v>183</v>
      </c>
      <c r="D74" s="9">
        <v>2420</v>
      </c>
      <c r="E74" s="10">
        <v>12013.109899999999</v>
      </c>
      <c r="F74" s="10">
        <v>1.9119446893827501</v>
      </c>
    </row>
    <row r="75" spans="1:6" x14ac:dyDescent="0.2">
      <c r="A75" s="9" t="s">
        <v>202</v>
      </c>
      <c r="B75" s="9" t="s">
        <v>607</v>
      </c>
      <c r="C75" s="9" t="s">
        <v>183</v>
      </c>
      <c r="D75" s="9">
        <v>2260</v>
      </c>
      <c r="E75" s="10">
        <v>11179.474200000001</v>
      </c>
      <c r="F75" s="10">
        <v>1.7792675256206101</v>
      </c>
    </row>
    <row r="76" spans="1:6" x14ac:dyDescent="0.2">
      <c r="A76" s="9" t="s">
        <v>487</v>
      </c>
      <c r="B76" s="9" t="s">
        <v>608</v>
      </c>
      <c r="C76" s="9" t="s">
        <v>145</v>
      </c>
      <c r="D76" s="9">
        <v>2000</v>
      </c>
      <c r="E76" s="10">
        <v>9841.06</v>
      </c>
      <c r="F76" s="10">
        <v>1.5662524160290101</v>
      </c>
    </row>
    <row r="77" spans="1:6" x14ac:dyDescent="0.2">
      <c r="A77" s="9" t="s">
        <v>488</v>
      </c>
      <c r="B77" s="9" t="s">
        <v>609</v>
      </c>
      <c r="C77" s="9" t="s">
        <v>183</v>
      </c>
      <c r="D77" s="9">
        <v>1700</v>
      </c>
      <c r="E77" s="10">
        <v>8241.1579999999994</v>
      </c>
      <c r="F77" s="10">
        <v>1.31162025517341</v>
      </c>
    </row>
    <row r="78" spans="1:6" x14ac:dyDescent="0.2">
      <c r="A78" s="9" t="s">
        <v>441</v>
      </c>
      <c r="B78" s="9" t="s">
        <v>610</v>
      </c>
      <c r="C78" s="9" t="s">
        <v>183</v>
      </c>
      <c r="D78" s="9">
        <v>1500</v>
      </c>
      <c r="E78" s="10">
        <v>7426.1475</v>
      </c>
      <c r="F78" s="10">
        <v>1.1819073823005599</v>
      </c>
    </row>
    <row r="79" spans="1:6" x14ac:dyDescent="0.2">
      <c r="A79" s="9" t="s">
        <v>296</v>
      </c>
      <c r="B79" s="9" t="s">
        <v>611</v>
      </c>
      <c r="C79" s="9" t="s">
        <v>183</v>
      </c>
      <c r="D79" s="9">
        <v>1500</v>
      </c>
      <c r="E79" s="10">
        <v>7333.68</v>
      </c>
      <c r="F79" s="10">
        <v>1.16719073132199</v>
      </c>
    </row>
    <row r="80" spans="1:6" x14ac:dyDescent="0.2">
      <c r="A80" s="9" t="s">
        <v>489</v>
      </c>
      <c r="B80" s="9" t="s">
        <v>612</v>
      </c>
      <c r="C80" s="9" t="s">
        <v>293</v>
      </c>
      <c r="D80" s="9">
        <v>1500</v>
      </c>
      <c r="E80" s="10">
        <v>7003.665</v>
      </c>
      <c r="F80" s="10">
        <v>1.1146672439054099</v>
      </c>
    </row>
    <row r="81" spans="1:6" x14ac:dyDescent="0.2">
      <c r="A81" s="9" t="s">
        <v>490</v>
      </c>
      <c r="B81" s="9" t="s">
        <v>613</v>
      </c>
      <c r="C81" s="9" t="s">
        <v>293</v>
      </c>
      <c r="D81" s="9">
        <v>1500</v>
      </c>
      <c r="E81" s="10">
        <v>6873.36</v>
      </c>
      <c r="F81" s="10">
        <v>1.0939285713365401</v>
      </c>
    </row>
    <row r="82" spans="1:6" x14ac:dyDescent="0.2">
      <c r="A82" s="9" t="s">
        <v>294</v>
      </c>
      <c r="B82" s="9" t="s">
        <v>614</v>
      </c>
      <c r="C82" s="9" t="s">
        <v>183</v>
      </c>
      <c r="D82" s="9">
        <v>1000</v>
      </c>
      <c r="E82" s="10">
        <v>4880.2</v>
      </c>
      <c r="F82" s="10">
        <v>0.77670749296364106</v>
      </c>
    </row>
    <row r="83" spans="1:6" x14ac:dyDescent="0.2">
      <c r="A83" s="9" t="s">
        <v>295</v>
      </c>
      <c r="B83" s="9" t="s">
        <v>615</v>
      </c>
      <c r="C83" s="9" t="s">
        <v>183</v>
      </c>
      <c r="D83" s="9">
        <v>500</v>
      </c>
      <c r="E83" s="10">
        <v>2467.1750000000002</v>
      </c>
      <c r="F83" s="10">
        <v>0.39266286401224798</v>
      </c>
    </row>
    <row r="84" spans="1:6" x14ac:dyDescent="0.2">
      <c r="A84" s="9" t="s">
        <v>292</v>
      </c>
      <c r="B84" s="9" t="s">
        <v>616</v>
      </c>
      <c r="C84" s="9" t="s">
        <v>293</v>
      </c>
      <c r="D84" s="9">
        <v>460</v>
      </c>
      <c r="E84" s="10">
        <v>2159.8771000000002</v>
      </c>
      <c r="F84" s="10">
        <v>0.343754913210643</v>
      </c>
    </row>
    <row r="85" spans="1:6" x14ac:dyDescent="0.2">
      <c r="A85" s="8" t="s">
        <v>135</v>
      </c>
      <c r="B85" s="9"/>
      <c r="C85" s="9"/>
      <c r="D85" s="9"/>
      <c r="E85" s="12">
        <f>SUM(E72:E84)</f>
        <v>111755.5713</v>
      </c>
      <c r="F85" s="12">
        <f>SUM(F72:F84)</f>
        <v>17.786441049371422</v>
      </c>
    </row>
    <row r="86" spans="1:6" x14ac:dyDescent="0.2">
      <c r="A86" s="9"/>
      <c r="B86" s="9"/>
      <c r="C86" s="9"/>
      <c r="D86" s="9"/>
      <c r="E86" s="10"/>
      <c r="F86" s="10"/>
    </row>
    <row r="87" spans="1:6" x14ac:dyDescent="0.2">
      <c r="A87" s="8" t="s">
        <v>135</v>
      </c>
      <c r="B87" s="9"/>
      <c r="C87" s="9"/>
      <c r="D87" s="9"/>
      <c r="E87" s="12">
        <v>633752.73638999998</v>
      </c>
      <c r="F87" s="12">
        <v>100.86482091724199</v>
      </c>
    </row>
    <row r="88" spans="1:6" x14ac:dyDescent="0.2">
      <c r="A88" s="9"/>
      <c r="B88" s="9"/>
      <c r="C88" s="9"/>
      <c r="D88" s="9"/>
      <c r="E88" s="10"/>
      <c r="F88" s="10"/>
    </row>
    <row r="89" spans="1:6" x14ac:dyDescent="0.2">
      <c r="A89" s="8" t="s">
        <v>152</v>
      </c>
      <c r="B89" s="9"/>
      <c r="C89" s="9"/>
      <c r="D89" s="9"/>
      <c r="E89" s="12">
        <v>-5433.8369108999996</v>
      </c>
      <c r="F89" s="12">
        <v>-0.86</v>
      </c>
    </row>
    <row r="90" spans="1:6" x14ac:dyDescent="0.2">
      <c r="A90" s="9"/>
      <c r="B90" s="9"/>
      <c r="C90" s="9"/>
      <c r="D90" s="9"/>
      <c r="E90" s="10"/>
      <c r="F90" s="10"/>
    </row>
    <row r="91" spans="1:6" x14ac:dyDescent="0.2">
      <c r="A91" s="13" t="s">
        <v>153</v>
      </c>
      <c r="B91" s="6"/>
      <c r="C91" s="6"/>
      <c r="D91" s="6"/>
      <c r="E91" s="14">
        <v>628318.90308910003</v>
      </c>
      <c r="F91" s="14">
        <f xml:space="preserve"> ROUND(SUM(F87:F90),2)</f>
        <v>100</v>
      </c>
    </row>
    <row r="92" spans="1:6" x14ac:dyDescent="0.2">
      <c r="A92" s="1" t="s">
        <v>156</v>
      </c>
    </row>
    <row r="93" spans="1:6" x14ac:dyDescent="0.2">
      <c r="A93" s="1" t="s">
        <v>1300</v>
      </c>
    </row>
    <row r="94" spans="1:6" x14ac:dyDescent="0.2">
      <c r="A94" s="1" t="s">
        <v>1301</v>
      </c>
    </row>
    <row r="95" spans="1:6" x14ac:dyDescent="0.2">
      <c r="A95" s="1" t="s">
        <v>1302</v>
      </c>
    </row>
    <row r="96" spans="1:6" x14ac:dyDescent="0.2">
      <c r="A96" s="1" t="s">
        <v>1303</v>
      </c>
    </row>
    <row r="97" spans="1:4" x14ac:dyDescent="0.2">
      <c r="A97" s="1"/>
    </row>
    <row r="99" spans="1:4" x14ac:dyDescent="0.2">
      <c r="A99" s="1" t="s">
        <v>157</v>
      </c>
    </row>
    <row r="100" spans="1:4" x14ac:dyDescent="0.2">
      <c r="A100" s="1" t="s">
        <v>158</v>
      </c>
    </row>
    <row r="101" spans="1:4" x14ac:dyDescent="0.2">
      <c r="A101" s="1" t="s">
        <v>159</v>
      </c>
    </row>
    <row r="102" spans="1:4" x14ac:dyDescent="0.2">
      <c r="A102" s="3" t="s">
        <v>492</v>
      </c>
      <c r="D102" s="16">
        <v>10.140499999999999</v>
      </c>
    </row>
    <row r="103" spans="1:4" x14ac:dyDescent="0.2">
      <c r="A103" s="3" t="s">
        <v>493</v>
      </c>
      <c r="D103" s="16">
        <v>20.327000000000002</v>
      </c>
    </row>
    <row r="104" spans="1:4" x14ac:dyDescent="0.2">
      <c r="A104" s="3" t="s">
        <v>494</v>
      </c>
      <c r="D104" s="16">
        <v>10.075900000000001</v>
      </c>
    </row>
    <row r="105" spans="1:4" x14ac:dyDescent="0.2">
      <c r="A105" s="3" t="s">
        <v>495</v>
      </c>
      <c r="D105" s="16">
        <v>10.1114</v>
      </c>
    </row>
    <row r="106" spans="1:4" x14ac:dyDescent="0.2">
      <c r="A106" s="3" t="s">
        <v>496</v>
      </c>
      <c r="D106" s="16">
        <v>10.0595</v>
      </c>
    </row>
    <row r="107" spans="1:4" x14ac:dyDescent="0.2">
      <c r="A107" s="3" t="s">
        <v>497</v>
      </c>
      <c r="D107" s="16">
        <v>10.125999999999999</v>
      </c>
    </row>
    <row r="108" spans="1:4" x14ac:dyDescent="0.2">
      <c r="A108" s="3" t="s">
        <v>498</v>
      </c>
      <c r="D108" s="16">
        <v>19.555700000000002</v>
      </c>
    </row>
    <row r="109" spans="1:4" x14ac:dyDescent="0.2">
      <c r="A109" s="3" t="s">
        <v>499</v>
      </c>
      <c r="D109" s="16">
        <v>19.8826</v>
      </c>
    </row>
    <row r="110" spans="1:4" x14ac:dyDescent="0.2">
      <c r="A110" s="3" t="s">
        <v>500</v>
      </c>
      <c r="D110" s="16">
        <v>10.050700000000001</v>
      </c>
    </row>
    <row r="111" spans="1:4" x14ac:dyDescent="0.2">
      <c r="A111" s="3" t="s">
        <v>501</v>
      </c>
      <c r="D111" s="16">
        <v>10.001099999999999</v>
      </c>
    </row>
    <row r="112" spans="1:4" x14ac:dyDescent="0.2">
      <c r="A112" s="3" t="s">
        <v>502</v>
      </c>
      <c r="D112" s="16">
        <v>20.370899999999999</v>
      </c>
    </row>
    <row r="114" spans="1:4" x14ac:dyDescent="0.2">
      <c r="A114" s="1" t="s">
        <v>160</v>
      </c>
    </row>
    <row r="115" spans="1:4" x14ac:dyDescent="0.2">
      <c r="A115" s="3" t="s">
        <v>492</v>
      </c>
      <c r="D115" s="16">
        <v>10.117699999999999</v>
      </c>
    </row>
    <row r="116" spans="1:4" x14ac:dyDescent="0.2">
      <c r="A116" s="3" t="s">
        <v>493</v>
      </c>
      <c r="D116" s="16">
        <v>21.317900000000002</v>
      </c>
    </row>
    <row r="117" spans="1:4" x14ac:dyDescent="0.2">
      <c r="A117" s="3" t="s">
        <v>494</v>
      </c>
      <c r="D117" s="16">
        <v>10.079000000000001</v>
      </c>
    </row>
    <row r="118" spans="1:4" x14ac:dyDescent="0.2">
      <c r="A118" s="3" t="s">
        <v>495</v>
      </c>
      <c r="D118" s="16">
        <v>10.087999999999999</v>
      </c>
    </row>
    <row r="119" spans="1:4" x14ac:dyDescent="0.2">
      <c r="A119" s="3" t="s">
        <v>496</v>
      </c>
      <c r="D119" s="16">
        <v>10.061999999999999</v>
      </c>
    </row>
    <row r="120" spans="1:4" x14ac:dyDescent="0.2">
      <c r="A120" s="3" t="s">
        <v>497</v>
      </c>
      <c r="D120" s="16">
        <v>10.102499999999999</v>
      </c>
    </row>
    <row r="121" spans="1:4" x14ac:dyDescent="0.2">
      <c r="A121" s="3" t="s">
        <v>498</v>
      </c>
      <c r="D121" s="16">
        <v>20.451699999999999</v>
      </c>
    </row>
    <row r="122" spans="1:4" x14ac:dyDescent="0.2">
      <c r="A122" s="3" t="s">
        <v>499</v>
      </c>
      <c r="D122" s="16">
        <v>20.814499999999999</v>
      </c>
    </row>
    <row r="123" spans="1:4" x14ac:dyDescent="0.2">
      <c r="A123" s="3" t="s">
        <v>500</v>
      </c>
      <c r="D123" s="16">
        <v>10.0532</v>
      </c>
    </row>
    <row r="124" spans="1:4" x14ac:dyDescent="0.2">
      <c r="A124" s="3" t="s">
        <v>501</v>
      </c>
      <c r="D124" s="16">
        <v>10.001099999999999</v>
      </c>
    </row>
    <row r="125" spans="1:4" x14ac:dyDescent="0.2">
      <c r="A125" s="3" t="s">
        <v>502</v>
      </c>
      <c r="D125" s="16">
        <v>21.373000000000001</v>
      </c>
    </row>
    <row r="127" spans="1:4" x14ac:dyDescent="0.2">
      <c r="A127" s="1" t="s">
        <v>161</v>
      </c>
      <c r="D127" s="17"/>
    </row>
    <row r="128" spans="1:4" x14ac:dyDescent="0.2">
      <c r="A128" s="83" t="s">
        <v>544</v>
      </c>
      <c r="B128" s="84"/>
      <c r="C128" s="81" t="s">
        <v>545</v>
      </c>
      <c r="D128" s="82"/>
    </row>
    <row r="129" spans="1:4" ht="12.75" x14ac:dyDescent="0.2">
      <c r="A129" s="18"/>
      <c r="B129" s="19"/>
      <c r="C129" s="20" t="s">
        <v>546</v>
      </c>
      <c r="D129" s="20" t="s">
        <v>547</v>
      </c>
    </row>
    <row r="130" spans="1:4" ht="12.75" x14ac:dyDescent="0.2">
      <c r="A130" s="21" t="s">
        <v>500</v>
      </c>
      <c r="B130" s="22"/>
      <c r="C130" s="23">
        <v>0.32343482359999992</v>
      </c>
      <c r="D130" s="23">
        <v>0.2996562470000001</v>
      </c>
    </row>
    <row r="131" spans="1:4" ht="12.75" x14ac:dyDescent="0.2">
      <c r="A131" s="21" t="s">
        <v>501</v>
      </c>
      <c r="B131" s="22"/>
      <c r="C131" s="23">
        <v>0.33093863800000006</v>
      </c>
      <c r="D131" s="23">
        <v>0.30660838839999993</v>
      </c>
    </row>
    <row r="132" spans="1:4" ht="12.75" x14ac:dyDescent="0.2">
      <c r="A132" s="21" t="s">
        <v>494</v>
      </c>
      <c r="B132" s="22"/>
      <c r="C132" s="23">
        <v>0.34434836669999991</v>
      </c>
      <c r="D132" s="23">
        <v>0.31903224850000006</v>
      </c>
    </row>
    <row r="133" spans="1:4" ht="12.75" x14ac:dyDescent="0.2">
      <c r="A133" s="21" t="s">
        <v>492</v>
      </c>
      <c r="B133" s="22"/>
      <c r="C133" s="23">
        <v>0.31794106189999999</v>
      </c>
      <c r="D133" s="23">
        <v>0.29456638050000006</v>
      </c>
    </row>
    <row r="134" spans="1:4" ht="12.75" x14ac:dyDescent="0.2">
      <c r="A134" s="21" t="s">
        <v>495</v>
      </c>
      <c r="B134" s="22"/>
      <c r="C134" s="23">
        <v>0.33700885819999998</v>
      </c>
      <c r="D134" s="23">
        <v>0.31223233309999998</v>
      </c>
    </row>
    <row r="135" spans="1:4" ht="12.75" x14ac:dyDescent="0.2">
      <c r="A135" s="21" t="s">
        <v>496</v>
      </c>
      <c r="B135" s="22"/>
      <c r="C135" s="23">
        <v>0.34671416679999983</v>
      </c>
      <c r="D135" s="23">
        <v>0.32122411750000013</v>
      </c>
    </row>
    <row r="136" spans="1:4" ht="12.75" x14ac:dyDescent="0.2">
      <c r="A136" s="21" t="s">
        <v>497</v>
      </c>
      <c r="B136" s="22"/>
      <c r="C136" s="23">
        <v>0.33997014480000015</v>
      </c>
      <c r="D136" s="23">
        <v>0.31497590920000001</v>
      </c>
    </row>
    <row r="138" spans="1:4" x14ac:dyDescent="0.2">
      <c r="A138" s="1" t="s">
        <v>162</v>
      </c>
      <c r="D138" s="24">
        <v>0.93038148328684056</v>
      </c>
    </row>
  </sheetData>
  <sortState ref="A60:F68">
    <sortCondition descending="1" ref="F60:F68"/>
  </sortState>
  <customSheetViews>
    <customSheetView guid="{87B09956-5AD1-48AD-87EF-6965A9800F09}" scale="115" showGridLines="0" topLeftCell="A52">
      <selection activeCell="F91" sqref="F91"/>
      <pageMargins left="0.7" right="0.7" top="0.75" bottom="0.75" header="0.3" footer="0.3"/>
    </customSheetView>
    <customSheetView guid="{10CFD7E8-6A78-4B4C-9357-15843FD6BF88}" showGridLines="0" topLeftCell="A97">
      <selection activeCell="B127" sqref="B127"/>
      <pageMargins left="0.7" right="0.7" top="0.75" bottom="0.75" header="0.3" footer="0.3"/>
    </customSheetView>
  </customSheetViews>
  <mergeCells count="3">
    <mergeCell ref="B1:E1"/>
    <mergeCell ref="C128:D128"/>
    <mergeCell ref="A128:B1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showGridLines="0" workbookViewId="0"/>
  </sheetViews>
  <sheetFormatPr defaultRowHeight="11.25" x14ac:dyDescent="0.2"/>
  <cols>
    <col min="1" max="1" width="38" style="3" customWidth="1"/>
    <col min="2" max="2" width="50" style="3" bestFit="1" customWidth="1"/>
    <col min="3" max="3" width="11.7109375" style="3" bestFit="1" customWidth="1"/>
    <col min="4" max="4" width="8.42578125" style="3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B1" s="80" t="s">
        <v>256</v>
      </c>
      <c r="C1" s="80"/>
      <c r="D1" s="80"/>
      <c r="E1" s="80"/>
    </row>
    <row r="3" spans="1:6" s="1" customFormat="1" x14ac:dyDescent="0.2">
      <c r="A3" s="4" t="s">
        <v>1</v>
      </c>
      <c r="B3" s="4" t="s">
        <v>2</v>
      </c>
      <c r="C3" s="4" t="s">
        <v>163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142</v>
      </c>
      <c r="B5" s="9"/>
      <c r="C5" s="9"/>
      <c r="D5" s="9"/>
      <c r="E5" s="10"/>
      <c r="F5" s="10"/>
    </row>
    <row r="6" spans="1:6" x14ac:dyDescent="0.2">
      <c r="A6" s="8" t="s">
        <v>143</v>
      </c>
      <c r="B6" s="9"/>
      <c r="C6" s="9"/>
      <c r="D6" s="9"/>
      <c r="E6" s="10"/>
      <c r="F6" s="10"/>
    </row>
    <row r="7" spans="1:6" x14ac:dyDescent="0.2">
      <c r="A7" s="9" t="s">
        <v>249</v>
      </c>
      <c r="B7" s="9" t="s">
        <v>637</v>
      </c>
      <c r="C7" s="9" t="s">
        <v>183</v>
      </c>
      <c r="D7" s="9">
        <v>1000</v>
      </c>
      <c r="E7" s="10">
        <v>989.69200000000001</v>
      </c>
      <c r="F7" s="10">
        <v>8.93688534888493</v>
      </c>
    </row>
    <row r="8" spans="1:6" x14ac:dyDescent="0.2">
      <c r="A8" s="9" t="s">
        <v>250</v>
      </c>
      <c r="B8" s="9" t="s">
        <v>638</v>
      </c>
      <c r="C8" s="9" t="s">
        <v>251</v>
      </c>
      <c r="D8" s="9">
        <v>1000</v>
      </c>
      <c r="E8" s="10">
        <v>984.65599999999995</v>
      </c>
      <c r="F8" s="10">
        <v>8.8914104388957806</v>
      </c>
    </row>
    <row r="9" spans="1:6" x14ac:dyDescent="0.2">
      <c r="A9" s="9" t="s">
        <v>144</v>
      </c>
      <c r="B9" s="9" t="s">
        <v>818</v>
      </c>
      <c r="C9" s="9" t="s">
        <v>145</v>
      </c>
      <c r="D9" s="9">
        <v>500</v>
      </c>
      <c r="E9" s="10">
        <v>497.589</v>
      </c>
      <c r="F9" s="10">
        <v>4.4932118718412397</v>
      </c>
    </row>
    <row r="10" spans="1:6" x14ac:dyDescent="0.2">
      <c r="A10" s="8" t="s">
        <v>135</v>
      </c>
      <c r="B10" s="9"/>
      <c r="C10" s="9"/>
      <c r="D10" s="9"/>
      <c r="E10" s="12">
        <f>SUM(E7:E9)</f>
        <v>2471.9369999999999</v>
      </c>
      <c r="F10" s="12">
        <f>SUM(F7:F9)</f>
        <v>22.32150765962195</v>
      </c>
    </row>
    <row r="11" spans="1:6" x14ac:dyDescent="0.2">
      <c r="A11" s="9"/>
      <c r="B11" s="9"/>
      <c r="C11" s="9"/>
      <c r="D11" s="9"/>
      <c r="E11" s="10"/>
      <c r="F11" s="10"/>
    </row>
    <row r="12" spans="1:6" x14ac:dyDescent="0.2">
      <c r="A12" s="8" t="s">
        <v>201</v>
      </c>
      <c r="B12" s="9"/>
      <c r="C12" s="9"/>
      <c r="D12" s="9"/>
      <c r="E12" s="10"/>
      <c r="F12" s="10"/>
    </row>
    <row r="13" spans="1:6" x14ac:dyDescent="0.2">
      <c r="A13" s="9" t="s">
        <v>252</v>
      </c>
      <c r="B13" s="9" t="s">
        <v>639</v>
      </c>
      <c r="C13" s="9" t="s">
        <v>251</v>
      </c>
      <c r="D13" s="9">
        <v>180</v>
      </c>
      <c r="E13" s="10">
        <v>896.74199999999996</v>
      </c>
      <c r="F13" s="10">
        <v>8.0975499867936396</v>
      </c>
    </row>
    <row r="14" spans="1:6" x14ac:dyDescent="0.2">
      <c r="A14" s="9" t="s">
        <v>253</v>
      </c>
      <c r="B14" s="9" t="s">
        <v>606</v>
      </c>
      <c r="C14" s="9" t="s">
        <v>183</v>
      </c>
      <c r="D14" s="9">
        <v>180</v>
      </c>
      <c r="E14" s="10">
        <v>893.53710000000001</v>
      </c>
      <c r="F14" s="10">
        <v>8.0686098479881903</v>
      </c>
    </row>
    <row r="15" spans="1:6" x14ac:dyDescent="0.2">
      <c r="A15" s="9" t="s">
        <v>202</v>
      </c>
      <c r="B15" s="9" t="s">
        <v>607</v>
      </c>
      <c r="C15" s="9" t="s">
        <v>183</v>
      </c>
      <c r="D15" s="9">
        <v>140</v>
      </c>
      <c r="E15" s="10">
        <v>692.53380000000004</v>
      </c>
      <c r="F15" s="10">
        <v>6.2535568346794799</v>
      </c>
    </row>
    <row r="16" spans="1:6" x14ac:dyDescent="0.2">
      <c r="A16" s="9" t="s">
        <v>254</v>
      </c>
      <c r="B16" s="9" t="s">
        <v>642</v>
      </c>
      <c r="C16" s="9" t="s">
        <v>183</v>
      </c>
      <c r="D16" s="9">
        <v>80</v>
      </c>
      <c r="E16" s="10">
        <v>399.01400000000001</v>
      </c>
      <c r="F16" s="10">
        <v>3.6030829496449099</v>
      </c>
    </row>
    <row r="17" spans="1:6" x14ac:dyDescent="0.2">
      <c r="A17" s="9" t="s">
        <v>255</v>
      </c>
      <c r="B17" s="9" t="s">
        <v>657</v>
      </c>
      <c r="C17" s="9" t="s">
        <v>145</v>
      </c>
      <c r="D17" s="9">
        <v>60</v>
      </c>
      <c r="E17" s="10">
        <v>299.21129999999999</v>
      </c>
      <c r="F17" s="10">
        <v>2.70186793789463</v>
      </c>
    </row>
    <row r="18" spans="1:6" x14ac:dyDescent="0.2">
      <c r="A18" s="8" t="s">
        <v>135</v>
      </c>
      <c r="B18" s="9"/>
      <c r="C18" s="9"/>
      <c r="D18" s="9"/>
      <c r="E18" s="12">
        <f>SUM(E13:E17)</f>
        <v>3181.0382</v>
      </c>
      <c r="F18" s="12">
        <f>SUM(F13:F17)</f>
        <v>28.724667557000849</v>
      </c>
    </row>
    <row r="19" spans="1:6" x14ac:dyDescent="0.2">
      <c r="A19" s="9"/>
      <c r="B19" s="9"/>
      <c r="C19" s="9"/>
      <c r="D19" s="9"/>
      <c r="E19" s="10"/>
      <c r="F19" s="10"/>
    </row>
    <row r="20" spans="1:6" x14ac:dyDescent="0.2">
      <c r="A20" s="8" t="s">
        <v>135</v>
      </c>
      <c r="B20" s="9"/>
      <c r="C20" s="9"/>
      <c r="D20" s="9"/>
      <c r="E20" s="12">
        <v>5652.9751999999999</v>
      </c>
      <c r="F20" s="12">
        <v>51.0461752166228</v>
      </c>
    </row>
    <row r="21" spans="1:6" x14ac:dyDescent="0.2">
      <c r="A21" s="9"/>
      <c r="B21" s="9"/>
      <c r="C21" s="9"/>
      <c r="D21" s="9"/>
      <c r="E21" s="10"/>
      <c r="F21" s="10"/>
    </row>
    <row r="22" spans="1:6" x14ac:dyDescent="0.2">
      <c r="A22" s="8" t="s">
        <v>152</v>
      </c>
      <c r="B22" s="9"/>
      <c r="C22" s="9"/>
      <c r="D22" s="9"/>
      <c r="E22" s="12">
        <v>5421.2585222999996</v>
      </c>
      <c r="F22" s="12">
        <v>48.95</v>
      </c>
    </row>
    <row r="23" spans="1:6" x14ac:dyDescent="0.2">
      <c r="A23" s="9"/>
      <c r="B23" s="9"/>
      <c r="C23" s="9"/>
      <c r="D23" s="9"/>
      <c r="E23" s="10"/>
      <c r="F23" s="10"/>
    </row>
    <row r="24" spans="1:6" x14ac:dyDescent="0.2">
      <c r="A24" s="13" t="s">
        <v>153</v>
      </c>
      <c r="B24" s="6"/>
      <c r="C24" s="6"/>
      <c r="D24" s="6"/>
      <c r="E24" s="14">
        <v>11074.2385223</v>
      </c>
      <c r="F24" s="14">
        <f xml:space="preserve"> ROUND(SUM(F20:F23),2)</f>
        <v>100</v>
      </c>
    </row>
    <row r="25" spans="1:6" x14ac:dyDescent="0.2">
      <c r="A25" s="1" t="s">
        <v>156</v>
      </c>
    </row>
    <row r="27" spans="1:6" x14ac:dyDescent="0.2">
      <c r="A27" s="1" t="s">
        <v>157</v>
      </c>
    </row>
    <row r="28" spans="1:6" x14ac:dyDescent="0.2">
      <c r="A28" s="1" t="s">
        <v>158</v>
      </c>
    </row>
    <row r="29" spans="1:6" x14ac:dyDescent="0.2">
      <c r="A29" s="1" t="s">
        <v>159</v>
      </c>
    </row>
    <row r="30" spans="1:6" x14ac:dyDescent="0.2">
      <c r="A30" s="3" t="s">
        <v>511</v>
      </c>
      <c r="D30" s="16">
        <v>10.009499999999999</v>
      </c>
    </row>
    <row r="31" spans="1:6" x14ac:dyDescent="0.2">
      <c r="A31" s="3" t="s">
        <v>510</v>
      </c>
      <c r="D31" s="16">
        <v>23.166599999999999</v>
      </c>
    </row>
    <row r="32" spans="1:6" x14ac:dyDescent="0.2">
      <c r="A32" s="3" t="s">
        <v>512</v>
      </c>
      <c r="D32" s="16">
        <v>23.8126</v>
      </c>
    </row>
    <row r="33" spans="1:4" x14ac:dyDescent="0.2">
      <c r="A33" s="3" t="s">
        <v>513</v>
      </c>
      <c r="D33" s="16">
        <v>10.0108</v>
      </c>
    </row>
    <row r="35" spans="1:4" x14ac:dyDescent="0.2">
      <c r="A35" s="1" t="s">
        <v>160</v>
      </c>
    </row>
    <row r="36" spans="1:4" x14ac:dyDescent="0.2">
      <c r="A36" s="3" t="s">
        <v>511</v>
      </c>
      <c r="D36" s="16">
        <v>10.010199999999999</v>
      </c>
    </row>
    <row r="37" spans="1:4" x14ac:dyDescent="0.2">
      <c r="A37" s="3" t="s">
        <v>510</v>
      </c>
      <c r="D37" s="16">
        <v>23.8889</v>
      </c>
    </row>
    <row r="38" spans="1:4" x14ac:dyDescent="0.2">
      <c r="A38" s="3" t="s">
        <v>512</v>
      </c>
      <c r="D38" s="16">
        <v>24.6435</v>
      </c>
    </row>
    <row r="39" spans="1:4" x14ac:dyDescent="0.2">
      <c r="A39" s="3" t="s">
        <v>513</v>
      </c>
      <c r="D39" s="16">
        <v>10.012700000000001</v>
      </c>
    </row>
    <row r="41" spans="1:4" x14ac:dyDescent="0.2">
      <c r="A41" s="1" t="s">
        <v>161</v>
      </c>
      <c r="D41" s="17"/>
    </row>
    <row r="42" spans="1:4" ht="15" customHeight="1" x14ac:dyDescent="0.2">
      <c r="A42" s="87" t="s">
        <v>544</v>
      </c>
      <c r="B42" s="88"/>
      <c r="C42" s="91" t="s">
        <v>545</v>
      </c>
      <c r="D42" s="92"/>
    </row>
    <row r="43" spans="1:4" ht="12.75" x14ac:dyDescent="0.2">
      <c r="A43" s="41"/>
      <c r="B43" s="42"/>
      <c r="C43" s="43" t="s">
        <v>546</v>
      </c>
      <c r="D43" s="43" t="s">
        <v>547</v>
      </c>
    </row>
    <row r="44" spans="1:4" ht="12.75" x14ac:dyDescent="0.2">
      <c r="A44" s="44" t="s">
        <v>513</v>
      </c>
      <c r="B44" s="45"/>
      <c r="C44" s="46">
        <v>0.22072304780000007</v>
      </c>
      <c r="D44" s="47">
        <v>0.20449572880000005</v>
      </c>
    </row>
    <row r="45" spans="1:4" ht="12.75" x14ac:dyDescent="0.2">
      <c r="A45" s="44" t="s">
        <v>511</v>
      </c>
      <c r="B45" s="45"/>
      <c r="C45" s="46">
        <v>0.24488494849999998</v>
      </c>
      <c r="D45" s="46">
        <v>0.22688127299999999</v>
      </c>
    </row>
    <row r="47" spans="1:4" x14ac:dyDescent="0.2">
      <c r="A47" s="1" t="s">
        <v>162</v>
      </c>
      <c r="D47" s="24">
        <v>6.5894902262868704E-2</v>
      </c>
    </row>
  </sheetData>
  <customSheetViews>
    <customSheetView guid="{87B09956-5AD1-48AD-87EF-6965A9800F09}" showGridLines="0">
      <selection activeCell="D44" sqref="D44"/>
      <pageMargins left="0.7" right="0.7" top="0.75" bottom="0.75" header="0.3" footer="0.3"/>
    </customSheetView>
    <customSheetView guid="{10CFD7E8-6A78-4B4C-9357-15843FD6BF88}" showGridLines="0">
      <selection sqref="A1:XFD1048576"/>
      <pageMargins left="0.7" right="0.7" top="0.75" bottom="0.75" header="0.3" footer="0.3"/>
    </customSheetView>
  </customSheetViews>
  <mergeCells count="3">
    <mergeCell ref="B1:E1"/>
    <mergeCell ref="A42:B42"/>
    <mergeCell ref="C42:D4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showGridLines="0" workbookViewId="0"/>
  </sheetViews>
  <sheetFormatPr defaultRowHeight="11.25" x14ac:dyDescent="0.2"/>
  <cols>
    <col min="1" max="1" width="38" style="3" customWidth="1"/>
    <col min="2" max="2" width="41.14062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80" t="s">
        <v>248</v>
      </c>
      <c r="C1" s="80"/>
      <c r="D1" s="80"/>
      <c r="E1" s="80"/>
    </row>
    <row r="3" spans="1:6" s="1" customFormat="1" x14ac:dyDescent="0.2">
      <c r="A3" s="4" t="s">
        <v>1</v>
      </c>
      <c r="B3" s="4" t="s">
        <v>2</v>
      </c>
      <c r="C3" s="4" t="s">
        <v>163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136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207</v>
      </c>
      <c r="B8" s="9" t="s">
        <v>714</v>
      </c>
      <c r="C8" s="9" t="s">
        <v>208</v>
      </c>
      <c r="D8" s="9">
        <v>500</v>
      </c>
      <c r="E8" s="10">
        <v>4991.6049999999996</v>
      </c>
      <c r="F8" s="10">
        <v>4.9580574793684198</v>
      </c>
    </row>
    <row r="9" spans="1:6" x14ac:dyDescent="0.2">
      <c r="A9" s="9" t="s">
        <v>209</v>
      </c>
      <c r="B9" s="9" t="s">
        <v>577</v>
      </c>
      <c r="C9" s="9" t="s">
        <v>210</v>
      </c>
      <c r="D9" s="9">
        <v>400</v>
      </c>
      <c r="E9" s="10">
        <v>4032.884</v>
      </c>
      <c r="F9" s="10">
        <v>4.0057798402768698</v>
      </c>
    </row>
    <row r="10" spans="1:6" x14ac:dyDescent="0.2">
      <c r="A10" s="9" t="s">
        <v>211</v>
      </c>
      <c r="B10" s="9" t="s">
        <v>708</v>
      </c>
      <c r="C10" s="9" t="s">
        <v>196</v>
      </c>
      <c r="D10" s="9">
        <v>350</v>
      </c>
      <c r="E10" s="10">
        <v>3607.0754999999999</v>
      </c>
      <c r="F10" s="10">
        <v>3.5828331090744499</v>
      </c>
    </row>
    <row r="11" spans="1:6" x14ac:dyDescent="0.2">
      <c r="A11" s="9" t="s">
        <v>212</v>
      </c>
      <c r="B11" s="9" t="s">
        <v>671</v>
      </c>
      <c r="C11" s="9" t="s">
        <v>213</v>
      </c>
      <c r="D11" s="9">
        <v>7</v>
      </c>
      <c r="E11" s="10">
        <v>3575.9395</v>
      </c>
      <c r="F11" s="10">
        <v>3.5519063675398899</v>
      </c>
    </row>
    <row r="12" spans="1:6" x14ac:dyDescent="0.2">
      <c r="A12" s="9" t="s">
        <v>214</v>
      </c>
      <c r="B12" s="9" t="s">
        <v>575</v>
      </c>
      <c r="C12" s="9" t="s">
        <v>196</v>
      </c>
      <c r="D12" s="9">
        <v>350</v>
      </c>
      <c r="E12" s="10">
        <v>3575.4285</v>
      </c>
      <c r="F12" s="10">
        <v>3.5513988018627298</v>
      </c>
    </row>
    <row r="13" spans="1:6" x14ac:dyDescent="0.2">
      <c r="A13" s="9" t="s">
        <v>215</v>
      </c>
      <c r="B13" s="9" t="s">
        <v>705</v>
      </c>
      <c r="C13" s="9" t="s">
        <v>213</v>
      </c>
      <c r="D13" s="9">
        <v>7</v>
      </c>
      <c r="E13" s="10">
        <v>3547.1660000000002</v>
      </c>
      <c r="F13" s="10">
        <v>3.5233262481429102</v>
      </c>
    </row>
    <row r="14" spans="1:6" x14ac:dyDescent="0.2">
      <c r="A14" s="9" t="s">
        <v>216</v>
      </c>
      <c r="B14" s="9" t="s">
        <v>665</v>
      </c>
      <c r="C14" s="9" t="s">
        <v>196</v>
      </c>
      <c r="D14" s="9">
        <v>300</v>
      </c>
      <c r="E14" s="10">
        <v>3102.348</v>
      </c>
      <c r="F14" s="10">
        <v>3.0814977757662398</v>
      </c>
    </row>
    <row r="15" spans="1:6" x14ac:dyDescent="0.2">
      <c r="A15" s="9" t="s">
        <v>217</v>
      </c>
      <c r="B15" s="9" t="s">
        <v>710</v>
      </c>
      <c r="C15" s="9" t="s">
        <v>218</v>
      </c>
      <c r="D15" s="9">
        <v>250</v>
      </c>
      <c r="E15" s="10">
        <v>2635.1350000000002</v>
      </c>
      <c r="F15" s="10">
        <v>2.6174248154442301</v>
      </c>
    </row>
    <row r="16" spans="1:6" x14ac:dyDescent="0.2">
      <c r="A16" s="9" t="s">
        <v>219</v>
      </c>
      <c r="B16" s="9" t="s">
        <v>669</v>
      </c>
      <c r="C16" s="9" t="s">
        <v>220</v>
      </c>
      <c r="D16" s="9">
        <v>300</v>
      </c>
      <c r="E16" s="10">
        <v>2021.0039999999999</v>
      </c>
      <c r="F16" s="10">
        <v>2.00742125990207</v>
      </c>
    </row>
    <row r="17" spans="1:6" x14ac:dyDescent="0.2">
      <c r="A17" s="9" t="s">
        <v>178</v>
      </c>
      <c r="B17" s="9" t="s">
        <v>819</v>
      </c>
      <c r="C17" s="9" t="s">
        <v>179</v>
      </c>
      <c r="D17" s="9">
        <v>45</v>
      </c>
      <c r="E17" s="10">
        <v>453.1986</v>
      </c>
      <c r="F17" s="10">
        <v>0.45015274813798301</v>
      </c>
    </row>
    <row r="18" spans="1:6" x14ac:dyDescent="0.2">
      <c r="A18" s="9" t="s">
        <v>221</v>
      </c>
      <c r="B18" s="9" t="s">
        <v>585</v>
      </c>
      <c r="C18" s="9" t="s">
        <v>179</v>
      </c>
      <c r="D18" s="9">
        <v>40</v>
      </c>
      <c r="E18" s="10">
        <v>414.62720000000002</v>
      </c>
      <c r="F18" s="10">
        <v>0.411840578352972</v>
      </c>
    </row>
    <row r="19" spans="1:6" x14ac:dyDescent="0.2">
      <c r="A19" s="9" t="s">
        <v>140</v>
      </c>
      <c r="B19" s="9" t="s">
        <v>588</v>
      </c>
      <c r="C19" s="9" t="s">
        <v>141</v>
      </c>
      <c r="D19" s="9">
        <v>30</v>
      </c>
      <c r="E19" s="10">
        <v>305.92110000000002</v>
      </c>
      <c r="F19" s="10">
        <v>0.303865069041243</v>
      </c>
    </row>
    <row r="20" spans="1:6" x14ac:dyDescent="0.2">
      <c r="A20" s="8" t="s">
        <v>135</v>
      </c>
      <c r="B20" s="9"/>
      <c r="C20" s="9"/>
      <c r="D20" s="9"/>
      <c r="E20" s="12">
        <f>SUM(E8:E19)</f>
        <v>32262.332400000007</v>
      </c>
      <c r="F20" s="12">
        <f>SUM(F8:F19)</f>
        <v>32.045504092910015</v>
      </c>
    </row>
    <row r="21" spans="1:6" x14ac:dyDescent="0.2">
      <c r="A21" s="9"/>
      <c r="B21" s="9"/>
      <c r="C21" s="9"/>
      <c r="D21" s="9"/>
      <c r="E21" s="10"/>
      <c r="F21" s="10"/>
    </row>
    <row r="22" spans="1:6" x14ac:dyDescent="0.2">
      <c r="A22" s="8" t="s">
        <v>222</v>
      </c>
      <c r="B22" s="9"/>
      <c r="C22" s="9"/>
      <c r="D22" s="9"/>
      <c r="E22" s="10"/>
      <c r="F22" s="10"/>
    </row>
    <row r="23" spans="1:6" x14ac:dyDescent="0.2">
      <c r="A23" s="9" t="s">
        <v>235</v>
      </c>
      <c r="B23" s="9" t="s">
        <v>700</v>
      </c>
      <c r="C23" s="9" t="s">
        <v>236</v>
      </c>
      <c r="D23" s="9">
        <v>580</v>
      </c>
      <c r="E23" s="10">
        <v>7619.0540000000001</v>
      </c>
      <c r="F23" s="10">
        <v>7.5678479507917604</v>
      </c>
    </row>
    <row r="24" spans="1:6" x14ac:dyDescent="0.2">
      <c r="A24" s="9" t="s">
        <v>237</v>
      </c>
      <c r="B24" s="9" t="s">
        <v>746</v>
      </c>
      <c r="C24" s="9" t="s">
        <v>224</v>
      </c>
      <c r="D24" s="9">
        <v>50</v>
      </c>
      <c r="E24" s="10">
        <v>6586.03</v>
      </c>
      <c r="F24" s="10">
        <v>6.5417666864354898</v>
      </c>
    </row>
    <row r="25" spans="1:6" x14ac:dyDescent="0.2">
      <c r="A25" s="9" t="s">
        <v>223</v>
      </c>
      <c r="B25" s="9" t="s">
        <v>682</v>
      </c>
      <c r="C25" s="9" t="s">
        <v>224</v>
      </c>
      <c r="D25" s="9">
        <v>550</v>
      </c>
      <c r="E25" s="10">
        <v>5575.4380000000001</v>
      </c>
      <c r="F25" s="10">
        <v>5.5379666613553997</v>
      </c>
    </row>
    <row r="26" spans="1:6" x14ac:dyDescent="0.2">
      <c r="A26" s="9" t="s">
        <v>225</v>
      </c>
      <c r="B26" s="9" t="s">
        <v>764</v>
      </c>
      <c r="C26" s="9" t="s">
        <v>224</v>
      </c>
      <c r="D26" s="9">
        <v>394</v>
      </c>
      <c r="E26" s="10">
        <v>4037.7080599999999</v>
      </c>
      <c r="F26" s="10">
        <v>4.0105714787907196</v>
      </c>
    </row>
    <row r="27" spans="1:6" x14ac:dyDescent="0.2">
      <c r="A27" s="9" t="s">
        <v>238</v>
      </c>
      <c r="B27" s="9" t="s">
        <v>699</v>
      </c>
      <c r="C27" s="9" t="s">
        <v>239</v>
      </c>
      <c r="D27" s="9">
        <v>29</v>
      </c>
      <c r="E27" s="10">
        <v>3460.3148000000001</v>
      </c>
      <c r="F27" s="10">
        <v>3.4370587566743001</v>
      </c>
    </row>
    <row r="28" spans="1:6" x14ac:dyDescent="0.2">
      <c r="A28" s="9" t="s">
        <v>226</v>
      </c>
      <c r="B28" s="9" t="s">
        <v>766</v>
      </c>
      <c r="C28" s="9" t="s">
        <v>227</v>
      </c>
      <c r="D28" s="9">
        <v>325</v>
      </c>
      <c r="E28" s="10">
        <v>3277.4364999999998</v>
      </c>
      <c r="F28" s="10">
        <v>3.25540954301874</v>
      </c>
    </row>
    <row r="29" spans="1:6" x14ac:dyDescent="0.2">
      <c r="A29" s="9" t="s">
        <v>228</v>
      </c>
      <c r="B29" s="9" t="s">
        <v>739</v>
      </c>
      <c r="C29" s="9" t="s">
        <v>227</v>
      </c>
      <c r="D29" s="9">
        <v>320</v>
      </c>
      <c r="E29" s="10">
        <v>3271.5072</v>
      </c>
      <c r="F29" s="10">
        <v>3.2495200925889902</v>
      </c>
    </row>
    <row r="30" spans="1:6" x14ac:dyDescent="0.2">
      <c r="A30" s="9" t="s">
        <v>240</v>
      </c>
      <c r="B30" s="9" t="s">
        <v>820</v>
      </c>
      <c r="C30" s="9" t="s">
        <v>241</v>
      </c>
      <c r="D30" s="9">
        <v>270</v>
      </c>
      <c r="E30" s="10">
        <v>3151.1295</v>
      </c>
      <c r="F30" s="10">
        <v>3.1299514256303298</v>
      </c>
    </row>
    <row r="31" spans="1:6" x14ac:dyDescent="0.2">
      <c r="A31" s="9" t="s">
        <v>229</v>
      </c>
      <c r="B31" s="9" t="s">
        <v>761</v>
      </c>
      <c r="C31" s="9" t="s">
        <v>230</v>
      </c>
      <c r="D31" s="9">
        <v>250</v>
      </c>
      <c r="E31" s="10">
        <v>2648.1</v>
      </c>
      <c r="F31" s="10">
        <v>2.6303026804235299</v>
      </c>
    </row>
    <row r="32" spans="1:6" x14ac:dyDescent="0.2">
      <c r="A32" s="9" t="s">
        <v>231</v>
      </c>
      <c r="B32" s="9" t="s">
        <v>762</v>
      </c>
      <c r="C32" s="9" t="s">
        <v>230</v>
      </c>
      <c r="D32" s="9">
        <v>250</v>
      </c>
      <c r="E32" s="10">
        <v>2624.5875000000001</v>
      </c>
      <c r="F32" s="10">
        <v>2.6069482029591402</v>
      </c>
    </row>
    <row r="33" spans="1:6" x14ac:dyDescent="0.2">
      <c r="A33" s="9" t="s">
        <v>232</v>
      </c>
      <c r="B33" s="9" t="s">
        <v>763</v>
      </c>
      <c r="C33" s="9" t="s">
        <v>230</v>
      </c>
      <c r="D33" s="9">
        <v>250</v>
      </c>
      <c r="E33" s="10">
        <v>2599.3649999999998</v>
      </c>
      <c r="F33" s="10">
        <v>2.5818952180427899</v>
      </c>
    </row>
    <row r="34" spans="1:6" x14ac:dyDescent="0.2">
      <c r="A34" s="9" t="s">
        <v>242</v>
      </c>
      <c r="B34" s="9" t="s">
        <v>693</v>
      </c>
      <c r="C34" s="9" t="s">
        <v>243</v>
      </c>
      <c r="D34" s="9">
        <v>192</v>
      </c>
      <c r="E34" s="10">
        <v>2317.20768</v>
      </c>
      <c r="F34" s="10">
        <v>2.3016342176662499</v>
      </c>
    </row>
    <row r="35" spans="1:6" x14ac:dyDescent="0.2">
      <c r="A35" s="9" t="s">
        <v>244</v>
      </c>
      <c r="B35" s="9" t="s">
        <v>768</v>
      </c>
      <c r="C35" s="9" t="s">
        <v>245</v>
      </c>
      <c r="D35" s="9">
        <v>250</v>
      </c>
      <c r="E35" s="10">
        <v>2294.36</v>
      </c>
      <c r="F35" s="10">
        <v>2.2789400920873599</v>
      </c>
    </row>
    <row r="36" spans="1:6" x14ac:dyDescent="0.2">
      <c r="A36" s="9" t="s">
        <v>233</v>
      </c>
      <c r="B36" s="9" t="s">
        <v>740</v>
      </c>
      <c r="C36" s="9" t="s">
        <v>224</v>
      </c>
      <c r="D36" s="9">
        <v>200</v>
      </c>
      <c r="E36" s="10">
        <v>2052.3719999999998</v>
      </c>
      <c r="F36" s="10">
        <v>2.0385784422137401</v>
      </c>
    </row>
    <row r="37" spans="1:6" x14ac:dyDescent="0.2">
      <c r="A37" s="9" t="s">
        <v>246</v>
      </c>
      <c r="B37" s="9" t="s">
        <v>797</v>
      </c>
      <c r="C37" s="9" t="s">
        <v>239</v>
      </c>
      <c r="D37" s="9">
        <v>16</v>
      </c>
      <c r="E37" s="10">
        <v>1872.9872</v>
      </c>
      <c r="F37" s="10">
        <v>1.8603992494841499</v>
      </c>
    </row>
    <row r="38" spans="1:6" x14ac:dyDescent="0.2">
      <c r="A38" s="9" t="s">
        <v>234</v>
      </c>
      <c r="B38" s="9" t="s">
        <v>681</v>
      </c>
      <c r="C38" s="9" t="s">
        <v>224</v>
      </c>
      <c r="D38" s="9">
        <v>75</v>
      </c>
      <c r="E38" s="10">
        <v>758.83574999999996</v>
      </c>
      <c r="F38" s="10">
        <v>0.75373577554707305</v>
      </c>
    </row>
    <row r="39" spans="1:6" x14ac:dyDescent="0.2">
      <c r="A39" s="8" t="s">
        <v>135</v>
      </c>
      <c r="B39" s="9"/>
      <c r="C39" s="9"/>
      <c r="D39" s="9"/>
      <c r="E39" s="12">
        <f>SUM(E23:E38)</f>
        <v>54146.433190000003</v>
      </c>
      <c r="F39" s="12">
        <f>SUM(F23:F38)</f>
        <v>53.782526473709765</v>
      </c>
    </row>
    <row r="40" spans="1:6" x14ac:dyDescent="0.2">
      <c r="A40" s="9"/>
      <c r="B40" s="9"/>
      <c r="C40" s="9"/>
      <c r="D40" s="9"/>
      <c r="E40" s="10"/>
      <c r="F40" s="10"/>
    </row>
    <row r="41" spans="1:6" x14ac:dyDescent="0.2">
      <c r="A41" s="8" t="s">
        <v>142</v>
      </c>
      <c r="B41" s="9"/>
      <c r="C41" s="9"/>
      <c r="D41" s="9"/>
      <c r="E41" s="10"/>
      <c r="F41" s="10"/>
    </row>
    <row r="42" spans="1:6" x14ac:dyDescent="0.2">
      <c r="A42" s="8" t="s">
        <v>143</v>
      </c>
      <c r="B42" s="9"/>
      <c r="C42" s="9"/>
      <c r="D42" s="9"/>
      <c r="E42" s="10"/>
      <c r="F42" s="10"/>
    </row>
    <row r="43" spans="1:6" x14ac:dyDescent="0.2">
      <c r="A43" s="9" t="s">
        <v>247</v>
      </c>
      <c r="B43" s="9" t="s">
        <v>701</v>
      </c>
      <c r="C43" s="9" t="s">
        <v>145</v>
      </c>
      <c r="D43" s="9">
        <v>6000</v>
      </c>
      <c r="E43" s="10">
        <v>5611.5</v>
      </c>
      <c r="F43" s="10">
        <v>5.5737862962866398</v>
      </c>
    </row>
    <row r="44" spans="1:6" x14ac:dyDescent="0.2">
      <c r="A44" s="8" t="s">
        <v>135</v>
      </c>
      <c r="B44" s="9"/>
      <c r="C44" s="9"/>
      <c r="D44" s="9"/>
      <c r="E44" s="12">
        <f>SUM(E43:E43)</f>
        <v>5611.5</v>
      </c>
      <c r="F44" s="12">
        <f>SUM(F43:F43)</f>
        <v>5.5737862962866398</v>
      </c>
    </row>
    <row r="45" spans="1:6" x14ac:dyDescent="0.2">
      <c r="A45" s="9"/>
      <c r="B45" s="9"/>
      <c r="C45" s="9"/>
      <c r="D45" s="9"/>
      <c r="E45" s="10"/>
      <c r="F45" s="10"/>
    </row>
    <row r="46" spans="1:6" x14ac:dyDescent="0.2">
      <c r="A46" s="8" t="s">
        <v>147</v>
      </c>
      <c r="B46" s="9"/>
      <c r="C46" s="9"/>
      <c r="D46" s="9"/>
      <c r="E46" s="10"/>
      <c r="F46" s="10"/>
    </row>
    <row r="47" spans="1:6" x14ac:dyDescent="0.2">
      <c r="A47" s="9" t="s">
        <v>150</v>
      </c>
      <c r="B47" s="9" t="s">
        <v>801</v>
      </c>
      <c r="C47" s="9" t="s">
        <v>148</v>
      </c>
      <c r="D47" s="9">
        <v>5000000</v>
      </c>
      <c r="E47" s="10">
        <v>4904.37</v>
      </c>
      <c r="F47" s="10">
        <v>4.8714087673383801</v>
      </c>
    </row>
    <row r="48" spans="1:6" x14ac:dyDescent="0.2">
      <c r="A48" s="9" t="s">
        <v>552</v>
      </c>
      <c r="B48" s="9" t="s">
        <v>553</v>
      </c>
      <c r="C48" s="9" t="s">
        <v>148</v>
      </c>
      <c r="D48" s="9">
        <v>1500000</v>
      </c>
      <c r="E48" s="10">
        <v>1570.5915</v>
      </c>
      <c r="F48" s="10">
        <v>1.56003588697573</v>
      </c>
    </row>
    <row r="49" spans="1:6" x14ac:dyDescent="0.2">
      <c r="A49" s="8" t="s">
        <v>135</v>
      </c>
      <c r="B49" s="9"/>
      <c r="C49" s="9"/>
      <c r="D49" s="9"/>
      <c r="E49" s="12">
        <f>SUM(E47:E48)</f>
        <v>6474.9614999999994</v>
      </c>
      <c r="F49" s="12">
        <f>SUM(F47:F48)</f>
        <v>6.4314446543141104</v>
      </c>
    </row>
    <row r="50" spans="1:6" x14ac:dyDescent="0.2">
      <c r="A50" s="9"/>
      <c r="B50" s="9"/>
      <c r="C50" s="9"/>
      <c r="D50" s="9"/>
      <c r="E50" s="10"/>
      <c r="F50" s="10"/>
    </row>
    <row r="51" spans="1:6" x14ac:dyDescent="0.2">
      <c r="A51" s="8" t="s">
        <v>135</v>
      </c>
      <c r="B51" s="9"/>
      <c r="C51" s="9"/>
      <c r="D51" s="9"/>
      <c r="E51" s="12">
        <v>98495.22709</v>
      </c>
      <c r="F51" s="12">
        <v>97.833261517220507</v>
      </c>
    </row>
    <row r="52" spans="1:6" x14ac:dyDescent="0.2">
      <c r="A52" s="9"/>
      <c r="B52" s="9"/>
      <c r="C52" s="9"/>
      <c r="D52" s="9"/>
      <c r="E52" s="10"/>
      <c r="F52" s="10"/>
    </row>
    <row r="53" spans="1:6" x14ac:dyDescent="0.2">
      <c r="A53" s="8" t="s">
        <v>152</v>
      </c>
      <c r="B53" s="9"/>
      <c r="C53" s="9"/>
      <c r="D53" s="9"/>
      <c r="E53" s="12">
        <v>2181.3962950999999</v>
      </c>
      <c r="F53" s="12">
        <v>2.17</v>
      </c>
    </row>
    <row r="54" spans="1:6" x14ac:dyDescent="0.2">
      <c r="A54" s="9"/>
      <c r="B54" s="9"/>
      <c r="C54" s="9"/>
      <c r="D54" s="9"/>
      <c r="E54" s="10"/>
      <c r="F54" s="10"/>
    </row>
    <row r="55" spans="1:6" x14ac:dyDescent="0.2">
      <c r="A55" s="13" t="s">
        <v>153</v>
      </c>
      <c r="B55" s="6"/>
      <c r="C55" s="6"/>
      <c r="D55" s="6"/>
      <c r="E55" s="14">
        <v>100676.6262951</v>
      </c>
      <c r="F55" s="14">
        <f xml:space="preserve"> ROUND(SUM(F51:F54),2)</f>
        <v>100</v>
      </c>
    </row>
    <row r="56" spans="1:6" x14ac:dyDescent="0.2">
      <c r="A56" s="1" t="s">
        <v>156</v>
      </c>
      <c r="B56" s="78"/>
      <c r="C56" s="78"/>
      <c r="D56" s="78"/>
      <c r="E56" s="79"/>
      <c r="F56" s="79"/>
    </row>
    <row r="57" spans="1:6" x14ac:dyDescent="0.2">
      <c r="A57" s="1" t="s">
        <v>1301</v>
      </c>
      <c r="B57" s="78"/>
      <c r="C57" s="78"/>
      <c r="D57" s="78"/>
      <c r="E57" s="79"/>
      <c r="F57" s="79"/>
    </row>
    <row r="58" spans="1:6" x14ac:dyDescent="0.2">
      <c r="A58" s="1" t="s">
        <v>1302</v>
      </c>
      <c r="B58" s="78"/>
      <c r="C58" s="78"/>
      <c r="D58" s="78"/>
      <c r="E58" s="79"/>
      <c r="F58" s="79"/>
    </row>
    <row r="59" spans="1:6" x14ac:dyDescent="0.2">
      <c r="A59" s="77"/>
      <c r="B59" s="78"/>
      <c r="C59" s="78"/>
      <c r="D59" s="78"/>
      <c r="E59" s="79"/>
      <c r="F59" s="79"/>
    </row>
    <row r="60" spans="1:6" x14ac:dyDescent="0.2">
      <c r="A60" s="77"/>
      <c r="B60" s="78"/>
      <c r="C60" s="78"/>
      <c r="D60" s="78"/>
      <c r="E60" s="79"/>
      <c r="F60" s="79"/>
    </row>
    <row r="62" spans="1:6" x14ac:dyDescent="0.2">
      <c r="A62" s="1" t="s">
        <v>157</v>
      </c>
    </row>
    <row r="63" spans="1:6" x14ac:dyDescent="0.2">
      <c r="A63" s="1" t="s">
        <v>158</v>
      </c>
    </row>
    <row r="64" spans="1:6" x14ac:dyDescent="0.2">
      <c r="A64" s="1" t="s">
        <v>159</v>
      </c>
    </row>
    <row r="65" spans="1:4" x14ac:dyDescent="0.2">
      <c r="A65" s="3" t="s">
        <v>522</v>
      </c>
      <c r="D65" s="16">
        <v>13.2156</v>
      </c>
    </row>
    <row r="66" spans="1:4" x14ac:dyDescent="0.2">
      <c r="A66" s="3" t="s">
        <v>524</v>
      </c>
      <c r="D66" s="16">
        <v>13.648</v>
      </c>
    </row>
    <row r="67" spans="1:4" x14ac:dyDescent="0.2">
      <c r="A67" s="3" t="s">
        <v>512</v>
      </c>
      <c r="D67" s="16">
        <v>52.702399999999997</v>
      </c>
    </row>
    <row r="68" spans="1:4" x14ac:dyDescent="0.2">
      <c r="A68" s="3" t="s">
        <v>525</v>
      </c>
      <c r="D68" s="16">
        <v>17.2163</v>
      </c>
    </row>
    <row r="69" spans="1:4" x14ac:dyDescent="0.2">
      <c r="A69" s="3" t="s">
        <v>521</v>
      </c>
      <c r="D69" s="16">
        <v>15.5182</v>
      </c>
    </row>
    <row r="70" spans="1:4" x14ac:dyDescent="0.2">
      <c r="A70" s="3" t="s">
        <v>510</v>
      </c>
      <c r="D70" s="16">
        <v>51.290500000000002</v>
      </c>
    </row>
    <row r="71" spans="1:4" x14ac:dyDescent="0.2">
      <c r="A71" s="3" t="s">
        <v>526</v>
      </c>
      <c r="D71" s="16">
        <v>13.4876</v>
      </c>
    </row>
    <row r="72" spans="1:4" x14ac:dyDescent="0.2">
      <c r="A72" s="3" t="s">
        <v>527</v>
      </c>
      <c r="D72" s="16">
        <v>16.671800000000001</v>
      </c>
    </row>
    <row r="73" spans="1:4" x14ac:dyDescent="0.2">
      <c r="A73" s="3" t="s">
        <v>528</v>
      </c>
      <c r="D73" s="16">
        <v>14.0876</v>
      </c>
    </row>
    <row r="74" spans="1:4" x14ac:dyDescent="0.2">
      <c r="A74" s="3" t="s">
        <v>523</v>
      </c>
      <c r="D74" s="16">
        <v>16.0123</v>
      </c>
    </row>
    <row r="76" spans="1:4" x14ac:dyDescent="0.2">
      <c r="A76" s="1" t="s">
        <v>160</v>
      </c>
    </row>
    <row r="77" spans="1:4" x14ac:dyDescent="0.2">
      <c r="A77" s="3" t="s">
        <v>522</v>
      </c>
      <c r="D77" s="16">
        <v>13.4596</v>
      </c>
    </row>
    <row r="78" spans="1:4" x14ac:dyDescent="0.2">
      <c r="A78" s="3" t="s">
        <v>524</v>
      </c>
      <c r="D78" s="16">
        <v>13.965400000000001</v>
      </c>
    </row>
    <row r="79" spans="1:4" x14ac:dyDescent="0.2">
      <c r="A79" s="3" t="s">
        <v>512</v>
      </c>
      <c r="D79" s="16">
        <v>56.094000000000001</v>
      </c>
    </row>
    <row r="80" spans="1:4" x14ac:dyDescent="0.2">
      <c r="A80" s="3" t="s">
        <v>525</v>
      </c>
      <c r="D80" s="16">
        <v>18.335999999999999</v>
      </c>
    </row>
    <row r="81" spans="1:4" x14ac:dyDescent="0.2">
      <c r="A81" s="3" t="s">
        <v>521</v>
      </c>
      <c r="D81" s="16">
        <v>15.8469</v>
      </c>
    </row>
    <row r="82" spans="1:4" x14ac:dyDescent="0.2">
      <c r="A82" s="3" t="s">
        <v>510</v>
      </c>
      <c r="D82" s="16">
        <v>54.417400000000001</v>
      </c>
    </row>
    <row r="83" spans="1:4" x14ac:dyDescent="0.2">
      <c r="A83" s="3" t="s">
        <v>526</v>
      </c>
      <c r="D83" s="16">
        <v>13.7577</v>
      </c>
    </row>
    <row r="84" spans="1:4" x14ac:dyDescent="0.2">
      <c r="A84" s="3" t="s">
        <v>527</v>
      </c>
      <c r="D84" s="16">
        <v>17.688199999999998</v>
      </c>
    </row>
    <row r="85" spans="1:4" x14ac:dyDescent="0.2">
      <c r="A85" s="3" t="s">
        <v>528</v>
      </c>
      <c r="D85" s="16">
        <v>14.45</v>
      </c>
    </row>
    <row r="86" spans="1:4" x14ac:dyDescent="0.2">
      <c r="A86" s="3" t="s">
        <v>523</v>
      </c>
      <c r="D86" s="16">
        <v>16.425999999999998</v>
      </c>
    </row>
    <row r="88" spans="1:4" x14ac:dyDescent="0.2">
      <c r="A88" s="1" t="s">
        <v>161</v>
      </c>
      <c r="D88" s="17"/>
    </row>
    <row r="89" spans="1:4" ht="15" x14ac:dyDescent="0.25">
      <c r="A89" s="93" t="s">
        <v>544</v>
      </c>
      <c r="B89" s="94"/>
      <c r="C89" s="91" t="s">
        <v>545</v>
      </c>
      <c r="D89" s="92"/>
    </row>
    <row r="90" spans="1:4" ht="12.75" x14ac:dyDescent="0.2">
      <c r="A90" s="41"/>
      <c r="B90" s="42"/>
      <c r="C90" s="43" t="s">
        <v>546</v>
      </c>
      <c r="D90" s="43" t="s">
        <v>547</v>
      </c>
    </row>
    <row r="91" spans="1:4" ht="12.75" x14ac:dyDescent="0.2">
      <c r="A91" s="44" t="s">
        <v>521</v>
      </c>
      <c r="B91" s="45"/>
      <c r="C91" s="46">
        <v>0.43335901200000004</v>
      </c>
      <c r="D91" s="47">
        <v>0.40149892799999998</v>
      </c>
    </row>
    <row r="92" spans="1:4" ht="12.75" x14ac:dyDescent="0.2">
      <c r="A92" s="44" t="s">
        <v>522</v>
      </c>
      <c r="B92" s="45"/>
      <c r="C92" s="46">
        <v>0.39724576100000003</v>
      </c>
      <c r="D92" s="47">
        <v>0.36804068400000001</v>
      </c>
    </row>
    <row r="93" spans="1:4" ht="12.75" x14ac:dyDescent="0.2">
      <c r="A93" s="44" t="s">
        <v>526</v>
      </c>
      <c r="B93" s="45"/>
      <c r="C93" s="46">
        <v>0.39724576100000003</v>
      </c>
      <c r="D93" s="47">
        <v>0.36804068400000001</v>
      </c>
    </row>
    <row r="94" spans="1:4" ht="12.75" x14ac:dyDescent="0.2">
      <c r="A94" s="44" t="s">
        <v>523</v>
      </c>
      <c r="B94" s="45"/>
      <c r="C94" s="46">
        <v>0.43335901200000004</v>
      </c>
      <c r="D94" s="47">
        <v>0.40149892799999998</v>
      </c>
    </row>
    <row r="95" spans="1:4" ht="12.75" x14ac:dyDescent="0.2">
      <c r="A95" s="44" t="s">
        <v>524</v>
      </c>
      <c r="B95" s="45"/>
      <c r="C95" s="46">
        <v>0.39724576100000003</v>
      </c>
      <c r="D95" s="47">
        <v>0.36804068400000001</v>
      </c>
    </row>
    <row r="96" spans="1:4" ht="12.75" x14ac:dyDescent="0.2">
      <c r="A96" s="44" t="s">
        <v>528</v>
      </c>
      <c r="B96" s="45"/>
      <c r="C96" s="46">
        <v>0.39724576100000003</v>
      </c>
      <c r="D96" s="47">
        <v>0.36804068400000001</v>
      </c>
    </row>
    <row r="99" spans="1:4" x14ac:dyDescent="0.2">
      <c r="A99" s="1" t="s">
        <v>162</v>
      </c>
      <c r="D99" s="24">
        <v>2.2132112621117184</v>
      </c>
    </row>
  </sheetData>
  <sortState ref="A23:F38">
    <sortCondition descending="1" ref="F23:F38"/>
  </sortState>
  <customSheetViews>
    <customSheetView guid="{87B09956-5AD1-48AD-87EF-6965A9800F09}" showGridLines="0" topLeftCell="A52">
      <selection activeCell="D86" sqref="D86"/>
      <pageMargins left="0.7" right="0.7" top="0.75" bottom="0.75" header="0.3" footer="0.3"/>
    </customSheetView>
    <customSheetView guid="{10CFD7E8-6A78-4B4C-9357-15843FD6BF88}" showGridLines="0">
      <selection sqref="A1:XFD1048576"/>
      <pageMargins left="0.7" right="0.7" top="0.75" bottom="0.75" header="0.3" footer="0.3"/>
    </customSheetView>
  </customSheetViews>
  <mergeCells count="3">
    <mergeCell ref="B1:E1"/>
    <mergeCell ref="C89:D89"/>
    <mergeCell ref="A89:B8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showGridLines="0" workbookViewId="0"/>
  </sheetViews>
  <sheetFormatPr defaultRowHeight="11.25" x14ac:dyDescent="0.2"/>
  <cols>
    <col min="1" max="1" width="38" style="3" customWidth="1"/>
    <col min="2" max="2" width="26.57031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B1" s="80" t="s">
        <v>206</v>
      </c>
      <c r="C1" s="80"/>
      <c r="D1" s="80"/>
      <c r="E1" s="80"/>
    </row>
    <row r="3" spans="1:6" s="1" customFormat="1" x14ac:dyDescent="0.2">
      <c r="A3" s="4" t="s">
        <v>1</v>
      </c>
      <c r="B3" s="4" t="s">
        <v>2</v>
      </c>
      <c r="C3" s="4" t="s">
        <v>163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147</v>
      </c>
      <c r="B5" s="9"/>
      <c r="C5" s="9"/>
      <c r="D5" s="9"/>
      <c r="E5" s="10"/>
      <c r="F5" s="10"/>
    </row>
    <row r="6" spans="1:6" x14ac:dyDescent="0.2">
      <c r="A6" s="9" t="s">
        <v>549</v>
      </c>
      <c r="B6" s="9" t="s">
        <v>554</v>
      </c>
      <c r="C6" s="9" t="s">
        <v>148</v>
      </c>
      <c r="D6" s="9">
        <v>3300000</v>
      </c>
      <c r="E6" s="10">
        <v>3434.0592000000001</v>
      </c>
      <c r="F6" s="10">
        <v>48.222316349749697</v>
      </c>
    </row>
    <row r="7" spans="1:6" x14ac:dyDescent="0.2">
      <c r="A7" s="9" t="s">
        <v>550</v>
      </c>
      <c r="B7" s="9" t="s">
        <v>555</v>
      </c>
      <c r="C7" s="9" t="s">
        <v>148</v>
      </c>
      <c r="D7" s="9">
        <v>2300000</v>
      </c>
      <c r="E7" s="10">
        <v>2426.7530000000002</v>
      </c>
      <c r="F7" s="10">
        <v>34.077353957294697</v>
      </c>
    </row>
    <row r="8" spans="1:6" x14ac:dyDescent="0.2">
      <c r="A8" s="9" t="s">
        <v>150</v>
      </c>
      <c r="B8" s="9" t="s">
        <v>801</v>
      </c>
      <c r="C8" s="9" t="s">
        <v>148</v>
      </c>
      <c r="D8" s="9">
        <v>1000000</v>
      </c>
      <c r="E8" s="10">
        <v>980.87400000000002</v>
      </c>
      <c r="F8" s="10">
        <v>13.773791764348299</v>
      </c>
    </row>
    <row r="9" spans="1:6" x14ac:dyDescent="0.2">
      <c r="A9" s="8" t="s">
        <v>135</v>
      </c>
      <c r="B9" s="9"/>
      <c r="C9" s="9"/>
      <c r="D9" s="9"/>
      <c r="E9" s="12">
        <f>SUM(E6:E8)</f>
        <v>6841.6862000000001</v>
      </c>
      <c r="F9" s="12">
        <f>SUM(F6:F8)</f>
        <v>96.073462071392697</v>
      </c>
    </row>
    <row r="10" spans="1:6" x14ac:dyDescent="0.2">
      <c r="A10" s="9"/>
      <c r="B10" s="9"/>
      <c r="C10" s="9"/>
      <c r="D10" s="9"/>
      <c r="E10" s="10"/>
      <c r="F10" s="10"/>
    </row>
    <row r="11" spans="1:6" x14ac:dyDescent="0.2">
      <c r="A11" s="8" t="s">
        <v>135</v>
      </c>
      <c r="B11" s="9"/>
      <c r="C11" s="9"/>
      <c r="D11" s="9"/>
      <c r="E11" s="12">
        <v>6841.6862000000001</v>
      </c>
      <c r="F11" s="12">
        <v>96.073462071392697</v>
      </c>
    </row>
    <row r="12" spans="1:6" x14ac:dyDescent="0.2">
      <c r="A12" s="9"/>
      <c r="B12" s="9"/>
      <c r="C12" s="9"/>
      <c r="D12" s="9"/>
      <c r="E12" s="10"/>
      <c r="F12" s="10"/>
    </row>
    <row r="13" spans="1:6" x14ac:dyDescent="0.2">
      <c r="A13" s="8" t="s">
        <v>152</v>
      </c>
      <c r="B13" s="9"/>
      <c r="C13" s="9"/>
      <c r="D13" s="9"/>
      <c r="E13" s="12">
        <v>279.61702120000001</v>
      </c>
      <c r="F13" s="12">
        <v>3.93</v>
      </c>
    </row>
    <row r="14" spans="1:6" x14ac:dyDescent="0.2">
      <c r="A14" s="9"/>
      <c r="B14" s="9"/>
      <c r="C14" s="9"/>
      <c r="D14" s="9"/>
      <c r="E14" s="10"/>
      <c r="F14" s="10"/>
    </row>
    <row r="15" spans="1:6" x14ac:dyDescent="0.2">
      <c r="A15" s="13" t="s">
        <v>153</v>
      </c>
      <c r="B15" s="6"/>
      <c r="C15" s="6"/>
      <c r="D15" s="6"/>
      <c r="E15" s="14">
        <v>7121.3070212000002</v>
      </c>
      <c r="F15" s="14">
        <f xml:space="preserve"> ROUND(SUM(F11:F14),2)</f>
        <v>100</v>
      </c>
    </row>
    <row r="17" spans="1:4" x14ac:dyDescent="0.2">
      <c r="A17" s="1" t="s">
        <v>157</v>
      </c>
    </row>
    <row r="18" spans="1:4" x14ac:dyDescent="0.2">
      <c r="A18" s="1" t="s">
        <v>158</v>
      </c>
    </row>
    <row r="19" spans="1:4" x14ac:dyDescent="0.2">
      <c r="A19" s="1" t="s">
        <v>159</v>
      </c>
    </row>
    <row r="20" spans="1:4" x14ac:dyDescent="0.2">
      <c r="A20" s="3" t="s">
        <v>529</v>
      </c>
      <c r="D20" s="16">
        <v>11.587199999999999</v>
      </c>
    </row>
    <row r="21" spans="1:4" x14ac:dyDescent="0.2">
      <c r="A21" s="3" t="s">
        <v>530</v>
      </c>
      <c r="D21" s="16">
        <v>11.2202</v>
      </c>
    </row>
    <row r="22" spans="1:4" x14ac:dyDescent="0.2">
      <c r="A22" s="3" t="s">
        <v>531</v>
      </c>
      <c r="D22" s="16">
        <v>50.633899999999997</v>
      </c>
    </row>
    <row r="23" spans="1:4" x14ac:dyDescent="0.2">
      <c r="A23" s="3" t="s">
        <v>532</v>
      </c>
      <c r="D23" s="16">
        <v>21.7545</v>
      </c>
    </row>
    <row r="24" spans="1:4" x14ac:dyDescent="0.2">
      <c r="A24" s="3" t="s">
        <v>533</v>
      </c>
      <c r="D24" s="16">
        <v>49.529400000000003</v>
      </c>
    </row>
    <row r="25" spans="1:4" x14ac:dyDescent="0.2">
      <c r="A25" s="3" t="s">
        <v>534</v>
      </c>
      <c r="D25" s="16">
        <v>21.9788</v>
      </c>
    </row>
    <row r="26" spans="1:4" x14ac:dyDescent="0.2">
      <c r="A26" s="3" t="s">
        <v>535</v>
      </c>
      <c r="D26" s="16">
        <v>21.7545</v>
      </c>
    </row>
    <row r="28" spans="1:4" x14ac:dyDescent="0.2">
      <c r="A28" s="1" t="s">
        <v>160</v>
      </c>
    </row>
    <row r="29" spans="1:4" x14ac:dyDescent="0.2">
      <c r="A29" s="3" t="s">
        <v>529</v>
      </c>
      <c r="D29" s="16">
        <v>12.2805</v>
      </c>
    </row>
    <row r="30" spans="1:4" x14ac:dyDescent="0.2">
      <c r="A30" s="3" t="s">
        <v>530</v>
      </c>
      <c r="D30" s="16">
        <v>11.805199999999999</v>
      </c>
    </row>
    <row r="31" spans="1:4" x14ac:dyDescent="0.2">
      <c r="A31" s="3" t="s">
        <v>531</v>
      </c>
      <c r="D31" s="16">
        <v>55.6952</v>
      </c>
    </row>
    <row r="32" spans="1:4" x14ac:dyDescent="0.2">
      <c r="A32" s="3" t="s">
        <v>532</v>
      </c>
      <c r="D32" s="16">
        <v>23.7957</v>
      </c>
    </row>
    <row r="33" spans="1:4" x14ac:dyDescent="0.2">
      <c r="A33" s="3" t="s">
        <v>533</v>
      </c>
      <c r="D33" s="16">
        <v>54.176499999999997</v>
      </c>
    </row>
    <row r="34" spans="1:4" x14ac:dyDescent="0.2">
      <c r="A34" s="3" t="s">
        <v>534</v>
      </c>
      <c r="D34" s="16">
        <v>24.171500000000002</v>
      </c>
    </row>
    <row r="35" spans="1:4" x14ac:dyDescent="0.2">
      <c r="A35" s="3" t="s">
        <v>535</v>
      </c>
      <c r="D35" s="16">
        <v>23.7957</v>
      </c>
    </row>
    <row r="37" spans="1:4" x14ac:dyDescent="0.2">
      <c r="A37" s="1" t="s">
        <v>161</v>
      </c>
      <c r="D37" s="17"/>
    </row>
    <row r="38" spans="1:4" ht="15" customHeight="1" x14ac:dyDescent="0.2">
      <c r="A38" s="87" t="s">
        <v>544</v>
      </c>
      <c r="B38" s="88"/>
      <c r="C38" s="91" t="s">
        <v>545</v>
      </c>
      <c r="D38" s="92"/>
    </row>
    <row r="39" spans="1:4" ht="12.75" x14ac:dyDescent="0.2">
      <c r="A39" s="41"/>
      <c r="B39" s="42"/>
      <c r="C39" s="43" t="s">
        <v>546</v>
      </c>
      <c r="D39" s="43" t="s">
        <v>547</v>
      </c>
    </row>
    <row r="40" spans="1:4" ht="12.75" x14ac:dyDescent="0.2">
      <c r="A40" s="44" t="s">
        <v>530</v>
      </c>
      <c r="B40" s="45"/>
      <c r="C40" s="46">
        <v>0.325019259</v>
      </c>
      <c r="D40" s="47">
        <v>0.30112419600000001</v>
      </c>
    </row>
    <row r="41" spans="1:4" ht="12.75" x14ac:dyDescent="0.2">
      <c r="A41" s="44" t="s">
        <v>529</v>
      </c>
      <c r="B41" s="45"/>
      <c r="C41" s="46">
        <v>0.325019259</v>
      </c>
      <c r="D41" s="47">
        <v>0.30112419600000001</v>
      </c>
    </row>
    <row r="42" spans="1:4" x14ac:dyDescent="0.2">
      <c r="A42" s="1"/>
      <c r="D42" s="17"/>
    </row>
    <row r="45" spans="1:4" x14ac:dyDescent="0.2">
      <c r="A45" s="1" t="s">
        <v>162</v>
      </c>
      <c r="D45" s="24">
        <v>8.1583689047728889</v>
      </c>
    </row>
  </sheetData>
  <customSheetViews>
    <customSheetView guid="{87B09956-5AD1-48AD-87EF-6965A9800F09}" showGridLines="0">
      <selection activeCell="D40" sqref="D40"/>
      <pageMargins left="0.7" right="0.7" top="0.75" bottom="0.75" header="0.3" footer="0.3"/>
    </customSheetView>
    <customSheetView guid="{10CFD7E8-6A78-4B4C-9357-15843FD6BF88}" showGridLines="0">
      <selection sqref="A1:XFD1048576"/>
      <pageMargins left="0.7" right="0.7" top="0.75" bottom="0.75" header="0.3" footer="0.3"/>
    </customSheetView>
  </customSheetViews>
  <mergeCells count="3">
    <mergeCell ref="B1:E1"/>
    <mergeCell ref="A38:B38"/>
    <mergeCell ref="C38:D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showGridLines="0" workbookViewId="0"/>
  </sheetViews>
  <sheetFormatPr defaultRowHeight="11.25" x14ac:dyDescent="0.2"/>
  <cols>
    <col min="1" max="1" width="38" style="3" customWidth="1"/>
    <col min="2" max="2" width="26.5703125" style="3" bestFit="1" customWidth="1"/>
    <col min="3" max="3" width="11.7109375" style="3" bestFit="1" customWidth="1"/>
    <col min="4" max="4" width="7.855468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B1" s="80" t="s">
        <v>205</v>
      </c>
      <c r="C1" s="80"/>
      <c r="D1" s="80"/>
      <c r="E1" s="80"/>
    </row>
    <row r="3" spans="1:6" s="1" customFormat="1" x14ac:dyDescent="0.2">
      <c r="A3" s="4" t="s">
        <v>1</v>
      </c>
      <c r="B3" s="4" t="s">
        <v>2</v>
      </c>
      <c r="C3" s="4" t="s">
        <v>163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147</v>
      </c>
      <c r="B5" s="9"/>
      <c r="C5" s="9"/>
      <c r="D5" s="9"/>
      <c r="E5" s="10"/>
      <c r="F5" s="10"/>
    </row>
    <row r="6" spans="1:6" x14ac:dyDescent="0.2">
      <c r="A6" s="9" t="s">
        <v>549</v>
      </c>
      <c r="B6" s="9" t="s">
        <v>554</v>
      </c>
      <c r="C6" s="9" t="s">
        <v>148</v>
      </c>
      <c r="D6" s="9">
        <v>21600000</v>
      </c>
      <c r="E6" s="10">
        <v>22477.4784</v>
      </c>
      <c r="F6" s="10">
        <v>57.908631014039798</v>
      </c>
    </row>
    <row r="7" spans="1:6" x14ac:dyDescent="0.2">
      <c r="A7" s="9" t="s">
        <v>550</v>
      </c>
      <c r="B7" s="9" t="s">
        <v>555</v>
      </c>
      <c r="C7" s="9" t="s">
        <v>148</v>
      </c>
      <c r="D7" s="9">
        <v>10800000</v>
      </c>
      <c r="E7" s="10">
        <v>11395.188</v>
      </c>
      <c r="F7" s="10">
        <v>29.357373878184401</v>
      </c>
    </row>
    <row r="8" spans="1:6" x14ac:dyDescent="0.2">
      <c r="A8" s="9" t="s">
        <v>551</v>
      </c>
      <c r="B8" s="9" t="s">
        <v>556</v>
      </c>
      <c r="C8" s="9" t="s">
        <v>148</v>
      </c>
      <c r="D8" s="9">
        <v>1500000</v>
      </c>
      <c r="E8" s="10">
        <v>1592.1120000000001</v>
      </c>
      <c r="F8" s="10">
        <v>4.1017513041420601</v>
      </c>
    </row>
    <row r="9" spans="1:6" x14ac:dyDescent="0.2">
      <c r="A9" s="9" t="s">
        <v>150</v>
      </c>
      <c r="B9" s="9" t="s">
        <v>801</v>
      </c>
      <c r="C9" s="9" t="s">
        <v>148</v>
      </c>
      <c r="D9" s="9">
        <v>1600000</v>
      </c>
      <c r="E9" s="10">
        <v>1569.3984</v>
      </c>
      <c r="F9" s="10">
        <v>4.0432343540645803</v>
      </c>
    </row>
    <row r="10" spans="1:6" x14ac:dyDescent="0.2">
      <c r="A10" s="9" t="s">
        <v>552</v>
      </c>
      <c r="B10" s="9" t="s">
        <v>553</v>
      </c>
      <c r="C10" s="9" t="s">
        <v>148</v>
      </c>
      <c r="D10" s="9">
        <v>500000</v>
      </c>
      <c r="E10" s="10">
        <v>523.53049999999996</v>
      </c>
      <c r="F10" s="10">
        <v>1.34876937748924</v>
      </c>
    </row>
    <row r="11" spans="1:6" x14ac:dyDescent="0.2">
      <c r="A11" s="8" t="s">
        <v>135</v>
      </c>
      <c r="B11" s="9"/>
      <c r="C11" s="9"/>
      <c r="D11" s="9"/>
      <c r="E11" s="12">
        <f>SUM(E6:E10)</f>
        <v>37557.707300000002</v>
      </c>
      <c r="F11" s="12">
        <f>SUM(F6:F10)</f>
        <v>96.759759927920072</v>
      </c>
    </row>
    <row r="12" spans="1:6" x14ac:dyDescent="0.2">
      <c r="A12" s="9"/>
      <c r="B12" s="9"/>
      <c r="C12" s="9"/>
      <c r="D12" s="9"/>
      <c r="E12" s="10"/>
      <c r="F12" s="10"/>
    </row>
    <row r="13" spans="1:6" x14ac:dyDescent="0.2">
      <c r="A13" s="8" t="s">
        <v>135</v>
      </c>
      <c r="B13" s="9"/>
      <c r="C13" s="9"/>
      <c r="D13" s="9"/>
      <c r="E13" s="12">
        <v>37557.707300000002</v>
      </c>
      <c r="F13" s="12">
        <v>96.759759927920072</v>
      </c>
    </row>
    <row r="14" spans="1:6" x14ac:dyDescent="0.2">
      <c r="A14" s="9"/>
      <c r="B14" s="9"/>
      <c r="C14" s="9"/>
      <c r="D14" s="9"/>
      <c r="E14" s="10"/>
      <c r="F14" s="10"/>
    </row>
    <row r="15" spans="1:6" x14ac:dyDescent="0.2">
      <c r="A15" s="8" t="s">
        <v>152</v>
      </c>
      <c r="B15" s="9"/>
      <c r="C15" s="9"/>
      <c r="D15" s="9"/>
      <c r="E15" s="12">
        <v>1257.7100961000001</v>
      </c>
      <c r="F15" s="12">
        <v>3.24</v>
      </c>
    </row>
    <row r="16" spans="1:6" x14ac:dyDescent="0.2">
      <c r="A16" s="9"/>
      <c r="B16" s="9"/>
      <c r="C16" s="9"/>
      <c r="D16" s="9"/>
      <c r="E16" s="10"/>
      <c r="F16" s="10"/>
    </row>
    <row r="17" spans="1:6" x14ac:dyDescent="0.2">
      <c r="A17" s="13" t="s">
        <v>153</v>
      </c>
      <c r="B17" s="6"/>
      <c r="C17" s="6"/>
      <c r="D17" s="6"/>
      <c r="E17" s="14">
        <v>38815.420096100002</v>
      </c>
      <c r="F17" s="14">
        <f xml:space="preserve"> ROUND(SUM(F13:F16),2)</f>
        <v>100</v>
      </c>
    </row>
    <row r="19" spans="1:6" x14ac:dyDescent="0.2">
      <c r="A19" s="1" t="s">
        <v>157</v>
      </c>
    </row>
    <row r="20" spans="1:6" x14ac:dyDescent="0.2">
      <c r="A20" s="1" t="s">
        <v>158</v>
      </c>
    </row>
    <row r="21" spans="1:6" x14ac:dyDescent="0.2">
      <c r="A21" s="1" t="s">
        <v>159</v>
      </c>
    </row>
    <row r="22" spans="1:6" x14ac:dyDescent="0.2">
      <c r="A22" s="3" t="s">
        <v>536</v>
      </c>
      <c r="D22" s="16">
        <v>34.726599999999998</v>
      </c>
    </row>
    <row r="23" spans="1:6" x14ac:dyDescent="0.2">
      <c r="A23" s="3" t="s">
        <v>537</v>
      </c>
      <c r="D23" s="16">
        <v>35.865900000000003</v>
      </c>
    </row>
    <row r="24" spans="1:6" x14ac:dyDescent="0.2">
      <c r="A24" s="3" t="s">
        <v>538</v>
      </c>
      <c r="D24" s="16">
        <v>11.3246</v>
      </c>
    </row>
    <row r="25" spans="1:6" x14ac:dyDescent="0.2">
      <c r="A25" s="3" t="s">
        <v>539</v>
      </c>
      <c r="D25" s="16">
        <v>11.7401</v>
      </c>
    </row>
    <row r="27" spans="1:6" x14ac:dyDescent="0.2">
      <c r="A27" s="1" t="s">
        <v>160</v>
      </c>
    </row>
    <row r="28" spans="1:6" x14ac:dyDescent="0.2">
      <c r="A28" s="3" t="s">
        <v>536</v>
      </c>
      <c r="D28" s="16">
        <v>38.046599999999998</v>
      </c>
    </row>
    <row r="29" spans="1:6" x14ac:dyDescent="0.2">
      <c r="A29" s="3" t="s">
        <v>537</v>
      </c>
      <c r="D29" s="16">
        <v>39.481099999999998</v>
      </c>
    </row>
    <row r="30" spans="1:6" x14ac:dyDescent="0.2">
      <c r="A30" s="3" t="s">
        <v>538</v>
      </c>
      <c r="D30" s="16">
        <v>11.939399999999999</v>
      </c>
    </row>
    <row r="31" spans="1:6" x14ac:dyDescent="0.2">
      <c r="A31" s="3" t="s">
        <v>539</v>
      </c>
      <c r="D31" s="16">
        <v>12.454800000000001</v>
      </c>
    </row>
    <row r="33" spans="1:4" x14ac:dyDescent="0.2">
      <c r="A33" s="1" t="s">
        <v>161</v>
      </c>
      <c r="D33" s="17"/>
    </row>
    <row r="34" spans="1:4" ht="15" x14ac:dyDescent="0.25">
      <c r="A34" s="25" t="s">
        <v>544</v>
      </c>
      <c r="B34" s="26"/>
      <c r="C34" s="91" t="s">
        <v>545</v>
      </c>
      <c r="D34" s="92"/>
    </row>
    <row r="35" spans="1:4" ht="12.75" x14ac:dyDescent="0.2">
      <c r="A35" s="41"/>
      <c r="B35" s="42"/>
      <c r="C35" s="56" t="s">
        <v>546</v>
      </c>
      <c r="D35" s="56" t="s">
        <v>547</v>
      </c>
    </row>
    <row r="36" spans="1:4" ht="12.75" x14ac:dyDescent="0.2">
      <c r="A36" s="44" t="s">
        <v>538</v>
      </c>
      <c r="B36" s="45"/>
      <c r="C36" s="46">
        <v>0.325019259</v>
      </c>
      <c r="D36" s="47">
        <v>0.30112419600000001</v>
      </c>
    </row>
    <row r="37" spans="1:4" ht="12.75" x14ac:dyDescent="0.2">
      <c r="A37" s="44" t="s">
        <v>539</v>
      </c>
      <c r="B37" s="45"/>
      <c r="C37" s="46">
        <v>0.325019259</v>
      </c>
      <c r="D37" s="47">
        <v>0.30112419600000001</v>
      </c>
    </row>
    <row r="40" spans="1:4" x14ac:dyDescent="0.2">
      <c r="A40" s="1" t="s">
        <v>162</v>
      </c>
      <c r="D40" s="24">
        <v>10.337520607469813</v>
      </c>
    </row>
  </sheetData>
  <customSheetViews>
    <customSheetView guid="{87B09956-5AD1-48AD-87EF-6965A9800F09}" showGridLines="0">
      <selection activeCell="D36" sqref="D36"/>
      <pageMargins left="0.7" right="0.7" top="0.75" bottom="0.75" header="0.3" footer="0.3"/>
    </customSheetView>
    <customSheetView guid="{10CFD7E8-6A78-4B4C-9357-15843FD6BF88}" showGridLines="0">
      <selection sqref="A1:XFD1048576"/>
      <pageMargins left="0.7" right="0.7" top="0.75" bottom="0.75" header="0.3" footer="0.3"/>
    </customSheetView>
  </customSheetViews>
  <mergeCells count="2">
    <mergeCell ref="B1:E1"/>
    <mergeCell ref="C34:D3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showGridLines="0" workbookViewId="0"/>
  </sheetViews>
  <sheetFormatPr defaultRowHeight="11.25" x14ac:dyDescent="0.2"/>
  <cols>
    <col min="1" max="1" width="38" style="3" customWidth="1"/>
    <col min="2" max="2" width="61.5703125" style="3" customWidth="1"/>
    <col min="3" max="3" width="11.855468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80" t="s">
        <v>186</v>
      </c>
      <c r="C1" s="80"/>
      <c r="D1" s="80"/>
      <c r="E1" s="80"/>
    </row>
    <row r="3" spans="1:6" s="1" customFormat="1" x14ac:dyDescent="0.2">
      <c r="A3" s="4" t="s">
        <v>1</v>
      </c>
      <c r="B3" s="4" t="s">
        <v>2</v>
      </c>
      <c r="C3" s="4" t="s">
        <v>163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136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187</v>
      </c>
      <c r="B8" s="9" t="s">
        <v>821</v>
      </c>
      <c r="C8" s="9" t="s">
        <v>165</v>
      </c>
      <c r="D8" s="9">
        <v>250</v>
      </c>
      <c r="E8" s="10">
        <v>2501.1013750000002</v>
      </c>
      <c r="F8" s="10">
        <v>8.0089227848534108</v>
      </c>
    </row>
    <row r="9" spans="1:6" x14ac:dyDescent="0.2">
      <c r="A9" s="9" t="s">
        <v>177</v>
      </c>
      <c r="B9" s="9" t="s">
        <v>590</v>
      </c>
      <c r="C9" s="9" t="s">
        <v>171</v>
      </c>
      <c r="D9" s="9">
        <v>230</v>
      </c>
      <c r="E9" s="10">
        <v>2310.9135000000001</v>
      </c>
      <c r="F9" s="10">
        <v>7.39991108276263</v>
      </c>
    </row>
    <row r="10" spans="1:6" x14ac:dyDescent="0.2">
      <c r="A10" s="9" t="s">
        <v>188</v>
      </c>
      <c r="B10" s="9" t="s">
        <v>566</v>
      </c>
      <c r="C10" s="9" t="s">
        <v>169</v>
      </c>
      <c r="D10" s="9">
        <v>200</v>
      </c>
      <c r="E10" s="10">
        <v>2012.374</v>
      </c>
      <c r="F10" s="10">
        <v>6.4439403141932203</v>
      </c>
    </row>
    <row r="11" spans="1:6" x14ac:dyDescent="0.2">
      <c r="A11" s="9" t="s">
        <v>189</v>
      </c>
      <c r="B11" s="9" t="s">
        <v>568</v>
      </c>
      <c r="C11" s="9" t="s">
        <v>190</v>
      </c>
      <c r="D11" s="9">
        <v>130</v>
      </c>
      <c r="E11" s="10">
        <v>1368.4489000000001</v>
      </c>
      <c r="F11" s="10">
        <v>4.3819901442889702</v>
      </c>
    </row>
    <row r="12" spans="1:6" x14ac:dyDescent="0.2">
      <c r="A12" s="9" t="s">
        <v>191</v>
      </c>
      <c r="B12" s="9" t="s">
        <v>666</v>
      </c>
      <c r="C12" s="9" t="s">
        <v>192</v>
      </c>
      <c r="D12" s="9">
        <v>130</v>
      </c>
      <c r="E12" s="10">
        <v>1308.4838</v>
      </c>
      <c r="F12" s="10">
        <v>4.1899723954338199</v>
      </c>
    </row>
    <row r="13" spans="1:6" x14ac:dyDescent="0.2">
      <c r="A13" s="9" t="s">
        <v>178</v>
      </c>
      <c r="B13" s="9" t="s">
        <v>819</v>
      </c>
      <c r="C13" s="9" t="s">
        <v>179</v>
      </c>
      <c r="D13" s="9">
        <v>125</v>
      </c>
      <c r="E13" s="10">
        <v>1258.885</v>
      </c>
      <c r="F13" s="10">
        <v>4.0311491812322799</v>
      </c>
    </row>
    <row r="14" spans="1:6" x14ac:dyDescent="0.2">
      <c r="A14" s="9" t="s">
        <v>167</v>
      </c>
      <c r="B14" s="9" t="s">
        <v>822</v>
      </c>
      <c r="C14" s="9" t="s">
        <v>165</v>
      </c>
      <c r="D14" s="9">
        <v>100</v>
      </c>
      <c r="E14" s="10">
        <v>1036.44</v>
      </c>
      <c r="F14" s="10">
        <v>3.3188450552642901</v>
      </c>
    </row>
    <row r="15" spans="1:6" x14ac:dyDescent="0.2">
      <c r="A15" s="9" t="s">
        <v>193</v>
      </c>
      <c r="B15" s="9" t="s">
        <v>823</v>
      </c>
      <c r="C15" s="9" t="s">
        <v>169</v>
      </c>
      <c r="D15" s="9">
        <v>100</v>
      </c>
      <c r="E15" s="10">
        <v>1014.165</v>
      </c>
      <c r="F15" s="10">
        <v>3.2475169768362</v>
      </c>
    </row>
    <row r="16" spans="1:6" x14ac:dyDescent="0.2">
      <c r="A16" s="9" t="s">
        <v>194</v>
      </c>
      <c r="B16" s="9" t="s">
        <v>572</v>
      </c>
      <c r="C16" s="9" t="s">
        <v>190</v>
      </c>
      <c r="D16" s="9">
        <v>100</v>
      </c>
      <c r="E16" s="10">
        <v>1014.01</v>
      </c>
      <c r="F16" s="10">
        <v>3.24702064228372</v>
      </c>
    </row>
    <row r="17" spans="1:6" x14ac:dyDescent="0.2">
      <c r="A17" s="9" t="s">
        <v>195</v>
      </c>
      <c r="B17" s="9" t="s">
        <v>567</v>
      </c>
      <c r="C17" s="9" t="s">
        <v>196</v>
      </c>
      <c r="D17" s="9">
        <v>100</v>
      </c>
      <c r="E17" s="10">
        <v>1001.389</v>
      </c>
      <c r="F17" s="10">
        <v>3.2066062010787402</v>
      </c>
    </row>
    <row r="18" spans="1:6" x14ac:dyDescent="0.2">
      <c r="A18" s="9" t="s">
        <v>197</v>
      </c>
      <c r="B18" s="9" t="s">
        <v>727</v>
      </c>
      <c r="C18" s="9" t="s">
        <v>198</v>
      </c>
      <c r="D18" s="9">
        <v>195</v>
      </c>
      <c r="E18" s="10">
        <v>694.36575000000005</v>
      </c>
      <c r="F18" s="10">
        <v>2.2234691211573998</v>
      </c>
    </row>
    <row r="19" spans="1:6" x14ac:dyDescent="0.2">
      <c r="A19" s="9" t="s">
        <v>173</v>
      </c>
      <c r="B19" s="9" t="s">
        <v>824</v>
      </c>
      <c r="C19" s="9" t="s">
        <v>165</v>
      </c>
      <c r="D19" s="9">
        <v>10</v>
      </c>
      <c r="E19" s="10">
        <v>101.5384</v>
      </c>
      <c r="F19" s="10">
        <v>0.325142040792952</v>
      </c>
    </row>
    <row r="20" spans="1:6" x14ac:dyDescent="0.2">
      <c r="A20" s="8" t="s">
        <v>135</v>
      </c>
      <c r="B20" s="9"/>
      <c r="C20" s="9"/>
      <c r="D20" s="9"/>
      <c r="E20" s="12">
        <f>SUM(E8:E19)</f>
        <v>15622.114724999999</v>
      </c>
      <c r="F20" s="12">
        <f>SUM(F8:F19)</f>
        <v>50.024485940177641</v>
      </c>
    </row>
    <row r="21" spans="1:6" x14ac:dyDescent="0.2">
      <c r="A21" s="9"/>
      <c r="B21" s="9"/>
      <c r="C21" s="9"/>
      <c r="D21" s="9"/>
      <c r="E21" s="10"/>
      <c r="F21" s="10"/>
    </row>
    <row r="22" spans="1:6" x14ac:dyDescent="0.2">
      <c r="A22" s="8" t="s">
        <v>142</v>
      </c>
      <c r="B22" s="9"/>
      <c r="C22" s="9"/>
      <c r="D22" s="9"/>
      <c r="E22" s="10"/>
      <c r="F22" s="10"/>
    </row>
    <row r="23" spans="1:6" x14ac:dyDescent="0.2">
      <c r="A23" s="8" t="s">
        <v>143</v>
      </c>
      <c r="B23" s="9"/>
      <c r="C23" s="9"/>
      <c r="D23" s="9"/>
      <c r="E23" s="10"/>
      <c r="F23" s="10"/>
    </row>
    <row r="24" spans="1:6" x14ac:dyDescent="0.2">
      <c r="A24" s="9" t="s">
        <v>199</v>
      </c>
      <c r="B24" s="9" t="s">
        <v>602</v>
      </c>
      <c r="C24" s="9" t="s">
        <v>183</v>
      </c>
      <c r="D24" s="9">
        <v>1000</v>
      </c>
      <c r="E24" s="10">
        <v>989.27</v>
      </c>
      <c r="F24" s="10">
        <v>3.1677992433920998</v>
      </c>
    </row>
    <row r="25" spans="1:6" x14ac:dyDescent="0.2">
      <c r="A25" s="9" t="s">
        <v>182</v>
      </c>
      <c r="B25" s="9" t="s">
        <v>825</v>
      </c>
      <c r="C25" s="9" t="s">
        <v>183</v>
      </c>
      <c r="D25" s="9">
        <v>600</v>
      </c>
      <c r="E25" s="10">
        <v>582.4896</v>
      </c>
      <c r="F25" s="10">
        <v>1.86522396733325</v>
      </c>
    </row>
    <row r="26" spans="1:6" x14ac:dyDescent="0.2">
      <c r="A26" s="9" t="s">
        <v>200</v>
      </c>
      <c r="B26" s="9" t="s">
        <v>601</v>
      </c>
      <c r="C26" s="9" t="s">
        <v>183</v>
      </c>
      <c r="D26" s="9">
        <v>300</v>
      </c>
      <c r="E26" s="10">
        <v>296.72879999999998</v>
      </c>
      <c r="F26" s="10">
        <v>0.95017262034898897</v>
      </c>
    </row>
    <row r="27" spans="1:6" x14ac:dyDescent="0.2">
      <c r="A27" s="8" t="s">
        <v>135</v>
      </c>
      <c r="B27" s="9"/>
      <c r="C27" s="9"/>
      <c r="D27" s="9"/>
      <c r="E27" s="12">
        <f>SUM(E24:E26)</f>
        <v>1868.4883999999997</v>
      </c>
      <c r="F27" s="12">
        <f>SUM(F24:F26)</f>
        <v>5.9831958310743394</v>
      </c>
    </row>
    <row r="28" spans="1:6" x14ac:dyDescent="0.2">
      <c r="A28" s="9"/>
      <c r="B28" s="9"/>
      <c r="C28" s="9"/>
      <c r="D28" s="9"/>
      <c r="E28" s="10"/>
      <c r="F28" s="10"/>
    </row>
    <row r="29" spans="1:6" x14ac:dyDescent="0.2">
      <c r="A29" s="8" t="s">
        <v>201</v>
      </c>
      <c r="B29" s="9"/>
      <c r="C29" s="9"/>
      <c r="D29" s="9"/>
      <c r="E29" s="10"/>
      <c r="F29" s="10"/>
    </row>
    <row r="30" spans="1:6" x14ac:dyDescent="0.2">
      <c r="A30" s="9" t="s">
        <v>202</v>
      </c>
      <c r="B30" s="9" t="s">
        <v>607</v>
      </c>
      <c r="C30" s="9" t="s">
        <v>183</v>
      </c>
      <c r="D30" s="9">
        <v>500</v>
      </c>
      <c r="E30" s="10">
        <v>2473.335</v>
      </c>
      <c r="F30" s="10">
        <v>7.9200104538247302</v>
      </c>
    </row>
    <row r="31" spans="1:6" x14ac:dyDescent="0.2">
      <c r="A31" s="8" t="s">
        <v>135</v>
      </c>
      <c r="B31" s="9"/>
      <c r="C31" s="9"/>
      <c r="D31" s="9"/>
      <c r="E31" s="12">
        <f>SUM(E30:E30)</f>
        <v>2473.335</v>
      </c>
      <c r="F31" s="12">
        <f>SUM(F30:F30)</f>
        <v>7.9200104538247302</v>
      </c>
    </row>
    <row r="32" spans="1:6" x14ac:dyDescent="0.2">
      <c r="A32" s="9"/>
      <c r="B32" s="9"/>
      <c r="C32" s="9"/>
      <c r="D32" s="9"/>
      <c r="E32" s="10"/>
      <c r="F32" s="10"/>
    </row>
    <row r="33" spans="1:6" x14ac:dyDescent="0.2">
      <c r="A33" s="8" t="s">
        <v>147</v>
      </c>
      <c r="B33" s="9"/>
      <c r="C33" s="9"/>
      <c r="D33" s="9"/>
      <c r="E33" s="10"/>
      <c r="F33" s="10"/>
    </row>
    <row r="34" spans="1:6" x14ac:dyDescent="0.2">
      <c r="A34" s="9" t="s">
        <v>149</v>
      </c>
      <c r="B34" s="9" t="s">
        <v>804</v>
      </c>
      <c r="C34" s="9" t="s">
        <v>148</v>
      </c>
      <c r="D34" s="9">
        <v>4500000</v>
      </c>
      <c r="E34" s="10">
        <v>4479.2460000000001</v>
      </c>
      <c r="F34" s="10">
        <v>14.343255218258999</v>
      </c>
    </row>
    <row r="35" spans="1:6" x14ac:dyDescent="0.2">
      <c r="A35" s="9" t="s">
        <v>203</v>
      </c>
      <c r="B35" s="9" t="s">
        <v>826</v>
      </c>
      <c r="C35" s="9" t="s">
        <v>148</v>
      </c>
      <c r="D35" s="9">
        <v>3000000</v>
      </c>
      <c r="E35" s="10">
        <v>2968.2539999999999</v>
      </c>
      <c r="F35" s="10">
        <v>9.5048194885072501</v>
      </c>
    </row>
    <row r="36" spans="1:6" x14ac:dyDescent="0.2">
      <c r="A36" s="9" t="s">
        <v>204</v>
      </c>
      <c r="B36" s="9" t="s">
        <v>827</v>
      </c>
      <c r="C36" s="9" t="s">
        <v>148</v>
      </c>
      <c r="D36" s="9">
        <v>2500000</v>
      </c>
      <c r="E36" s="10">
        <v>2467.5425</v>
      </c>
      <c r="F36" s="10">
        <v>7.9014619512750199</v>
      </c>
    </row>
    <row r="37" spans="1:6" x14ac:dyDescent="0.2">
      <c r="A37" s="8" t="s">
        <v>135</v>
      </c>
      <c r="B37" s="9"/>
      <c r="C37" s="9"/>
      <c r="D37" s="9"/>
      <c r="E37" s="12">
        <f>SUM(E34:E36)</f>
        <v>9915.0424999999996</v>
      </c>
      <c r="F37" s="12">
        <f>SUM(F34:F36)</f>
        <v>31.749536658041269</v>
      </c>
    </row>
    <row r="38" spans="1:6" x14ac:dyDescent="0.2">
      <c r="A38" s="9"/>
      <c r="B38" s="9"/>
      <c r="C38" s="9"/>
      <c r="D38" s="9"/>
      <c r="E38" s="10"/>
      <c r="F38" s="10"/>
    </row>
    <row r="39" spans="1:6" x14ac:dyDescent="0.2">
      <c r="A39" s="8" t="s">
        <v>135</v>
      </c>
      <c r="B39" s="9"/>
      <c r="C39" s="9"/>
      <c r="D39" s="9"/>
      <c r="E39" s="12">
        <v>29878.980625</v>
      </c>
      <c r="F39" s="12">
        <v>95.677228883117976</v>
      </c>
    </row>
    <row r="40" spans="1:6" x14ac:dyDescent="0.2">
      <c r="A40" s="9"/>
      <c r="B40" s="9"/>
      <c r="C40" s="9"/>
      <c r="D40" s="9"/>
      <c r="E40" s="10"/>
      <c r="F40" s="10"/>
    </row>
    <row r="41" spans="1:6" x14ac:dyDescent="0.2">
      <c r="A41" s="8" t="s">
        <v>152</v>
      </c>
      <c r="B41" s="9"/>
      <c r="C41" s="9"/>
      <c r="D41" s="9"/>
      <c r="E41" s="12">
        <v>1349.9560528</v>
      </c>
      <c r="F41" s="12">
        <v>4.32</v>
      </c>
    </row>
    <row r="42" spans="1:6" x14ac:dyDescent="0.2">
      <c r="A42" s="9"/>
      <c r="B42" s="9"/>
      <c r="C42" s="9"/>
      <c r="D42" s="9"/>
      <c r="E42" s="10"/>
      <c r="F42" s="10"/>
    </row>
    <row r="43" spans="1:6" x14ac:dyDescent="0.2">
      <c r="A43" s="13" t="s">
        <v>153</v>
      </c>
      <c r="B43" s="6"/>
      <c r="C43" s="6"/>
      <c r="D43" s="6"/>
      <c r="E43" s="14">
        <v>31228.9360528</v>
      </c>
      <c r="F43" s="14">
        <f xml:space="preserve"> ROUND(SUM(F39:F42),2)</f>
        <v>100</v>
      </c>
    </row>
    <row r="44" spans="1:6" x14ac:dyDescent="0.2">
      <c r="A44" s="1" t="s">
        <v>156</v>
      </c>
    </row>
    <row r="46" spans="1:6" x14ac:dyDescent="0.2">
      <c r="A46" s="1" t="s">
        <v>157</v>
      </c>
    </row>
    <row r="47" spans="1:6" x14ac:dyDescent="0.2">
      <c r="A47" s="1" t="s">
        <v>158</v>
      </c>
    </row>
    <row r="48" spans="1:6" x14ac:dyDescent="0.2">
      <c r="A48" s="1" t="s">
        <v>159</v>
      </c>
    </row>
    <row r="49" spans="1:4" x14ac:dyDescent="0.2">
      <c r="A49" s="3" t="s">
        <v>540</v>
      </c>
      <c r="D49" s="16">
        <v>10</v>
      </c>
    </row>
    <row r="50" spans="1:4" x14ac:dyDescent="0.2">
      <c r="A50" s="3" t="s">
        <v>517</v>
      </c>
      <c r="D50" s="16">
        <v>11.257999999999999</v>
      </c>
    </row>
    <row r="51" spans="1:4" x14ac:dyDescent="0.2">
      <c r="A51" s="3" t="s">
        <v>500</v>
      </c>
      <c r="D51" s="16">
        <v>10.0562</v>
      </c>
    </row>
    <row r="52" spans="1:4" x14ac:dyDescent="0.2">
      <c r="A52" s="3" t="s">
        <v>516</v>
      </c>
      <c r="D52" s="16">
        <v>10.377800000000001</v>
      </c>
    </row>
    <row r="53" spans="1:4" x14ac:dyDescent="0.2">
      <c r="A53" s="3" t="s">
        <v>498</v>
      </c>
      <c r="D53" s="16">
        <v>27.515899999999998</v>
      </c>
    </row>
    <row r="54" spans="1:4" x14ac:dyDescent="0.2">
      <c r="A54" s="3" t="s">
        <v>541</v>
      </c>
      <c r="D54" s="16">
        <v>10.4038</v>
      </c>
    </row>
    <row r="55" spans="1:4" x14ac:dyDescent="0.2">
      <c r="A55" s="3" t="s">
        <v>519</v>
      </c>
      <c r="D55" s="16">
        <v>27.980499999999999</v>
      </c>
    </row>
    <row r="56" spans="1:4" x14ac:dyDescent="0.2">
      <c r="A56" s="3" t="s">
        <v>520</v>
      </c>
      <c r="D56" s="16">
        <v>10.213800000000001</v>
      </c>
    </row>
    <row r="57" spans="1:4" x14ac:dyDescent="0.2">
      <c r="A57" s="3" t="s">
        <v>514</v>
      </c>
      <c r="D57" s="16">
        <v>11.064</v>
      </c>
    </row>
    <row r="59" spans="1:4" x14ac:dyDescent="0.2">
      <c r="A59" s="1" t="s">
        <v>160</v>
      </c>
    </row>
    <row r="60" spans="1:4" x14ac:dyDescent="0.2">
      <c r="A60" s="3" t="s">
        <v>516</v>
      </c>
      <c r="D60" s="16">
        <v>10.4046</v>
      </c>
    </row>
    <row r="61" spans="1:4" x14ac:dyDescent="0.2">
      <c r="A61" s="3" t="s">
        <v>540</v>
      </c>
      <c r="D61" s="16">
        <v>10</v>
      </c>
    </row>
    <row r="62" spans="1:4" x14ac:dyDescent="0.2">
      <c r="A62" s="3" t="s">
        <v>500</v>
      </c>
      <c r="D62" s="16">
        <v>10.0562</v>
      </c>
    </row>
    <row r="63" spans="1:4" x14ac:dyDescent="0.2">
      <c r="A63" s="3" t="s">
        <v>517</v>
      </c>
      <c r="D63" s="16">
        <v>11.287000000000001</v>
      </c>
    </row>
    <row r="64" spans="1:4" x14ac:dyDescent="0.2">
      <c r="A64" s="3" t="s">
        <v>498</v>
      </c>
      <c r="D64" s="16">
        <v>28.631599999999999</v>
      </c>
    </row>
    <row r="65" spans="1:4" x14ac:dyDescent="0.2">
      <c r="A65" s="3" t="s">
        <v>541</v>
      </c>
      <c r="D65" s="16">
        <v>10.3744</v>
      </c>
    </row>
    <row r="66" spans="1:4" x14ac:dyDescent="0.2">
      <c r="A66" s="3" t="s">
        <v>519</v>
      </c>
      <c r="D66" s="16">
        <v>29.1633</v>
      </c>
    </row>
    <row r="67" spans="1:4" x14ac:dyDescent="0.2">
      <c r="A67" s="3" t="s">
        <v>520</v>
      </c>
      <c r="D67" s="16">
        <v>10.2156</v>
      </c>
    </row>
    <row r="68" spans="1:4" x14ac:dyDescent="0.2">
      <c r="A68" s="3" t="s">
        <v>514</v>
      </c>
      <c r="D68" s="16">
        <v>11.0669</v>
      </c>
    </row>
    <row r="70" spans="1:4" x14ac:dyDescent="0.2">
      <c r="A70" s="1" t="s">
        <v>161</v>
      </c>
      <c r="D70" s="17"/>
    </row>
    <row r="71" spans="1:4" ht="15" x14ac:dyDescent="0.25">
      <c r="A71" s="25" t="s">
        <v>544</v>
      </c>
      <c r="B71" s="26"/>
      <c r="C71" s="91" t="s">
        <v>545</v>
      </c>
      <c r="D71" s="92"/>
    </row>
    <row r="72" spans="1:4" ht="12.75" x14ac:dyDescent="0.2">
      <c r="A72" s="41"/>
      <c r="B72" s="42"/>
      <c r="C72" s="43" t="s">
        <v>546</v>
      </c>
      <c r="D72" s="43" t="s">
        <v>547</v>
      </c>
    </row>
    <row r="73" spans="1:4" ht="12.75" x14ac:dyDescent="0.2">
      <c r="A73" s="44" t="s">
        <v>514</v>
      </c>
      <c r="B73" s="45"/>
      <c r="C73" s="46">
        <v>0.31779660879999999</v>
      </c>
      <c r="D73" s="47">
        <v>0.29443254720000001</v>
      </c>
    </row>
    <row r="74" spans="1:4" ht="12.75" x14ac:dyDescent="0.2">
      <c r="A74" s="44" t="s">
        <v>541</v>
      </c>
      <c r="B74" s="45"/>
      <c r="C74" s="46">
        <v>0.27763867399999997</v>
      </c>
      <c r="D74" s="47">
        <v>0.25722697990000004</v>
      </c>
    </row>
    <row r="75" spans="1:4" ht="12.75" x14ac:dyDescent="0.2">
      <c r="A75" s="44" t="s">
        <v>517</v>
      </c>
      <c r="B75" s="45"/>
      <c r="C75" s="46">
        <v>0.31779660879999999</v>
      </c>
      <c r="D75" s="47">
        <v>0.29443254720000001</v>
      </c>
    </row>
    <row r="76" spans="1:4" ht="12.75" x14ac:dyDescent="0.2">
      <c r="A76" s="44" t="s">
        <v>500</v>
      </c>
      <c r="B76" s="45"/>
      <c r="C76" s="46">
        <v>0.2887705067000001</v>
      </c>
      <c r="D76" s="47">
        <v>0.26754041229999992</v>
      </c>
    </row>
    <row r="77" spans="1:4" ht="12.75" x14ac:dyDescent="0.2">
      <c r="A77" s="44" t="s">
        <v>540</v>
      </c>
      <c r="B77" s="45"/>
      <c r="C77" s="46">
        <v>0.29846742340000004</v>
      </c>
      <c r="D77" s="47">
        <v>0.27652442199999999</v>
      </c>
    </row>
    <row r="78" spans="1:4" ht="12.75" x14ac:dyDescent="0.2">
      <c r="A78" s="44" t="s">
        <v>520</v>
      </c>
      <c r="B78" s="45"/>
      <c r="C78" s="46">
        <v>0.2925173331</v>
      </c>
      <c r="D78" s="47">
        <v>0.27101177640000002</v>
      </c>
    </row>
    <row r="79" spans="1:4" ht="12.75" x14ac:dyDescent="0.2">
      <c r="A79" s="44" t="s">
        <v>516</v>
      </c>
      <c r="B79" s="45"/>
      <c r="C79" s="46">
        <v>0.2925173331</v>
      </c>
      <c r="D79" s="46">
        <v>0.27101177640000002</v>
      </c>
    </row>
    <row r="81" spans="1:4" x14ac:dyDescent="0.2">
      <c r="A81" s="1" t="s">
        <v>162</v>
      </c>
      <c r="D81" s="24">
        <v>0.69055577907789112</v>
      </c>
    </row>
  </sheetData>
  <customSheetViews>
    <customSheetView guid="{87B09956-5AD1-48AD-87EF-6965A9800F09}" showGridLines="0" topLeftCell="A31">
      <selection activeCell="A73" sqref="A73"/>
      <pageMargins left="0.7" right="0.7" top="0.75" bottom="0.75" header="0.3" footer="0.3"/>
    </customSheetView>
    <customSheetView guid="{10CFD7E8-6A78-4B4C-9357-15843FD6BF88}" showGridLines="0">
      <selection sqref="A1:XFD1048576"/>
      <pageMargins left="0.7" right="0.7" top="0.75" bottom="0.75" header="0.3" footer="0.3"/>
    </customSheetView>
  </customSheetViews>
  <mergeCells count="2">
    <mergeCell ref="B1:E1"/>
    <mergeCell ref="C71:D7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/>
  </sheetViews>
  <sheetFormatPr defaultRowHeight="11.25" x14ac:dyDescent="0.2"/>
  <cols>
    <col min="1" max="1" width="38" style="3" customWidth="1"/>
    <col min="2" max="2" width="53.85546875" style="3" customWidth="1"/>
    <col min="3" max="3" width="12.28515625" style="3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80" t="s">
        <v>185</v>
      </c>
      <c r="C1" s="80"/>
      <c r="D1" s="80"/>
      <c r="E1" s="80"/>
    </row>
    <row r="3" spans="1:6" s="1" customFormat="1" x14ac:dyDescent="0.2">
      <c r="A3" s="4" t="s">
        <v>1</v>
      </c>
      <c r="B3" s="4" t="s">
        <v>2</v>
      </c>
      <c r="C3" s="4" t="s">
        <v>163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136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164</v>
      </c>
      <c r="B8" s="9" t="s">
        <v>809</v>
      </c>
      <c r="C8" s="9" t="s">
        <v>165</v>
      </c>
      <c r="D8" s="9">
        <v>210</v>
      </c>
      <c r="E8" s="10">
        <v>2126.3298</v>
      </c>
      <c r="F8" s="10">
        <v>9.5115943472453104</v>
      </c>
    </row>
    <row r="9" spans="1:6" x14ac:dyDescent="0.2">
      <c r="A9" s="9" t="s">
        <v>166</v>
      </c>
      <c r="B9" s="9" t="s">
        <v>807</v>
      </c>
      <c r="C9" s="9" t="s">
        <v>165</v>
      </c>
      <c r="D9" s="9">
        <v>170</v>
      </c>
      <c r="E9" s="10">
        <v>1814.3063</v>
      </c>
      <c r="F9" s="10">
        <v>8.1158367564860203</v>
      </c>
    </row>
    <row r="10" spans="1:6" x14ac:dyDescent="0.2">
      <c r="A10" s="9" t="s">
        <v>167</v>
      </c>
      <c r="B10" s="9" t="s">
        <v>822</v>
      </c>
      <c r="C10" s="9" t="s">
        <v>165</v>
      </c>
      <c r="D10" s="9">
        <v>150</v>
      </c>
      <c r="E10" s="10">
        <v>1554.66</v>
      </c>
      <c r="F10" s="10">
        <v>6.9543752186929799</v>
      </c>
    </row>
    <row r="11" spans="1:6" x14ac:dyDescent="0.2">
      <c r="A11" s="9" t="s">
        <v>168</v>
      </c>
      <c r="B11" s="9" t="s">
        <v>828</v>
      </c>
      <c r="C11" s="9" t="s">
        <v>169</v>
      </c>
      <c r="D11" s="9">
        <v>150</v>
      </c>
      <c r="E11" s="10">
        <v>1524.2954999999999</v>
      </c>
      <c r="F11" s="10">
        <v>6.8185473680195203</v>
      </c>
    </row>
    <row r="12" spans="1:6" x14ac:dyDescent="0.2">
      <c r="A12" s="9" t="s">
        <v>170</v>
      </c>
      <c r="B12" s="9" t="s">
        <v>829</v>
      </c>
      <c r="C12" s="9" t="s">
        <v>171</v>
      </c>
      <c r="D12" s="9">
        <v>150</v>
      </c>
      <c r="E12" s="10">
        <v>1523.9760000000001</v>
      </c>
      <c r="F12" s="10">
        <v>6.8171181662118103</v>
      </c>
    </row>
    <row r="13" spans="1:6" x14ac:dyDescent="0.2">
      <c r="A13" s="9" t="s">
        <v>172</v>
      </c>
      <c r="B13" s="9" t="s">
        <v>830</v>
      </c>
      <c r="C13" s="9" t="s">
        <v>165</v>
      </c>
      <c r="D13" s="9">
        <v>150</v>
      </c>
      <c r="E13" s="10">
        <v>1517.4960000000001</v>
      </c>
      <c r="F13" s="10">
        <v>6.7881315379991296</v>
      </c>
    </row>
    <row r="14" spans="1:6" x14ac:dyDescent="0.2">
      <c r="A14" s="9" t="s">
        <v>173</v>
      </c>
      <c r="B14" s="9" t="s">
        <v>824</v>
      </c>
      <c r="C14" s="9" t="s">
        <v>165</v>
      </c>
      <c r="D14" s="9">
        <v>140</v>
      </c>
      <c r="E14" s="10">
        <v>1421.5376000000001</v>
      </c>
      <c r="F14" s="10">
        <v>6.3588860959182698</v>
      </c>
    </row>
    <row r="15" spans="1:6" x14ac:dyDescent="0.2">
      <c r="A15" s="9" t="s">
        <v>174</v>
      </c>
      <c r="B15" s="9" t="s">
        <v>831</v>
      </c>
      <c r="C15" s="9" t="s">
        <v>165</v>
      </c>
      <c r="D15" s="9">
        <v>100</v>
      </c>
      <c r="E15" s="10">
        <v>1035.3140000000001</v>
      </c>
      <c r="F15" s="10">
        <v>4.6312132718188597</v>
      </c>
    </row>
    <row r="16" spans="1:6" x14ac:dyDescent="0.2">
      <c r="A16" s="9" t="s">
        <v>175</v>
      </c>
      <c r="B16" s="9" t="s">
        <v>832</v>
      </c>
      <c r="C16" s="9" t="s">
        <v>169</v>
      </c>
      <c r="D16" s="9">
        <v>1000</v>
      </c>
      <c r="E16" s="10">
        <v>1028.732</v>
      </c>
      <c r="F16" s="10">
        <v>4.6017703726065298</v>
      </c>
    </row>
    <row r="17" spans="1:6" x14ac:dyDescent="0.2">
      <c r="A17" s="9" t="s">
        <v>176</v>
      </c>
      <c r="B17" s="9" t="s">
        <v>833</v>
      </c>
      <c r="C17" s="9" t="s">
        <v>165</v>
      </c>
      <c r="D17" s="9">
        <v>100</v>
      </c>
      <c r="E17" s="10">
        <v>1024.0889999999999</v>
      </c>
      <c r="F17" s="10">
        <v>4.58100109563253</v>
      </c>
    </row>
    <row r="18" spans="1:6" x14ac:dyDescent="0.2">
      <c r="A18" s="9" t="s">
        <v>177</v>
      </c>
      <c r="B18" s="9" t="s">
        <v>590</v>
      </c>
      <c r="C18" s="9" t="s">
        <v>171</v>
      </c>
      <c r="D18" s="9">
        <v>100</v>
      </c>
      <c r="E18" s="10">
        <v>1004.745</v>
      </c>
      <c r="F18" s="10">
        <v>4.4944706425235603</v>
      </c>
    </row>
    <row r="19" spans="1:6" x14ac:dyDescent="0.2">
      <c r="A19" s="9" t="s">
        <v>178</v>
      </c>
      <c r="B19" s="9" t="s">
        <v>819</v>
      </c>
      <c r="C19" s="9" t="s">
        <v>179</v>
      </c>
      <c r="D19" s="9">
        <v>80</v>
      </c>
      <c r="E19" s="10">
        <v>805.68640000000005</v>
      </c>
      <c r="F19" s="10">
        <v>3.60403273654559</v>
      </c>
    </row>
    <row r="20" spans="1:6" x14ac:dyDescent="0.2">
      <c r="A20" s="9" t="s">
        <v>180</v>
      </c>
      <c r="B20" s="9" t="s">
        <v>834</v>
      </c>
      <c r="C20" s="9" t="s">
        <v>171</v>
      </c>
      <c r="D20" s="9">
        <v>500</v>
      </c>
      <c r="E20" s="10">
        <v>512.39800000000002</v>
      </c>
      <c r="F20" s="10">
        <v>2.2920818399571901</v>
      </c>
    </row>
    <row r="21" spans="1:6" x14ac:dyDescent="0.2">
      <c r="A21" s="9" t="s">
        <v>181</v>
      </c>
      <c r="B21" s="9" t="s">
        <v>835</v>
      </c>
      <c r="C21" s="9" t="s">
        <v>165</v>
      </c>
      <c r="D21" s="9">
        <v>50</v>
      </c>
      <c r="E21" s="10">
        <v>506.25599999999997</v>
      </c>
      <c r="F21" s="10">
        <v>2.2646071685864602</v>
      </c>
    </row>
    <row r="22" spans="1:6" x14ac:dyDescent="0.2">
      <c r="A22" s="8" t="s">
        <v>135</v>
      </c>
      <c r="B22" s="9"/>
      <c r="C22" s="9"/>
      <c r="D22" s="9"/>
      <c r="E22" s="12">
        <f>SUM(E8:E21)</f>
        <v>17399.821600000003</v>
      </c>
      <c r="F22" s="12">
        <f>SUM(F8:F21)</f>
        <v>77.833666618243782</v>
      </c>
    </row>
    <row r="23" spans="1:6" x14ac:dyDescent="0.2">
      <c r="A23" s="9"/>
      <c r="B23" s="9"/>
      <c r="C23" s="9"/>
      <c r="D23" s="9"/>
      <c r="E23" s="10"/>
      <c r="F23" s="10"/>
    </row>
    <row r="24" spans="1:6" x14ac:dyDescent="0.2">
      <c r="A24" s="8" t="s">
        <v>142</v>
      </c>
      <c r="B24" s="9"/>
      <c r="C24" s="9"/>
      <c r="D24" s="9"/>
      <c r="E24" s="10"/>
      <c r="F24" s="10"/>
    </row>
    <row r="25" spans="1:6" x14ac:dyDescent="0.2">
      <c r="A25" s="8" t="s">
        <v>143</v>
      </c>
      <c r="B25" s="9"/>
      <c r="C25" s="9"/>
      <c r="D25" s="9"/>
      <c r="E25" s="10"/>
      <c r="F25" s="10"/>
    </row>
    <row r="26" spans="1:6" x14ac:dyDescent="0.2">
      <c r="A26" s="9" t="s">
        <v>182</v>
      </c>
      <c r="B26" s="9" t="s">
        <v>825</v>
      </c>
      <c r="C26" s="9" t="s">
        <v>183</v>
      </c>
      <c r="D26" s="9">
        <v>1900</v>
      </c>
      <c r="E26" s="10">
        <v>1844.5504000000001</v>
      </c>
      <c r="F26" s="10">
        <v>8.2511260284500896</v>
      </c>
    </row>
    <row r="27" spans="1:6" x14ac:dyDescent="0.2">
      <c r="A27" s="9" t="s">
        <v>184</v>
      </c>
      <c r="B27" s="9" t="s">
        <v>813</v>
      </c>
      <c r="C27" s="9" t="s">
        <v>183</v>
      </c>
      <c r="D27" s="9">
        <v>1800</v>
      </c>
      <c r="E27" s="10">
        <v>1706.5889999999999</v>
      </c>
      <c r="F27" s="10">
        <v>7.6339908726628503</v>
      </c>
    </row>
    <row r="28" spans="1:6" x14ac:dyDescent="0.2">
      <c r="A28" s="8" t="s">
        <v>135</v>
      </c>
      <c r="B28" s="9"/>
      <c r="C28" s="9"/>
      <c r="D28" s="9"/>
      <c r="E28" s="12">
        <f>SUM(E26:E27)</f>
        <v>3551.1394</v>
      </c>
      <c r="F28" s="12">
        <f>SUM(F26:F27)</f>
        <v>15.885116901112941</v>
      </c>
    </row>
    <row r="29" spans="1:6" x14ac:dyDescent="0.2">
      <c r="A29" s="9"/>
      <c r="B29" s="9"/>
      <c r="C29" s="9"/>
      <c r="D29" s="9"/>
      <c r="E29" s="10"/>
      <c r="F29" s="10"/>
    </row>
    <row r="30" spans="1:6" x14ac:dyDescent="0.2">
      <c r="A30" s="8" t="s">
        <v>135</v>
      </c>
      <c r="B30" s="9"/>
      <c r="C30" s="9"/>
      <c r="D30" s="9"/>
      <c r="E30" s="12">
        <v>20950.961000000003</v>
      </c>
      <c r="F30" s="12">
        <v>93.71878351935672</v>
      </c>
    </row>
    <row r="31" spans="1:6" x14ac:dyDescent="0.2">
      <c r="A31" s="9"/>
      <c r="B31" s="9"/>
      <c r="C31" s="9"/>
      <c r="D31" s="9"/>
      <c r="E31" s="10"/>
      <c r="F31" s="10"/>
    </row>
    <row r="32" spans="1:6" x14ac:dyDescent="0.2">
      <c r="A32" s="8" t="s">
        <v>152</v>
      </c>
      <c r="B32" s="9"/>
      <c r="C32" s="9"/>
      <c r="D32" s="9"/>
      <c r="E32" s="12">
        <v>1404.1754523</v>
      </c>
      <c r="F32" s="12">
        <v>6.28</v>
      </c>
    </row>
    <row r="33" spans="1:6" x14ac:dyDescent="0.2">
      <c r="A33" s="9"/>
      <c r="B33" s="9"/>
      <c r="C33" s="9"/>
      <c r="D33" s="9"/>
      <c r="E33" s="10"/>
      <c r="F33" s="10"/>
    </row>
    <row r="34" spans="1:6" x14ac:dyDescent="0.2">
      <c r="A34" s="13" t="s">
        <v>153</v>
      </c>
      <c r="B34" s="6"/>
      <c r="C34" s="6"/>
      <c r="D34" s="6"/>
      <c r="E34" s="14">
        <v>22355.135452300001</v>
      </c>
      <c r="F34" s="14">
        <f xml:space="preserve"> ROUND(SUM(F30:F33),2)</f>
        <v>100</v>
      </c>
    </row>
    <row r="35" spans="1:6" x14ac:dyDescent="0.2">
      <c r="A35" s="1" t="s">
        <v>156</v>
      </c>
    </row>
    <row r="36" spans="1:6" x14ac:dyDescent="0.2">
      <c r="A36" s="1"/>
    </row>
    <row r="37" spans="1:6" x14ac:dyDescent="0.2">
      <c r="A37" s="1" t="s">
        <v>157</v>
      </c>
    </row>
    <row r="38" spans="1:6" x14ac:dyDescent="0.2">
      <c r="A38" s="1" t="s">
        <v>158</v>
      </c>
    </row>
    <row r="39" spans="1:6" x14ac:dyDescent="0.2">
      <c r="A39" s="1" t="s">
        <v>159</v>
      </c>
    </row>
    <row r="40" spans="1:6" x14ac:dyDescent="0.2">
      <c r="A40" s="3" t="s">
        <v>542</v>
      </c>
      <c r="D40" s="16">
        <v>10.4451</v>
      </c>
    </row>
    <row r="41" spans="1:6" x14ac:dyDescent="0.2">
      <c r="A41" s="3" t="s">
        <v>536</v>
      </c>
      <c r="D41" s="16">
        <v>11.806800000000001</v>
      </c>
    </row>
    <row r="42" spans="1:6" x14ac:dyDescent="0.2">
      <c r="A42" s="3" t="s">
        <v>543</v>
      </c>
      <c r="D42" s="16">
        <v>10.5581</v>
      </c>
    </row>
    <row r="43" spans="1:6" x14ac:dyDescent="0.2">
      <c r="A43" s="3" t="s">
        <v>537</v>
      </c>
      <c r="D43" s="16">
        <v>11.940099999999999</v>
      </c>
    </row>
    <row r="45" spans="1:6" x14ac:dyDescent="0.2">
      <c r="A45" s="1" t="s">
        <v>160</v>
      </c>
    </row>
    <row r="46" spans="1:6" x14ac:dyDescent="0.2">
      <c r="A46" s="3" t="s">
        <v>542</v>
      </c>
      <c r="D46" s="16">
        <v>10.573499999999999</v>
      </c>
    </row>
    <row r="47" spans="1:6" x14ac:dyDescent="0.2">
      <c r="A47" s="3" t="s">
        <v>536</v>
      </c>
      <c r="D47" s="16">
        <v>12.412100000000001</v>
      </c>
    </row>
    <row r="48" spans="1:6" x14ac:dyDescent="0.2">
      <c r="A48" s="3" t="s">
        <v>543</v>
      </c>
      <c r="D48" s="16">
        <v>10.7155</v>
      </c>
    </row>
    <row r="49" spans="1:4" x14ac:dyDescent="0.2">
      <c r="A49" s="3" t="s">
        <v>537</v>
      </c>
      <c r="D49" s="16">
        <v>12.579800000000001</v>
      </c>
    </row>
    <row r="51" spans="1:4" x14ac:dyDescent="0.2">
      <c r="A51" s="1" t="s">
        <v>161</v>
      </c>
      <c r="D51" s="17"/>
    </row>
    <row r="52" spans="1:4" ht="15" x14ac:dyDescent="0.25">
      <c r="A52" s="25" t="s">
        <v>544</v>
      </c>
      <c r="B52" s="26"/>
      <c r="C52" s="91" t="s">
        <v>545</v>
      </c>
      <c r="D52" s="92"/>
    </row>
    <row r="53" spans="1:4" ht="13.5" customHeight="1" x14ac:dyDescent="0.2">
      <c r="A53" s="41"/>
      <c r="B53" s="42"/>
      <c r="C53" s="57" t="s">
        <v>546</v>
      </c>
      <c r="D53" s="57" t="s">
        <v>547</v>
      </c>
    </row>
    <row r="54" spans="1:4" ht="12.75" x14ac:dyDescent="0.2">
      <c r="A54" s="44" t="s">
        <v>542</v>
      </c>
      <c r="B54" s="45"/>
      <c r="C54" s="46">
        <v>0.28890600799999999</v>
      </c>
      <c r="D54" s="46">
        <v>0.26766595199999998</v>
      </c>
    </row>
    <row r="55" spans="1:4" ht="12.75" x14ac:dyDescent="0.2">
      <c r="A55" s="44" t="s">
        <v>543</v>
      </c>
      <c r="B55" s="45"/>
      <c r="C55" s="46">
        <v>0.28890600799999999</v>
      </c>
      <c r="D55" s="46">
        <v>0.26766595199999998</v>
      </c>
    </row>
    <row r="56" spans="1:4" ht="12.75" x14ac:dyDescent="0.2">
      <c r="A56" s="48"/>
      <c r="B56" s="48"/>
      <c r="C56" s="49"/>
      <c r="D56" s="49"/>
    </row>
    <row r="57" spans="1:4" x14ac:dyDescent="0.2">
      <c r="A57" s="1" t="s">
        <v>162</v>
      </c>
      <c r="D57" s="24">
        <v>2.2966790198136384</v>
      </c>
    </row>
  </sheetData>
  <customSheetViews>
    <customSheetView guid="{87B09956-5AD1-48AD-87EF-6965A9800F09}" showGridLines="0" topLeftCell="A19">
      <selection activeCell="A53" sqref="A53"/>
      <pageMargins left="0.7" right="0.7" top="0.75" bottom="0.75" header="0.3" footer="0.3"/>
    </customSheetView>
    <customSheetView guid="{10CFD7E8-6A78-4B4C-9357-15843FD6BF88}" showGridLines="0">
      <selection sqref="A1:XFD1048576"/>
      <pageMargins left="0.7" right="0.7" top="0.75" bottom="0.75" header="0.3" footer="0.3"/>
    </customSheetView>
  </customSheetViews>
  <mergeCells count="2">
    <mergeCell ref="B1:E1"/>
    <mergeCell ref="C52:D5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showGridLines="0" workbookViewId="0"/>
  </sheetViews>
  <sheetFormatPr defaultRowHeight="11.25" x14ac:dyDescent="0.2"/>
  <cols>
    <col min="1" max="1" width="38" style="3" customWidth="1"/>
    <col min="2" max="2" width="42.5703125" style="3" bestFit="1" customWidth="1"/>
    <col min="3" max="3" width="18" style="3" bestFit="1" customWidth="1"/>
    <col min="4" max="4" width="7.8554687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80" t="s">
        <v>0</v>
      </c>
      <c r="C1" s="80"/>
      <c r="D1" s="80"/>
      <c r="E1" s="80"/>
    </row>
    <row r="3" spans="1:6" s="1" customFormat="1" x14ac:dyDescent="0.2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7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9" t="s">
        <v>9</v>
      </c>
      <c r="B7" s="9" t="s">
        <v>10</v>
      </c>
      <c r="C7" s="9" t="s">
        <v>11</v>
      </c>
      <c r="D7" s="9">
        <v>692346</v>
      </c>
      <c r="E7" s="10">
        <v>8812.5260610000005</v>
      </c>
      <c r="F7" s="10">
        <v>5.8155681233676297</v>
      </c>
    </row>
    <row r="8" spans="1:6" x14ac:dyDescent="0.2">
      <c r="A8" s="9" t="s">
        <v>12</v>
      </c>
      <c r="B8" s="9" t="s">
        <v>13</v>
      </c>
      <c r="C8" s="9" t="s">
        <v>11</v>
      </c>
      <c r="D8" s="9">
        <v>1147742</v>
      </c>
      <c r="E8" s="10">
        <v>6213.3013170000004</v>
      </c>
      <c r="F8" s="10">
        <v>4.1002859826916698</v>
      </c>
    </row>
    <row r="9" spans="1:6" x14ac:dyDescent="0.2">
      <c r="A9" s="9" t="s">
        <v>14</v>
      </c>
      <c r="B9" s="9" t="s">
        <v>15</v>
      </c>
      <c r="C9" s="9" t="s">
        <v>16</v>
      </c>
      <c r="D9" s="9">
        <v>542000</v>
      </c>
      <c r="E9" s="10">
        <v>5615.3909999999996</v>
      </c>
      <c r="F9" s="10">
        <v>3.7057126042858801</v>
      </c>
    </row>
    <row r="10" spans="1:6" x14ac:dyDescent="0.2">
      <c r="A10" s="9" t="s">
        <v>17</v>
      </c>
      <c r="B10" s="9" t="s">
        <v>18</v>
      </c>
      <c r="C10" s="9" t="s">
        <v>19</v>
      </c>
      <c r="D10" s="9">
        <v>383268</v>
      </c>
      <c r="E10" s="10">
        <v>5387.5982759999997</v>
      </c>
      <c r="F10" s="10">
        <v>3.55538747670502</v>
      </c>
    </row>
    <row r="11" spans="1:6" x14ac:dyDescent="0.2">
      <c r="A11" s="9" t="s">
        <v>20</v>
      </c>
      <c r="B11" s="9" t="s">
        <v>21</v>
      </c>
      <c r="C11" s="9" t="s">
        <v>11</v>
      </c>
      <c r="D11" s="9">
        <v>2085330</v>
      </c>
      <c r="E11" s="10">
        <v>5239.3916250000002</v>
      </c>
      <c r="F11" s="10">
        <v>3.4575828439288299</v>
      </c>
    </row>
    <row r="12" spans="1:6" x14ac:dyDescent="0.2">
      <c r="A12" s="9" t="s">
        <v>22</v>
      </c>
      <c r="B12" s="9" t="s">
        <v>23</v>
      </c>
      <c r="C12" s="9" t="s">
        <v>24</v>
      </c>
      <c r="D12" s="9">
        <v>1032457</v>
      </c>
      <c r="E12" s="10">
        <v>3241.91498</v>
      </c>
      <c r="F12" s="10">
        <v>2.13940671333647</v>
      </c>
    </row>
    <row r="13" spans="1:6" x14ac:dyDescent="0.2">
      <c r="A13" s="9" t="s">
        <v>25</v>
      </c>
      <c r="B13" s="9" t="s">
        <v>26</v>
      </c>
      <c r="C13" s="9" t="s">
        <v>11</v>
      </c>
      <c r="D13" s="9">
        <v>255000</v>
      </c>
      <c r="E13" s="10">
        <v>3199.4850000000001</v>
      </c>
      <c r="F13" s="10">
        <v>2.1114062924066399</v>
      </c>
    </row>
    <row r="14" spans="1:6" x14ac:dyDescent="0.2">
      <c r="A14" s="9" t="s">
        <v>27</v>
      </c>
      <c r="B14" s="9" t="s">
        <v>28</v>
      </c>
      <c r="C14" s="9" t="s">
        <v>11</v>
      </c>
      <c r="D14" s="9">
        <v>265000</v>
      </c>
      <c r="E14" s="10">
        <v>3169.2674999999999</v>
      </c>
      <c r="F14" s="10">
        <v>2.09146513948959</v>
      </c>
    </row>
    <row r="15" spans="1:6" x14ac:dyDescent="0.2">
      <c r="A15" s="9" t="s">
        <v>29</v>
      </c>
      <c r="B15" s="9" t="s">
        <v>30</v>
      </c>
      <c r="C15" s="9" t="s">
        <v>11</v>
      </c>
      <c r="D15" s="9">
        <v>1150000</v>
      </c>
      <c r="E15" s="10">
        <v>2899.7249999999999</v>
      </c>
      <c r="F15" s="10">
        <v>1.9135884716599201</v>
      </c>
    </row>
    <row r="16" spans="1:6" x14ac:dyDescent="0.2">
      <c r="A16" s="9" t="s">
        <v>31</v>
      </c>
      <c r="B16" s="9" t="s">
        <v>32</v>
      </c>
      <c r="C16" s="9" t="s">
        <v>33</v>
      </c>
      <c r="D16" s="9">
        <v>88000</v>
      </c>
      <c r="E16" s="10">
        <v>2734.5120000000002</v>
      </c>
      <c r="F16" s="10">
        <v>1.8045609976172601</v>
      </c>
    </row>
    <row r="17" spans="1:6" x14ac:dyDescent="0.2">
      <c r="A17" s="9" t="s">
        <v>34</v>
      </c>
      <c r="B17" s="9" t="s">
        <v>35</v>
      </c>
      <c r="C17" s="9" t="s">
        <v>36</v>
      </c>
      <c r="D17" s="9">
        <v>1541123</v>
      </c>
      <c r="E17" s="10">
        <v>2720.8526569999999</v>
      </c>
      <c r="F17" s="10">
        <v>1.7955469148006999</v>
      </c>
    </row>
    <row r="18" spans="1:6" x14ac:dyDescent="0.2">
      <c r="A18" s="9" t="s">
        <v>37</v>
      </c>
      <c r="B18" s="9" t="s">
        <v>38</v>
      </c>
      <c r="C18" s="9" t="s">
        <v>11</v>
      </c>
      <c r="D18" s="9">
        <v>345000</v>
      </c>
      <c r="E18" s="10">
        <v>2680.65</v>
      </c>
      <c r="F18" s="10">
        <v>1.76901635036259</v>
      </c>
    </row>
    <row r="19" spans="1:6" x14ac:dyDescent="0.2">
      <c r="A19" s="9" t="s">
        <v>39</v>
      </c>
      <c r="B19" s="9" t="s">
        <v>40</v>
      </c>
      <c r="C19" s="9" t="s">
        <v>41</v>
      </c>
      <c r="D19" s="9">
        <v>180000</v>
      </c>
      <c r="E19" s="10">
        <v>2579.67</v>
      </c>
      <c r="F19" s="10">
        <v>1.7023775608676499</v>
      </c>
    </row>
    <row r="20" spans="1:6" x14ac:dyDescent="0.2">
      <c r="A20" s="9" t="s">
        <v>42</v>
      </c>
      <c r="B20" s="9" t="s">
        <v>43</v>
      </c>
      <c r="C20" s="9" t="s">
        <v>19</v>
      </c>
      <c r="D20" s="9">
        <v>420000</v>
      </c>
      <c r="E20" s="10">
        <v>2246.37</v>
      </c>
      <c r="F20" s="10">
        <v>1.4824260007699701</v>
      </c>
    </row>
    <row r="21" spans="1:6" x14ac:dyDescent="0.2">
      <c r="A21" s="9" t="s">
        <v>44</v>
      </c>
      <c r="B21" s="9" t="s">
        <v>45</v>
      </c>
      <c r="C21" s="9" t="s">
        <v>19</v>
      </c>
      <c r="D21" s="9">
        <v>64335</v>
      </c>
      <c r="E21" s="10">
        <v>2196.2038950000001</v>
      </c>
      <c r="F21" s="10">
        <v>1.4493203510286701</v>
      </c>
    </row>
    <row r="22" spans="1:6" x14ac:dyDescent="0.2">
      <c r="A22" s="9" t="s">
        <v>46</v>
      </c>
      <c r="B22" s="9" t="s">
        <v>47</v>
      </c>
      <c r="C22" s="9" t="s">
        <v>48</v>
      </c>
      <c r="D22" s="9">
        <v>56000</v>
      </c>
      <c r="E22" s="10">
        <v>2156.8679999999999</v>
      </c>
      <c r="F22" s="10">
        <v>1.42336178075238</v>
      </c>
    </row>
    <row r="23" spans="1:6" x14ac:dyDescent="0.2">
      <c r="A23" s="9" t="s">
        <v>49</v>
      </c>
      <c r="B23" s="9" t="s">
        <v>50</v>
      </c>
      <c r="C23" s="9" t="s">
        <v>51</v>
      </c>
      <c r="D23" s="9">
        <v>195000</v>
      </c>
      <c r="E23" s="10">
        <v>2113.2150000000001</v>
      </c>
      <c r="F23" s="10">
        <v>1.39455426364183</v>
      </c>
    </row>
    <row r="24" spans="1:6" x14ac:dyDescent="0.2">
      <c r="A24" s="9" t="s">
        <v>52</v>
      </c>
      <c r="B24" s="9" t="s">
        <v>53</v>
      </c>
      <c r="C24" s="9" t="s">
        <v>16</v>
      </c>
      <c r="D24" s="9">
        <v>503174</v>
      </c>
      <c r="E24" s="10">
        <v>2112.576039</v>
      </c>
      <c r="F24" s="10">
        <v>1.3941326000690999</v>
      </c>
    </row>
    <row r="25" spans="1:6" x14ac:dyDescent="0.2">
      <c r="A25" s="9" t="s">
        <v>54</v>
      </c>
      <c r="B25" s="9" t="s">
        <v>55</v>
      </c>
      <c r="C25" s="9" t="s">
        <v>19</v>
      </c>
      <c r="D25" s="9">
        <v>34846</v>
      </c>
      <c r="E25" s="10">
        <v>1908.619958</v>
      </c>
      <c r="F25" s="10">
        <v>1.25953776596361</v>
      </c>
    </row>
    <row r="26" spans="1:6" x14ac:dyDescent="0.2">
      <c r="A26" s="9" t="s">
        <v>56</v>
      </c>
      <c r="B26" s="9" t="s">
        <v>57</v>
      </c>
      <c r="C26" s="9" t="s">
        <v>51</v>
      </c>
      <c r="D26" s="9">
        <v>300000</v>
      </c>
      <c r="E26" s="10">
        <v>1837.8</v>
      </c>
      <c r="F26" s="10">
        <v>1.21280221166373</v>
      </c>
    </row>
    <row r="27" spans="1:6" x14ac:dyDescent="0.2">
      <c r="A27" s="9" t="s">
        <v>58</v>
      </c>
      <c r="B27" s="9" t="s">
        <v>59</v>
      </c>
      <c r="C27" s="9" t="s">
        <v>19</v>
      </c>
      <c r="D27" s="9">
        <v>500000</v>
      </c>
      <c r="E27" s="10">
        <v>1829.25</v>
      </c>
      <c r="F27" s="10">
        <v>1.20715988991505</v>
      </c>
    </row>
    <row r="28" spans="1:6" x14ac:dyDescent="0.2">
      <c r="A28" s="9" t="s">
        <v>60</v>
      </c>
      <c r="B28" s="9" t="s">
        <v>61</v>
      </c>
      <c r="C28" s="9" t="s">
        <v>62</v>
      </c>
      <c r="D28" s="9">
        <v>135000</v>
      </c>
      <c r="E28" s="10">
        <v>1566.9449999999999</v>
      </c>
      <c r="F28" s="10">
        <v>1.03405939795158</v>
      </c>
    </row>
    <row r="29" spans="1:6" x14ac:dyDescent="0.2">
      <c r="A29" s="9" t="s">
        <v>63</v>
      </c>
      <c r="B29" s="9" t="s">
        <v>64</v>
      </c>
      <c r="C29" s="9" t="s">
        <v>65</v>
      </c>
      <c r="D29" s="9">
        <v>110000</v>
      </c>
      <c r="E29" s="10">
        <v>1499.6849999999999</v>
      </c>
      <c r="F29" s="10">
        <v>0.98967313352862996</v>
      </c>
    </row>
    <row r="30" spans="1:6" x14ac:dyDescent="0.2">
      <c r="A30" s="9" t="s">
        <v>66</v>
      </c>
      <c r="B30" s="9" t="s">
        <v>67</v>
      </c>
      <c r="C30" s="9" t="s">
        <v>16</v>
      </c>
      <c r="D30" s="9">
        <v>185000</v>
      </c>
      <c r="E30" s="10">
        <v>1479.8150000000001</v>
      </c>
      <c r="F30" s="10">
        <v>0.97656050976883102</v>
      </c>
    </row>
    <row r="31" spans="1:6" x14ac:dyDescent="0.2">
      <c r="A31" s="9" t="s">
        <v>68</v>
      </c>
      <c r="B31" s="9" t="s">
        <v>69</v>
      </c>
      <c r="C31" s="9" t="s">
        <v>33</v>
      </c>
      <c r="D31" s="9">
        <v>375000</v>
      </c>
      <c r="E31" s="10">
        <v>1454.25</v>
      </c>
      <c r="F31" s="10">
        <v>0.95968963777994098</v>
      </c>
    </row>
    <row r="32" spans="1:6" x14ac:dyDescent="0.2">
      <c r="A32" s="9" t="s">
        <v>70</v>
      </c>
      <c r="B32" s="9" t="s">
        <v>71</v>
      </c>
      <c r="C32" s="9" t="s">
        <v>33</v>
      </c>
      <c r="D32" s="9">
        <v>85666</v>
      </c>
      <c r="E32" s="10">
        <v>1390.8303430000001</v>
      </c>
      <c r="F32" s="10">
        <v>0.91783769509164204</v>
      </c>
    </row>
    <row r="33" spans="1:6" x14ac:dyDescent="0.2">
      <c r="A33" s="9" t="s">
        <v>72</v>
      </c>
      <c r="B33" s="9" t="s">
        <v>73</v>
      </c>
      <c r="C33" s="9" t="s">
        <v>24</v>
      </c>
      <c r="D33" s="9">
        <v>245000</v>
      </c>
      <c r="E33" s="10">
        <v>1385.8425</v>
      </c>
      <c r="F33" s="10">
        <v>0.91454611438545497</v>
      </c>
    </row>
    <row r="34" spans="1:6" x14ac:dyDescent="0.2">
      <c r="A34" s="9" t="s">
        <v>74</v>
      </c>
      <c r="B34" s="9" t="s">
        <v>75</v>
      </c>
      <c r="C34" s="9" t="s">
        <v>76</v>
      </c>
      <c r="D34" s="9">
        <v>142000</v>
      </c>
      <c r="E34" s="10">
        <v>1285.81</v>
      </c>
      <c r="F34" s="10">
        <v>0.848532599727575</v>
      </c>
    </row>
    <row r="35" spans="1:6" x14ac:dyDescent="0.2">
      <c r="A35" s="9" t="s">
        <v>77</v>
      </c>
      <c r="B35" s="9" t="s">
        <v>78</v>
      </c>
      <c r="C35" s="9" t="s">
        <v>33</v>
      </c>
      <c r="D35" s="9">
        <v>167000</v>
      </c>
      <c r="E35" s="10">
        <v>1240.309</v>
      </c>
      <c r="F35" s="10">
        <v>0.81850554921450902</v>
      </c>
    </row>
    <row r="36" spans="1:6" x14ac:dyDescent="0.2">
      <c r="A36" s="9" t="s">
        <v>79</v>
      </c>
      <c r="B36" s="9" t="s">
        <v>80</v>
      </c>
      <c r="C36" s="9" t="s">
        <v>33</v>
      </c>
      <c r="D36" s="9">
        <v>82674</v>
      </c>
      <c r="E36" s="10">
        <v>1228.7423249999999</v>
      </c>
      <c r="F36" s="10">
        <v>0.810872461271537</v>
      </c>
    </row>
    <row r="37" spans="1:6" x14ac:dyDescent="0.2">
      <c r="A37" s="9" t="s">
        <v>81</v>
      </c>
      <c r="B37" s="9" t="s">
        <v>82</v>
      </c>
      <c r="C37" s="9" t="s">
        <v>83</v>
      </c>
      <c r="D37" s="9">
        <v>120000</v>
      </c>
      <c r="E37" s="10">
        <v>1212.96</v>
      </c>
      <c r="F37" s="10">
        <v>0.80045737874612799</v>
      </c>
    </row>
    <row r="38" spans="1:6" x14ac:dyDescent="0.2">
      <c r="A38" s="9" t="s">
        <v>84</v>
      </c>
      <c r="B38" s="9" t="s">
        <v>85</v>
      </c>
      <c r="C38" s="9" t="s">
        <v>48</v>
      </c>
      <c r="D38" s="9">
        <v>25000</v>
      </c>
      <c r="E38" s="10">
        <v>1209.1375</v>
      </c>
      <c r="F38" s="10">
        <v>0.79793483197603099</v>
      </c>
    </row>
    <row r="39" spans="1:6" x14ac:dyDescent="0.2">
      <c r="A39" s="9" t="s">
        <v>86</v>
      </c>
      <c r="B39" s="9" t="s">
        <v>87</v>
      </c>
      <c r="C39" s="9" t="s">
        <v>88</v>
      </c>
      <c r="D39" s="9">
        <v>769309</v>
      </c>
      <c r="E39" s="10">
        <v>1202.0453130000001</v>
      </c>
      <c r="F39" s="10">
        <v>0.793254551162486</v>
      </c>
    </row>
    <row r="40" spans="1:6" x14ac:dyDescent="0.2">
      <c r="A40" s="9" t="s">
        <v>89</v>
      </c>
      <c r="B40" s="9" t="s">
        <v>90</v>
      </c>
      <c r="C40" s="9" t="s">
        <v>91</v>
      </c>
      <c r="D40" s="9">
        <v>300000</v>
      </c>
      <c r="E40" s="10">
        <v>1200.3</v>
      </c>
      <c r="F40" s="10">
        <v>0.79210278303404702</v>
      </c>
    </row>
    <row r="41" spans="1:6" x14ac:dyDescent="0.2">
      <c r="A41" s="9" t="s">
        <v>92</v>
      </c>
      <c r="B41" s="9" t="s">
        <v>93</v>
      </c>
      <c r="C41" s="9" t="s">
        <v>94</v>
      </c>
      <c r="D41" s="9">
        <v>555000</v>
      </c>
      <c r="E41" s="10">
        <v>965.7</v>
      </c>
      <c r="F41" s="10">
        <v>0.63728539329832501</v>
      </c>
    </row>
    <row r="42" spans="1:6" x14ac:dyDescent="0.2">
      <c r="A42" s="9" t="s">
        <v>95</v>
      </c>
      <c r="B42" s="9" t="s">
        <v>96</v>
      </c>
      <c r="C42" s="9" t="s">
        <v>62</v>
      </c>
      <c r="D42" s="9">
        <v>349402</v>
      </c>
      <c r="E42" s="10">
        <v>962.60251000000005</v>
      </c>
      <c r="F42" s="10">
        <v>0.63524129561489595</v>
      </c>
    </row>
    <row r="43" spans="1:6" x14ac:dyDescent="0.2">
      <c r="A43" s="9" t="s">
        <v>97</v>
      </c>
      <c r="B43" s="9" t="s">
        <v>98</v>
      </c>
      <c r="C43" s="9" t="s">
        <v>41</v>
      </c>
      <c r="D43" s="9">
        <v>250000</v>
      </c>
      <c r="E43" s="10">
        <v>947.75</v>
      </c>
      <c r="F43" s="10">
        <v>0.62543981722945796</v>
      </c>
    </row>
    <row r="44" spans="1:6" x14ac:dyDescent="0.2">
      <c r="A44" s="9" t="s">
        <v>99</v>
      </c>
      <c r="B44" s="9" t="s">
        <v>100</v>
      </c>
      <c r="C44" s="9" t="s">
        <v>83</v>
      </c>
      <c r="D44" s="9">
        <v>90000</v>
      </c>
      <c r="E44" s="10">
        <v>912.51</v>
      </c>
      <c r="F44" s="10">
        <v>0.60218421273548095</v>
      </c>
    </row>
    <row r="45" spans="1:6" x14ac:dyDescent="0.2">
      <c r="A45" s="9" t="s">
        <v>101</v>
      </c>
      <c r="B45" s="9" t="s">
        <v>102</v>
      </c>
      <c r="C45" s="9" t="s">
        <v>103</v>
      </c>
      <c r="D45" s="9">
        <v>115550</v>
      </c>
      <c r="E45" s="10">
        <v>787.58879999999999</v>
      </c>
      <c r="F45" s="10">
        <v>0.51974613043942797</v>
      </c>
    </row>
    <row r="46" spans="1:6" x14ac:dyDescent="0.2">
      <c r="A46" s="9" t="s">
        <v>104</v>
      </c>
      <c r="B46" s="9" t="s">
        <v>105</v>
      </c>
      <c r="C46" s="9" t="s">
        <v>106</v>
      </c>
      <c r="D46" s="9">
        <v>420000</v>
      </c>
      <c r="E46" s="10">
        <v>768.6</v>
      </c>
      <c r="F46" s="10">
        <v>0.50721502877611302</v>
      </c>
    </row>
    <row r="47" spans="1:6" x14ac:dyDescent="0.2">
      <c r="A47" s="9" t="s">
        <v>107</v>
      </c>
      <c r="B47" s="9" t="s">
        <v>108</v>
      </c>
      <c r="C47" s="9" t="s">
        <v>62</v>
      </c>
      <c r="D47" s="9">
        <v>85000</v>
      </c>
      <c r="E47" s="10">
        <v>768.4</v>
      </c>
      <c r="F47" s="10">
        <v>0.507083044641641</v>
      </c>
    </row>
    <row r="48" spans="1:6" x14ac:dyDescent="0.2">
      <c r="A48" s="9" t="s">
        <v>109</v>
      </c>
      <c r="B48" s="9" t="s">
        <v>110</v>
      </c>
      <c r="C48" s="9" t="s">
        <v>11</v>
      </c>
      <c r="D48" s="9">
        <v>160000</v>
      </c>
      <c r="E48" s="10">
        <v>751.12</v>
      </c>
      <c r="F48" s="10">
        <v>0.495679615423255</v>
      </c>
    </row>
    <row r="49" spans="1:6" x14ac:dyDescent="0.2">
      <c r="A49" s="9" t="s">
        <v>111</v>
      </c>
      <c r="B49" s="9" t="s">
        <v>112</v>
      </c>
      <c r="C49" s="9" t="s">
        <v>113</v>
      </c>
      <c r="D49" s="9">
        <v>220000</v>
      </c>
      <c r="E49" s="10">
        <v>741.62</v>
      </c>
      <c r="F49" s="10">
        <v>0.48941036903583301</v>
      </c>
    </row>
    <row r="50" spans="1:6" x14ac:dyDescent="0.2">
      <c r="A50" s="9" t="s">
        <v>114</v>
      </c>
      <c r="B50" s="9" t="s">
        <v>115</v>
      </c>
      <c r="C50" s="9" t="s">
        <v>116</v>
      </c>
      <c r="D50" s="9">
        <v>518000</v>
      </c>
      <c r="E50" s="10">
        <v>714.06299999999999</v>
      </c>
      <c r="F50" s="10">
        <v>0.47122493506759999</v>
      </c>
    </row>
    <row r="51" spans="1:6" x14ac:dyDescent="0.2">
      <c r="A51" s="9" t="s">
        <v>117</v>
      </c>
      <c r="B51" s="9" t="s">
        <v>118</v>
      </c>
      <c r="C51" s="9" t="s">
        <v>62</v>
      </c>
      <c r="D51" s="9">
        <v>273000</v>
      </c>
      <c r="E51" s="10">
        <v>658.88549999999998</v>
      </c>
      <c r="F51" s="10">
        <v>0.43481216216844099</v>
      </c>
    </row>
    <row r="52" spans="1:6" x14ac:dyDescent="0.2">
      <c r="A52" s="9" t="s">
        <v>119</v>
      </c>
      <c r="B52" s="9" t="s">
        <v>120</v>
      </c>
      <c r="C52" s="9" t="s">
        <v>121</v>
      </c>
      <c r="D52" s="9">
        <v>200000</v>
      </c>
      <c r="E52" s="10">
        <v>644.6</v>
      </c>
      <c r="F52" s="10">
        <v>0.42538486540343801</v>
      </c>
    </row>
    <row r="53" spans="1:6" x14ac:dyDescent="0.2">
      <c r="A53" s="9" t="s">
        <v>122</v>
      </c>
      <c r="B53" s="9" t="s">
        <v>123</v>
      </c>
      <c r="C53" s="9" t="s">
        <v>94</v>
      </c>
      <c r="D53" s="9">
        <v>245000</v>
      </c>
      <c r="E53" s="10">
        <v>616.66499999999996</v>
      </c>
      <c r="F53" s="10">
        <v>0.40694998142105299</v>
      </c>
    </row>
    <row r="54" spans="1:6" x14ac:dyDescent="0.2">
      <c r="A54" s="9" t="s">
        <v>124</v>
      </c>
      <c r="B54" s="9" t="s">
        <v>125</v>
      </c>
      <c r="C54" s="9" t="s">
        <v>94</v>
      </c>
      <c r="D54" s="9">
        <v>115863</v>
      </c>
      <c r="E54" s="10">
        <v>408.01155449999999</v>
      </c>
      <c r="F54" s="10">
        <v>0.26925525937640399</v>
      </c>
    </row>
    <row r="55" spans="1:6" x14ac:dyDescent="0.2">
      <c r="A55" s="9" t="s">
        <v>126</v>
      </c>
      <c r="B55" s="9" t="s">
        <v>127</v>
      </c>
      <c r="C55" s="9" t="s">
        <v>76</v>
      </c>
      <c r="D55" s="9">
        <v>222300</v>
      </c>
      <c r="E55" s="10">
        <v>288.76769999999999</v>
      </c>
      <c r="F55" s="10">
        <v>0.190563774739932</v>
      </c>
    </row>
    <row r="56" spans="1:6" x14ac:dyDescent="0.2">
      <c r="A56" s="9" t="s">
        <v>128</v>
      </c>
      <c r="B56" s="9" t="s">
        <v>129</v>
      </c>
      <c r="C56" s="9" t="s">
        <v>88</v>
      </c>
      <c r="D56" s="9">
        <v>9561</v>
      </c>
      <c r="E56" s="10">
        <v>63.116941500000003</v>
      </c>
      <c r="F56" s="10">
        <v>4.1652174472004602E-2</v>
      </c>
    </row>
    <row r="57" spans="1:6" x14ac:dyDescent="0.2">
      <c r="A57" s="9" t="s">
        <v>130</v>
      </c>
      <c r="B57" s="9" t="s">
        <v>131</v>
      </c>
      <c r="C57" s="9" t="s">
        <v>132</v>
      </c>
      <c r="D57" s="9">
        <v>270000</v>
      </c>
      <c r="E57" s="10">
        <v>2.7E-2</v>
      </c>
      <c r="F57" s="11" t="s">
        <v>154</v>
      </c>
    </row>
    <row r="58" spans="1:6" x14ac:dyDescent="0.2">
      <c r="A58" s="9" t="s">
        <v>133</v>
      </c>
      <c r="B58" s="9" t="s">
        <v>134</v>
      </c>
      <c r="C58" s="9" t="s">
        <v>132</v>
      </c>
      <c r="D58" s="9">
        <v>27500</v>
      </c>
      <c r="E58" s="10">
        <v>2.7499999999999998E-3</v>
      </c>
      <c r="F58" s="11" t="s">
        <v>154</v>
      </c>
    </row>
    <row r="59" spans="1:6" x14ac:dyDescent="0.2">
      <c r="A59" s="8" t="s">
        <v>135</v>
      </c>
      <c r="B59" s="9"/>
      <c r="C59" s="9"/>
      <c r="D59" s="9"/>
      <c r="E59" s="12">
        <f>SUM(E7:E58)</f>
        <v>99251.891044999982</v>
      </c>
      <c r="F59" s="12">
        <f>SUM(F7:F58)</f>
        <v>65.498355038805869</v>
      </c>
    </row>
    <row r="60" spans="1:6" x14ac:dyDescent="0.2">
      <c r="A60" s="9"/>
      <c r="B60" s="9"/>
      <c r="C60" s="9"/>
      <c r="D60" s="9"/>
      <c r="E60" s="10"/>
      <c r="F60" s="10"/>
    </row>
    <row r="61" spans="1:6" x14ac:dyDescent="0.2">
      <c r="A61" s="8" t="s">
        <v>136</v>
      </c>
      <c r="B61" s="9"/>
      <c r="C61" s="9"/>
      <c r="D61" s="9"/>
      <c r="E61" s="10"/>
      <c r="F61" s="10"/>
    </row>
    <row r="62" spans="1:6" x14ac:dyDescent="0.2">
      <c r="A62" s="8" t="s">
        <v>8</v>
      </c>
      <c r="B62" s="9"/>
      <c r="C62" s="9"/>
      <c r="D62" s="9"/>
      <c r="E62" s="10"/>
      <c r="F62" s="10"/>
    </row>
    <row r="63" spans="1:6" x14ac:dyDescent="0.2">
      <c r="A63" s="8"/>
      <c r="B63" s="9"/>
      <c r="C63" s="9"/>
      <c r="D63" s="9"/>
      <c r="E63" s="10"/>
      <c r="F63" s="10"/>
    </row>
    <row r="64" spans="1:6" x14ac:dyDescent="0.2">
      <c r="A64" s="9" t="s">
        <v>137</v>
      </c>
      <c r="B64" s="9" t="s">
        <v>718</v>
      </c>
      <c r="C64" s="9" t="s">
        <v>138</v>
      </c>
      <c r="D64" s="9">
        <v>450</v>
      </c>
      <c r="E64" s="10">
        <v>4670.1045000000004</v>
      </c>
      <c r="F64" s="10">
        <v>3.08189850163278</v>
      </c>
    </row>
    <row r="65" spans="1:6" x14ac:dyDescent="0.2">
      <c r="A65" s="9" t="s">
        <v>139</v>
      </c>
      <c r="B65" s="9" t="s">
        <v>754</v>
      </c>
      <c r="C65" s="9" t="s">
        <v>138</v>
      </c>
      <c r="D65" s="9">
        <v>200</v>
      </c>
      <c r="E65" s="10">
        <v>2075.27</v>
      </c>
      <c r="F65" s="10">
        <v>1.36951357372912</v>
      </c>
    </row>
    <row r="66" spans="1:6" x14ac:dyDescent="0.2">
      <c r="A66" s="9" t="s">
        <v>140</v>
      </c>
      <c r="B66" s="9" t="s">
        <v>588</v>
      </c>
      <c r="C66" s="9" t="s">
        <v>141</v>
      </c>
      <c r="D66" s="9">
        <v>110</v>
      </c>
      <c r="E66" s="10">
        <v>1121.7107000000001</v>
      </c>
      <c r="F66" s="10">
        <v>0.74024007933772296</v>
      </c>
    </row>
    <row r="67" spans="1:6" x14ac:dyDescent="0.2">
      <c r="A67" s="8" t="s">
        <v>135</v>
      </c>
      <c r="B67" s="9"/>
      <c r="C67" s="9"/>
      <c r="D67" s="9"/>
      <c r="E67" s="12">
        <f>SUM(E64:E66)</f>
        <v>7867.0851999999995</v>
      </c>
      <c r="F67" s="12">
        <f>SUM(F64:F66)</f>
        <v>5.1916521546996233</v>
      </c>
    </row>
    <row r="68" spans="1:6" x14ac:dyDescent="0.2">
      <c r="A68" s="9"/>
      <c r="B68" s="9"/>
      <c r="C68" s="9"/>
      <c r="D68" s="9"/>
      <c r="E68" s="10"/>
      <c r="F68" s="10"/>
    </row>
    <row r="69" spans="1:6" x14ac:dyDescent="0.2">
      <c r="A69" s="8" t="s">
        <v>142</v>
      </c>
      <c r="B69" s="9"/>
      <c r="C69" s="9"/>
      <c r="D69" s="9"/>
      <c r="E69" s="10"/>
      <c r="F69" s="10"/>
    </row>
    <row r="70" spans="1:6" x14ac:dyDescent="0.2">
      <c r="A70" s="8" t="s">
        <v>143</v>
      </c>
      <c r="B70" s="9"/>
      <c r="C70" s="9"/>
      <c r="D70" s="9"/>
      <c r="E70" s="10"/>
      <c r="F70" s="10"/>
    </row>
    <row r="71" spans="1:6" x14ac:dyDescent="0.2">
      <c r="A71" s="9" t="s">
        <v>144</v>
      </c>
      <c r="B71" s="9" t="s">
        <v>818</v>
      </c>
      <c r="C71" s="9" t="s">
        <v>145</v>
      </c>
      <c r="D71" s="9">
        <v>12000</v>
      </c>
      <c r="E71" s="10">
        <v>11942.136</v>
      </c>
      <c r="F71" s="10">
        <v>7.8808624185379301</v>
      </c>
    </row>
    <row r="72" spans="1:6" x14ac:dyDescent="0.2">
      <c r="A72" s="9" t="s">
        <v>146</v>
      </c>
      <c r="B72" s="9" t="s">
        <v>633</v>
      </c>
      <c r="C72" s="9" t="s">
        <v>145</v>
      </c>
      <c r="D72" s="9">
        <v>5000</v>
      </c>
      <c r="E72" s="10">
        <v>4953.46</v>
      </c>
      <c r="F72" s="10">
        <v>3.26889065370976</v>
      </c>
    </row>
    <row r="73" spans="1:6" x14ac:dyDescent="0.2">
      <c r="A73" s="8" t="s">
        <v>135</v>
      </c>
      <c r="B73" s="9"/>
      <c r="C73" s="9"/>
      <c r="D73" s="9"/>
      <c r="E73" s="12">
        <f>SUM(E71:E72)</f>
        <v>16895.596000000001</v>
      </c>
      <c r="F73" s="12">
        <f>SUM(F71:F72)</f>
        <v>11.149753072247691</v>
      </c>
    </row>
    <row r="74" spans="1:6" x14ac:dyDescent="0.2">
      <c r="A74" s="9"/>
      <c r="B74" s="9"/>
      <c r="C74" s="9"/>
      <c r="D74" s="9"/>
      <c r="E74" s="10"/>
      <c r="F74" s="10"/>
    </row>
    <row r="75" spans="1:6" x14ac:dyDescent="0.2">
      <c r="A75" s="8" t="s">
        <v>147</v>
      </c>
      <c r="B75" s="9"/>
      <c r="C75" s="9"/>
      <c r="D75" s="9"/>
      <c r="E75" s="10"/>
      <c r="F75" s="10"/>
    </row>
    <row r="76" spans="1:6" x14ac:dyDescent="0.2">
      <c r="A76" s="9" t="s">
        <v>550</v>
      </c>
      <c r="B76" s="9" t="s">
        <v>557</v>
      </c>
      <c r="C76" s="9" t="s">
        <v>148</v>
      </c>
      <c r="D76" s="9">
        <v>10800000</v>
      </c>
      <c r="E76" s="10">
        <v>11395.188</v>
      </c>
      <c r="F76" s="10">
        <v>7.5199201266318196</v>
      </c>
    </row>
    <row r="77" spans="1:6" x14ac:dyDescent="0.2">
      <c r="A77" s="9" t="s">
        <v>149</v>
      </c>
      <c r="B77" s="9" t="s">
        <v>804</v>
      </c>
      <c r="C77" s="9" t="s">
        <v>148</v>
      </c>
      <c r="D77" s="9">
        <v>5000000</v>
      </c>
      <c r="E77" s="10">
        <v>4976.9399999999996</v>
      </c>
      <c r="F77" s="10">
        <v>3.2843855910967799</v>
      </c>
    </row>
    <row r="78" spans="1:6" x14ac:dyDescent="0.2">
      <c r="A78" s="9" t="s">
        <v>549</v>
      </c>
      <c r="B78" s="9" t="s">
        <v>558</v>
      </c>
      <c r="C78" s="9" t="s">
        <v>148</v>
      </c>
      <c r="D78" s="9">
        <v>3700000</v>
      </c>
      <c r="E78" s="10">
        <v>3850.3087999999998</v>
      </c>
      <c r="F78" s="10">
        <v>2.5408983720907101</v>
      </c>
    </row>
    <row r="79" spans="1:6" x14ac:dyDescent="0.2">
      <c r="A79" s="9" t="s">
        <v>150</v>
      </c>
      <c r="B79" s="9" t="s">
        <v>801</v>
      </c>
      <c r="C79" s="9" t="s">
        <v>148</v>
      </c>
      <c r="D79" s="9">
        <v>2000000</v>
      </c>
      <c r="E79" s="10">
        <v>1961.748</v>
      </c>
      <c r="F79" s="10">
        <v>1.2945980591614401</v>
      </c>
    </row>
    <row r="80" spans="1:6" x14ac:dyDescent="0.2">
      <c r="A80" s="9" t="s">
        <v>151</v>
      </c>
      <c r="B80" s="9" t="s">
        <v>805</v>
      </c>
      <c r="C80" s="9" t="s">
        <v>148</v>
      </c>
      <c r="D80" s="9">
        <v>700000</v>
      </c>
      <c r="E80" s="10">
        <v>691.74980000000005</v>
      </c>
      <c r="F80" s="10">
        <v>0.45649999312109102</v>
      </c>
    </row>
    <row r="81" spans="1:6" x14ac:dyDescent="0.2">
      <c r="A81" s="8" t="s">
        <v>135</v>
      </c>
      <c r="B81" s="9"/>
      <c r="C81" s="9"/>
      <c r="D81" s="9"/>
      <c r="E81" s="12">
        <f>SUM(E76:E80)</f>
        <v>22875.934600000001</v>
      </c>
      <c r="F81" s="12">
        <f>SUM(F76:F80)</f>
        <v>15.096302142101841</v>
      </c>
    </row>
    <row r="82" spans="1:6" x14ac:dyDescent="0.2">
      <c r="A82" s="9"/>
      <c r="B82" s="9"/>
      <c r="C82" s="9"/>
      <c r="D82" s="9"/>
      <c r="E82" s="10"/>
      <c r="F82" s="10"/>
    </row>
    <row r="83" spans="1:6" x14ac:dyDescent="0.2">
      <c r="A83" s="8" t="s">
        <v>135</v>
      </c>
      <c r="B83" s="9"/>
      <c r="C83" s="9"/>
      <c r="D83" s="9"/>
      <c r="E83" s="12">
        <v>146890.506845</v>
      </c>
      <c r="F83" s="12">
        <v>96.936082040495023</v>
      </c>
    </row>
    <row r="84" spans="1:6" x14ac:dyDescent="0.2">
      <c r="A84" s="9"/>
      <c r="B84" s="9"/>
      <c r="C84" s="9"/>
      <c r="D84" s="9"/>
      <c r="E84" s="10"/>
      <c r="F84" s="10"/>
    </row>
    <row r="85" spans="1:6" x14ac:dyDescent="0.2">
      <c r="A85" s="8" t="s">
        <v>152</v>
      </c>
      <c r="B85" s="9"/>
      <c r="C85" s="9"/>
      <c r="D85" s="9"/>
      <c r="E85" s="12">
        <v>4642.8548245000002</v>
      </c>
      <c r="F85" s="12">
        <v>3.06</v>
      </c>
    </row>
    <row r="86" spans="1:6" x14ac:dyDescent="0.2">
      <c r="A86" s="9"/>
      <c r="B86" s="9"/>
      <c r="C86" s="9"/>
      <c r="D86" s="9"/>
      <c r="E86" s="10"/>
      <c r="F86" s="10"/>
    </row>
    <row r="87" spans="1:6" x14ac:dyDescent="0.2">
      <c r="A87" s="13" t="s">
        <v>153</v>
      </c>
      <c r="B87" s="6"/>
      <c r="C87" s="6"/>
      <c r="D87" s="6"/>
      <c r="E87" s="14">
        <v>151533.36482449999</v>
      </c>
      <c r="F87" s="14">
        <f xml:space="preserve"> ROUND(SUM(F83:F86),2)</f>
        <v>100</v>
      </c>
    </row>
    <row r="88" spans="1:6" x14ac:dyDescent="0.2">
      <c r="A88" s="1" t="s">
        <v>156</v>
      </c>
      <c r="F88" s="15" t="s">
        <v>155</v>
      </c>
    </row>
    <row r="90" spans="1:6" x14ac:dyDescent="0.2">
      <c r="A90" s="1" t="s">
        <v>157</v>
      </c>
    </row>
    <row r="91" spans="1:6" x14ac:dyDescent="0.2">
      <c r="A91" s="1" t="s">
        <v>158</v>
      </c>
    </row>
    <row r="92" spans="1:6" x14ac:dyDescent="0.2">
      <c r="A92" s="1" t="s">
        <v>159</v>
      </c>
    </row>
    <row r="93" spans="1:6" x14ac:dyDescent="0.2">
      <c r="A93" s="3" t="s">
        <v>511</v>
      </c>
      <c r="D93" s="16">
        <v>22.163900000000002</v>
      </c>
    </row>
    <row r="94" spans="1:6" x14ac:dyDescent="0.2">
      <c r="A94" s="3" t="s">
        <v>512</v>
      </c>
      <c r="D94" s="16">
        <v>92.764399999999995</v>
      </c>
    </row>
    <row r="95" spans="1:6" x14ac:dyDescent="0.2">
      <c r="A95" s="3" t="s">
        <v>513</v>
      </c>
      <c r="D95" s="16">
        <v>21.534199999999998</v>
      </c>
    </row>
    <row r="96" spans="1:6" x14ac:dyDescent="0.2">
      <c r="A96" s="3" t="s">
        <v>510</v>
      </c>
      <c r="D96" s="16">
        <v>90.343900000000005</v>
      </c>
    </row>
    <row r="98" spans="1:4" x14ac:dyDescent="0.2">
      <c r="A98" s="1" t="s">
        <v>160</v>
      </c>
    </row>
    <row r="99" spans="1:4" x14ac:dyDescent="0.2">
      <c r="A99" s="3" t="s">
        <v>510</v>
      </c>
      <c r="D99" s="16">
        <v>100.7641</v>
      </c>
    </row>
    <row r="100" spans="1:4" x14ac:dyDescent="0.2">
      <c r="A100" s="3" t="s">
        <v>513</v>
      </c>
      <c r="D100" s="16">
        <v>22.1433</v>
      </c>
    </row>
    <row r="101" spans="1:4" x14ac:dyDescent="0.2">
      <c r="A101" s="3" t="s">
        <v>512</v>
      </c>
      <c r="D101" s="16">
        <v>104.23009999999999</v>
      </c>
    </row>
    <row r="102" spans="1:4" x14ac:dyDescent="0.2">
      <c r="A102" s="3" t="s">
        <v>511</v>
      </c>
      <c r="D102" s="16">
        <v>23.0181</v>
      </c>
    </row>
    <row r="104" spans="1:4" x14ac:dyDescent="0.2">
      <c r="A104" s="1" t="s">
        <v>161</v>
      </c>
      <c r="D104" s="17"/>
    </row>
    <row r="105" spans="1:4" ht="15" x14ac:dyDescent="0.25">
      <c r="A105" s="25" t="s">
        <v>544</v>
      </c>
      <c r="B105" s="26"/>
      <c r="C105" s="91" t="s">
        <v>545</v>
      </c>
      <c r="D105" s="92"/>
    </row>
    <row r="106" spans="1:4" ht="12.75" x14ac:dyDescent="0.2">
      <c r="A106" s="41"/>
      <c r="B106" s="42"/>
      <c r="C106" s="43" t="s">
        <v>546</v>
      </c>
      <c r="D106" s="43" t="s">
        <v>547</v>
      </c>
    </row>
    <row r="107" spans="1:4" ht="12.75" x14ac:dyDescent="0.2">
      <c r="A107" s="44" t="s">
        <v>513</v>
      </c>
      <c r="B107" s="45"/>
      <c r="C107" s="46">
        <v>1.75</v>
      </c>
      <c r="D107" s="47">
        <v>1.75</v>
      </c>
    </row>
    <row r="108" spans="1:4" ht="12.75" x14ac:dyDescent="0.2">
      <c r="A108" s="44" t="s">
        <v>511</v>
      </c>
      <c r="B108" s="45"/>
      <c r="C108" s="46">
        <v>1.75</v>
      </c>
      <c r="D108" s="46">
        <v>1.75</v>
      </c>
    </row>
    <row r="110" spans="1:4" x14ac:dyDescent="0.2">
      <c r="A110" s="1" t="s">
        <v>162</v>
      </c>
      <c r="D110" s="24">
        <v>3.6481177712147965</v>
      </c>
    </row>
  </sheetData>
  <customSheetViews>
    <customSheetView guid="{87B09956-5AD1-48AD-87EF-6965A9800F09}" showGridLines="0" topLeftCell="A61">
      <selection activeCell="D107" sqref="D107"/>
      <pageMargins left="0.7" right="0.7" top="0.75" bottom="0.75" header="0.3" footer="0.3"/>
      <pageSetup orientation="portrait" r:id="rId1"/>
    </customSheetView>
    <customSheetView guid="{10CFD7E8-6A78-4B4C-9357-15843FD6BF88}" showGridLines="0">
      <selection sqref="A1:XFD1048576"/>
      <pageMargins left="0.7" right="0.7" top="0.75" bottom="0.75" header="0.3" footer="0.3"/>
      <pageSetup orientation="portrait" r:id="rId2"/>
    </customSheetView>
  </customSheetViews>
  <mergeCells count="2">
    <mergeCell ref="B1:E1"/>
    <mergeCell ref="C105:D105"/>
  </mergeCell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28.8554687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28.85546875" style="3" bestFit="1" customWidth="1"/>
    <col min="259" max="259" width="20" style="3" bestFit="1" customWidth="1"/>
    <col min="260" max="260" width="10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28.85546875" style="3" bestFit="1" customWidth="1"/>
    <col min="515" max="515" width="20" style="3" bestFit="1" customWidth="1"/>
    <col min="516" max="516" width="10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28.85546875" style="3" bestFit="1" customWidth="1"/>
    <col min="771" max="771" width="20" style="3" bestFit="1" customWidth="1"/>
    <col min="772" max="772" width="10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28.85546875" style="3" bestFit="1" customWidth="1"/>
    <col min="1027" max="1027" width="20" style="3" bestFit="1" customWidth="1"/>
    <col min="1028" max="1028" width="10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28.85546875" style="3" bestFit="1" customWidth="1"/>
    <col min="1283" max="1283" width="20" style="3" bestFit="1" customWidth="1"/>
    <col min="1284" max="1284" width="10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28.85546875" style="3" bestFit="1" customWidth="1"/>
    <col min="1539" max="1539" width="20" style="3" bestFit="1" customWidth="1"/>
    <col min="1540" max="1540" width="10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28.85546875" style="3" bestFit="1" customWidth="1"/>
    <col min="1795" max="1795" width="20" style="3" bestFit="1" customWidth="1"/>
    <col min="1796" max="1796" width="10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28.85546875" style="3" bestFit="1" customWidth="1"/>
    <col min="2051" max="2051" width="20" style="3" bestFit="1" customWidth="1"/>
    <col min="2052" max="2052" width="10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28.85546875" style="3" bestFit="1" customWidth="1"/>
    <col min="2307" max="2307" width="20" style="3" bestFit="1" customWidth="1"/>
    <col min="2308" max="2308" width="10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28.85546875" style="3" bestFit="1" customWidth="1"/>
    <col min="2563" max="2563" width="20" style="3" bestFit="1" customWidth="1"/>
    <col min="2564" max="2564" width="10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28.85546875" style="3" bestFit="1" customWidth="1"/>
    <col min="2819" max="2819" width="20" style="3" bestFit="1" customWidth="1"/>
    <col min="2820" max="2820" width="10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28.85546875" style="3" bestFit="1" customWidth="1"/>
    <col min="3075" max="3075" width="20" style="3" bestFit="1" customWidth="1"/>
    <col min="3076" max="3076" width="10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28.85546875" style="3" bestFit="1" customWidth="1"/>
    <col min="3331" max="3331" width="20" style="3" bestFit="1" customWidth="1"/>
    <col min="3332" max="3332" width="10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28.85546875" style="3" bestFit="1" customWidth="1"/>
    <col min="3587" max="3587" width="20" style="3" bestFit="1" customWidth="1"/>
    <col min="3588" max="3588" width="10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28.85546875" style="3" bestFit="1" customWidth="1"/>
    <col min="3843" max="3843" width="20" style="3" bestFit="1" customWidth="1"/>
    <col min="3844" max="3844" width="10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28.85546875" style="3" bestFit="1" customWidth="1"/>
    <col min="4099" max="4099" width="20" style="3" bestFit="1" customWidth="1"/>
    <col min="4100" max="4100" width="10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28.85546875" style="3" bestFit="1" customWidth="1"/>
    <col min="4355" max="4355" width="20" style="3" bestFit="1" customWidth="1"/>
    <col min="4356" max="4356" width="10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28.85546875" style="3" bestFit="1" customWidth="1"/>
    <col min="4611" max="4611" width="20" style="3" bestFit="1" customWidth="1"/>
    <col min="4612" max="4612" width="10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28.85546875" style="3" bestFit="1" customWidth="1"/>
    <col min="4867" max="4867" width="20" style="3" bestFit="1" customWidth="1"/>
    <col min="4868" max="4868" width="10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28.85546875" style="3" bestFit="1" customWidth="1"/>
    <col min="5123" max="5123" width="20" style="3" bestFit="1" customWidth="1"/>
    <col min="5124" max="5124" width="10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28.85546875" style="3" bestFit="1" customWidth="1"/>
    <col min="5379" max="5379" width="20" style="3" bestFit="1" customWidth="1"/>
    <col min="5380" max="5380" width="10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28.85546875" style="3" bestFit="1" customWidth="1"/>
    <col min="5635" max="5635" width="20" style="3" bestFit="1" customWidth="1"/>
    <col min="5636" max="5636" width="10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28.85546875" style="3" bestFit="1" customWidth="1"/>
    <col min="5891" max="5891" width="20" style="3" bestFit="1" customWidth="1"/>
    <col min="5892" max="5892" width="10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28.85546875" style="3" bestFit="1" customWidth="1"/>
    <col min="6147" max="6147" width="20" style="3" bestFit="1" customWidth="1"/>
    <col min="6148" max="6148" width="10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28.85546875" style="3" bestFit="1" customWidth="1"/>
    <col min="6403" max="6403" width="20" style="3" bestFit="1" customWidth="1"/>
    <col min="6404" max="6404" width="10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28.85546875" style="3" bestFit="1" customWidth="1"/>
    <col min="6659" max="6659" width="20" style="3" bestFit="1" customWidth="1"/>
    <col min="6660" max="6660" width="10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28.85546875" style="3" bestFit="1" customWidth="1"/>
    <col min="6915" max="6915" width="20" style="3" bestFit="1" customWidth="1"/>
    <col min="6916" max="6916" width="10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28.85546875" style="3" bestFit="1" customWidth="1"/>
    <col min="7171" max="7171" width="20" style="3" bestFit="1" customWidth="1"/>
    <col min="7172" max="7172" width="10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28.85546875" style="3" bestFit="1" customWidth="1"/>
    <col min="7427" max="7427" width="20" style="3" bestFit="1" customWidth="1"/>
    <col min="7428" max="7428" width="10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28.85546875" style="3" bestFit="1" customWidth="1"/>
    <col min="7683" max="7683" width="20" style="3" bestFit="1" customWidth="1"/>
    <col min="7684" max="7684" width="10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28.85546875" style="3" bestFit="1" customWidth="1"/>
    <col min="7939" max="7939" width="20" style="3" bestFit="1" customWidth="1"/>
    <col min="7940" max="7940" width="10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28.85546875" style="3" bestFit="1" customWidth="1"/>
    <col min="8195" max="8195" width="20" style="3" bestFit="1" customWidth="1"/>
    <col min="8196" max="8196" width="10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28.85546875" style="3" bestFit="1" customWidth="1"/>
    <col min="8451" max="8451" width="20" style="3" bestFit="1" customWidth="1"/>
    <col min="8452" max="8452" width="10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28.85546875" style="3" bestFit="1" customWidth="1"/>
    <col min="8707" max="8707" width="20" style="3" bestFit="1" customWidth="1"/>
    <col min="8708" max="8708" width="10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28.85546875" style="3" bestFit="1" customWidth="1"/>
    <col min="8963" max="8963" width="20" style="3" bestFit="1" customWidth="1"/>
    <col min="8964" max="8964" width="10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28.85546875" style="3" bestFit="1" customWidth="1"/>
    <col min="9219" max="9219" width="20" style="3" bestFit="1" customWidth="1"/>
    <col min="9220" max="9220" width="10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28.85546875" style="3" bestFit="1" customWidth="1"/>
    <col min="9475" max="9475" width="20" style="3" bestFit="1" customWidth="1"/>
    <col min="9476" max="9476" width="10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28.85546875" style="3" bestFit="1" customWidth="1"/>
    <col min="9731" max="9731" width="20" style="3" bestFit="1" customWidth="1"/>
    <col min="9732" max="9732" width="10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28.85546875" style="3" bestFit="1" customWidth="1"/>
    <col min="9987" max="9987" width="20" style="3" bestFit="1" customWidth="1"/>
    <col min="9988" max="9988" width="10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28.85546875" style="3" bestFit="1" customWidth="1"/>
    <col min="10243" max="10243" width="20" style="3" bestFit="1" customWidth="1"/>
    <col min="10244" max="10244" width="10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28.85546875" style="3" bestFit="1" customWidth="1"/>
    <col min="10499" max="10499" width="20" style="3" bestFit="1" customWidth="1"/>
    <col min="10500" max="10500" width="10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28.85546875" style="3" bestFit="1" customWidth="1"/>
    <col min="10755" max="10755" width="20" style="3" bestFit="1" customWidth="1"/>
    <col min="10756" max="10756" width="10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28.85546875" style="3" bestFit="1" customWidth="1"/>
    <col min="11011" max="11011" width="20" style="3" bestFit="1" customWidth="1"/>
    <col min="11012" max="11012" width="10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28.85546875" style="3" bestFit="1" customWidth="1"/>
    <col min="11267" max="11267" width="20" style="3" bestFit="1" customWidth="1"/>
    <col min="11268" max="11268" width="10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28.85546875" style="3" bestFit="1" customWidth="1"/>
    <col min="11523" max="11523" width="20" style="3" bestFit="1" customWidth="1"/>
    <col min="11524" max="11524" width="10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28.85546875" style="3" bestFit="1" customWidth="1"/>
    <col min="11779" max="11779" width="20" style="3" bestFit="1" customWidth="1"/>
    <col min="11780" max="11780" width="10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28.85546875" style="3" bestFit="1" customWidth="1"/>
    <col min="12035" max="12035" width="20" style="3" bestFit="1" customWidth="1"/>
    <col min="12036" max="12036" width="10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28.85546875" style="3" bestFit="1" customWidth="1"/>
    <col min="12291" max="12291" width="20" style="3" bestFit="1" customWidth="1"/>
    <col min="12292" max="12292" width="10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28.85546875" style="3" bestFit="1" customWidth="1"/>
    <col min="12547" max="12547" width="20" style="3" bestFit="1" customWidth="1"/>
    <col min="12548" max="12548" width="10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28.85546875" style="3" bestFit="1" customWidth="1"/>
    <col min="12803" max="12803" width="20" style="3" bestFit="1" customWidth="1"/>
    <col min="12804" max="12804" width="10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28.85546875" style="3" bestFit="1" customWidth="1"/>
    <col min="13059" max="13059" width="20" style="3" bestFit="1" customWidth="1"/>
    <col min="13060" max="13060" width="10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28.85546875" style="3" bestFit="1" customWidth="1"/>
    <col min="13315" max="13315" width="20" style="3" bestFit="1" customWidth="1"/>
    <col min="13316" max="13316" width="10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28.85546875" style="3" bestFit="1" customWidth="1"/>
    <col min="13571" max="13571" width="20" style="3" bestFit="1" customWidth="1"/>
    <col min="13572" max="13572" width="10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28.85546875" style="3" bestFit="1" customWidth="1"/>
    <col min="13827" max="13827" width="20" style="3" bestFit="1" customWidth="1"/>
    <col min="13828" max="13828" width="10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28.85546875" style="3" bestFit="1" customWidth="1"/>
    <col min="14083" max="14083" width="20" style="3" bestFit="1" customWidth="1"/>
    <col min="14084" max="14084" width="10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28.85546875" style="3" bestFit="1" customWidth="1"/>
    <col min="14339" max="14339" width="20" style="3" bestFit="1" customWidth="1"/>
    <col min="14340" max="14340" width="10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28.85546875" style="3" bestFit="1" customWidth="1"/>
    <col min="14595" max="14595" width="20" style="3" bestFit="1" customWidth="1"/>
    <col min="14596" max="14596" width="10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28.85546875" style="3" bestFit="1" customWidth="1"/>
    <col min="14851" max="14851" width="20" style="3" bestFit="1" customWidth="1"/>
    <col min="14852" max="14852" width="10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28.85546875" style="3" bestFit="1" customWidth="1"/>
    <col min="15107" max="15107" width="20" style="3" bestFit="1" customWidth="1"/>
    <col min="15108" max="15108" width="10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28.85546875" style="3" bestFit="1" customWidth="1"/>
    <col min="15363" max="15363" width="20" style="3" bestFit="1" customWidth="1"/>
    <col min="15364" max="15364" width="10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28.85546875" style="3" bestFit="1" customWidth="1"/>
    <col min="15619" max="15619" width="20" style="3" bestFit="1" customWidth="1"/>
    <col min="15620" max="15620" width="10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28.85546875" style="3" bestFit="1" customWidth="1"/>
    <col min="15875" max="15875" width="20" style="3" bestFit="1" customWidth="1"/>
    <col min="15876" max="15876" width="10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28.85546875" style="3" bestFit="1" customWidth="1"/>
    <col min="16131" max="16131" width="20" style="3" bestFit="1" customWidth="1"/>
    <col min="16132" max="16132" width="10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838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839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10">
        <v>1670000</v>
      </c>
      <c r="E8" s="10">
        <v>21256.595000000001</v>
      </c>
      <c r="F8" s="10">
        <v>8.8895412189179073</v>
      </c>
    </row>
    <row r="9" spans="1:6" x14ac:dyDescent="0.2">
      <c r="A9" s="10" t="s">
        <v>14</v>
      </c>
      <c r="B9" s="10" t="s">
        <v>15</v>
      </c>
      <c r="C9" s="10" t="s">
        <v>16</v>
      </c>
      <c r="D9" s="10">
        <v>1350000</v>
      </c>
      <c r="E9" s="10">
        <v>13986.674999999999</v>
      </c>
      <c r="F9" s="10">
        <v>5.8492493237091168</v>
      </c>
    </row>
    <row r="10" spans="1:6" x14ac:dyDescent="0.2">
      <c r="A10" s="10" t="s">
        <v>12</v>
      </c>
      <c r="B10" s="10" t="s">
        <v>13</v>
      </c>
      <c r="C10" s="10" t="s">
        <v>11</v>
      </c>
      <c r="D10" s="10">
        <v>2320000</v>
      </c>
      <c r="E10" s="10">
        <v>12559.32</v>
      </c>
      <c r="F10" s="10">
        <v>5.2523272340457172</v>
      </c>
    </row>
    <row r="11" spans="1:6" x14ac:dyDescent="0.2">
      <c r="A11" s="10" t="s">
        <v>27</v>
      </c>
      <c r="B11" s="10" t="s">
        <v>28</v>
      </c>
      <c r="C11" s="10" t="s">
        <v>11</v>
      </c>
      <c r="D11" s="10">
        <v>770000</v>
      </c>
      <c r="E11" s="10">
        <v>9208.8150000000005</v>
      </c>
      <c r="F11" s="10">
        <v>3.8511408115876269</v>
      </c>
    </row>
    <row r="12" spans="1:6" x14ac:dyDescent="0.2">
      <c r="A12" s="10" t="s">
        <v>25</v>
      </c>
      <c r="B12" s="10" t="s">
        <v>26</v>
      </c>
      <c r="C12" s="10" t="s">
        <v>11</v>
      </c>
      <c r="D12" s="10">
        <v>720000</v>
      </c>
      <c r="E12" s="10">
        <v>9033.84</v>
      </c>
      <c r="F12" s="10">
        <v>3.7779659933827281</v>
      </c>
    </row>
    <row r="13" spans="1:6" x14ac:dyDescent="0.2">
      <c r="A13" s="10" t="s">
        <v>37</v>
      </c>
      <c r="B13" s="10" t="s">
        <v>38</v>
      </c>
      <c r="C13" s="10" t="s">
        <v>11</v>
      </c>
      <c r="D13" s="10">
        <v>1007155</v>
      </c>
      <c r="E13" s="10">
        <v>7825.5943500000003</v>
      </c>
      <c r="F13" s="10">
        <v>3.2726757760053329</v>
      </c>
    </row>
    <row r="14" spans="1:6" x14ac:dyDescent="0.2">
      <c r="A14" s="10" t="s">
        <v>20</v>
      </c>
      <c r="B14" s="10" t="s">
        <v>21</v>
      </c>
      <c r="C14" s="10" t="s">
        <v>11</v>
      </c>
      <c r="D14" s="10">
        <v>3060000</v>
      </c>
      <c r="E14" s="10">
        <v>7688.25</v>
      </c>
      <c r="F14" s="10">
        <v>3.2152381543867015</v>
      </c>
    </row>
    <row r="15" spans="1:6" x14ac:dyDescent="0.2">
      <c r="A15" s="10" t="s">
        <v>17</v>
      </c>
      <c r="B15" s="10" t="s">
        <v>18</v>
      </c>
      <c r="C15" s="10" t="s">
        <v>19</v>
      </c>
      <c r="D15" s="10">
        <v>520000</v>
      </c>
      <c r="E15" s="10">
        <v>7309.64</v>
      </c>
      <c r="F15" s="10">
        <v>3.0569028612273548</v>
      </c>
    </row>
    <row r="16" spans="1:6" x14ac:dyDescent="0.2">
      <c r="A16" s="10" t="s">
        <v>22</v>
      </c>
      <c r="B16" s="10" t="s">
        <v>23</v>
      </c>
      <c r="C16" s="10" t="s">
        <v>24</v>
      </c>
      <c r="D16" s="10">
        <v>2190000</v>
      </c>
      <c r="E16" s="10">
        <v>6876.6</v>
      </c>
      <c r="F16" s="10">
        <v>2.8758048570813375</v>
      </c>
    </row>
    <row r="17" spans="1:6" x14ac:dyDescent="0.2">
      <c r="A17" s="10" t="s">
        <v>39</v>
      </c>
      <c r="B17" s="10" t="s">
        <v>40</v>
      </c>
      <c r="C17" s="10" t="s">
        <v>41</v>
      </c>
      <c r="D17" s="10">
        <v>425000</v>
      </c>
      <c r="E17" s="10">
        <v>6090.8874999999998</v>
      </c>
      <c r="F17" s="10">
        <v>2.5472186627746276</v>
      </c>
    </row>
    <row r="18" spans="1:6" x14ac:dyDescent="0.2">
      <c r="A18" s="10" t="s">
        <v>42</v>
      </c>
      <c r="B18" s="10" t="s">
        <v>43</v>
      </c>
      <c r="C18" s="10" t="s">
        <v>19</v>
      </c>
      <c r="D18" s="10">
        <v>1100000</v>
      </c>
      <c r="E18" s="10">
        <v>5883.35</v>
      </c>
      <c r="F18" s="10">
        <v>2.4604261562268399</v>
      </c>
    </row>
    <row r="19" spans="1:6" x14ac:dyDescent="0.2">
      <c r="A19" s="10" t="s">
        <v>31</v>
      </c>
      <c r="B19" s="10" t="s">
        <v>32</v>
      </c>
      <c r="C19" s="10" t="s">
        <v>33</v>
      </c>
      <c r="D19" s="10">
        <v>183000</v>
      </c>
      <c r="E19" s="10">
        <v>5686.5420000000004</v>
      </c>
      <c r="F19" s="10">
        <v>2.3781207433320279</v>
      </c>
    </row>
    <row r="20" spans="1:6" x14ac:dyDescent="0.2">
      <c r="A20" s="10" t="s">
        <v>54</v>
      </c>
      <c r="B20" s="10" t="s">
        <v>55</v>
      </c>
      <c r="C20" s="10" t="s">
        <v>19</v>
      </c>
      <c r="D20" s="10">
        <v>100000</v>
      </c>
      <c r="E20" s="10">
        <v>5477.3</v>
      </c>
      <c r="F20" s="10">
        <v>2.2906154122228441</v>
      </c>
    </row>
    <row r="21" spans="1:6" x14ac:dyDescent="0.2">
      <c r="A21" s="10" t="s">
        <v>29</v>
      </c>
      <c r="B21" s="10" t="s">
        <v>30</v>
      </c>
      <c r="C21" s="10" t="s">
        <v>11</v>
      </c>
      <c r="D21" s="10">
        <v>2100000</v>
      </c>
      <c r="E21" s="10">
        <v>5295.15</v>
      </c>
      <c r="F21" s="10">
        <v>2.214439997814944</v>
      </c>
    </row>
    <row r="22" spans="1:6" x14ac:dyDescent="0.2">
      <c r="A22" s="10" t="s">
        <v>56</v>
      </c>
      <c r="B22" s="10" t="s">
        <v>57</v>
      </c>
      <c r="C22" s="10" t="s">
        <v>51</v>
      </c>
      <c r="D22" s="10">
        <v>840000</v>
      </c>
      <c r="E22" s="10">
        <v>5145.84</v>
      </c>
      <c r="F22" s="10">
        <v>2.15199832268322</v>
      </c>
    </row>
    <row r="23" spans="1:6" x14ac:dyDescent="0.2">
      <c r="A23" s="10" t="s">
        <v>84</v>
      </c>
      <c r="B23" s="10" t="s">
        <v>85</v>
      </c>
      <c r="C23" s="10" t="s">
        <v>48</v>
      </c>
      <c r="D23" s="10">
        <v>100000</v>
      </c>
      <c r="E23" s="10">
        <v>4836.55</v>
      </c>
      <c r="F23" s="10">
        <v>2.0226527617596983</v>
      </c>
    </row>
    <row r="24" spans="1:6" x14ac:dyDescent="0.2">
      <c r="A24" s="10" t="s">
        <v>46</v>
      </c>
      <c r="B24" s="10" t="s">
        <v>47</v>
      </c>
      <c r="C24" s="10" t="s">
        <v>48</v>
      </c>
      <c r="D24" s="10">
        <v>123000</v>
      </c>
      <c r="E24" s="10">
        <v>4737.4065000000001</v>
      </c>
      <c r="F24" s="10">
        <v>1.9811907952576417</v>
      </c>
    </row>
    <row r="25" spans="1:6" x14ac:dyDescent="0.2">
      <c r="A25" s="10" t="s">
        <v>101</v>
      </c>
      <c r="B25" s="10" t="s">
        <v>102</v>
      </c>
      <c r="C25" s="10" t="s">
        <v>103</v>
      </c>
      <c r="D25" s="10">
        <v>650000</v>
      </c>
      <c r="E25" s="10">
        <v>4430.3999999999996</v>
      </c>
      <c r="F25" s="10">
        <v>1.8528001975995629</v>
      </c>
    </row>
    <row r="26" spans="1:6" x14ac:dyDescent="0.2">
      <c r="A26" s="10" t="s">
        <v>68</v>
      </c>
      <c r="B26" s="10" t="s">
        <v>69</v>
      </c>
      <c r="C26" s="10" t="s">
        <v>33</v>
      </c>
      <c r="D26" s="10">
        <v>1080000</v>
      </c>
      <c r="E26" s="10">
        <v>4188.24</v>
      </c>
      <c r="F26" s="10">
        <v>1.751528507492415</v>
      </c>
    </row>
    <row r="27" spans="1:6" x14ac:dyDescent="0.2">
      <c r="A27" s="10" t="s">
        <v>44</v>
      </c>
      <c r="B27" s="10" t="s">
        <v>45</v>
      </c>
      <c r="C27" s="10" t="s">
        <v>19</v>
      </c>
      <c r="D27" s="10">
        <v>115000</v>
      </c>
      <c r="E27" s="10">
        <v>3925.7550000000001</v>
      </c>
      <c r="F27" s="10">
        <v>1.6417568706499353</v>
      </c>
    </row>
    <row r="28" spans="1:6" x14ac:dyDescent="0.2">
      <c r="A28" s="10" t="s">
        <v>52</v>
      </c>
      <c r="B28" s="10" t="s">
        <v>53</v>
      </c>
      <c r="C28" s="10" t="s">
        <v>16</v>
      </c>
      <c r="D28" s="10">
        <v>800000</v>
      </c>
      <c r="E28" s="10">
        <v>3358.8</v>
      </c>
      <c r="F28" s="10">
        <v>1.4046554044098531</v>
      </c>
    </row>
    <row r="29" spans="1:6" x14ac:dyDescent="0.2">
      <c r="A29" s="10" t="s">
        <v>92</v>
      </c>
      <c r="B29" s="10" t="s">
        <v>93</v>
      </c>
      <c r="C29" s="10" t="s">
        <v>94</v>
      </c>
      <c r="D29" s="10">
        <v>1850000</v>
      </c>
      <c r="E29" s="10">
        <v>3219</v>
      </c>
      <c r="F29" s="10">
        <v>1.346190826126985</v>
      </c>
    </row>
    <row r="30" spans="1:6" x14ac:dyDescent="0.2">
      <c r="A30" s="10" t="s">
        <v>66</v>
      </c>
      <c r="B30" s="10" t="s">
        <v>67</v>
      </c>
      <c r="C30" s="10" t="s">
        <v>16</v>
      </c>
      <c r="D30" s="10">
        <v>399000</v>
      </c>
      <c r="E30" s="10">
        <v>3191.6010000000001</v>
      </c>
      <c r="F30" s="10">
        <v>1.3347325215463535</v>
      </c>
    </row>
    <row r="31" spans="1:6" x14ac:dyDescent="0.2">
      <c r="A31" s="10" t="s">
        <v>107</v>
      </c>
      <c r="B31" s="10" t="s">
        <v>108</v>
      </c>
      <c r="C31" s="10" t="s">
        <v>62</v>
      </c>
      <c r="D31" s="10">
        <v>350000</v>
      </c>
      <c r="E31" s="10">
        <v>3164</v>
      </c>
      <c r="F31" s="10">
        <v>1.3231897402503201</v>
      </c>
    </row>
    <row r="32" spans="1:6" x14ac:dyDescent="0.2">
      <c r="A32" s="10" t="s">
        <v>70</v>
      </c>
      <c r="B32" s="10" t="s">
        <v>71</v>
      </c>
      <c r="C32" s="10" t="s">
        <v>33</v>
      </c>
      <c r="D32" s="10">
        <v>184425</v>
      </c>
      <c r="E32" s="10">
        <v>2994.2320880000002</v>
      </c>
      <c r="F32" s="10">
        <v>1.2521925343773368</v>
      </c>
    </row>
    <row r="33" spans="1:6" x14ac:dyDescent="0.2">
      <c r="A33" s="10" t="s">
        <v>104</v>
      </c>
      <c r="B33" s="10" t="s">
        <v>105</v>
      </c>
      <c r="C33" s="10" t="s">
        <v>106</v>
      </c>
      <c r="D33" s="10">
        <v>1600000</v>
      </c>
      <c r="E33" s="10">
        <v>2928</v>
      </c>
      <c r="F33" s="10">
        <v>1.2244941717613582</v>
      </c>
    </row>
    <row r="34" spans="1:6" x14ac:dyDescent="0.2">
      <c r="A34" s="10" t="s">
        <v>840</v>
      </c>
      <c r="B34" s="10" t="s">
        <v>841</v>
      </c>
      <c r="C34" s="10" t="s">
        <v>842</v>
      </c>
      <c r="D34" s="10">
        <v>700000</v>
      </c>
      <c r="E34" s="10">
        <v>2927.4</v>
      </c>
      <c r="F34" s="10">
        <v>1.224243250824522</v>
      </c>
    </row>
    <row r="35" spans="1:6" x14ac:dyDescent="0.2">
      <c r="A35" s="10" t="s">
        <v>109</v>
      </c>
      <c r="B35" s="10" t="s">
        <v>110</v>
      </c>
      <c r="C35" s="10" t="s">
        <v>11</v>
      </c>
      <c r="D35" s="10">
        <v>615000</v>
      </c>
      <c r="E35" s="10">
        <v>2887.1174999999998</v>
      </c>
      <c r="F35" s="10">
        <v>1.2073970464276718</v>
      </c>
    </row>
    <row r="36" spans="1:6" x14ac:dyDescent="0.2">
      <c r="A36" s="10" t="s">
        <v>97</v>
      </c>
      <c r="B36" s="10" t="s">
        <v>98</v>
      </c>
      <c r="C36" s="10" t="s">
        <v>41</v>
      </c>
      <c r="D36" s="10">
        <v>750000</v>
      </c>
      <c r="E36" s="10">
        <v>2843.25</v>
      </c>
      <c r="F36" s="10">
        <v>1.1890515894332245</v>
      </c>
    </row>
    <row r="37" spans="1:6" x14ac:dyDescent="0.2">
      <c r="A37" s="10" t="s">
        <v>99</v>
      </c>
      <c r="B37" s="10" t="s">
        <v>100</v>
      </c>
      <c r="C37" s="10" t="s">
        <v>83</v>
      </c>
      <c r="D37" s="10">
        <v>280000</v>
      </c>
      <c r="E37" s="10">
        <v>2838.92</v>
      </c>
      <c r="F37" s="10">
        <v>1.1872407766723891</v>
      </c>
    </row>
    <row r="38" spans="1:6" x14ac:dyDescent="0.2">
      <c r="A38" s="10" t="s">
        <v>843</v>
      </c>
      <c r="B38" s="10" t="s">
        <v>844</v>
      </c>
      <c r="C38" s="10" t="s">
        <v>83</v>
      </c>
      <c r="D38" s="10">
        <v>1500000</v>
      </c>
      <c r="E38" s="10">
        <v>2745</v>
      </c>
      <c r="F38" s="10">
        <v>1.1479632860262732</v>
      </c>
    </row>
    <row r="39" spans="1:6" x14ac:dyDescent="0.2">
      <c r="A39" s="10" t="s">
        <v>58</v>
      </c>
      <c r="B39" s="10" t="s">
        <v>59</v>
      </c>
      <c r="C39" s="10" t="s">
        <v>19</v>
      </c>
      <c r="D39" s="10">
        <v>750000</v>
      </c>
      <c r="E39" s="10">
        <v>2743.875</v>
      </c>
      <c r="F39" s="10">
        <v>1.1474928092697052</v>
      </c>
    </row>
    <row r="40" spans="1:6" x14ac:dyDescent="0.2">
      <c r="A40" s="10" t="s">
        <v>95</v>
      </c>
      <c r="B40" s="10" t="s">
        <v>96</v>
      </c>
      <c r="C40" s="10" t="s">
        <v>62</v>
      </c>
      <c r="D40" s="10">
        <v>958808</v>
      </c>
      <c r="E40" s="10">
        <v>2641.51604</v>
      </c>
      <c r="F40" s="10">
        <v>1.1046861323750488</v>
      </c>
    </row>
    <row r="41" spans="1:6" x14ac:dyDescent="0.2">
      <c r="A41" s="10" t="s">
        <v>77</v>
      </c>
      <c r="B41" s="10" t="s">
        <v>78</v>
      </c>
      <c r="C41" s="10" t="s">
        <v>33</v>
      </c>
      <c r="D41" s="10">
        <v>350000</v>
      </c>
      <c r="E41" s="10">
        <v>2599.4499999999998</v>
      </c>
      <c r="F41" s="10">
        <v>1.0870940487653902</v>
      </c>
    </row>
    <row r="42" spans="1:6" x14ac:dyDescent="0.2">
      <c r="A42" s="10" t="s">
        <v>111</v>
      </c>
      <c r="B42" s="10" t="s">
        <v>112</v>
      </c>
      <c r="C42" s="10" t="s">
        <v>113</v>
      </c>
      <c r="D42" s="10">
        <v>750000</v>
      </c>
      <c r="E42" s="10">
        <v>2528.25</v>
      </c>
      <c r="F42" s="10">
        <v>1.0573180975941441</v>
      </c>
    </row>
    <row r="43" spans="1:6" x14ac:dyDescent="0.2">
      <c r="A43" s="10" t="s">
        <v>845</v>
      </c>
      <c r="B43" s="10" t="s">
        <v>846</v>
      </c>
      <c r="C43" s="10" t="s">
        <v>48</v>
      </c>
      <c r="D43" s="10">
        <v>155000</v>
      </c>
      <c r="E43" s="10">
        <v>2479.7674999999999</v>
      </c>
      <c r="F43" s="10">
        <v>1.037042640393864</v>
      </c>
    </row>
    <row r="44" spans="1:6" x14ac:dyDescent="0.2">
      <c r="A44" s="10" t="s">
        <v>847</v>
      </c>
      <c r="B44" s="10" t="s">
        <v>848</v>
      </c>
      <c r="C44" s="10" t="s">
        <v>76</v>
      </c>
      <c r="D44" s="10">
        <v>175000</v>
      </c>
      <c r="E44" s="10">
        <v>2453.85</v>
      </c>
      <c r="F44" s="10">
        <v>1.0262039014264372</v>
      </c>
    </row>
    <row r="45" spans="1:6" x14ac:dyDescent="0.2">
      <c r="A45" s="10" t="s">
        <v>60</v>
      </c>
      <c r="B45" s="10" t="s">
        <v>61</v>
      </c>
      <c r="C45" s="10" t="s">
        <v>62</v>
      </c>
      <c r="D45" s="10">
        <v>200000</v>
      </c>
      <c r="E45" s="10">
        <v>2321.4</v>
      </c>
      <c r="F45" s="10">
        <v>0.97081310461981463</v>
      </c>
    </row>
    <row r="46" spans="1:6" x14ac:dyDescent="0.2">
      <c r="A46" s="10" t="s">
        <v>72</v>
      </c>
      <c r="B46" s="10" t="s">
        <v>73</v>
      </c>
      <c r="C46" s="10" t="s">
        <v>24</v>
      </c>
      <c r="D46" s="10">
        <v>400000</v>
      </c>
      <c r="E46" s="10">
        <v>2262.6</v>
      </c>
      <c r="F46" s="10">
        <v>0.94622285280985285</v>
      </c>
    </row>
    <row r="47" spans="1:6" x14ac:dyDescent="0.2">
      <c r="A47" s="10" t="s">
        <v>126</v>
      </c>
      <c r="B47" s="10" t="s">
        <v>127</v>
      </c>
      <c r="C47" s="10" t="s">
        <v>76</v>
      </c>
      <c r="D47" s="10">
        <v>1715000</v>
      </c>
      <c r="E47" s="10">
        <v>2227.7849999999999</v>
      </c>
      <c r="F47" s="10">
        <v>0.93166316544992389</v>
      </c>
    </row>
    <row r="48" spans="1:6" x14ac:dyDescent="0.2">
      <c r="A48" s="10" t="s">
        <v>81</v>
      </c>
      <c r="B48" s="10" t="s">
        <v>82</v>
      </c>
      <c r="C48" s="10" t="s">
        <v>83</v>
      </c>
      <c r="D48" s="10">
        <v>219044</v>
      </c>
      <c r="E48" s="10">
        <v>2214.0967519999999</v>
      </c>
      <c r="F48" s="10">
        <v>0.92593871876357692</v>
      </c>
    </row>
    <row r="49" spans="1:6" x14ac:dyDescent="0.2">
      <c r="A49" s="10" t="s">
        <v>849</v>
      </c>
      <c r="B49" s="10" t="s">
        <v>850</v>
      </c>
      <c r="C49" s="10" t="s">
        <v>851</v>
      </c>
      <c r="D49" s="10">
        <v>160000</v>
      </c>
      <c r="E49" s="10">
        <v>2178.08</v>
      </c>
      <c r="F49" s="10">
        <v>0.91087645684083984</v>
      </c>
    </row>
    <row r="50" spans="1:6" x14ac:dyDescent="0.2">
      <c r="A50" s="10" t="s">
        <v>852</v>
      </c>
      <c r="B50" s="10" t="s">
        <v>853</v>
      </c>
      <c r="C50" s="10" t="s">
        <v>16</v>
      </c>
      <c r="D50" s="10">
        <v>85000</v>
      </c>
      <c r="E50" s="10">
        <v>2066.1799999999998</v>
      </c>
      <c r="F50" s="10">
        <v>0.86407970212086171</v>
      </c>
    </row>
    <row r="51" spans="1:6" x14ac:dyDescent="0.2">
      <c r="A51" s="10" t="s">
        <v>114</v>
      </c>
      <c r="B51" s="10" t="s">
        <v>115</v>
      </c>
      <c r="C51" s="10" t="s">
        <v>116</v>
      </c>
      <c r="D51" s="10">
        <v>1332000</v>
      </c>
      <c r="E51" s="10">
        <v>1836.162</v>
      </c>
      <c r="F51" s="10">
        <v>0.76788581537215816</v>
      </c>
    </row>
    <row r="52" spans="1:6" x14ac:dyDescent="0.2">
      <c r="A52" s="10" t="s">
        <v>86</v>
      </c>
      <c r="B52" s="10" t="s">
        <v>87</v>
      </c>
      <c r="C52" s="10" t="s">
        <v>88</v>
      </c>
      <c r="D52" s="10">
        <v>1000000</v>
      </c>
      <c r="E52" s="10">
        <v>1562.5</v>
      </c>
      <c r="F52" s="10">
        <v>0.65343993967797886</v>
      </c>
    </row>
    <row r="53" spans="1:6" x14ac:dyDescent="0.2">
      <c r="A53" s="10" t="s">
        <v>854</v>
      </c>
      <c r="B53" s="10" t="s">
        <v>855</v>
      </c>
      <c r="C53" s="10" t="s">
        <v>83</v>
      </c>
      <c r="D53" s="10">
        <v>600000</v>
      </c>
      <c r="E53" s="10">
        <v>1319.7</v>
      </c>
      <c r="F53" s="10">
        <v>0.55190060057153834</v>
      </c>
    </row>
    <row r="54" spans="1:6" x14ac:dyDescent="0.2">
      <c r="A54" s="10" t="s">
        <v>79</v>
      </c>
      <c r="B54" s="10" t="s">
        <v>80</v>
      </c>
      <c r="C54" s="10" t="s">
        <v>33</v>
      </c>
      <c r="D54" s="10">
        <v>74503</v>
      </c>
      <c r="E54" s="10">
        <v>1107.3008380000001</v>
      </c>
      <c r="F54" s="10">
        <v>0.46307493938438116</v>
      </c>
    </row>
    <row r="55" spans="1:6" x14ac:dyDescent="0.2">
      <c r="A55" s="10" t="s">
        <v>122</v>
      </c>
      <c r="B55" s="10" t="s">
        <v>123</v>
      </c>
      <c r="C55" s="10" t="s">
        <v>94</v>
      </c>
      <c r="D55" s="10">
        <v>257957</v>
      </c>
      <c r="E55" s="10">
        <v>649.27776900000003</v>
      </c>
      <c r="F55" s="10">
        <v>0.27152897677415216</v>
      </c>
    </row>
    <row r="56" spans="1:6" x14ac:dyDescent="0.2">
      <c r="A56" s="10" t="s">
        <v>124</v>
      </c>
      <c r="B56" s="10" t="s">
        <v>125</v>
      </c>
      <c r="C56" s="10" t="s">
        <v>94</v>
      </c>
      <c r="D56" s="10">
        <v>46665</v>
      </c>
      <c r="E56" s="10">
        <v>164.33079749999999</v>
      </c>
      <c r="F56" s="10">
        <v>6.8723396099605871E-2</v>
      </c>
    </row>
    <row r="57" spans="1:6" x14ac:dyDescent="0.2">
      <c r="A57" s="10" t="s">
        <v>128</v>
      </c>
      <c r="B57" s="10" t="s">
        <v>129</v>
      </c>
      <c r="C57" s="10" t="s">
        <v>88</v>
      </c>
      <c r="D57" s="10">
        <v>19120</v>
      </c>
      <c r="E57" s="10">
        <v>126.22068</v>
      </c>
      <c r="F57" s="10">
        <v>5.2785685456200625E-2</v>
      </c>
    </row>
    <row r="58" spans="1:6" x14ac:dyDescent="0.2">
      <c r="A58" s="12" t="s">
        <v>135</v>
      </c>
      <c r="B58" s="10"/>
      <c r="C58" s="10"/>
      <c r="D58" s="10"/>
      <c r="E58" s="12">
        <f xml:space="preserve"> SUM(E8:E57)</f>
        <v>220022.41331450001</v>
      </c>
      <c r="F58" s="12">
        <f>SUM(F8:F57)</f>
        <v>92.013716789779338</v>
      </c>
    </row>
    <row r="59" spans="1:6" x14ac:dyDescent="0.2">
      <c r="A59" s="10"/>
      <c r="B59" s="10"/>
      <c r="C59" s="10"/>
      <c r="D59" s="10"/>
      <c r="E59" s="10"/>
      <c r="F59" s="10"/>
    </row>
    <row r="60" spans="1:6" x14ac:dyDescent="0.2">
      <c r="A60" s="12" t="s">
        <v>856</v>
      </c>
      <c r="B60" s="10"/>
      <c r="C60" s="10"/>
      <c r="D60" s="10"/>
      <c r="E60" s="10"/>
      <c r="F60" s="10"/>
    </row>
    <row r="61" spans="1:6" x14ac:dyDescent="0.2">
      <c r="A61" s="10" t="s">
        <v>857</v>
      </c>
      <c r="B61" s="10" t="s">
        <v>858</v>
      </c>
      <c r="C61" s="10" t="s">
        <v>851</v>
      </c>
      <c r="D61" s="10">
        <v>3500</v>
      </c>
      <c r="E61" s="10">
        <v>5.5300000000000002E-2</v>
      </c>
      <c r="F61" s="10">
        <v>2.3126546345083031E-5</v>
      </c>
    </row>
    <row r="62" spans="1:6" x14ac:dyDescent="0.2">
      <c r="A62" s="10" t="s">
        <v>130</v>
      </c>
      <c r="B62" s="10" t="s">
        <v>859</v>
      </c>
      <c r="C62" s="10" t="s">
        <v>16</v>
      </c>
      <c r="D62" s="10">
        <v>30000</v>
      </c>
      <c r="E62" s="10">
        <v>3.0000000000000001E-3</v>
      </c>
      <c r="F62" s="10">
        <v>1.2546046841817196E-6</v>
      </c>
    </row>
    <row r="63" spans="1:6" x14ac:dyDescent="0.2">
      <c r="A63" s="10" t="s">
        <v>133</v>
      </c>
      <c r="B63" s="10" t="s">
        <v>860</v>
      </c>
      <c r="C63" s="10" t="s">
        <v>861</v>
      </c>
      <c r="D63" s="10">
        <v>2900</v>
      </c>
      <c r="E63" s="10">
        <v>2.9E-4</v>
      </c>
      <c r="F63" s="10">
        <v>1.2127845280423288E-7</v>
      </c>
    </row>
    <row r="64" spans="1:6" x14ac:dyDescent="0.2">
      <c r="A64" s="12" t="s">
        <v>135</v>
      </c>
      <c r="B64" s="10"/>
      <c r="C64" s="10"/>
      <c r="D64" s="10"/>
      <c r="E64" s="12">
        <f>SUM(E61:E63)</f>
        <v>5.8590000000000003E-2</v>
      </c>
      <c r="F64" s="12">
        <f>SUM(F61:F63)</f>
        <v>2.4502429482068982E-5</v>
      </c>
    </row>
    <row r="65" spans="1:6" x14ac:dyDescent="0.2">
      <c r="A65" s="10"/>
      <c r="B65" s="10"/>
      <c r="C65" s="10"/>
      <c r="D65" s="10"/>
      <c r="E65" s="10"/>
      <c r="F65" s="10"/>
    </row>
    <row r="66" spans="1:6" x14ac:dyDescent="0.2">
      <c r="A66" s="12" t="s">
        <v>135</v>
      </c>
      <c r="B66" s="10"/>
      <c r="C66" s="10"/>
      <c r="D66" s="10"/>
      <c r="E66" s="12">
        <v>220022.47190450001</v>
      </c>
      <c r="F66" s="12">
        <v>92.013741292208806</v>
      </c>
    </row>
    <row r="67" spans="1:6" x14ac:dyDescent="0.2">
      <c r="A67" s="10"/>
      <c r="B67" s="10"/>
      <c r="C67" s="10"/>
      <c r="D67" s="10"/>
      <c r="E67" s="10"/>
      <c r="F67" s="10"/>
    </row>
    <row r="68" spans="1:6" x14ac:dyDescent="0.2">
      <c r="A68" s="12" t="s">
        <v>152</v>
      </c>
      <c r="B68" s="10"/>
      <c r="C68" s="10"/>
      <c r="D68" s="10"/>
      <c r="E68" s="12">
        <v>19096.673578099999</v>
      </c>
      <c r="F68" s="12">
        <v>7.99</v>
      </c>
    </row>
    <row r="69" spans="1:6" x14ac:dyDescent="0.2">
      <c r="A69" s="10"/>
      <c r="B69" s="10"/>
      <c r="C69" s="10"/>
      <c r="D69" s="10"/>
      <c r="E69" s="10"/>
      <c r="F69" s="10"/>
    </row>
    <row r="70" spans="1:6" x14ac:dyDescent="0.2">
      <c r="A70" s="14" t="s">
        <v>153</v>
      </c>
      <c r="B70" s="7"/>
      <c r="C70" s="7"/>
      <c r="D70" s="7"/>
      <c r="E70" s="14">
        <v>239119.1454826</v>
      </c>
      <c r="F70" s="14">
        <f xml:space="preserve"> ROUND(SUM(F66:F69),2)</f>
        <v>100</v>
      </c>
    </row>
    <row r="71" spans="1:6" x14ac:dyDescent="0.2">
      <c r="A71" s="2" t="s">
        <v>862</v>
      </c>
    </row>
    <row r="72" spans="1:6" x14ac:dyDescent="0.2">
      <c r="A72" s="15" t="s">
        <v>157</v>
      </c>
    </row>
    <row r="73" spans="1:6" x14ac:dyDescent="0.2">
      <c r="A73" s="15" t="s">
        <v>158</v>
      </c>
    </row>
    <row r="74" spans="1:6" x14ac:dyDescent="0.2">
      <c r="A74" s="15" t="s">
        <v>159</v>
      </c>
    </row>
    <row r="75" spans="1:6" x14ac:dyDescent="0.2">
      <c r="A75" s="2" t="s">
        <v>863</v>
      </c>
      <c r="B75" s="16">
        <v>40.2042851</v>
      </c>
    </row>
    <row r="76" spans="1:6" x14ac:dyDescent="0.2">
      <c r="A76" s="2" t="s">
        <v>864</v>
      </c>
      <c r="B76" s="16">
        <v>422.58559159999999</v>
      </c>
    </row>
    <row r="77" spans="1:6" x14ac:dyDescent="0.2">
      <c r="A77" s="2" t="s">
        <v>865</v>
      </c>
      <c r="B77" s="16">
        <v>39.067074900000001</v>
      </c>
    </row>
    <row r="78" spans="1:6" x14ac:dyDescent="0.2">
      <c r="A78" s="2" t="s">
        <v>866</v>
      </c>
      <c r="B78" s="16">
        <v>412.24907100000001</v>
      </c>
    </row>
    <row r="80" spans="1:6" x14ac:dyDescent="0.2">
      <c r="A80" s="15" t="s">
        <v>160</v>
      </c>
    </row>
    <row r="81" spans="1:2" x14ac:dyDescent="0.2">
      <c r="A81" s="2" t="s">
        <v>863</v>
      </c>
      <c r="B81" s="16">
        <v>45.536779299999999</v>
      </c>
    </row>
    <row r="82" spans="1:2" x14ac:dyDescent="0.2">
      <c r="A82" s="2" t="s">
        <v>864</v>
      </c>
      <c r="B82" s="16">
        <v>478.64809559999998</v>
      </c>
    </row>
    <row r="83" spans="1:2" x14ac:dyDescent="0.2">
      <c r="A83" s="2" t="s">
        <v>865</v>
      </c>
      <c r="B83" s="16">
        <v>44.037553099999997</v>
      </c>
    </row>
    <row r="84" spans="1:2" x14ac:dyDescent="0.2">
      <c r="A84" s="2" t="s">
        <v>866</v>
      </c>
      <c r="B84" s="16">
        <v>464.69919679999998</v>
      </c>
    </row>
    <row r="86" spans="1:2" x14ac:dyDescent="0.2">
      <c r="A86" s="15" t="s">
        <v>161</v>
      </c>
      <c r="B86" s="61" t="s">
        <v>867</v>
      </c>
    </row>
    <row r="88" spans="1:2" x14ac:dyDescent="0.2">
      <c r="A88" s="15" t="s">
        <v>868</v>
      </c>
      <c r="B88" s="62">
        <v>0.14179224758767037</v>
      </c>
    </row>
    <row r="90" spans="1:2" x14ac:dyDescent="0.2">
      <c r="A90" s="15" t="s">
        <v>869</v>
      </c>
    </row>
  </sheetData>
  <mergeCells count="1">
    <mergeCell ref="A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27.14062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27.140625" style="3" bestFit="1" customWidth="1"/>
    <col min="259" max="259" width="20" style="3" bestFit="1" customWidth="1"/>
    <col min="260" max="260" width="10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27.140625" style="3" bestFit="1" customWidth="1"/>
    <col min="515" max="515" width="20" style="3" bestFit="1" customWidth="1"/>
    <col min="516" max="516" width="10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27.140625" style="3" bestFit="1" customWidth="1"/>
    <col min="771" max="771" width="20" style="3" bestFit="1" customWidth="1"/>
    <col min="772" max="772" width="10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27.140625" style="3" bestFit="1" customWidth="1"/>
    <col min="1027" max="1027" width="20" style="3" bestFit="1" customWidth="1"/>
    <col min="1028" max="1028" width="10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27.140625" style="3" bestFit="1" customWidth="1"/>
    <col min="1283" max="1283" width="20" style="3" bestFit="1" customWidth="1"/>
    <col min="1284" max="1284" width="10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27.140625" style="3" bestFit="1" customWidth="1"/>
    <col min="1539" max="1539" width="20" style="3" bestFit="1" customWidth="1"/>
    <col min="1540" max="1540" width="10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27.140625" style="3" bestFit="1" customWidth="1"/>
    <col min="1795" max="1795" width="20" style="3" bestFit="1" customWidth="1"/>
    <col min="1796" max="1796" width="10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27.140625" style="3" bestFit="1" customWidth="1"/>
    <col min="2051" max="2051" width="20" style="3" bestFit="1" customWidth="1"/>
    <col min="2052" max="2052" width="10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27.140625" style="3" bestFit="1" customWidth="1"/>
    <col min="2307" max="2307" width="20" style="3" bestFit="1" customWidth="1"/>
    <col min="2308" max="2308" width="10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27.140625" style="3" bestFit="1" customWidth="1"/>
    <col min="2563" max="2563" width="20" style="3" bestFit="1" customWidth="1"/>
    <col min="2564" max="2564" width="10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27.140625" style="3" bestFit="1" customWidth="1"/>
    <col min="2819" max="2819" width="20" style="3" bestFit="1" customWidth="1"/>
    <col min="2820" max="2820" width="10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27.140625" style="3" bestFit="1" customWidth="1"/>
    <col min="3075" max="3075" width="20" style="3" bestFit="1" customWidth="1"/>
    <col min="3076" max="3076" width="10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27.140625" style="3" bestFit="1" customWidth="1"/>
    <col min="3331" max="3331" width="20" style="3" bestFit="1" customWidth="1"/>
    <col min="3332" max="3332" width="10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27.140625" style="3" bestFit="1" customWidth="1"/>
    <col min="3587" max="3587" width="20" style="3" bestFit="1" customWidth="1"/>
    <col min="3588" max="3588" width="10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27.140625" style="3" bestFit="1" customWidth="1"/>
    <col min="3843" max="3843" width="20" style="3" bestFit="1" customWidth="1"/>
    <col min="3844" max="3844" width="10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27.140625" style="3" bestFit="1" customWidth="1"/>
    <col min="4099" max="4099" width="20" style="3" bestFit="1" customWidth="1"/>
    <col min="4100" max="4100" width="10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27.140625" style="3" bestFit="1" customWidth="1"/>
    <col min="4355" max="4355" width="20" style="3" bestFit="1" customWidth="1"/>
    <col min="4356" max="4356" width="10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27.140625" style="3" bestFit="1" customWidth="1"/>
    <col min="4611" max="4611" width="20" style="3" bestFit="1" customWidth="1"/>
    <col min="4612" max="4612" width="10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27.140625" style="3" bestFit="1" customWidth="1"/>
    <col min="4867" max="4867" width="20" style="3" bestFit="1" customWidth="1"/>
    <col min="4868" max="4868" width="10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27.140625" style="3" bestFit="1" customWidth="1"/>
    <col min="5123" max="5123" width="20" style="3" bestFit="1" customWidth="1"/>
    <col min="5124" max="5124" width="10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27.140625" style="3" bestFit="1" customWidth="1"/>
    <col min="5379" max="5379" width="20" style="3" bestFit="1" customWidth="1"/>
    <col min="5380" max="5380" width="10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27.140625" style="3" bestFit="1" customWidth="1"/>
    <col min="5635" max="5635" width="20" style="3" bestFit="1" customWidth="1"/>
    <col min="5636" max="5636" width="10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27.140625" style="3" bestFit="1" customWidth="1"/>
    <col min="5891" max="5891" width="20" style="3" bestFit="1" customWidth="1"/>
    <col min="5892" max="5892" width="10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27.140625" style="3" bestFit="1" customWidth="1"/>
    <col min="6147" max="6147" width="20" style="3" bestFit="1" customWidth="1"/>
    <col min="6148" max="6148" width="10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27.140625" style="3" bestFit="1" customWidth="1"/>
    <col min="6403" max="6403" width="20" style="3" bestFit="1" customWidth="1"/>
    <col min="6404" max="6404" width="10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27.140625" style="3" bestFit="1" customWidth="1"/>
    <col min="6659" max="6659" width="20" style="3" bestFit="1" customWidth="1"/>
    <col min="6660" max="6660" width="10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27.140625" style="3" bestFit="1" customWidth="1"/>
    <col min="6915" max="6915" width="20" style="3" bestFit="1" customWidth="1"/>
    <col min="6916" max="6916" width="10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27.140625" style="3" bestFit="1" customWidth="1"/>
    <col min="7171" max="7171" width="20" style="3" bestFit="1" customWidth="1"/>
    <col min="7172" max="7172" width="10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27.140625" style="3" bestFit="1" customWidth="1"/>
    <col min="7427" max="7427" width="20" style="3" bestFit="1" customWidth="1"/>
    <col min="7428" max="7428" width="10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27.140625" style="3" bestFit="1" customWidth="1"/>
    <col min="7683" max="7683" width="20" style="3" bestFit="1" customWidth="1"/>
    <col min="7684" max="7684" width="10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27.140625" style="3" bestFit="1" customWidth="1"/>
    <col min="7939" max="7939" width="20" style="3" bestFit="1" customWidth="1"/>
    <col min="7940" max="7940" width="10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27.140625" style="3" bestFit="1" customWidth="1"/>
    <col min="8195" max="8195" width="20" style="3" bestFit="1" customWidth="1"/>
    <col min="8196" max="8196" width="10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27.140625" style="3" bestFit="1" customWidth="1"/>
    <col min="8451" max="8451" width="20" style="3" bestFit="1" customWidth="1"/>
    <col min="8452" max="8452" width="10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27.140625" style="3" bestFit="1" customWidth="1"/>
    <col min="8707" max="8707" width="20" style="3" bestFit="1" customWidth="1"/>
    <col min="8708" max="8708" width="10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27.140625" style="3" bestFit="1" customWidth="1"/>
    <col min="8963" max="8963" width="20" style="3" bestFit="1" customWidth="1"/>
    <col min="8964" max="8964" width="10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27.140625" style="3" bestFit="1" customWidth="1"/>
    <col min="9219" max="9219" width="20" style="3" bestFit="1" customWidth="1"/>
    <col min="9220" max="9220" width="10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27.140625" style="3" bestFit="1" customWidth="1"/>
    <col min="9475" max="9475" width="20" style="3" bestFit="1" customWidth="1"/>
    <col min="9476" max="9476" width="10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27.140625" style="3" bestFit="1" customWidth="1"/>
    <col min="9731" max="9731" width="20" style="3" bestFit="1" customWidth="1"/>
    <col min="9732" max="9732" width="10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27.140625" style="3" bestFit="1" customWidth="1"/>
    <col min="9987" max="9987" width="20" style="3" bestFit="1" customWidth="1"/>
    <col min="9988" max="9988" width="10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27.140625" style="3" bestFit="1" customWidth="1"/>
    <col min="10243" max="10243" width="20" style="3" bestFit="1" customWidth="1"/>
    <col min="10244" max="10244" width="10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27.140625" style="3" bestFit="1" customWidth="1"/>
    <col min="10499" max="10499" width="20" style="3" bestFit="1" customWidth="1"/>
    <col min="10500" max="10500" width="10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27.140625" style="3" bestFit="1" customWidth="1"/>
    <col min="10755" max="10755" width="20" style="3" bestFit="1" customWidth="1"/>
    <col min="10756" max="10756" width="10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27.140625" style="3" bestFit="1" customWidth="1"/>
    <col min="11011" max="11011" width="20" style="3" bestFit="1" customWidth="1"/>
    <col min="11012" max="11012" width="10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27.140625" style="3" bestFit="1" customWidth="1"/>
    <col min="11267" max="11267" width="20" style="3" bestFit="1" customWidth="1"/>
    <col min="11268" max="11268" width="10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27.140625" style="3" bestFit="1" customWidth="1"/>
    <col min="11523" max="11523" width="20" style="3" bestFit="1" customWidth="1"/>
    <col min="11524" max="11524" width="10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27.140625" style="3" bestFit="1" customWidth="1"/>
    <col min="11779" max="11779" width="20" style="3" bestFit="1" customWidth="1"/>
    <col min="11780" max="11780" width="10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27.140625" style="3" bestFit="1" customWidth="1"/>
    <col min="12035" max="12035" width="20" style="3" bestFit="1" customWidth="1"/>
    <col min="12036" max="12036" width="10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27.140625" style="3" bestFit="1" customWidth="1"/>
    <col min="12291" max="12291" width="20" style="3" bestFit="1" customWidth="1"/>
    <col min="12292" max="12292" width="10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27.140625" style="3" bestFit="1" customWidth="1"/>
    <col min="12547" max="12547" width="20" style="3" bestFit="1" customWidth="1"/>
    <col min="12548" max="12548" width="10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27.140625" style="3" bestFit="1" customWidth="1"/>
    <col min="12803" max="12803" width="20" style="3" bestFit="1" customWidth="1"/>
    <col min="12804" max="12804" width="10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27.140625" style="3" bestFit="1" customWidth="1"/>
    <col min="13059" max="13059" width="20" style="3" bestFit="1" customWidth="1"/>
    <col min="13060" max="13060" width="10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27.140625" style="3" bestFit="1" customWidth="1"/>
    <col min="13315" max="13315" width="20" style="3" bestFit="1" customWidth="1"/>
    <col min="13316" max="13316" width="10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27.140625" style="3" bestFit="1" customWidth="1"/>
    <col min="13571" max="13571" width="20" style="3" bestFit="1" customWidth="1"/>
    <col min="13572" max="13572" width="10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27.140625" style="3" bestFit="1" customWidth="1"/>
    <col min="13827" max="13827" width="20" style="3" bestFit="1" customWidth="1"/>
    <col min="13828" max="13828" width="10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27.140625" style="3" bestFit="1" customWidth="1"/>
    <col min="14083" max="14083" width="20" style="3" bestFit="1" customWidth="1"/>
    <col min="14084" max="14084" width="10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27.140625" style="3" bestFit="1" customWidth="1"/>
    <col min="14339" max="14339" width="20" style="3" bestFit="1" customWidth="1"/>
    <col min="14340" max="14340" width="10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27.140625" style="3" bestFit="1" customWidth="1"/>
    <col min="14595" max="14595" width="20" style="3" bestFit="1" customWidth="1"/>
    <col min="14596" max="14596" width="10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27.140625" style="3" bestFit="1" customWidth="1"/>
    <col min="14851" max="14851" width="20" style="3" bestFit="1" customWidth="1"/>
    <col min="14852" max="14852" width="10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27.140625" style="3" bestFit="1" customWidth="1"/>
    <col min="15107" max="15107" width="20" style="3" bestFit="1" customWidth="1"/>
    <col min="15108" max="15108" width="10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27.140625" style="3" bestFit="1" customWidth="1"/>
    <col min="15363" max="15363" width="20" style="3" bestFit="1" customWidth="1"/>
    <col min="15364" max="15364" width="10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27.140625" style="3" bestFit="1" customWidth="1"/>
    <col min="15619" max="15619" width="20" style="3" bestFit="1" customWidth="1"/>
    <col min="15620" max="15620" width="10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27.140625" style="3" bestFit="1" customWidth="1"/>
    <col min="15875" max="15875" width="20" style="3" bestFit="1" customWidth="1"/>
    <col min="15876" max="15876" width="10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27.140625" style="3" bestFit="1" customWidth="1"/>
    <col min="16131" max="16131" width="20" style="3" bestFit="1" customWidth="1"/>
    <col min="16132" max="16132" width="10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870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839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871</v>
      </c>
      <c r="B8" s="10" t="s">
        <v>872</v>
      </c>
      <c r="C8" s="10" t="s">
        <v>851</v>
      </c>
      <c r="D8" s="10">
        <v>317887</v>
      </c>
      <c r="E8" s="10">
        <v>6070.3701520000004</v>
      </c>
      <c r="F8" s="10">
        <v>11.688789126796339</v>
      </c>
    </row>
    <row r="9" spans="1:6" x14ac:dyDescent="0.2">
      <c r="A9" s="10" t="s">
        <v>873</v>
      </c>
      <c r="B9" s="10" t="s">
        <v>874</v>
      </c>
      <c r="C9" s="10" t="s">
        <v>103</v>
      </c>
      <c r="D9" s="10">
        <v>1109697</v>
      </c>
      <c r="E9" s="10">
        <v>5821.4704620000002</v>
      </c>
      <c r="F9" s="10">
        <v>11.209520825640693</v>
      </c>
    </row>
    <row r="10" spans="1:6" x14ac:dyDescent="0.2">
      <c r="A10" s="10" t="s">
        <v>9</v>
      </c>
      <c r="B10" s="10" t="s">
        <v>10</v>
      </c>
      <c r="C10" s="10" t="s">
        <v>11</v>
      </c>
      <c r="D10" s="10">
        <v>350000</v>
      </c>
      <c r="E10" s="10">
        <v>4454.9750000000004</v>
      </c>
      <c r="F10" s="10">
        <v>8.578268216970752</v>
      </c>
    </row>
    <row r="11" spans="1:6" x14ac:dyDescent="0.2">
      <c r="A11" s="10" t="s">
        <v>29</v>
      </c>
      <c r="B11" s="10" t="s">
        <v>30</v>
      </c>
      <c r="C11" s="10" t="s">
        <v>11</v>
      </c>
      <c r="D11" s="10">
        <v>1600000</v>
      </c>
      <c r="E11" s="10">
        <v>4034.4</v>
      </c>
      <c r="F11" s="10">
        <v>7.7684308653913448</v>
      </c>
    </row>
    <row r="12" spans="1:6" x14ac:dyDescent="0.2">
      <c r="A12" s="10" t="s">
        <v>14</v>
      </c>
      <c r="B12" s="10" t="s">
        <v>15</v>
      </c>
      <c r="C12" s="10" t="s">
        <v>16</v>
      </c>
      <c r="D12" s="10">
        <v>385100</v>
      </c>
      <c r="E12" s="10">
        <v>3989.8285500000002</v>
      </c>
      <c r="F12" s="10">
        <v>7.6826063988299609</v>
      </c>
    </row>
    <row r="13" spans="1:6" x14ac:dyDescent="0.2">
      <c r="A13" s="10" t="s">
        <v>49</v>
      </c>
      <c r="B13" s="10" t="s">
        <v>50</v>
      </c>
      <c r="C13" s="10" t="s">
        <v>51</v>
      </c>
      <c r="D13" s="10">
        <v>284900</v>
      </c>
      <c r="E13" s="10">
        <v>3087.4612999999999</v>
      </c>
      <c r="F13" s="10">
        <v>5.9450549421528072</v>
      </c>
    </row>
    <row r="14" spans="1:6" x14ac:dyDescent="0.2">
      <c r="A14" s="10" t="s">
        <v>875</v>
      </c>
      <c r="B14" s="10" t="s">
        <v>876</v>
      </c>
      <c r="C14" s="10" t="s">
        <v>11</v>
      </c>
      <c r="D14" s="10">
        <v>3613550</v>
      </c>
      <c r="E14" s="10">
        <v>2601.7559999999999</v>
      </c>
      <c r="F14" s="10">
        <v>5.0098060714398969</v>
      </c>
    </row>
    <row r="15" spans="1:6" x14ac:dyDescent="0.2">
      <c r="A15" s="10" t="s">
        <v>877</v>
      </c>
      <c r="B15" s="10" t="s">
        <v>878</v>
      </c>
      <c r="C15" s="10" t="s">
        <v>48</v>
      </c>
      <c r="D15" s="10">
        <v>251563</v>
      </c>
      <c r="E15" s="10">
        <v>2203.0629730000001</v>
      </c>
      <c r="F15" s="10">
        <v>4.2421035092836652</v>
      </c>
    </row>
    <row r="16" spans="1:6" x14ac:dyDescent="0.2">
      <c r="A16" s="10" t="s">
        <v>879</v>
      </c>
      <c r="B16" s="10" t="s">
        <v>880</v>
      </c>
      <c r="C16" s="10" t="s">
        <v>19</v>
      </c>
      <c r="D16" s="10">
        <v>578148</v>
      </c>
      <c r="E16" s="10">
        <v>1968.59394</v>
      </c>
      <c r="F16" s="10">
        <v>3.7906221309038162</v>
      </c>
    </row>
    <row r="17" spans="1:6" x14ac:dyDescent="0.2">
      <c r="A17" s="10" t="s">
        <v>881</v>
      </c>
      <c r="B17" s="10" t="s">
        <v>882</v>
      </c>
      <c r="C17" s="10" t="s">
        <v>851</v>
      </c>
      <c r="D17" s="10">
        <v>310891</v>
      </c>
      <c r="E17" s="10">
        <v>1886.3311430000001</v>
      </c>
      <c r="F17" s="10">
        <v>3.6322211663766937</v>
      </c>
    </row>
    <row r="18" spans="1:6" x14ac:dyDescent="0.2">
      <c r="A18" s="10" t="s">
        <v>854</v>
      </c>
      <c r="B18" s="10" t="s">
        <v>855</v>
      </c>
      <c r="C18" s="10" t="s">
        <v>83</v>
      </c>
      <c r="D18" s="10">
        <v>763800</v>
      </c>
      <c r="E18" s="10">
        <v>1679.9781</v>
      </c>
      <c r="F18" s="10">
        <v>3.2348784764082659</v>
      </c>
    </row>
    <row r="19" spans="1:6" x14ac:dyDescent="0.2">
      <c r="A19" s="10" t="s">
        <v>883</v>
      </c>
      <c r="B19" s="10" t="s">
        <v>884</v>
      </c>
      <c r="C19" s="10" t="s">
        <v>851</v>
      </c>
      <c r="D19" s="10">
        <v>899161</v>
      </c>
      <c r="E19" s="10">
        <v>1570.384687</v>
      </c>
      <c r="F19" s="10">
        <v>3.0238510988074374</v>
      </c>
    </row>
    <row r="20" spans="1:6" x14ac:dyDescent="0.2">
      <c r="A20" s="10" t="s">
        <v>99</v>
      </c>
      <c r="B20" s="10" t="s">
        <v>100</v>
      </c>
      <c r="C20" s="10" t="s">
        <v>83</v>
      </c>
      <c r="D20" s="10">
        <v>132400</v>
      </c>
      <c r="E20" s="10">
        <v>1342.4036000000001</v>
      </c>
      <c r="F20" s="10">
        <v>2.5848625718948184</v>
      </c>
    </row>
    <row r="21" spans="1:6" x14ac:dyDescent="0.2">
      <c r="A21" s="10" t="s">
        <v>885</v>
      </c>
      <c r="B21" s="10" t="s">
        <v>886</v>
      </c>
      <c r="C21" s="10" t="s">
        <v>91</v>
      </c>
      <c r="D21" s="10">
        <v>465995</v>
      </c>
      <c r="E21" s="10">
        <v>1195.9761679999999</v>
      </c>
      <c r="F21" s="10">
        <v>2.3029095225470115</v>
      </c>
    </row>
    <row r="22" spans="1:6" x14ac:dyDescent="0.2">
      <c r="A22" s="10" t="s">
        <v>54</v>
      </c>
      <c r="B22" s="10" t="s">
        <v>55</v>
      </c>
      <c r="C22" s="10" t="s">
        <v>19</v>
      </c>
      <c r="D22" s="10">
        <v>20000</v>
      </c>
      <c r="E22" s="10">
        <v>1095.46</v>
      </c>
      <c r="F22" s="10">
        <v>2.1093608159333739</v>
      </c>
    </row>
    <row r="23" spans="1:6" x14ac:dyDescent="0.2">
      <c r="A23" s="10" t="s">
        <v>887</v>
      </c>
      <c r="B23" s="10" t="s">
        <v>888</v>
      </c>
      <c r="C23" s="10" t="s">
        <v>62</v>
      </c>
      <c r="D23" s="10">
        <v>429754</v>
      </c>
      <c r="E23" s="10">
        <v>1088.352005</v>
      </c>
      <c r="F23" s="10">
        <v>2.0956740303521104</v>
      </c>
    </row>
    <row r="24" spans="1:6" x14ac:dyDescent="0.2">
      <c r="A24" s="10" t="s">
        <v>889</v>
      </c>
      <c r="B24" s="10" t="s">
        <v>890</v>
      </c>
      <c r="C24" s="10" t="s">
        <v>891</v>
      </c>
      <c r="D24" s="10">
        <v>96935</v>
      </c>
      <c r="E24" s="10">
        <v>1032.6970229999999</v>
      </c>
      <c r="F24" s="10">
        <v>1.9885076908762032</v>
      </c>
    </row>
    <row r="25" spans="1:6" x14ac:dyDescent="0.2">
      <c r="A25" s="10" t="s">
        <v>119</v>
      </c>
      <c r="B25" s="10" t="s">
        <v>120</v>
      </c>
      <c r="C25" s="10" t="s">
        <v>121</v>
      </c>
      <c r="D25" s="10">
        <v>317700</v>
      </c>
      <c r="E25" s="10">
        <v>1023.9471</v>
      </c>
      <c r="F25" s="10">
        <v>1.9716592941126205</v>
      </c>
    </row>
    <row r="26" spans="1:6" x14ac:dyDescent="0.2">
      <c r="A26" s="10" t="s">
        <v>128</v>
      </c>
      <c r="B26" s="10" t="s">
        <v>129</v>
      </c>
      <c r="C26" s="10" t="s">
        <v>88</v>
      </c>
      <c r="D26" s="10">
        <v>151900</v>
      </c>
      <c r="E26" s="10">
        <v>1002.76785</v>
      </c>
      <c r="F26" s="10">
        <v>1.930877631559121</v>
      </c>
    </row>
    <row r="27" spans="1:6" x14ac:dyDescent="0.2">
      <c r="A27" s="10" t="s">
        <v>84</v>
      </c>
      <c r="B27" s="10" t="s">
        <v>85</v>
      </c>
      <c r="C27" s="10" t="s">
        <v>48</v>
      </c>
      <c r="D27" s="10">
        <v>17000</v>
      </c>
      <c r="E27" s="10">
        <v>822.21349999999995</v>
      </c>
      <c r="F27" s="10">
        <v>1.5832115633902057</v>
      </c>
    </row>
    <row r="28" spans="1:6" x14ac:dyDescent="0.2">
      <c r="A28" s="10" t="s">
        <v>31</v>
      </c>
      <c r="B28" s="10" t="s">
        <v>32</v>
      </c>
      <c r="C28" s="10" t="s">
        <v>33</v>
      </c>
      <c r="D28" s="10">
        <v>23200</v>
      </c>
      <c r="E28" s="10">
        <v>720.91679999999997</v>
      </c>
      <c r="F28" s="10">
        <v>1.3881599049422859</v>
      </c>
    </row>
    <row r="29" spans="1:6" x14ac:dyDescent="0.2">
      <c r="A29" s="10" t="s">
        <v>892</v>
      </c>
      <c r="B29" s="10" t="s">
        <v>893</v>
      </c>
      <c r="C29" s="10" t="s">
        <v>894</v>
      </c>
      <c r="D29" s="10">
        <v>625863</v>
      </c>
      <c r="E29" s="10">
        <v>647.14234199999999</v>
      </c>
      <c r="F29" s="10">
        <v>1.2461036446297942</v>
      </c>
    </row>
    <row r="30" spans="1:6" x14ac:dyDescent="0.2">
      <c r="A30" s="10" t="s">
        <v>895</v>
      </c>
      <c r="B30" s="10" t="s">
        <v>896</v>
      </c>
      <c r="C30" s="10" t="s">
        <v>91</v>
      </c>
      <c r="D30" s="10">
        <v>295000</v>
      </c>
      <c r="E30" s="10">
        <v>590.14750000000004</v>
      </c>
      <c r="F30" s="10">
        <v>1.136357340405894</v>
      </c>
    </row>
    <row r="31" spans="1:6" x14ac:dyDescent="0.2">
      <c r="A31" s="10" t="s">
        <v>124</v>
      </c>
      <c r="B31" s="10" t="s">
        <v>125</v>
      </c>
      <c r="C31" s="10" t="s">
        <v>94</v>
      </c>
      <c r="D31" s="10">
        <v>148481</v>
      </c>
      <c r="E31" s="10">
        <v>522.87584149999998</v>
      </c>
      <c r="F31" s="10">
        <v>1.0068225326879021</v>
      </c>
    </row>
    <row r="32" spans="1:6" x14ac:dyDescent="0.2">
      <c r="A32" s="10" t="s">
        <v>897</v>
      </c>
      <c r="B32" s="10" t="s">
        <v>898</v>
      </c>
      <c r="C32" s="10" t="s">
        <v>33</v>
      </c>
      <c r="D32" s="10">
        <v>14084</v>
      </c>
      <c r="E32" s="10">
        <v>233.97045</v>
      </c>
      <c r="F32" s="10">
        <v>0.45052133287961094</v>
      </c>
    </row>
    <row r="33" spans="1:6" x14ac:dyDescent="0.2">
      <c r="A33" s="12" t="s">
        <v>135</v>
      </c>
      <c r="B33" s="10"/>
      <c r="C33" s="10"/>
      <c r="D33" s="10"/>
      <c r="E33" s="12">
        <f xml:space="preserve"> SUM(E8:E32)</f>
        <v>50687.48248649999</v>
      </c>
      <c r="F33" s="12">
        <f>SUM(F8:F32)</f>
        <v>97.601180705212656</v>
      </c>
    </row>
    <row r="34" spans="1:6" x14ac:dyDescent="0.2">
      <c r="A34" s="10"/>
      <c r="B34" s="10"/>
      <c r="C34" s="10"/>
      <c r="D34" s="10"/>
      <c r="E34" s="10"/>
      <c r="F34" s="10"/>
    </row>
    <row r="35" spans="1:6" x14ac:dyDescent="0.2">
      <c r="A35" s="12" t="s">
        <v>135</v>
      </c>
      <c r="B35" s="10"/>
      <c r="C35" s="10"/>
      <c r="D35" s="10"/>
      <c r="E35" s="12">
        <v>50687.48248649999</v>
      </c>
      <c r="F35" s="12">
        <v>97.601180705212656</v>
      </c>
    </row>
    <row r="36" spans="1:6" x14ac:dyDescent="0.2">
      <c r="A36" s="10"/>
      <c r="B36" s="10"/>
      <c r="C36" s="10"/>
      <c r="D36" s="10"/>
      <c r="E36" s="10"/>
      <c r="F36" s="10"/>
    </row>
    <row r="37" spans="1:6" x14ac:dyDescent="0.2">
      <c r="A37" s="12" t="s">
        <v>152</v>
      </c>
      <c r="B37" s="10"/>
      <c r="C37" s="10"/>
      <c r="D37" s="10"/>
      <c r="E37" s="12">
        <v>1245.7852468000001</v>
      </c>
      <c r="F37" s="12">
        <v>2.4</v>
      </c>
    </row>
    <row r="38" spans="1:6" x14ac:dyDescent="0.2">
      <c r="A38" s="10"/>
      <c r="B38" s="10"/>
      <c r="C38" s="10"/>
      <c r="D38" s="10"/>
      <c r="E38" s="10"/>
      <c r="F38" s="10"/>
    </row>
    <row r="39" spans="1:6" x14ac:dyDescent="0.2">
      <c r="A39" s="14" t="s">
        <v>153</v>
      </c>
      <c r="B39" s="7"/>
      <c r="C39" s="7"/>
      <c r="D39" s="7"/>
      <c r="E39" s="14">
        <v>51933.267733299988</v>
      </c>
      <c r="F39" s="14">
        <f xml:space="preserve"> ROUND(SUM(F35:F38),2)</f>
        <v>100</v>
      </c>
    </row>
    <row r="41" spans="1:6" x14ac:dyDescent="0.2">
      <c r="A41" s="15" t="s">
        <v>157</v>
      </c>
    </row>
    <row r="42" spans="1:6" x14ac:dyDescent="0.2">
      <c r="A42" s="15" t="s">
        <v>158</v>
      </c>
    </row>
    <row r="43" spans="1:6" x14ac:dyDescent="0.2">
      <c r="A43" s="15" t="s">
        <v>159</v>
      </c>
    </row>
    <row r="44" spans="1:6" x14ac:dyDescent="0.2">
      <c r="A44" s="2" t="s">
        <v>863</v>
      </c>
      <c r="B44" s="16">
        <v>57.091895899999997</v>
      </c>
    </row>
    <row r="45" spans="1:6" x14ac:dyDescent="0.2">
      <c r="A45" s="2" t="s">
        <v>864</v>
      </c>
      <c r="B45" s="16">
        <v>181.11080010000001</v>
      </c>
    </row>
    <row r="46" spans="1:6" x14ac:dyDescent="0.2">
      <c r="A46" s="2" t="s">
        <v>865</v>
      </c>
      <c r="B46" s="16">
        <v>55.751364500000001</v>
      </c>
    </row>
    <row r="47" spans="1:6" x14ac:dyDescent="0.2">
      <c r="A47" s="2" t="s">
        <v>866</v>
      </c>
      <c r="B47" s="16">
        <v>177.40880749999999</v>
      </c>
    </row>
    <row r="49" spans="1:2" x14ac:dyDescent="0.2">
      <c r="A49" s="15" t="s">
        <v>160</v>
      </c>
    </row>
    <row r="50" spans="1:2" x14ac:dyDescent="0.2">
      <c r="A50" s="2" t="s">
        <v>863</v>
      </c>
      <c r="B50" s="16">
        <v>68.220434900000001</v>
      </c>
    </row>
    <row r="51" spans="1:2" x14ac:dyDescent="0.2">
      <c r="A51" s="2" t="s">
        <v>864</v>
      </c>
      <c r="B51" s="16">
        <v>216.46792070000001</v>
      </c>
    </row>
    <row r="52" spans="1:2" x14ac:dyDescent="0.2">
      <c r="A52" s="2" t="s">
        <v>865</v>
      </c>
      <c r="B52" s="16">
        <v>66.399252899999993</v>
      </c>
    </row>
    <row r="53" spans="1:2" x14ac:dyDescent="0.2">
      <c r="A53" s="2" t="s">
        <v>866</v>
      </c>
      <c r="B53" s="16">
        <v>211.29190370000001</v>
      </c>
    </row>
    <row r="55" spans="1:2" x14ac:dyDescent="0.2">
      <c r="A55" s="15" t="s">
        <v>161</v>
      </c>
      <c r="B55" s="61" t="s">
        <v>867</v>
      </c>
    </row>
    <row r="57" spans="1:2" x14ac:dyDescent="0.2">
      <c r="A57" s="15" t="s">
        <v>868</v>
      </c>
      <c r="B57" s="62">
        <v>0.15293854247189273</v>
      </c>
    </row>
  </sheetData>
  <mergeCells count="1">
    <mergeCell ref="A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42.710937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42.7109375" style="3" bestFit="1" customWidth="1"/>
    <col min="259" max="259" width="20" style="3" bestFit="1" customWidth="1"/>
    <col min="260" max="260" width="10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42.7109375" style="3" bestFit="1" customWidth="1"/>
    <col min="515" max="515" width="20" style="3" bestFit="1" customWidth="1"/>
    <col min="516" max="516" width="10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42.7109375" style="3" bestFit="1" customWidth="1"/>
    <col min="771" max="771" width="20" style="3" bestFit="1" customWidth="1"/>
    <col min="772" max="772" width="10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42.7109375" style="3" bestFit="1" customWidth="1"/>
    <col min="1027" max="1027" width="20" style="3" bestFit="1" customWidth="1"/>
    <col min="1028" max="1028" width="10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42.7109375" style="3" bestFit="1" customWidth="1"/>
    <col min="1283" max="1283" width="20" style="3" bestFit="1" customWidth="1"/>
    <col min="1284" max="1284" width="10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42.7109375" style="3" bestFit="1" customWidth="1"/>
    <col min="1539" max="1539" width="20" style="3" bestFit="1" customWidth="1"/>
    <col min="1540" max="1540" width="10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42.7109375" style="3" bestFit="1" customWidth="1"/>
    <col min="1795" max="1795" width="20" style="3" bestFit="1" customWidth="1"/>
    <col min="1796" max="1796" width="10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42.7109375" style="3" bestFit="1" customWidth="1"/>
    <col min="2051" max="2051" width="20" style="3" bestFit="1" customWidth="1"/>
    <col min="2052" max="2052" width="10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42.7109375" style="3" bestFit="1" customWidth="1"/>
    <col min="2307" max="2307" width="20" style="3" bestFit="1" customWidth="1"/>
    <col min="2308" max="2308" width="10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42.7109375" style="3" bestFit="1" customWidth="1"/>
    <col min="2563" max="2563" width="20" style="3" bestFit="1" customWidth="1"/>
    <col min="2564" max="2564" width="10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42.7109375" style="3" bestFit="1" customWidth="1"/>
    <col min="2819" max="2819" width="20" style="3" bestFit="1" customWidth="1"/>
    <col min="2820" max="2820" width="10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42.7109375" style="3" bestFit="1" customWidth="1"/>
    <col min="3075" max="3075" width="20" style="3" bestFit="1" customWidth="1"/>
    <col min="3076" max="3076" width="10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42.7109375" style="3" bestFit="1" customWidth="1"/>
    <col min="3331" max="3331" width="20" style="3" bestFit="1" customWidth="1"/>
    <col min="3332" max="3332" width="10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42.7109375" style="3" bestFit="1" customWidth="1"/>
    <col min="3587" max="3587" width="20" style="3" bestFit="1" customWidth="1"/>
    <col min="3588" max="3588" width="10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42.7109375" style="3" bestFit="1" customWidth="1"/>
    <col min="3843" max="3843" width="20" style="3" bestFit="1" customWidth="1"/>
    <col min="3844" max="3844" width="10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42.7109375" style="3" bestFit="1" customWidth="1"/>
    <col min="4099" max="4099" width="20" style="3" bestFit="1" customWidth="1"/>
    <col min="4100" max="4100" width="10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42.7109375" style="3" bestFit="1" customWidth="1"/>
    <col min="4355" max="4355" width="20" style="3" bestFit="1" customWidth="1"/>
    <col min="4356" max="4356" width="10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42.7109375" style="3" bestFit="1" customWidth="1"/>
    <col min="4611" max="4611" width="20" style="3" bestFit="1" customWidth="1"/>
    <col min="4612" max="4612" width="10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42.7109375" style="3" bestFit="1" customWidth="1"/>
    <col min="4867" max="4867" width="20" style="3" bestFit="1" customWidth="1"/>
    <col min="4868" max="4868" width="10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42.7109375" style="3" bestFit="1" customWidth="1"/>
    <col min="5123" max="5123" width="20" style="3" bestFit="1" customWidth="1"/>
    <col min="5124" max="5124" width="10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42.7109375" style="3" bestFit="1" customWidth="1"/>
    <col min="5379" max="5379" width="20" style="3" bestFit="1" customWidth="1"/>
    <col min="5380" max="5380" width="10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42.7109375" style="3" bestFit="1" customWidth="1"/>
    <col min="5635" max="5635" width="20" style="3" bestFit="1" customWidth="1"/>
    <col min="5636" max="5636" width="10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42.7109375" style="3" bestFit="1" customWidth="1"/>
    <col min="5891" max="5891" width="20" style="3" bestFit="1" customWidth="1"/>
    <col min="5892" max="5892" width="10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42.7109375" style="3" bestFit="1" customWidth="1"/>
    <col min="6147" max="6147" width="20" style="3" bestFit="1" customWidth="1"/>
    <col min="6148" max="6148" width="10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42.7109375" style="3" bestFit="1" customWidth="1"/>
    <col min="6403" max="6403" width="20" style="3" bestFit="1" customWidth="1"/>
    <col min="6404" max="6404" width="10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42.7109375" style="3" bestFit="1" customWidth="1"/>
    <col min="6659" max="6659" width="20" style="3" bestFit="1" customWidth="1"/>
    <col min="6660" max="6660" width="10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42.7109375" style="3" bestFit="1" customWidth="1"/>
    <col min="6915" max="6915" width="20" style="3" bestFit="1" customWidth="1"/>
    <col min="6916" max="6916" width="10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42.7109375" style="3" bestFit="1" customWidth="1"/>
    <col min="7171" max="7171" width="20" style="3" bestFit="1" customWidth="1"/>
    <col min="7172" max="7172" width="10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42.7109375" style="3" bestFit="1" customWidth="1"/>
    <col min="7427" max="7427" width="20" style="3" bestFit="1" customWidth="1"/>
    <col min="7428" max="7428" width="10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42.7109375" style="3" bestFit="1" customWidth="1"/>
    <col min="7683" max="7683" width="20" style="3" bestFit="1" customWidth="1"/>
    <col min="7684" max="7684" width="10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42.7109375" style="3" bestFit="1" customWidth="1"/>
    <col min="7939" max="7939" width="20" style="3" bestFit="1" customWidth="1"/>
    <col min="7940" max="7940" width="10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42.7109375" style="3" bestFit="1" customWidth="1"/>
    <col min="8195" max="8195" width="20" style="3" bestFit="1" customWidth="1"/>
    <col min="8196" max="8196" width="10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42.7109375" style="3" bestFit="1" customWidth="1"/>
    <col min="8451" max="8451" width="20" style="3" bestFit="1" customWidth="1"/>
    <col min="8452" max="8452" width="10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42.7109375" style="3" bestFit="1" customWidth="1"/>
    <col min="8707" max="8707" width="20" style="3" bestFit="1" customWidth="1"/>
    <col min="8708" max="8708" width="10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42.7109375" style="3" bestFit="1" customWidth="1"/>
    <col min="8963" max="8963" width="20" style="3" bestFit="1" customWidth="1"/>
    <col min="8964" max="8964" width="10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42.7109375" style="3" bestFit="1" customWidth="1"/>
    <col min="9219" max="9219" width="20" style="3" bestFit="1" customWidth="1"/>
    <col min="9220" max="9220" width="10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42.7109375" style="3" bestFit="1" customWidth="1"/>
    <col min="9475" max="9475" width="20" style="3" bestFit="1" customWidth="1"/>
    <col min="9476" max="9476" width="10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42.7109375" style="3" bestFit="1" customWidth="1"/>
    <col min="9731" max="9731" width="20" style="3" bestFit="1" customWidth="1"/>
    <col min="9732" max="9732" width="10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42.7109375" style="3" bestFit="1" customWidth="1"/>
    <col min="9987" max="9987" width="20" style="3" bestFit="1" customWidth="1"/>
    <col min="9988" max="9988" width="10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42.7109375" style="3" bestFit="1" customWidth="1"/>
    <col min="10243" max="10243" width="20" style="3" bestFit="1" customWidth="1"/>
    <col min="10244" max="10244" width="10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42.7109375" style="3" bestFit="1" customWidth="1"/>
    <col min="10499" max="10499" width="20" style="3" bestFit="1" customWidth="1"/>
    <col min="10500" max="10500" width="10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42.7109375" style="3" bestFit="1" customWidth="1"/>
    <col min="10755" max="10755" width="20" style="3" bestFit="1" customWidth="1"/>
    <col min="10756" max="10756" width="10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42.7109375" style="3" bestFit="1" customWidth="1"/>
    <col min="11011" max="11011" width="20" style="3" bestFit="1" customWidth="1"/>
    <col min="11012" max="11012" width="10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42.7109375" style="3" bestFit="1" customWidth="1"/>
    <col min="11267" max="11267" width="20" style="3" bestFit="1" customWidth="1"/>
    <col min="11268" max="11268" width="10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42.7109375" style="3" bestFit="1" customWidth="1"/>
    <col min="11523" max="11523" width="20" style="3" bestFit="1" customWidth="1"/>
    <col min="11524" max="11524" width="10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42.7109375" style="3" bestFit="1" customWidth="1"/>
    <col min="11779" max="11779" width="20" style="3" bestFit="1" customWidth="1"/>
    <col min="11780" max="11780" width="10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42.7109375" style="3" bestFit="1" customWidth="1"/>
    <col min="12035" max="12035" width="20" style="3" bestFit="1" customWidth="1"/>
    <col min="12036" max="12036" width="10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42.7109375" style="3" bestFit="1" customWidth="1"/>
    <col min="12291" max="12291" width="20" style="3" bestFit="1" customWidth="1"/>
    <col min="12292" max="12292" width="10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42.7109375" style="3" bestFit="1" customWidth="1"/>
    <col min="12547" max="12547" width="20" style="3" bestFit="1" customWidth="1"/>
    <col min="12548" max="12548" width="10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42.7109375" style="3" bestFit="1" customWidth="1"/>
    <col min="12803" max="12803" width="20" style="3" bestFit="1" customWidth="1"/>
    <col min="12804" max="12804" width="10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42.7109375" style="3" bestFit="1" customWidth="1"/>
    <col min="13059" max="13059" width="20" style="3" bestFit="1" customWidth="1"/>
    <col min="13060" max="13060" width="10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42.7109375" style="3" bestFit="1" customWidth="1"/>
    <col min="13315" max="13315" width="20" style="3" bestFit="1" customWidth="1"/>
    <col min="13316" max="13316" width="10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42.7109375" style="3" bestFit="1" customWidth="1"/>
    <col min="13571" max="13571" width="20" style="3" bestFit="1" customWidth="1"/>
    <col min="13572" max="13572" width="10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42.7109375" style="3" bestFit="1" customWidth="1"/>
    <col min="13827" max="13827" width="20" style="3" bestFit="1" customWidth="1"/>
    <col min="13828" max="13828" width="10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42.7109375" style="3" bestFit="1" customWidth="1"/>
    <col min="14083" max="14083" width="20" style="3" bestFit="1" customWidth="1"/>
    <col min="14084" max="14084" width="10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42.7109375" style="3" bestFit="1" customWidth="1"/>
    <col min="14339" max="14339" width="20" style="3" bestFit="1" customWidth="1"/>
    <col min="14340" max="14340" width="10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42.7109375" style="3" bestFit="1" customWidth="1"/>
    <col min="14595" max="14595" width="20" style="3" bestFit="1" customWidth="1"/>
    <col min="14596" max="14596" width="10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42.7109375" style="3" bestFit="1" customWidth="1"/>
    <col min="14851" max="14851" width="20" style="3" bestFit="1" customWidth="1"/>
    <col min="14852" max="14852" width="10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42.7109375" style="3" bestFit="1" customWidth="1"/>
    <col min="15107" max="15107" width="20" style="3" bestFit="1" customWidth="1"/>
    <col min="15108" max="15108" width="10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42.7109375" style="3" bestFit="1" customWidth="1"/>
    <col min="15363" max="15363" width="20" style="3" bestFit="1" customWidth="1"/>
    <col min="15364" max="15364" width="10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42.7109375" style="3" bestFit="1" customWidth="1"/>
    <col min="15619" max="15619" width="20" style="3" bestFit="1" customWidth="1"/>
    <col min="15620" max="15620" width="10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42.7109375" style="3" bestFit="1" customWidth="1"/>
    <col min="15875" max="15875" width="20" style="3" bestFit="1" customWidth="1"/>
    <col min="15876" max="15876" width="10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42.7109375" style="3" bestFit="1" customWidth="1"/>
    <col min="16131" max="16131" width="20" style="3" bestFit="1" customWidth="1"/>
    <col min="16132" max="16132" width="10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899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839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900</v>
      </c>
      <c r="B8" s="10" t="s">
        <v>901</v>
      </c>
      <c r="C8" s="10" t="s">
        <v>76</v>
      </c>
      <c r="D8" s="10">
        <v>3870968</v>
      </c>
      <c r="E8" s="10">
        <v>17109.67856</v>
      </c>
      <c r="F8" s="10">
        <v>4.4546809138267989</v>
      </c>
    </row>
    <row r="9" spans="1:6" x14ac:dyDescent="0.2">
      <c r="A9" s="10" t="s">
        <v>883</v>
      </c>
      <c r="B9" s="10" t="s">
        <v>884</v>
      </c>
      <c r="C9" s="10" t="s">
        <v>851</v>
      </c>
      <c r="D9" s="10">
        <v>8887515</v>
      </c>
      <c r="E9" s="10">
        <v>15522.04495</v>
      </c>
      <c r="F9" s="10">
        <v>4.0413241628033632</v>
      </c>
    </row>
    <row r="10" spans="1:6" x14ac:dyDescent="0.2">
      <c r="A10" s="10" t="s">
        <v>25</v>
      </c>
      <c r="B10" s="10" t="s">
        <v>26</v>
      </c>
      <c r="C10" s="10" t="s">
        <v>11</v>
      </c>
      <c r="D10" s="10">
        <v>848884</v>
      </c>
      <c r="E10" s="10">
        <v>10650.947550000001</v>
      </c>
      <c r="F10" s="10">
        <v>2.7730838191243792</v>
      </c>
    </row>
    <row r="11" spans="1:6" x14ac:dyDescent="0.2">
      <c r="A11" s="10" t="s">
        <v>902</v>
      </c>
      <c r="B11" s="10" t="s">
        <v>903</v>
      </c>
      <c r="C11" s="10" t="s">
        <v>16</v>
      </c>
      <c r="D11" s="10">
        <v>582409</v>
      </c>
      <c r="E11" s="10">
        <v>8757.1017240000001</v>
      </c>
      <c r="F11" s="10">
        <v>2.2800015659874884</v>
      </c>
    </row>
    <row r="12" spans="1:6" x14ac:dyDescent="0.2">
      <c r="A12" s="10" t="s">
        <v>904</v>
      </c>
      <c r="B12" s="10" t="s">
        <v>905</v>
      </c>
      <c r="C12" s="10" t="s">
        <v>851</v>
      </c>
      <c r="D12" s="10">
        <v>1048368</v>
      </c>
      <c r="E12" s="10">
        <v>8569.3600320000005</v>
      </c>
      <c r="F12" s="10">
        <v>2.2311210841508999</v>
      </c>
    </row>
    <row r="13" spans="1:6" x14ac:dyDescent="0.2">
      <c r="A13" s="10" t="s">
        <v>906</v>
      </c>
      <c r="B13" s="10" t="s">
        <v>907</v>
      </c>
      <c r="C13" s="10" t="s">
        <v>103</v>
      </c>
      <c r="D13" s="10">
        <v>7058878</v>
      </c>
      <c r="E13" s="10">
        <v>8403.5942589999995</v>
      </c>
      <c r="F13" s="10">
        <v>2.1879622590122905</v>
      </c>
    </row>
    <row r="14" spans="1:6" x14ac:dyDescent="0.2">
      <c r="A14" s="10" t="s">
        <v>97</v>
      </c>
      <c r="B14" s="10" t="s">
        <v>98</v>
      </c>
      <c r="C14" s="10" t="s">
        <v>41</v>
      </c>
      <c r="D14" s="10">
        <v>2151523</v>
      </c>
      <c r="E14" s="10">
        <v>8156.4236929999997</v>
      </c>
      <c r="F14" s="10">
        <v>2.123608858160325</v>
      </c>
    </row>
    <row r="15" spans="1:6" x14ac:dyDescent="0.2">
      <c r="A15" s="10" t="s">
        <v>908</v>
      </c>
      <c r="B15" s="10" t="s">
        <v>909</v>
      </c>
      <c r="C15" s="10" t="s">
        <v>103</v>
      </c>
      <c r="D15" s="10">
        <v>349620</v>
      </c>
      <c r="E15" s="10">
        <v>7986.5444699999998</v>
      </c>
      <c r="F15" s="10">
        <v>2.0793790539766848</v>
      </c>
    </row>
    <row r="16" spans="1:6" x14ac:dyDescent="0.2">
      <c r="A16" s="10" t="s">
        <v>9</v>
      </c>
      <c r="B16" s="10" t="s">
        <v>10</v>
      </c>
      <c r="C16" s="10" t="s">
        <v>11</v>
      </c>
      <c r="D16" s="10">
        <v>619107</v>
      </c>
      <c r="E16" s="10">
        <v>7880.3034500000003</v>
      </c>
      <c r="F16" s="10">
        <v>2.0517181109379345</v>
      </c>
    </row>
    <row r="17" spans="1:6" x14ac:dyDescent="0.2">
      <c r="A17" s="10" t="s">
        <v>910</v>
      </c>
      <c r="B17" s="10" t="s">
        <v>911</v>
      </c>
      <c r="C17" s="10" t="s">
        <v>76</v>
      </c>
      <c r="D17" s="10">
        <v>191136</v>
      </c>
      <c r="E17" s="10">
        <v>7820.0427360000003</v>
      </c>
      <c r="F17" s="10">
        <v>2.0360286138168751</v>
      </c>
    </row>
    <row r="18" spans="1:6" x14ac:dyDescent="0.2">
      <c r="A18" s="10" t="s">
        <v>879</v>
      </c>
      <c r="B18" s="10" t="s">
        <v>880</v>
      </c>
      <c r="C18" s="10" t="s">
        <v>19</v>
      </c>
      <c r="D18" s="10">
        <v>2207798</v>
      </c>
      <c r="E18" s="10">
        <v>7517.5521900000003</v>
      </c>
      <c r="F18" s="10">
        <v>1.9572720867930704</v>
      </c>
    </row>
    <row r="19" spans="1:6" x14ac:dyDescent="0.2">
      <c r="A19" s="10" t="s">
        <v>128</v>
      </c>
      <c r="B19" s="10" t="s">
        <v>129</v>
      </c>
      <c r="C19" s="10" t="s">
        <v>88</v>
      </c>
      <c r="D19" s="10">
        <v>1081121</v>
      </c>
      <c r="E19" s="10">
        <v>7137.0202820000004</v>
      </c>
      <c r="F19" s="10">
        <v>1.8581966879347476</v>
      </c>
    </row>
    <row r="20" spans="1:6" x14ac:dyDescent="0.2">
      <c r="A20" s="10" t="s">
        <v>912</v>
      </c>
      <c r="B20" s="10" t="s">
        <v>913</v>
      </c>
      <c r="C20" s="10" t="s">
        <v>48</v>
      </c>
      <c r="D20" s="10">
        <v>1163565</v>
      </c>
      <c r="E20" s="10">
        <v>6927.8660099999997</v>
      </c>
      <c r="F20" s="10">
        <v>1.8037412205069749</v>
      </c>
    </row>
    <row r="21" spans="1:6" x14ac:dyDescent="0.2">
      <c r="A21" s="10" t="s">
        <v>914</v>
      </c>
      <c r="B21" s="10" t="s">
        <v>915</v>
      </c>
      <c r="C21" s="10" t="s">
        <v>916</v>
      </c>
      <c r="D21" s="10">
        <v>5631203</v>
      </c>
      <c r="E21" s="10">
        <v>6923.5640890000004</v>
      </c>
      <c r="F21" s="10">
        <v>1.8026211710972628</v>
      </c>
    </row>
    <row r="22" spans="1:6" x14ac:dyDescent="0.2">
      <c r="A22" s="10" t="s">
        <v>917</v>
      </c>
      <c r="B22" s="10" t="s">
        <v>918</v>
      </c>
      <c r="C22" s="10" t="s">
        <v>51</v>
      </c>
      <c r="D22" s="10">
        <v>936105</v>
      </c>
      <c r="E22" s="10">
        <v>6893.0091679999996</v>
      </c>
      <c r="F22" s="10">
        <v>1.7946658829295237</v>
      </c>
    </row>
    <row r="23" spans="1:6" x14ac:dyDescent="0.2">
      <c r="A23" s="10" t="s">
        <v>919</v>
      </c>
      <c r="B23" s="10" t="s">
        <v>920</v>
      </c>
      <c r="C23" s="10" t="s">
        <v>76</v>
      </c>
      <c r="D23" s="10">
        <v>1527573</v>
      </c>
      <c r="E23" s="10">
        <v>6890.1180169999998</v>
      </c>
      <c r="F23" s="10">
        <v>1.7939131420096093</v>
      </c>
    </row>
    <row r="24" spans="1:6" x14ac:dyDescent="0.2">
      <c r="A24" s="10" t="s">
        <v>921</v>
      </c>
      <c r="B24" s="10" t="s">
        <v>922</v>
      </c>
      <c r="C24" s="10" t="s">
        <v>48</v>
      </c>
      <c r="D24" s="10">
        <v>1369275</v>
      </c>
      <c r="E24" s="10">
        <v>6836.1054379999996</v>
      </c>
      <c r="F24" s="10">
        <v>1.779850411144497</v>
      </c>
    </row>
    <row r="25" spans="1:6" x14ac:dyDescent="0.2">
      <c r="A25" s="10" t="s">
        <v>923</v>
      </c>
      <c r="B25" s="10" t="s">
        <v>924</v>
      </c>
      <c r="C25" s="10" t="s">
        <v>916</v>
      </c>
      <c r="D25" s="10">
        <v>159764</v>
      </c>
      <c r="E25" s="10">
        <v>6601.608244</v>
      </c>
      <c r="F25" s="10">
        <v>1.7187966531329417</v>
      </c>
    </row>
    <row r="26" spans="1:6" x14ac:dyDescent="0.2">
      <c r="A26" s="10" t="s">
        <v>27</v>
      </c>
      <c r="B26" s="10" t="s">
        <v>28</v>
      </c>
      <c r="C26" s="10" t="s">
        <v>11</v>
      </c>
      <c r="D26" s="10">
        <v>506427</v>
      </c>
      <c r="E26" s="10">
        <v>6056.6137070000004</v>
      </c>
      <c r="F26" s="10">
        <v>1.5769017160889711</v>
      </c>
    </row>
    <row r="27" spans="1:6" x14ac:dyDescent="0.2">
      <c r="A27" s="10" t="s">
        <v>109</v>
      </c>
      <c r="B27" s="10" t="s">
        <v>110</v>
      </c>
      <c r="C27" s="10" t="s">
        <v>11</v>
      </c>
      <c r="D27" s="10">
        <v>1225253</v>
      </c>
      <c r="E27" s="10">
        <v>5751.9502089999996</v>
      </c>
      <c r="F27" s="10">
        <v>1.4975794386469388</v>
      </c>
    </row>
    <row r="28" spans="1:6" x14ac:dyDescent="0.2">
      <c r="A28" s="10" t="s">
        <v>92</v>
      </c>
      <c r="B28" s="10" t="s">
        <v>93</v>
      </c>
      <c r="C28" s="10" t="s">
        <v>94</v>
      </c>
      <c r="D28" s="10">
        <v>3271718</v>
      </c>
      <c r="E28" s="10">
        <v>5692.7893199999999</v>
      </c>
      <c r="F28" s="10">
        <v>1.4821762922845374</v>
      </c>
    </row>
    <row r="29" spans="1:6" x14ac:dyDescent="0.2">
      <c r="A29" s="10" t="s">
        <v>925</v>
      </c>
      <c r="B29" s="10" t="s">
        <v>926</v>
      </c>
      <c r="C29" s="10" t="s">
        <v>62</v>
      </c>
      <c r="D29" s="10">
        <v>1598810</v>
      </c>
      <c r="E29" s="10">
        <v>5511.09807</v>
      </c>
      <c r="F29" s="10">
        <v>1.4348711052965983</v>
      </c>
    </row>
    <row r="30" spans="1:6" x14ac:dyDescent="0.2">
      <c r="A30" s="10" t="s">
        <v>927</v>
      </c>
      <c r="B30" s="10" t="s">
        <v>928</v>
      </c>
      <c r="C30" s="10" t="s">
        <v>11</v>
      </c>
      <c r="D30" s="10">
        <v>4076000</v>
      </c>
      <c r="E30" s="10">
        <v>5384.3959999999997</v>
      </c>
      <c r="F30" s="10">
        <v>1.4018829172957508</v>
      </c>
    </row>
    <row r="31" spans="1:6" x14ac:dyDescent="0.2">
      <c r="A31" s="10" t="s">
        <v>929</v>
      </c>
      <c r="B31" s="10" t="s">
        <v>930</v>
      </c>
      <c r="C31" s="10" t="s">
        <v>94</v>
      </c>
      <c r="D31" s="10">
        <v>1754879</v>
      </c>
      <c r="E31" s="10">
        <v>5257.6174840000003</v>
      </c>
      <c r="F31" s="10">
        <v>1.368874825791986</v>
      </c>
    </row>
    <row r="32" spans="1:6" x14ac:dyDescent="0.2">
      <c r="A32" s="10" t="s">
        <v>931</v>
      </c>
      <c r="B32" s="10" t="s">
        <v>932</v>
      </c>
      <c r="C32" s="10" t="s">
        <v>33</v>
      </c>
      <c r="D32" s="10">
        <v>1461573</v>
      </c>
      <c r="E32" s="10">
        <v>5201.7383069999996</v>
      </c>
      <c r="F32" s="10">
        <v>1.3543261069256829</v>
      </c>
    </row>
    <row r="33" spans="1:6" x14ac:dyDescent="0.2">
      <c r="A33" s="10" t="s">
        <v>847</v>
      </c>
      <c r="B33" s="10" t="s">
        <v>848</v>
      </c>
      <c r="C33" s="10" t="s">
        <v>76</v>
      </c>
      <c r="D33" s="10">
        <v>358682</v>
      </c>
      <c r="E33" s="10">
        <v>5029.4390039999998</v>
      </c>
      <c r="F33" s="10">
        <v>1.3094662100054593</v>
      </c>
    </row>
    <row r="34" spans="1:6" x14ac:dyDescent="0.2">
      <c r="A34" s="10" t="s">
        <v>933</v>
      </c>
      <c r="B34" s="10" t="s">
        <v>934</v>
      </c>
      <c r="C34" s="10" t="s">
        <v>113</v>
      </c>
      <c r="D34" s="10">
        <v>1871944</v>
      </c>
      <c r="E34" s="10">
        <v>5028.0415839999996</v>
      </c>
      <c r="F34" s="10">
        <v>1.3091023773255657</v>
      </c>
    </row>
    <row r="35" spans="1:6" x14ac:dyDescent="0.2">
      <c r="A35" s="10" t="s">
        <v>12</v>
      </c>
      <c r="B35" s="10" t="s">
        <v>13</v>
      </c>
      <c r="C35" s="10" t="s">
        <v>11</v>
      </c>
      <c r="D35" s="10">
        <v>925000</v>
      </c>
      <c r="E35" s="10">
        <v>5007.4875000000002</v>
      </c>
      <c r="F35" s="10">
        <v>1.3037509100040203</v>
      </c>
    </row>
    <row r="36" spans="1:6" x14ac:dyDescent="0.2">
      <c r="A36" s="10" t="s">
        <v>935</v>
      </c>
      <c r="B36" s="10" t="s">
        <v>936</v>
      </c>
      <c r="C36" s="10" t="s">
        <v>62</v>
      </c>
      <c r="D36" s="10">
        <v>1848242</v>
      </c>
      <c r="E36" s="10">
        <v>4824.8357409999999</v>
      </c>
      <c r="F36" s="10">
        <v>1.2561956446119278</v>
      </c>
    </row>
    <row r="37" spans="1:6" x14ac:dyDescent="0.2">
      <c r="A37" s="10" t="s">
        <v>937</v>
      </c>
      <c r="B37" s="10" t="s">
        <v>938</v>
      </c>
      <c r="C37" s="10" t="s">
        <v>106</v>
      </c>
      <c r="D37" s="10">
        <v>1555686</v>
      </c>
      <c r="E37" s="10">
        <v>4759.6213170000001</v>
      </c>
      <c r="F37" s="10">
        <v>1.2392163981064921</v>
      </c>
    </row>
    <row r="38" spans="1:6" x14ac:dyDescent="0.2">
      <c r="A38" s="10" t="s">
        <v>126</v>
      </c>
      <c r="B38" s="10" t="s">
        <v>127</v>
      </c>
      <c r="C38" s="10" t="s">
        <v>76</v>
      </c>
      <c r="D38" s="10">
        <v>3600653</v>
      </c>
      <c r="E38" s="10">
        <v>4677.2482470000004</v>
      </c>
      <c r="F38" s="10">
        <v>1.2177697215102301</v>
      </c>
    </row>
    <row r="39" spans="1:6" x14ac:dyDescent="0.2">
      <c r="A39" s="10" t="s">
        <v>939</v>
      </c>
      <c r="B39" s="10" t="s">
        <v>940</v>
      </c>
      <c r="C39" s="10" t="s">
        <v>106</v>
      </c>
      <c r="D39" s="10">
        <v>5548115</v>
      </c>
      <c r="E39" s="10">
        <v>4632.6760249999998</v>
      </c>
      <c r="F39" s="10">
        <v>1.2061648847545914</v>
      </c>
    </row>
    <row r="40" spans="1:6" x14ac:dyDescent="0.2">
      <c r="A40" s="10" t="s">
        <v>941</v>
      </c>
      <c r="B40" s="10" t="s">
        <v>942</v>
      </c>
      <c r="C40" s="10" t="s">
        <v>121</v>
      </c>
      <c r="D40" s="10">
        <v>5465533</v>
      </c>
      <c r="E40" s="10">
        <v>4599.2460199999996</v>
      </c>
      <c r="F40" s="10">
        <v>1.1974610388757569</v>
      </c>
    </row>
    <row r="41" spans="1:6" x14ac:dyDescent="0.2">
      <c r="A41" s="10" t="s">
        <v>943</v>
      </c>
      <c r="B41" s="10" t="s">
        <v>944</v>
      </c>
      <c r="C41" s="10" t="s">
        <v>106</v>
      </c>
      <c r="D41" s="10">
        <v>4555056</v>
      </c>
      <c r="E41" s="10">
        <v>4550.5009440000003</v>
      </c>
      <c r="F41" s="10">
        <v>1.1847697566322737</v>
      </c>
    </row>
    <row r="42" spans="1:6" x14ac:dyDescent="0.2">
      <c r="A42" s="10" t="s">
        <v>81</v>
      </c>
      <c r="B42" s="10" t="s">
        <v>82</v>
      </c>
      <c r="C42" s="10" t="s">
        <v>83</v>
      </c>
      <c r="D42" s="10">
        <v>437741</v>
      </c>
      <c r="E42" s="10">
        <v>4424.6860280000001</v>
      </c>
      <c r="F42" s="10">
        <v>1.1520125483063259</v>
      </c>
    </row>
    <row r="43" spans="1:6" x14ac:dyDescent="0.2">
      <c r="A43" s="10" t="s">
        <v>945</v>
      </c>
      <c r="B43" s="10" t="s">
        <v>946</v>
      </c>
      <c r="C43" s="10" t="s">
        <v>947</v>
      </c>
      <c r="D43" s="10">
        <v>1389309</v>
      </c>
      <c r="E43" s="10">
        <v>4165.1483820000003</v>
      </c>
      <c r="F43" s="10">
        <v>1.0844392508886489</v>
      </c>
    </row>
    <row r="44" spans="1:6" x14ac:dyDescent="0.2">
      <c r="A44" s="10" t="s">
        <v>948</v>
      </c>
      <c r="B44" s="10" t="s">
        <v>949</v>
      </c>
      <c r="C44" s="10" t="s">
        <v>950</v>
      </c>
      <c r="D44" s="10">
        <v>234468</v>
      </c>
      <c r="E44" s="10">
        <v>4109.7551039999998</v>
      </c>
      <c r="F44" s="10">
        <v>1.0700170408280931</v>
      </c>
    </row>
    <row r="45" spans="1:6" x14ac:dyDescent="0.2">
      <c r="A45" s="10" t="s">
        <v>951</v>
      </c>
      <c r="B45" s="10" t="s">
        <v>952</v>
      </c>
      <c r="C45" s="10" t="s">
        <v>76</v>
      </c>
      <c r="D45" s="10">
        <v>1503426</v>
      </c>
      <c r="E45" s="10">
        <v>4092.3255720000002</v>
      </c>
      <c r="F45" s="10">
        <v>1.0654790827790828</v>
      </c>
    </row>
    <row r="46" spans="1:6" x14ac:dyDescent="0.2">
      <c r="A46" s="10" t="s">
        <v>953</v>
      </c>
      <c r="B46" s="10" t="s">
        <v>954</v>
      </c>
      <c r="C46" s="10" t="s">
        <v>16</v>
      </c>
      <c r="D46" s="10">
        <v>957917</v>
      </c>
      <c r="E46" s="10">
        <v>4013.193272</v>
      </c>
      <c r="F46" s="10">
        <v>1.0448761740078254</v>
      </c>
    </row>
    <row r="47" spans="1:6" x14ac:dyDescent="0.2">
      <c r="A47" s="10" t="s">
        <v>955</v>
      </c>
      <c r="B47" s="10" t="s">
        <v>956</v>
      </c>
      <c r="C47" s="10" t="s">
        <v>103</v>
      </c>
      <c r="D47" s="10">
        <v>1539446</v>
      </c>
      <c r="E47" s="10">
        <v>3881.7130889999999</v>
      </c>
      <c r="F47" s="10">
        <v>1.0106439551088777</v>
      </c>
    </row>
    <row r="48" spans="1:6" x14ac:dyDescent="0.2">
      <c r="A48" s="10" t="s">
        <v>957</v>
      </c>
      <c r="B48" s="10" t="s">
        <v>958</v>
      </c>
      <c r="C48" s="10" t="s">
        <v>947</v>
      </c>
      <c r="D48" s="10">
        <v>507036</v>
      </c>
      <c r="E48" s="10">
        <v>3843.0793619999999</v>
      </c>
      <c r="F48" s="10">
        <v>1.0005852666482282</v>
      </c>
    </row>
    <row r="49" spans="1:6" x14ac:dyDescent="0.2">
      <c r="A49" s="10" t="s">
        <v>959</v>
      </c>
      <c r="B49" s="10" t="s">
        <v>960</v>
      </c>
      <c r="C49" s="10" t="s">
        <v>76</v>
      </c>
      <c r="D49" s="10">
        <v>688557</v>
      </c>
      <c r="E49" s="10">
        <v>3803.5888679999998</v>
      </c>
      <c r="F49" s="10">
        <v>0.99030351008088602</v>
      </c>
    </row>
    <row r="50" spans="1:6" x14ac:dyDescent="0.2">
      <c r="A50" s="10" t="s">
        <v>961</v>
      </c>
      <c r="B50" s="10" t="s">
        <v>962</v>
      </c>
      <c r="C50" s="10" t="s">
        <v>842</v>
      </c>
      <c r="D50" s="10">
        <v>232279</v>
      </c>
      <c r="E50" s="10">
        <v>3770.4688679999999</v>
      </c>
      <c r="F50" s="10">
        <v>0.98168037719451684</v>
      </c>
    </row>
    <row r="51" spans="1:6" x14ac:dyDescent="0.2">
      <c r="A51" s="10" t="s">
        <v>963</v>
      </c>
      <c r="B51" s="10" t="s">
        <v>964</v>
      </c>
      <c r="C51" s="10" t="s">
        <v>965</v>
      </c>
      <c r="D51" s="10">
        <v>439761</v>
      </c>
      <c r="E51" s="10">
        <v>3656.1729540000001</v>
      </c>
      <c r="F51" s="10">
        <v>0.95192225959816901</v>
      </c>
    </row>
    <row r="52" spans="1:6" x14ac:dyDescent="0.2">
      <c r="A52" s="10" t="s">
        <v>966</v>
      </c>
      <c r="B52" s="10" t="s">
        <v>967</v>
      </c>
      <c r="C52" s="10" t="s">
        <v>842</v>
      </c>
      <c r="D52" s="10">
        <v>654877</v>
      </c>
      <c r="E52" s="10">
        <v>3589.0533989999999</v>
      </c>
      <c r="F52" s="10">
        <v>0.93444699262839326</v>
      </c>
    </row>
    <row r="53" spans="1:6" x14ac:dyDescent="0.2">
      <c r="A53" s="10" t="s">
        <v>968</v>
      </c>
      <c r="B53" s="10" t="s">
        <v>969</v>
      </c>
      <c r="C53" s="10" t="s">
        <v>947</v>
      </c>
      <c r="D53" s="10">
        <v>1223470</v>
      </c>
      <c r="E53" s="10">
        <v>3581.0966899999999</v>
      </c>
      <c r="F53" s="10">
        <v>0.93237538154611155</v>
      </c>
    </row>
    <row r="54" spans="1:6" x14ac:dyDescent="0.2">
      <c r="A54" s="10" t="s">
        <v>970</v>
      </c>
      <c r="B54" s="10" t="s">
        <v>971</v>
      </c>
      <c r="C54" s="10" t="s">
        <v>851</v>
      </c>
      <c r="D54" s="10">
        <v>754597</v>
      </c>
      <c r="E54" s="10">
        <v>3573.016795</v>
      </c>
      <c r="F54" s="10">
        <v>0.93027169772084262</v>
      </c>
    </row>
    <row r="55" spans="1:6" x14ac:dyDescent="0.2">
      <c r="A55" s="10" t="s">
        <v>972</v>
      </c>
      <c r="B55" s="10" t="s">
        <v>973</v>
      </c>
      <c r="C55" s="10" t="s">
        <v>947</v>
      </c>
      <c r="D55" s="10">
        <v>2023715</v>
      </c>
      <c r="E55" s="10">
        <v>3512.1573830000002</v>
      </c>
      <c r="F55" s="10">
        <v>0.91442632341340613</v>
      </c>
    </row>
    <row r="56" spans="1:6" x14ac:dyDescent="0.2">
      <c r="A56" s="10" t="s">
        <v>974</v>
      </c>
      <c r="B56" s="10" t="s">
        <v>975</v>
      </c>
      <c r="C56" s="10" t="s">
        <v>83</v>
      </c>
      <c r="D56" s="10">
        <v>1665829</v>
      </c>
      <c r="E56" s="10">
        <v>3457.4280899999999</v>
      </c>
      <c r="F56" s="10">
        <v>0.90017698868164153</v>
      </c>
    </row>
    <row r="57" spans="1:6" x14ac:dyDescent="0.2">
      <c r="A57" s="10" t="s">
        <v>976</v>
      </c>
      <c r="B57" s="10" t="s">
        <v>977</v>
      </c>
      <c r="C57" s="10" t="s">
        <v>16</v>
      </c>
      <c r="D57" s="10">
        <v>723252</v>
      </c>
      <c r="E57" s="10">
        <v>3403.623912</v>
      </c>
      <c r="F57" s="10">
        <v>0.88616851716183875</v>
      </c>
    </row>
    <row r="58" spans="1:6" x14ac:dyDescent="0.2">
      <c r="A58" s="10" t="s">
        <v>978</v>
      </c>
      <c r="B58" s="10" t="s">
        <v>979</v>
      </c>
      <c r="C58" s="10" t="s">
        <v>48</v>
      </c>
      <c r="D58" s="10">
        <v>2560499</v>
      </c>
      <c r="E58" s="10">
        <v>3372.1771829999998</v>
      </c>
      <c r="F58" s="10">
        <v>0.87798103760239909</v>
      </c>
    </row>
    <row r="59" spans="1:6" x14ac:dyDescent="0.2">
      <c r="A59" s="10" t="s">
        <v>980</v>
      </c>
      <c r="B59" s="10" t="s">
        <v>981</v>
      </c>
      <c r="C59" s="10" t="s">
        <v>16</v>
      </c>
      <c r="D59" s="10">
        <v>699264</v>
      </c>
      <c r="E59" s="10">
        <v>3371.5013760000002</v>
      </c>
      <c r="F59" s="10">
        <v>0.87780508429423065</v>
      </c>
    </row>
    <row r="60" spans="1:6" x14ac:dyDescent="0.2">
      <c r="A60" s="10" t="s">
        <v>982</v>
      </c>
      <c r="B60" s="10" t="s">
        <v>983</v>
      </c>
      <c r="C60" s="10" t="s">
        <v>106</v>
      </c>
      <c r="D60" s="10">
        <v>384563</v>
      </c>
      <c r="E60" s="10">
        <v>3356.0813010000002</v>
      </c>
      <c r="F60" s="10">
        <v>0.87379030905743171</v>
      </c>
    </row>
    <row r="61" spans="1:6" x14ac:dyDescent="0.2">
      <c r="A61" s="10" t="s">
        <v>984</v>
      </c>
      <c r="B61" s="10" t="s">
        <v>985</v>
      </c>
      <c r="C61" s="10" t="s">
        <v>76</v>
      </c>
      <c r="D61" s="10">
        <v>789341</v>
      </c>
      <c r="E61" s="10">
        <v>3311.6801660000001</v>
      </c>
      <c r="F61" s="10">
        <v>0.86223001656314957</v>
      </c>
    </row>
    <row r="62" spans="1:6" x14ac:dyDescent="0.2">
      <c r="A62" s="10" t="s">
        <v>986</v>
      </c>
      <c r="B62" s="10" t="s">
        <v>987</v>
      </c>
      <c r="C62" s="10" t="s">
        <v>83</v>
      </c>
      <c r="D62" s="10">
        <v>545076</v>
      </c>
      <c r="E62" s="10">
        <v>3066.5975760000001</v>
      </c>
      <c r="F62" s="10">
        <v>0.79842024175319914</v>
      </c>
    </row>
    <row r="63" spans="1:6" x14ac:dyDescent="0.2">
      <c r="A63" s="10" t="s">
        <v>988</v>
      </c>
      <c r="B63" s="10" t="s">
        <v>989</v>
      </c>
      <c r="C63" s="10" t="s">
        <v>76</v>
      </c>
      <c r="D63" s="10">
        <v>1257523</v>
      </c>
      <c r="E63" s="10">
        <v>2841.3732190000001</v>
      </c>
      <c r="F63" s="10">
        <v>0.73978076229492373</v>
      </c>
    </row>
    <row r="64" spans="1:6" x14ac:dyDescent="0.2">
      <c r="A64" s="10" t="s">
        <v>104</v>
      </c>
      <c r="B64" s="10" t="s">
        <v>105</v>
      </c>
      <c r="C64" s="10" t="s">
        <v>106</v>
      </c>
      <c r="D64" s="10">
        <v>1387581</v>
      </c>
      <c r="E64" s="10">
        <v>2539.2732299999998</v>
      </c>
      <c r="F64" s="10">
        <v>0.66112592080586274</v>
      </c>
    </row>
    <row r="65" spans="1:6" x14ac:dyDescent="0.2">
      <c r="A65" s="10" t="s">
        <v>29</v>
      </c>
      <c r="B65" s="10" t="s">
        <v>30</v>
      </c>
      <c r="C65" s="10" t="s">
        <v>11</v>
      </c>
      <c r="D65" s="10">
        <v>1000000</v>
      </c>
      <c r="E65" s="10">
        <v>2521.5</v>
      </c>
      <c r="F65" s="10">
        <v>0.65649847744505341</v>
      </c>
    </row>
    <row r="66" spans="1:6" x14ac:dyDescent="0.2">
      <c r="A66" s="10" t="s">
        <v>990</v>
      </c>
      <c r="B66" s="10" t="s">
        <v>991</v>
      </c>
      <c r="C66" s="10" t="s">
        <v>992</v>
      </c>
      <c r="D66" s="10">
        <v>5389354</v>
      </c>
      <c r="E66" s="10">
        <v>2387.4838220000001</v>
      </c>
      <c r="F66" s="10">
        <v>0.62160598614622131</v>
      </c>
    </row>
    <row r="67" spans="1:6" x14ac:dyDescent="0.2">
      <c r="A67" s="10" t="s">
        <v>993</v>
      </c>
      <c r="B67" s="10" t="s">
        <v>994</v>
      </c>
      <c r="C67" s="10" t="s">
        <v>842</v>
      </c>
      <c r="D67" s="10">
        <v>1673687</v>
      </c>
      <c r="E67" s="10">
        <v>2246.924798</v>
      </c>
      <c r="F67" s="10">
        <v>0.58500999754928973</v>
      </c>
    </row>
    <row r="68" spans="1:6" x14ac:dyDescent="0.2">
      <c r="A68" s="10" t="s">
        <v>995</v>
      </c>
      <c r="B68" s="10" t="s">
        <v>996</v>
      </c>
      <c r="C68" s="10" t="s">
        <v>997</v>
      </c>
      <c r="D68" s="10">
        <v>989787</v>
      </c>
      <c r="E68" s="10">
        <v>2187.924164</v>
      </c>
      <c r="F68" s="10">
        <v>0.56964857522555667</v>
      </c>
    </row>
    <row r="69" spans="1:6" x14ac:dyDescent="0.2">
      <c r="A69" s="10" t="s">
        <v>998</v>
      </c>
      <c r="B69" s="10" t="s">
        <v>999</v>
      </c>
      <c r="C69" s="10" t="s">
        <v>76</v>
      </c>
      <c r="D69" s="10">
        <v>163551</v>
      </c>
      <c r="E69" s="10">
        <v>1937.016269</v>
      </c>
      <c r="F69" s="10">
        <v>0.50432212230212092</v>
      </c>
    </row>
    <row r="70" spans="1:6" x14ac:dyDescent="0.2">
      <c r="A70" s="10" t="s">
        <v>1000</v>
      </c>
      <c r="B70" s="10" t="s">
        <v>1001</v>
      </c>
      <c r="C70" s="10" t="s">
        <v>94</v>
      </c>
      <c r="D70" s="10">
        <v>985653</v>
      </c>
      <c r="E70" s="10">
        <v>1833.807407</v>
      </c>
      <c r="F70" s="10">
        <v>0.47745063280704392</v>
      </c>
    </row>
    <row r="71" spans="1:6" x14ac:dyDescent="0.2">
      <c r="A71" s="10" t="s">
        <v>1002</v>
      </c>
      <c r="B71" s="10" t="s">
        <v>1003</v>
      </c>
      <c r="C71" s="10" t="s">
        <v>851</v>
      </c>
      <c r="D71" s="10">
        <v>4933494</v>
      </c>
      <c r="E71" s="10">
        <v>1808.1255510000001</v>
      </c>
      <c r="F71" s="10">
        <v>0.47076409726789537</v>
      </c>
    </row>
    <row r="72" spans="1:6" x14ac:dyDescent="0.2">
      <c r="A72" s="10" t="s">
        <v>1004</v>
      </c>
      <c r="B72" s="10" t="s">
        <v>1005</v>
      </c>
      <c r="C72" s="10" t="s">
        <v>76</v>
      </c>
      <c r="D72" s="10">
        <v>532914</v>
      </c>
      <c r="E72" s="10">
        <v>1797.252465</v>
      </c>
      <c r="F72" s="10">
        <v>0.46793317741696172</v>
      </c>
    </row>
    <row r="73" spans="1:6" x14ac:dyDescent="0.2">
      <c r="A73" s="10" t="s">
        <v>1006</v>
      </c>
      <c r="B73" s="10" t="s">
        <v>1007</v>
      </c>
      <c r="C73" s="10" t="s">
        <v>33</v>
      </c>
      <c r="D73" s="10">
        <v>270034</v>
      </c>
      <c r="E73" s="10">
        <v>1618.85383</v>
      </c>
      <c r="F73" s="10">
        <v>0.42148525663339015</v>
      </c>
    </row>
    <row r="74" spans="1:6" x14ac:dyDescent="0.2">
      <c r="A74" s="10" t="s">
        <v>1008</v>
      </c>
      <c r="B74" s="10" t="s">
        <v>1009</v>
      </c>
      <c r="C74" s="10" t="s">
        <v>916</v>
      </c>
      <c r="D74" s="10">
        <v>186295</v>
      </c>
      <c r="E74" s="10">
        <v>1474.990663</v>
      </c>
      <c r="F74" s="10">
        <v>0.38402900039863963</v>
      </c>
    </row>
    <row r="75" spans="1:6" x14ac:dyDescent="0.2">
      <c r="A75" s="10" t="s">
        <v>22</v>
      </c>
      <c r="B75" s="10" t="s">
        <v>23</v>
      </c>
      <c r="C75" s="10" t="s">
        <v>24</v>
      </c>
      <c r="D75" s="10">
        <v>376459</v>
      </c>
      <c r="E75" s="10">
        <v>1182.0812599999999</v>
      </c>
      <c r="F75" s="10">
        <v>0.30776702256844352</v>
      </c>
    </row>
    <row r="76" spans="1:6" x14ac:dyDescent="0.2">
      <c r="A76" s="10" t="s">
        <v>1010</v>
      </c>
      <c r="B76" s="10" t="s">
        <v>1011</v>
      </c>
      <c r="C76" s="10" t="s">
        <v>947</v>
      </c>
      <c r="D76" s="10">
        <v>45300</v>
      </c>
      <c r="E76" s="10">
        <v>1078.07205</v>
      </c>
      <c r="F76" s="10">
        <v>0.28068715423401447</v>
      </c>
    </row>
    <row r="77" spans="1:6" x14ac:dyDescent="0.2">
      <c r="A77" s="10" t="s">
        <v>1012</v>
      </c>
      <c r="B77" s="10" t="s">
        <v>1013</v>
      </c>
      <c r="C77" s="10" t="s">
        <v>62</v>
      </c>
      <c r="D77" s="10">
        <v>296845</v>
      </c>
      <c r="E77" s="10">
        <v>1063.1503680000001</v>
      </c>
      <c r="F77" s="10">
        <v>0.27680214074445697</v>
      </c>
    </row>
    <row r="78" spans="1:6" x14ac:dyDescent="0.2">
      <c r="A78" s="10" t="s">
        <v>1014</v>
      </c>
      <c r="B78" s="10" t="s">
        <v>1015</v>
      </c>
      <c r="C78" s="10" t="s">
        <v>33</v>
      </c>
      <c r="D78" s="10">
        <v>278751</v>
      </c>
      <c r="E78" s="10">
        <v>598.19964600000003</v>
      </c>
      <c r="F78" s="10">
        <v>0.15574743478372793</v>
      </c>
    </row>
    <row r="79" spans="1:6" x14ac:dyDescent="0.2">
      <c r="A79" s="10" t="s">
        <v>1016</v>
      </c>
      <c r="B79" s="10" t="s">
        <v>1017</v>
      </c>
      <c r="C79" s="10" t="s">
        <v>76</v>
      </c>
      <c r="D79" s="10">
        <v>328709</v>
      </c>
      <c r="E79" s="10">
        <v>417.62478449999998</v>
      </c>
      <c r="F79" s="10">
        <v>0.10873291103215091</v>
      </c>
    </row>
    <row r="80" spans="1:6" x14ac:dyDescent="0.2">
      <c r="A80" s="10" t="s">
        <v>1018</v>
      </c>
      <c r="B80" s="10" t="s">
        <v>1019</v>
      </c>
      <c r="C80" s="10" t="s">
        <v>947</v>
      </c>
      <c r="D80" s="10">
        <v>2334565</v>
      </c>
      <c r="E80" s="10">
        <v>81.709774999999993</v>
      </c>
      <c r="F80" s="10">
        <v>2.1273980916072927E-2</v>
      </c>
    </row>
    <row r="81" spans="1:6" x14ac:dyDescent="0.2">
      <c r="A81" s="12" t="s">
        <v>135</v>
      </c>
      <c r="B81" s="10"/>
      <c r="C81" s="10"/>
      <c r="D81" s="10"/>
      <c r="E81" s="12">
        <f xml:space="preserve"> SUM(E8:E80)</f>
        <v>345518.09301250009</v>
      </c>
      <c r="F81" s="12">
        <f>SUM(F8:F80)</f>
        <v>89.959191747937552</v>
      </c>
    </row>
    <row r="82" spans="1:6" x14ac:dyDescent="0.2">
      <c r="A82" s="10"/>
      <c r="B82" s="10"/>
      <c r="C82" s="10"/>
      <c r="D82" s="10"/>
      <c r="E82" s="10"/>
      <c r="F82" s="10"/>
    </row>
    <row r="83" spans="1:6" x14ac:dyDescent="0.2">
      <c r="A83" s="12" t="s">
        <v>135</v>
      </c>
      <c r="B83" s="10"/>
      <c r="C83" s="10"/>
      <c r="D83" s="10"/>
      <c r="E83" s="40">
        <v>345518.09301250009</v>
      </c>
      <c r="F83" s="40">
        <v>89.959191747937552</v>
      </c>
    </row>
    <row r="84" spans="1:6" x14ac:dyDescent="0.2">
      <c r="A84" s="10"/>
      <c r="B84" s="10"/>
      <c r="C84" s="10"/>
      <c r="D84" s="10"/>
      <c r="E84" s="63"/>
      <c r="F84" s="63"/>
    </row>
    <row r="85" spans="1:6" x14ac:dyDescent="0.2">
      <c r="A85" s="12" t="s">
        <v>152</v>
      </c>
      <c r="B85" s="10"/>
      <c r="C85" s="10"/>
      <c r="D85" s="10"/>
      <c r="E85" s="40">
        <v>38565.052132500001</v>
      </c>
      <c r="F85" s="40">
        <v>10.039999999999999</v>
      </c>
    </row>
    <row r="86" spans="1:6" x14ac:dyDescent="0.2">
      <c r="A86" s="10"/>
      <c r="B86" s="10"/>
      <c r="C86" s="10"/>
      <c r="D86" s="10"/>
      <c r="E86" s="63"/>
      <c r="F86" s="63"/>
    </row>
    <row r="87" spans="1:6" x14ac:dyDescent="0.2">
      <c r="A87" s="14" t="s">
        <v>153</v>
      </c>
      <c r="B87" s="7"/>
      <c r="C87" s="7"/>
      <c r="D87" s="7"/>
      <c r="E87" s="64">
        <v>384083.14514500007</v>
      </c>
      <c r="F87" s="64">
        <f xml:space="preserve"> ROUND(SUM(F83:F86),2)</f>
        <v>100</v>
      </c>
    </row>
    <row r="89" spans="1:6" x14ac:dyDescent="0.2">
      <c r="A89" s="15" t="s">
        <v>157</v>
      </c>
    </row>
    <row r="90" spans="1:6" x14ac:dyDescent="0.2">
      <c r="A90" s="15" t="s">
        <v>158</v>
      </c>
    </row>
    <row r="91" spans="1:6" x14ac:dyDescent="0.2">
      <c r="A91" s="15" t="s">
        <v>159</v>
      </c>
    </row>
    <row r="92" spans="1:6" x14ac:dyDescent="0.2">
      <c r="A92" s="2" t="s">
        <v>863</v>
      </c>
      <c r="B92" s="16">
        <v>23.2333307</v>
      </c>
    </row>
    <row r="93" spans="1:6" x14ac:dyDescent="0.2">
      <c r="A93" s="2" t="s">
        <v>864</v>
      </c>
      <c r="B93" s="16">
        <v>39.4817763</v>
      </c>
    </row>
    <row r="94" spans="1:6" x14ac:dyDescent="0.2">
      <c r="A94" s="2" t="s">
        <v>865</v>
      </c>
      <c r="B94" s="16">
        <v>22.349222699999999</v>
      </c>
    </row>
    <row r="95" spans="1:6" x14ac:dyDescent="0.2">
      <c r="A95" s="2" t="s">
        <v>866</v>
      </c>
      <c r="B95" s="16">
        <v>38.1886036</v>
      </c>
    </row>
    <row r="97" spans="1:2" x14ac:dyDescent="0.2">
      <c r="A97" s="15" t="s">
        <v>160</v>
      </c>
    </row>
    <row r="98" spans="1:2" x14ac:dyDescent="0.2">
      <c r="A98" s="2" t="s">
        <v>863</v>
      </c>
      <c r="B98" s="16">
        <v>28.931818799999999</v>
      </c>
    </row>
    <row r="99" spans="1:2" x14ac:dyDescent="0.2">
      <c r="A99" s="2" t="s">
        <v>864</v>
      </c>
      <c r="B99" s="16">
        <v>49.165747500000002</v>
      </c>
    </row>
    <row r="100" spans="1:2" x14ac:dyDescent="0.2">
      <c r="A100" s="2" t="s">
        <v>865</v>
      </c>
      <c r="B100" s="16">
        <v>27.668726899999999</v>
      </c>
    </row>
    <row r="101" spans="1:2" x14ac:dyDescent="0.2">
      <c r="A101" s="2" t="s">
        <v>866</v>
      </c>
      <c r="B101" s="16">
        <v>47.277916599999998</v>
      </c>
    </row>
    <row r="103" spans="1:2" x14ac:dyDescent="0.2">
      <c r="A103" s="15" t="s">
        <v>161</v>
      </c>
      <c r="B103" s="61" t="s">
        <v>867</v>
      </c>
    </row>
    <row r="105" spans="1:2" x14ac:dyDescent="0.2">
      <c r="A105" s="15" t="s">
        <v>868</v>
      </c>
      <c r="B105" s="62">
        <v>5.2880000825657976E-2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showGridLines="0" zoomScale="115" zoomScaleNormal="115" workbookViewId="0"/>
  </sheetViews>
  <sheetFormatPr defaultRowHeight="11.25" x14ac:dyDescent="0.2"/>
  <cols>
    <col min="1" max="1" width="38" style="3" customWidth="1"/>
    <col min="2" max="2" width="57.7109375" style="3" bestFit="1" customWidth="1"/>
    <col min="3" max="3" width="11.5703125" style="3" bestFit="1" customWidth="1"/>
    <col min="4" max="4" width="8.28515625" style="3" bestFit="1" customWidth="1"/>
    <col min="5" max="5" width="23" style="2" bestFit="1" customWidth="1"/>
    <col min="6" max="6" width="13.5703125" style="2" bestFit="1" customWidth="1"/>
    <col min="7" max="7" width="14.42578125" style="3" bestFit="1" customWidth="1"/>
    <col min="8" max="16384" width="9.140625" style="3"/>
  </cols>
  <sheetData>
    <row r="1" spans="1:6" x14ac:dyDescent="0.2">
      <c r="A1" s="1"/>
      <c r="B1" s="80" t="s">
        <v>461</v>
      </c>
      <c r="C1" s="80"/>
      <c r="D1" s="80"/>
      <c r="E1" s="80"/>
    </row>
    <row r="3" spans="1:6" s="1" customFormat="1" x14ac:dyDescent="0.2">
      <c r="A3" s="4" t="s">
        <v>1</v>
      </c>
      <c r="B3" s="4" t="s">
        <v>2</v>
      </c>
      <c r="C3" s="4" t="s">
        <v>163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136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433</v>
      </c>
      <c r="B8" s="9" t="s">
        <v>626</v>
      </c>
      <c r="C8" s="9" t="s">
        <v>196</v>
      </c>
      <c r="D8" s="9">
        <v>1000</v>
      </c>
      <c r="E8" s="10">
        <v>10056.07</v>
      </c>
      <c r="F8" s="10">
        <v>3.0146416109023799</v>
      </c>
    </row>
    <row r="9" spans="1:6" x14ac:dyDescent="0.2">
      <c r="A9" s="9" t="s">
        <v>407</v>
      </c>
      <c r="B9" s="9" t="s">
        <v>627</v>
      </c>
      <c r="C9" s="9" t="s">
        <v>218</v>
      </c>
      <c r="D9" s="9">
        <v>950</v>
      </c>
      <c r="E9" s="10">
        <v>9552.991</v>
      </c>
      <c r="F9" s="10">
        <v>2.8638269400646501</v>
      </c>
    </row>
    <row r="10" spans="1:6" x14ac:dyDescent="0.2">
      <c r="A10" s="9" t="s">
        <v>336</v>
      </c>
      <c r="B10" s="9" t="s">
        <v>628</v>
      </c>
      <c r="C10" s="9" t="s">
        <v>141</v>
      </c>
      <c r="D10" s="9">
        <v>250</v>
      </c>
      <c r="E10" s="10">
        <v>2511.7350000000001</v>
      </c>
      <c r="F10" s="10">
        <v>0.75297614739753105</v>
      </c>
    </row>
    <row r="11" spans="1:6" x14ac:dyDescent="0.2">
      <c r="A11" s="9" t="s">
        <v>434</v>
      </c>
      <c r="B11" s="9" t="s">
        <v>629</v>
      </c>
      <c r="C11" s="9" t="s">
        <v>372</v>
      </c>
      <c r="D11" s="9">
        <v>25</v>
      </c>
      <c r="E11" s="10">
        <v>2509.6673329999999</v>
      </c>
      <c r="F11" s="10">
        <v>0.752356295410056</v>
      </c>
    </row>
    <row r="12" spans="1:6" x14ac:dyDescent="0.2">
      <c r="A12" s="9" t="s">
        <v>435</v>
      </c>
      <c r="B12" s="9" t="s">
        <v>630</v>
      </c>
      <c r="C12" s="9" t="s">
        <v>372</v>
      </c>
      <c r="D12" s="9">
        <v>125</v>
      </c>
      <c r="E12" s="10">
        <v>1257.4565</v>
      </c>
      <c r="F12" s="10">
        <v>0.376964429324743</v>
      </c>
    </row>
    <row r="13" spans="1:6" x14ac:dyDescent="0.2">
      <c r="A13" s="9" t="s">
        <v>436</v>
      </c>
      <c r="B13" s="9" t="s">
        <v>631</v>
      </c>
      <c r="C13" s="9" t="s">
        <v>372</v>
      </c>
      <c r="D13" s="9">
        <v>99</v>
      </c>
      <c r="E13" s="10">
        <v>999.66187200000002</v>
      </c>
      <c r="F13" s="10">
        <v>0.29968191114061099</v>
      </c>
    </row>
    <row r="14" spans="1:6" x14ac:dyDescent="0.2">
      <c r="A14" s="8" t="s">
        <v>135</v>
      </c>
      <c r="B14" s="9"/>
      <c r="C14" s="9"/>
      <c r="D14" s="9"/>
      <c r="E14" s="12">
        <f>SUM(E8:E13)</f>
        <v>26887.581705000004</v>
      </c>
      <c r="F14" s="12">
        <f>SUM(F8:F13)</f>
        <v>8.0604473342399707</v>
      </c>
    </row>
    <row r="15" spans="1:6" x14ac:dyDescent="0.2">
      <c r="A15" s="9"/>
      <c r="B15" s="9"/>
      <c r="C15" s="9"/>
      <c r="D15" s="9"/>
      <c r="E15" s="10"/>
      <c r="F15" s="10"/>
    </row>
    <row r="16" spans="1:6" x14ac:dyDescent="0.2">
      <c r="A16" s="8" t="s">
        <v>222</v>
      </c>
      <c r="B16" s="9"/>
      <c r="C16" s="9"/>
      <c r="D16" s="9"/>
      <c r="E16" s="10"/>
      <c r="F16" s="10"/>
    </row>
    <row r="17" spans="1:6" x14ac:dyDescent="0.2">
      <c r="A17" s="9" t="s">
        <v>437</v>
      </c>
      <c r="B17" s="9" t="s">
        <v>632</v>
      </c>
      <c r="C17" s="9" t="s">
        <v>165</v>
      </c>
      <c r="D17" s="9">
        <v>50</v>
      </c>
      <c r="E17" s="10">
        <v>502.17849999999999</v>
      </c>
      <c r="F17" s="10">
        <v>0.150544715997456</v>
      </c>
    </row>
    <row r="18" spans="1:6" x14ac:dyDescent="0.2">
      <c r="A18" s="8" t="s">
        <v>135</v>
      </c>
      <c r="B18" s="9"/>
      <c r="C18" s="9"/>
      <c r="D18" s="9"/>
      <c r="E18" s="12">
        <f>SUM(E17:E17)</f>
        <v>502.17849999999999</v>
      </c>
      <c r="F18" s="12">
        <f>SUM(F17:F17)</f>
        <v>0.150544715997456</v>
      </c>
    </row>
    <row r="19" spans="1:6" x14ac:dyDescent="0.2">
      <c r="A19" s="9"/>
      <c r="B19" s="9"/>
      <c r="C19" s="9"/>
      <c r="D19" s="9"/>
      <c r="E19" s="10"/>
      <c r="F19" s="10"/>
    </row>
    <row r="20" spans="1:6" x14ac:dyDescent="0.2">
      <c r="A20" s="8" t="s">
        <v>142</v>
      </c>
      <c r="B20" s="9"/>
      <c r="C20" s="9"/>
      <c r="D20" s="9"/>
      <c r="E20" s="10"/>
      <c r="F20" s="10"/>
    </row>
    <row r="21" spans="1:6" x14ac:dyDescent="0.2">
      <c r="A21" s="8" t="s">
        <v>143</v>
      </c>
      <c r="B21" s="9"/>
      <c r="C21" s="9"/>
      <c r="D21" s="9"/>
      <c r="E21" s="10"/>
      <c r="F21" s="10"/>
    </row>
    <row r="22" spans="1:6" x14ac:dyDescent="0.2">
      <c r="A22" s="9" t="s">
        <v>146</v>
      </c>
      <c r="B22" s="9" t="s">
        <v>633</v>
      </c>
      <c r="C22" s="9" t="s">
        <v>145</v>
      </c>
      <c r="D22" s="9">
        <v>20000</v>
      </c>
      <c r="E22" s="10">
        <v>19813.84</v>
      </c>
      <c r="F22" s="10">
        <v>5.9398578704963301</v>
      </c>
    </row>
    <row r="23" spans="1:6" x14ac:dyDescent="0.2">
      <c r="A23" s="9" t="s">
        <v>438</v>
      </c>
      <c r="B23" s="9" t="s">
        <v>634</v>
      </c>
      <c r="C23" s="9" t="s">
        <v>183</v>
      </c>
      <c r="D23" s="9">
        <v>20000</v>
      </c>
      <c r="E23" s="10">
        <v>19793.5</v>
      </c>
      <c r="F23" s="10">
        <v>5.9337602786571901</v>
      </c>
    </row>
    <row r="24" spans="1:6" x14ac:dyDescent="0.2">
      <c r="A24" s="9" t="s">
        <v>439</v>
      </c>
      <c r="B24" s="9" t="s">
        <v>635</v>
      </c>
      <c r="C24" s="9" t="s">
        <v>183</v>
      </c>
      <c r="D24" s="9">
        <v>20000</v>
      </c>
      <c r="E24" s="10">
        <v>19783.259999999998</v>
      </c>
      <c r="F24" s="10">
        <v>5.9306904979082899</v>
      </c>
    </row>
    <row r="25" spans="1:6" x14ac:dyDescent="0.2">
      <c r="A25" s="9" t="s">
        <v>440</v>
      </c>
      <c r="B25" s="9" t="s">
        <v>636</v>
      </c>
      <c r="C25" s="9" t="s">
        <v>145</v>
      </c>
      <c r="D25" s="9">
        <v>20000</v>
      </c>
      <c r="E25" s="10">
        <v>19772.400000000001</v>
      </c>
      <c r="F25" s="10">
        <v>5.9274348515281003</v>
      </c>
    </row>
    <row r="26" spans="1:6" x14ac:dyDescent="0.2">
      <c r="A26" s="9" t="s">
        <v>249</v>
      </c>
      <c r="B26" s="9" t="s">
        <v>637</v>
      </c>
      <c r="C26" s="9" t="s">
        <v>183</v>
      </c>
      <c r="D26" s="9">
        <v>19000</v>
      </c>
      <c r="E26" s="10">
        <v>18804.148000000001</v>
      </c>
      <c r="F26" s="10">
        <v>5.6371690947225703</v>
      </c>
    </row>
    <row r="27" spans="1:6" x14ac:dyDescent="0.2">
      <c r="A27" s="9" t="s">
        <v>250</v>
      </c>
      <c r="B27" s="9" t="s">
        <v>638</v>
      </c>
      <c r="C27" s="9" t="s">
        <v>251</v>
      </c>
      <c r="D27" s="9">
        <v>9000</v>
      </c>
      <c r="E27" s="10">
        <v>8861.9040000000005</v>
      </c>
      <c r="F27" s="10">
        <v>2.6566506150237901</v>
      </c>
    </row>
    <row r="28" spans="1:6" x14ac:dyDescent="0.2">
      <c r="A28" s="8" t="s">
        <v>135</v>
      </c>
      <c r="B28" s="9"/>
      <c r="C28" s="9"/>
      <c r="D28" s="9"/>
      <c r="E28" s="12">
        <f>SUM(E22:E27)</f>
        <v>106829.052</v>
      </c>
      <c r="F28" s="12">
        <f>SUM(F22:F27)</f>
        <v>32.025563208336273</v>
      </c>
    </row>
    <row r="29" spans="1:6" x14ac:dyDescent="0.2">
      <c r="A29" s="9"/>
      <c r="B29" s="9"/>
      <c r="C29" s="9"/>
      <c r="D29" s="9"/>
      <c r="E29" s="10"/>
      <c r="F29" s="10"/>
    </row>
    <row r="30" spans="1:6" x14ac:dyDescent="0.2">
      <c r="A30" s="8" t="s">
        <v>201</v>
      </c>
      <c r="B30" s="9"/>
      <c r="C30" s="9"/>
      <c r="D30" s="9"/>
      <c r="E30" s="10"/>
      <c r="F30" s="10"/>
    </row>
    <row r="31" spans="1:6" x14ac:dyDescent="0.2">
      <c r="A31" s="9" t="s">
        <v>441</v>
      </c>
      <c r="B31" s="9" t="s">
        <v>610</v>
      </c>
      <c r="C31" s="9" t="s">
        <v>183</v>
      </c>
      <c r="D31" s="9">
        <v>4500</v>
      </c>
      <c r="E31" s="10">
        <v>22278.442500000001</v>
      </c>
      <c r="F31" s="10">
        <v>6.6787044826255197</v>
      </c>
    </row>
    <row r="32" spans="1:6" x14ac:dyDescent="0.2">
      <c r="A32" s="9" t="s">
        <v>252</v>
      </c>
      <c r="B32" s="9" t="s">
        <v>639</v>
      </c>
      <c r="C32" s="9" t="s">
        <v>251</v>
      </c>
      <c r="D32" s="9">
        <v>4120</v>
      </c>
      <c r="E32" s="10">
        <v>20525.428</v>
      </c>
      <c r="F32" s="10">
        <v>6.1531800524838003</v>
      </c>
    </row>
    <row r="33" spans="1:6" x14ac:dyDescent="0.2">
      <c r="A33" s="9" t="s">
        <v>442</v>
      </c>
      <c r="B33" s="9" t="s">
        <v>640</v>
      </c>
      <c r="C33" s="9" t="s">
        <v>251</v>
      </c>
      <c r="D33" s="9">
        <v>4000</v>
      </c>
      <c r="E33" s="10">
        <v>19888.02</v>
      </c>
      <c r="F33" s="10">
        <v>5.9620957939293104</v>
      </c>
    </row>
    <row r="34" spans="1:6" x14ac:dyDescent="0.2">
      <c r="A34" s="9" t="s">
        <v>443</v>
      </c>
      <c r="B34" s="9" t="s">
        <v>641</v>
      </c>
      <c r="C34" s="9" t="s">
        <v>145</v>
      </c>
      <c r="D34" s="9">
        <v>4000</v>
      </c>
      <c r="E34" s="10">
        <v>19828.68</v>
      </c>
      <c r="F34" s="10">
        <v>5.9443066543160299</v>
      </c>
    </row>
    <row r="35" spans="1:6" x14ac:dyDescent="0.2">
      <c r="A35" s="9" t="s">
        <v>202</v>
      </c>
      <c r="B35" s="9" t="s">
        <v>607</v>
      </c>
      <c r="C35" s="9" t="s">
        <v>183</v>
      </c>
      <c r="D35" s="9">
        <v>3500</v>
      </c>
      <c r="E35" s="10">
        <v>17313.345000000001</v>
      </c>
      <c r="F35" s="10">
        <v>5.1902512871239601</v>
      </c>
    </row>
    <row r="36" spans="1:6" x14ac:dyDescent="0.2">
      <c r="A36" s="9" t="s">
        <v>254</v>
      </c>
      <c r="B36" s="9" t="s">
        <v>642</v>
      </c>
      <c r="C36" s="9" t="s">
        <v>183</v>
      </c>
      <c r="D36" s="9">
        <v>2020</v>
      </c>
      <c r="E36" s="10">
        <v>10075.103499999999</v>
      </c>
      <c r="F36" s="10">
        <v>3.0203475358910801</v>
      </c>
    </row>
    <row r="37" spans="1:6" x14ac:dyDescent="0.2">
      <c r="A37" s="9" t="s">
        <v>444</v>
      </c>
      <c r="B37" s="9" t="s">
        <v>643</v>
      </c>
      <c r="C37" s="9" t="s">
        <v>145</v>
      </c>
      <c r="D37" s="9">
        <v>2000</v>
      </c>
      <c r="E37" s="10">
        <v>9924.08</v>
      </c>
      <c r="F37" s="10">
        <v>2.9750732162687901</v>
      </c>
    </row>
    <row r="38" spans="1:6" x14ac:dyDescent="0.2">
      <c r="A38" s="9" t="s">
        <v>445</v>
      </c>
      <c r="B38" s="9" t="s">
        <v>644</v>
      </c>
      <c r="C38" s="9" t="s">
        <v>183</v>
      </c>
      <c r="D38" s="9">
        <v>2000</v>
      </c>
      <c r="E38" s="10">
        <v>9919.34</v>
      </c>
      <c r="F38" s="10">
        <v>2.9736522435393198</v>
      </c>
    </row>
    <row r="39" spans="1:6" x14ac:dyDescent="0.2">
      <c r="A39" s="9" t="s">
        <v>446</v>
      </c>
      <c r="B39" s="9" t="s">
        <v>645</v>
      </c>
      <c r="C39" s="9" t="s">
        <v>447</v>
      </c>
      <c r="D39" s="9">
        <v>2000</v>
      </c>
      <c r="E39" s="10">
        <v>9842.2099999999991</v>
      </c>
      <c r="F39" s="10">
        <v>2.9505299594413601</v>
      </c>
    </row>
    <row r="40" spans="1:6" x14ac:dyDescent="0.2">
      <c r="A40" s="9" t="s">
        <v>448</v>
      </c>
      <c r="B40" s="9" t="s">
        <v>646</v>
      </c>
      <c r="C40" s="9" t="s">
        <v>145</v>
      </c>
      <c r="D40" s="9">
        <v>1500</v>
      </c>
      <c r="E40" s="10">
        <v>7455.375</v>
      </c>
      <c r="F40" s="10">
        <v>2.2349967432487401</v>
      </c>
    </row>
    <row r="41" spans="1:6" x14ac:dyDescent="0.2">
      <c r="A41" s="9" t="s">
        <v>836</v>
      </c>
      <c r="B41" s="9" t="s">
        <v>837</v>
      </c>
      <c r="C41" s="9" t="s">
        <v>183</v>
      </c>
      <c r="D41" s="9">
        <v>1500</v>
      </c>
      <c r="E41" s="10">
        <v>7418.0775000000003</v>
      </c>
      <c r="F41" s="10">
        <v>2.2238156382691701</v>
      </c>
    </row>
    <row r="42" spans="1:6" x14ac:dyDescent="0.2">
      <c r="A42" s="9" t="s">
        <v>449</v>
      </c>
      <c r="B42" s="9" t="s">
        <v>647</v>
      </c>
      <c r="C42" s="9" t="s">
        <v>145</v>
      </c>
      <c r="D42" s="9">
        <v>1500</v>
      </c>
      <c r="E42" s="10">
        <v>7391.9775</v>
      </c>
      <c r="F42" s="10">
        <v>2.2159912329920299</v>
      </c>
    </row>
    <row r="43" spans="1:6" x14ac:dyDescent="0.2">
      <c r="A43" s="9" t="s">
        <v>450</v>
      </c>
      <c r="B43" s="9" t="s">
        <v>648</v>
      </c>
      <c r="C43" s="9" t="s">
        <v>447</v>
      </c>
      <c r="D43" s="9">
        <v>1200</v>
      </c>
      <c r="E43" s="10">
        <v>5900.424</v>
      </c>
      <c r="F43" s="10">
        <v>1.7688484380445899</v>
      </c>
    </row>
    <row r="44" spans="1:6" x14ac:dyDescent="0.2">
      <c r="A44" s="9" t="s">
        <v>451</v>
      </c>
      <c r="B44" s="9" t="s">
        <v>649</v>
      </c>
      <c r="C44" s="9" t="s">
        <v>293</v>
      </c>
      <c r="D44" s="9">
        <v>1000</v>
      </c>
      <c r="E44" s="10">
        <v>4944.37</v>
      </c>
      <c r="F44" s="10">
        <v>1.48223943764288</v>
      </c>
    </row>
    <row r="45" spans="1:6" x14ac:dyDescent="0.2">
      <c r="A45" s="9" t="s">
        <v>452</v>
      </c>
      <c r="B45" s="9" t="s">
        <v>650</v>
      </c>
      <c r="C45" s="9" t="s">
        <v>145</v>
      </c>
      <c r="D45" s="9">
        <v>1000</v>
      </c>
      <c r="E45" s="10">
        <v>4937.3149999999996</v>
      </c>
      <c r="F45" s="10">
        <v>1.48012446662886</v>
      </c>
    </row>
    <row r="46" spans="1:6" x14ac:dyDescent="0.2">
      <c r="A46" s="9" t="s">
        <v>453</v>
      </c>
      <c r="B46" s="9" t="s">
        <v>651</v>
      </c>
      <c r="C46" s="9" t="s">
        <v>183</v>
      </c>
      <c r="D46" s="9">
        <v>800</v>
      </c>
      <c r="E46" s="10">
        <v>3978.3679999999999</v>
      </c>
      <c r="F46" s="10">
        <v>1.1926481932089299</v>
      </c>
    </row>
    <row r="47" spans="1:6" x14ac:dyDescent="0.2">
      <c r="A47" s="9" t="s">
        <v>430</v>
      </c>
      <c r="B47" s="9" t="s">
        <v>652</v>
      </c>
      <c r="C47" s="9" t="s">
        <v>145</v>
      </c>
      <c r="D47" s="9">
        <v>800</v>
      </c>
      <c r="E47" s="10">
        <v>3967.864</v>
      </c>
      <c r="F47" s="10">
        <v>1.1894992696750899</v>
      </c>
    </row>
    <row r="48" spans="1:6" x14ac:dyDescent="0.2">
      <c r="A48" s="9" t="s">
        <v>454</v>
      </c>
      <c r="B48" s="9" t="s">
        <v>653</v>
      </c>
      <c r="C48" s="9" t="s">
        <v>183</v>
      </c>
      <c r="D48" s="9">
        <v>600</v>
      </c>
      <c r="E48" s="10">
        <v>2947.386</v>
      </c>
      <c r="F48" s="10">
        <v>0.88357703148358402</v>
      </c>
    </row>
    <row r="49" spans="1:7" x14ac:dyDescent="0.2">
      <c r="A49" s="9" t="s">
        <v>455</v>
      </c>
      <c r="B49" s="9" t="s">
        <v>654</v>
      </c>
      <c r="C49" s="9" t="s">
        <v>145</v>
      </c>
      <c r="D49" s="9">
        <v>500</v>
      </c>
      <c r="E49" s="10">
        <v>2497.38</v>
      </c>
      <c r="F49" s="10">
        <v>0.74867275846681502</v>
      </c>
    </row>
    <row r="50" spans="1:7" x14ac:dyDescent="0.2">
      <c r="A50" s="9" t="s">
        <v>456</v>
      </c>
      <c r="B50" s="9" t="s">
        <v>655</v>
      </c>
      <c r="C50" s="9" t="s">
        <v>145</v>
      </c>
      <c r="D50" s="9">
        <v>500</v>
      </c>
      <c r="E50" s="10">
        <v>2474.7649999999999</v>
      </c>
      <c r="F50" s="10">
        <v>0.74189315967418901</v>
      </c>
    </row>
    <row r="51" spans="1:7" x14ac:dyDescent="0.2">
      <c r="A51" s="9" t="s">
        <v>457</v>
      </c>
      <c r="B51" s="9" t="s">
        <v>656</v>
      </c>
      <c r="C51" s="9" t="s">
        <v>145</v>
      </c>
      <c r="D51" s="9">
        <v>500</v>
      </c>
      <c r="E51" s="10">
        <v>2470.0549999999998</v>
      </c>
      <c r="F51" s="10">
        <v>0.74048118044300404</v>
      </c>
    </row>
    <row r="52" spans="1:7" x14ac:dyDescent="0.2">
      <c r="A52" s="9" t="s">
        <v>255</v>
      </c>
      <c r="B52" s="9" t="s">
        <v>657</v>
      </c>
      <c r="C52" s="9" t="s">
        <v>145</v>
      </c>
      <c r="D52" s="9">
        <v>440</v>
      </c>
      <c r="E52" s="10">
        <v>2194.2161999999998</v>
      </c>
      <c r="F52" s="10">
        <v>0.657789321259309</v>
      </c>
    </row>
    <row r="53" spans="1:7" x14ac:dyDescent="0.2">
      <c r="A53" s="9" t="s">
        <v>253</v>
      </c>
      <c r="B53" s="9" t="s">
        <v>606</v>
      </c>
      <c r="C53" s="9" t="s">
        <v>183</v>
      </c>
      <c r="D53" s="9">
        <v>400</v>
      </c>
      <c r="E53" s="10">
        <v>1985.6379999999999</v>
      </c>
      <c r="F53" s="10">
        <v>0.59526106510684396</v>
      </c>
      <c r="G53" s="24"/>
    </row>
    <row r="54" spans="1:7" x14ac:dyDescent="0.2">
      <c r="A54" s="8" t="s">
        <v>135</v>
      </c>
      <c r="B54" s="9"/>
      <c r="C54" s="9"/>
      <c r="D54" s="9"/>
      <c r="E54" s="12">
        <f>SUM(E31:E53)</f>
        <v>200157.86020000002</v>
      </c>
      <c r="F54" s="12">
        <f>SUM(F31:F53)</f>
        <v>60.003979161763226</v>
      </c>
      <c r="G54" s="58"/>
    </row>
    <row r="55" spans="1:7" x14ac:dyDescent="0.2">
      <c r="A55" s="9"/>
      <c r="B55" s="9"/>
      <c r="C55" s="9"/>
      <c r="D55" s="9"/>
      <c r="E55" s="10"/>
      <c r="F55" s="10"/>
      <c r="G55" s="59"/>
    </row>
    <row r="56" spans="1:7" x14ac:dyDescent="0.2">
      <c r="A56" s="8" t="s">
        <v>147</v>
      </c>
      <c r="B56" s="9"/>
      <c r="C56" s="9"/>
      <c r="D56" s="9"/>
      <c r="E56" s="10"/>
      <c r="F56" s="10"/>
    </row>
    <row r="57" spans="1:7" x14ac:dyDescent="0.2">
      <c r="A57" s="9" t="s">
        <v>458</v>
      </c>
      <c r="B57" s="9" t="s">
        <v>658</v>
      </c>
      <c r="C57" s="9" t="s">
        <v>148</v>
      </c>
      <c r="D57" s="9">
        <v>5000000</v>
      </c>
      <c r="E57" s="10">
        <v>4983.1099999999997</v>
      </c>
      <c r="F57" s="10">
        <v>1.4938530417652001</v>
      </c>
    </row>
    <row r="58" spans="1:7" x14ac:dyDescent="0.2">
      <c r="A58" s="9" t="s">
        <v>459</v>
      </c>
      <c r="B58" s="9" t="s">
        <v>659</v>
      </c>
      <c r="C58" s="9" t="s">
        <v>148</v>
      </c>
      <c r="D58" s="9">
        <v>3956500</v>
      </c>
      <c r="E58" s="10">
        <v>3933.401953</v>
      </c>
      <c r="F58" s="10">
        <v>1.1791681243187899</v>
      </c>
    </row>
    <row r="59" spans="1:7" x14ac:dyDescent="0.2">
      <c r="A59" s="9" t="s">
        <v>460</v>
      </c>
      <c r="B59" s="9" t="s">
        <v>660</v>
      </c>
      <c r="C59" s="9" t="s">
        <v>148</v>
      </c>
      <c r="D59" s="9">
        <v>3213500</v>
      </c>
      <c r="E59" s="10">
        <v>3206.6391779999999</v>
      </c>
      <c r="F59" s="10">
        <v>0.96129679856530403</v>
      </c>
    </row>
    <row r="60" spans="1:7" x14ac:dyDescent="0.2">
      <c r="A60" s="8" t="s">
        <v>135</v>
      </c>
      <c r="B60" s="9"/>
      <c r="C60" s="9"/>
      <c r="D60" s="9"/>
      <c r="E60" s="12">
        <f>SUM(E57:E59)</f>
        <v>12123.151130999999</v>
      </c>
      <c r="F60" s="12">
        <f>SUM(F57:F59)</f>
        <v>3.634317964649294</v>
      </c>
    </row>
    <row r="61" spans="1:7" x14ac:dyDescent="0.2">
      <c r="A61" s="9"/>
      <c r="B61" s="9"/>
      <c r="C61" s="9"/>
      <c r="D61" s="9"/>
      <c r="E61" s="10"/>
      <c r="F61" s="10"/>
    </row>
    <row r="62" spans="1:7" x14ac:dyDescent="0.2">
      <c r="A62" s="8" t="s">
        <v>135</v>
      </c>
      <c r="B62" s="9"/>
      <c r="C62" s="9"/>
      <c r="D62" s="9"/>
      <c r="E62" s="12">
        <f>+E60+E54+E28+E18+E14</f>
        <v>346499.82353600004</v>
      </c>
      <c r="F62" s="12">
        <f>+F60+F54+F28+F18+F14</f>
        <v>103.87485238498621</v>
      </c>
    </row>
    <row r="63" spans="1:7" x14ac:dyDescent="0.2">
      <c r="A63" s="9"/>
      <c r="B63" s="9"/>
      <c r="C63" s="9"/>
      <c r="D63" s="9"/>
      <c r="E63" s="10"/>
      <c r="F63" s="10"/>
    </row>
    <row r="64" spans="1:7" x14ac:dyDescent="0.2">
      <c r="A64" s="8" t="s">
        <v>152</v>
      </c>
      <c r="B64" s="9"/>
      <c r="C64" s="9"/>
      <c r="D64" s="9"/>
      <c r="E64" s="12">
        <v>-12925.515925700001</v>
      </c>
      <c r="F64" s="60">
        <f>-387.485355760681/100</f>
        <v>-3.8748535576068099</v>
      </c>
    </row>
    <row r="65" spans="1:6" x14ac:dyDescent="0.2">
      <c r="A65" s="9"/>
      <c r="B65" s="9"/>
      <c r="C65" s="9"/>
      <c r="D65" s="9"/>
      <c r="E65" s="10"/>
      <c r="F65" s="10"/>
    </row>
    <row r="66" spans="1:6" x14ac:dyDescent="0.2">
      <c r="A66" s="13" t="s">
        <v>153</v>
      </c>
      <c r="B66" s="6"/>
      <c r="C66" s="6"/>
      <c r="D66" s="6"/>
      <c r="E66" s="14">
        <f>+E64+E62</f>
        <v>333574.30761030002</v>
      </c>
      <c r="F66" s="14">
        <f xml:space="preserve"> ROUND(SUM(F62:F65),2)</f>
        <v>100</v>
      </c>
    </row>
    <row r="67" spans="1:6" x14ac:dyDescent="0.2">
      <c r="A67" s="1" t="s">
        <v>156</v>
      </c>
    </row>
    <row r="69" spans="1:6" x14ac:dyDescent="0.2">
      <c r="A69" s="1" t="s">
        <v>157</v>
      </c>
    </row>
    <row r="70" spans="1:6" x14ac:dyDescent="0.2">
      <c r="A70" s="1" t="s">
        <v>158</v>
      </c>
    </row>
    <row r="71" spans="1:6" x14ac:dyDescent="0.2">
      <c r="A71" s="1" t="s">
        <v>159</v>
      </c>
    </row>
    <row r="72" spans="1:6" x14ac:dyDescent="0.2">
      <c r="A72" s="3" t="s">
        <v>504</v>
      </c>
      <c r="D72" s="16">
        <v>1056.6437000000001</v>
      </c>
    </row>
    <row r="73" spans="1:6" x14ac:dyDescent="0.2">
      <c r="A73" s="3" t="s">
        <v>493</v>
      </c>
      <c r="D73" s="16">
        <v>2262.1261</v>
      </c>
    </row>
    <row r="74" spans="1:6" x14ac:dyDescent="0.2">
      <c r="A74" s="3" t="s">
        <v>494</v>
      </c>
      <c r="D74" s="16">
        <v>1000.7164</v>
      </c>
    </row>
    <row r="75" spans="1:6" x14ac:dyDescent="0.2">
      <c r="A75" s="3" t="s">
        <v>495</v>
      </c>
      <c r="D75" s="16">
        <v>1022.9927</v>
      </c>
    </row>
    <row r="76" spans="1:6" x14ac:dyDescent="0.2">
      <c r="A76" s="3" t="s">
        <v>505</v>
      </c>
      <c r="D76" s="16">
        <v>1001.8518</v>
      </c>
    </row>
    <row r="77" spans="1:6" x14ac:dyDescent="0.2">
      <c r="A77" s="3" t="s">
        <v>497</v>
      </c>
      <c r="D77" s="16">
        <v>1023.2945999999999</v>
      </c>
    </row>
    <row r="78" spans="1:6" x14ac:dyDescent="0.2">
      <c r="A78" s="3" t="s">
        <v>503</v>
      </c>
      <c r="D78" s="16">
        <v>1246.5518999999999</v>
      </c>
    </row>
    <row r="79" spans="1:6" x14ac:dyDescent="0.2">
      <c r="A79" s="3" t="s">
        <v>501</v>
      </c>
      <c r="D79" s="16">
        <v>1000.673</v>
      </c>
    </row>
    <row r="80" spans="1:6" x14ac:dyDescent="0.2">
      <c r="A80" s="3" t="s">
        <v>502</v>
      </c>
      <c r="D80" s="16">
        <v>2266.3912999999998</v>
      </c>
    </row>
    <row r="81" spans="1:4" x14ac:dyDescent="0.2">
      <c r="A81" s="3" t="s">
        <v>506</v>
      </c>
      <c r="D81" s="16">
        <v>1512.34</v>
      </c>
    </row>
    <row r="82" spans="1:4" x14ac:dyDescent="0.2">
      <c r="A82" s="3" t="s">
        <v>499</v>
      </c>
      <c r="D82" s="16">
        <v>2329.2676000000001</v>
      </c>
    </row>
    <row r="83" spans="1:4" x14ac:dyDescent="0.2">
      <c r="A83" s="3" t="s">
        <v>509</v>
      </c>
      <c r="D83" s="16">
        <v>3619.47</v>
      </c>
    </row>
    <row r="85" spans="1:4" x14ac:dyDescent="0.2">
      <c r="A85" s="1" t="s">
        <v>160</v>
      </c>
    </row>
    <row r="86" spans="1:4" x14ac:dyDescent="0.2">
      <c r="A86" s="3" t="s">
        <v>502</v>
      </c>
      <c r="D86" s="16">
        <v>2352.9387999999999</v>
      </c>
    </row>
    <row r="87" spans="1:4" x14ac:dyDescent="0.2">
      <c r="A87" s="3" t="s">
        <v>503</v>
      </c>
      <c r="D87" s="16">
        <v>1245.4742000000001</v>
      </c>
    </row>
    <row r="88" spans="1:4" x14ac:dyDescent="0.2">
      <c r="A88" s="3" t="s">
        <v>504</v>
      </c>
      <c r="D88" s="16">
        <v>1055.7325000000001</v>
      </c>
    </row>
    <row r="89" spans="1:4" x14ac:dyDescent="0.2">
      <c r="A89" s="3" t="s">
        <v>493</v>
      </c>
      <c r="D89" s="16">
        <v>2347.7129</v>
      </c>
    </row>
    <row r="90" spans="1:4" x14ac:dyDescent="0.2">
      <c r="A90" s="3" t="s">
        <v>494</v>
      </c>
      <c r="D90" s="16">
        <v>1000.7164</v>
      </c>
    </row>
    <row r="91" spans="1:4" x14ac:dyDescent="0.2">
      <c r="A91" s="3" t="s">
        <v>495</v>
      </c>
      <c r="D91" s="16">
        <v>1022.1718</v>
      </c>
    </row>
    <row r="92" spans="1:4" x14ac:dyDescent="0.2">
      <c r="A92" s="3" t="s">
        <v>505</v>
      </c>
      <c r="D92" s="16">
        <v>1001.8518</v>
      </c>
    </row>
    <row r="93" spans="1:4" x14ac:dyDescent="0.2">
      <c r="A93" s="3" t="s">
        <v>497</v>
      </c>
      <c r="D93" s="16">
        <v>1022.4453</v>
      </c>
    </row>
    <row r="94" spans="1:4" x14ac:dyDescent="0.2">
      <c r="A94" s="3" t="s">
        <v>501</v>
      </c>
      <c r="D94" s="16">
        <v>1000.673</v>
      </c>
    </row>
    <row r="95" spans="1:4" x14ac:dyDescent="0.2">
      <c r="A95" s="3" t="s">
        <v>506</v>
      </c>
      <c r="D95" s="16">
        <v>1512.34</v>
      </c>
    </row>
    <row r="96" spans="1:4" x14ac:dyDescent="0.2">
      <c r="A96" s="3" t="s">
        <v>499</v>
      </c>
      <c r="D96" s="16">
        <v>2412.3058999999998</v>
      </c>
    </row>
    <row r="97" spans="1:4" x14ac:dyDescent="0.2">
      <c r="A97" s="3" t="s">
        <v>507</v>
      </c>
      <c r="D97" s="16">
        <v>10.0433</v>
      </c>
    </row>
    <row r="98" spans="1:4" x14ac:dyDescent="0.2">
      <c r="A98" s="3" t="s">
        <v>508</v>
      </c>
      <c r="D98" s="16">
        <v>10.0433</v>
      </c>
    </row>
    <row r="99" spans="1:4" x14ac:dyDescent="0.2">
      <c r="A99" s="3" t="s">
        <v>509</v>
      </c>
      <c r="D99" s="16">
        <v>3743.8085000000001</v>
      </c>
    </row>
    <row r="101" spans="1:4" x14ac:dyDescent="0.2">
      <c r="A101" s="1" t="s">
        <v>161</v>
      </c>
      <c r="D101" s="17"/>
    </row>
    <row r="102" spans="1:4" ht="15" customHeight="1" x14ac:dyDescent="0.2">
      <c r="A102" s="87" t="s">
        <v>544</v>
      </c>
      <c r="B102" s="88"/>
      <c r="C102" s="85" t="s">
        <v>545</v>
      </c>
      <c r="D102" s="86"/>
    </row>
    <row r="103" spans="1:4" ht="12.75" x14ac:dyDescent="0.2">
      <c r="A103" s="27"/>
      <c r="B103" s="28"/>
      <c r="C103" s="29" t="s">
        <v>546</v>
      </c>
      <c r="D103" s="29" t="s">
        <v>547</v>
      </c>
    </row>
    <row r="104" spans="1:4" x14ac:dyDescent="0.2">
      <c r="A104" s="36" t="s">
        <v>503</v>
      </c>
      <c r="B104" s="37"/>
      <c r="C104" s="38">
        <v>31.155184820999999</v>
      </c>
      <c r="D104" s="39">
        <v>28.864689461000005</v>
      </c>
    </row>
    <row r="105" spans="1:4" x14ac:dyDescent="0.2">
      <c r="A105" s="36" t="s">
        <v>506</v>
      </c>
      <c r="B105" s="37"/>
      <c r="C105" s="38">
        <v>36.892511180999989</v>
      </c>
      <c r="D105" s="39">
        <v>34.180213819999999</v>
      </c>
    </row>
    <row r="106" spans="1:4" x14ac:dyDescent="0.2">
      <c r="A106" s="36" t="s">
        <v>504</v>
      </c>
      <c r="B106" s="37"/>
      <c r="C106" s="38">
        <v>27.402261566</v>
      </c>
      <c r="D106" s="39">
        <v>25.387677051000008</v>
      </c>
    </row>
    <row r="107" spans="1:4" x14ac:dyDescent="0.2">
      <c r="A107" s="36" t="s">
        <v>501</v>
      </c>
      <c r="B107" s="37"/>
      <c r="C107" s="38">
        <v>25.320402448000014</v>
      </c>
      <c r="D107" s="39">
        <v>23.458873959999998</v>
      </c>
    </row>
    <row r="108" spans="1:4" x14ac:dyDescent="0.2">
      <c r="A108" s="36" t="s">
        <v>494</v>
      </c>
      <c r="B108" s="37"/>
      <c r="C108" s="38">
        <v>26.845289784000013</v>
      </c>
      <c r="D108" s="39">
        <v>24.871653223000013</v>
      </c>
    </row>
    <row r="109" spans="1:4" x14ac:dyDescent="0.2">
      <c r="A109" s="36" t="s">
        <v>495</v>
      </c>
      <c r="B109" s="37"/>
      <c r="C109" s="38">
        <v>28.004449493000003</v>
      </c>
      <c r="D109" s="39">
        <v>25.945592776000002</v>
      </c>
    </row>
    <row r="110" spans="1:4" x14ac:dyDescent="0.2">
      <c r="A110" s="36" t="s">
        <v>505</v>
      </c>
      <c r="B110" s="37"/>
      <c r="C110" s="38">
        <v>27.115875610000021</v>
      </c>
      <c r="D110" s="38">
        <v>25.122345877999997</v>
      </c>
    </row>
    <row r="111" spans="1:4" x14ac:dyDescent="0.2">
      <c r="A111" s="36" t="s">
        <v>497</v>
      </c>
      <c r="B111" s="37"/>
      <c r="C111" s="38">
        <v>28.275781121999994</v>
      </c>
      <c r="D111" s="38">
        <v>26.196976392</v>
      </c>
    </row>
    <row r="112" spans="1:4" ht="12.75" x14ac:dyDescent="0.2">
      <c r="A112" s="34"/>
      <c r="B112" s="34"/>
      <c r="C112" s="35"/>
      <c r="D112" s="35"/>
    </row>
    <row r="113" spans="1:4" x14ac:dyDescent="0.2">
      <c r="A113" s="1" t="s">
        <v>162</v>
      </c>
      <c r="D113" s="24">
        <v>0.14722656484643493</v>
      </c>
    </row>
  </sheetData>
  <sortState ref="A31:F53">
    <sortCondition descending="1" ref="F31:F53"/>
  </sortState>
  <customSheetViews>
    <customSheetView guid="{87B09956-5AD1-48AD-87EF-6965A9800F09}" showGridLines="0">
      <selection activeCell="H35" sqref="H35"/>
      <pageMargins left="0.7" right="0.7" top="0.75" bottom="0.75" header="0.3" footer="0.3"/>
    </customSheetView>
    <customSheetView guid="{10CFD7E8-6A78-4B4C-9357-15843FD6BF88}" showGridLines="0" topLeftCell="A85">
      <selection activeCell="A113" sqref="A113"/>
      <pageMargins left="0.7" right="0.7" top="0.75" bottom="0.75" header="0.3" footer="0.3"/>
    </customSheetView>
  </customSheetViews>
  <mergeCells count="3">
    <mergeCell ref="B1:E1"/>
    <mergeCell ref="C102:D102"/>
    <mergeCell ref="A102:B10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5.85546875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35.85546875" style="3" bestFit="1" customWidth="1"/>
    <col min="259" max="259" width="20" style="3" bestFit="1" customWidth="1"/>
    <col min="260" max="260" width="11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35.85546875" style="3" bestFit="1" customWidth="1"/>
    <col min="515" max="515" width="20" style="3" bestFit="1" customWidth="1"/>
    <col min="516" max="516" width="11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35.85546875" style="3" bestFit="1" customWidth="1"/>
    <col min="771" max="771" width="20" style="3" bestFit="1" customWidth="1"/>
    <col min="772" max="772" width="11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35.85546875" style="3" bestFit="1" customWidth="1"/>
    <col min="1027" max="1027" width="20" style="3" bestFit="1" customWidth="1"/>
    <col min="1028" max="1028" width="11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35.85546875" style="3" bestFit="1" customWidth="1"/>
    <col min="1283" max="1283" width="20" style="3" bestFit="1" customWidth="1"/>
    <col min="1284" max="1284" width="11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35.85546875" style="3" bestFit="1" customWidth="1"/>
    <col min="1539" max="1539" width="20" style="3" bestFit="1" customWidth="1"/>
    <col min="1540" max="1540" width="11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35.85546875" style="3" bestFit="1" customWidth="1"/>
    <col min="1795" max="1795" width="20" style="3" bestFit="1" customWidth="1"/>
    <col min="1796" max="1796" width="11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35.85546875" style="3" bestFit="1" customWidth="1"/>
    <col min="2051" max="2051" width="20" style="3" bestFit="1" customWidth="1"/>
    <col min="2052" max="2052" width="11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35.85546875" style="3" bestFit="1" customWidth="1"/>
    <col min="2307" max="2307" width="20" style="3" bestFit="1" customWidth="1"/>
    <col min="2308" max="2308" width="11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35.85546875" style="3" bestFit="1" customWidth="1"/>
    <col min="2563" max="2563" width="20" style="3" bestFit="1" customWidth="1"/>
    <col min="2564" max="2564" width="11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35.85546875" style="3" bestFit="1" customWidth="1"/>
    <col min="2819" max="2819" width="20" style="3" bestFit="1" customWidth="1"/>
    <col min="2820" max="2820" width="11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35.85546875" style="3" bestFit="1" customWidth="1"/>
    <col min="3075" max="3075" width="20" style="3" bestFit="1" customWidth="1"/>
    <col min="3076" max="3076" width="11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35.85546875" style="3" bestFit="1" customWidth="1"/>
    <col min="3331" max="3331" width="20" style="3" bestFit="1" customWidth="1"/>
    <col min="3332" max="3332" width="11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35.85546875" style="3" bestFit="1" customWidth="1"/>
    <col min="3587" max="3587" width="20" style="3" bestFit="1" customWidth="1"/>
    <col min="3588" max="3588" width="11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35.85546875" style="3" bestFit="1" customWidth="1"/>
    <col min="3843" max="3843" width="20" style="3" bestFit="1" customWidth="1"/>
    <col min="3844" max="3844" width="11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35.85546875" style="3" bestFit="1" customWidth="1"/>
    <col min="4099" max="4099" width="20" style="3" bestFit="1" customWidth="1"/>
    <col min="4100" max="4100" width="11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35.85546875" style="3" bestFit="1" customWidth="1"/>
    <col min="4355" max="4355" width="20" style="3" bestFit="1" customWidth="1"/>
    <col min="4356" max="4356" width="11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35.85546875" style="3" bestFit="1" customWidth="1"/>
    <col min="4611" max="4611" width="20" style="3" bestFit="1" customWidth="1"/>
    <col min="4612" max="4612" width="11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35.85546875" style="3" bestFit="1" customWidth="1"/>
    <col min="4867" max="4867" width="20" style="3" bestFit="1" customWidth="1"/>
    <col min="4868" max="4868" width="11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35.85546875" style="3" bestFit="1" customWidth="1"/>
    <col min="5123" max="5123" width="20" style="3" bestFit="1" customWidth="1"/>
    <col min="5124" max="5124" width="11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35.85546875" style="3" bestFit="1" customWidth="1"/>
    <col min="5379" max="5379" width="20" style="3" bestFit="1" customWidth="1"/>
    <col min="5380" max="5380" width="11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35.85546875" style="3" bestFit="1" customWidth="1"/>
    <col min="5635" max="5635" width="20" style="3" bestFit="1" customWidth="1"/>
    <col min="5636" max="5636" width="11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35.85546875" style="3" bestFit="1" customWidth="1"/>
    <col min="5891" max="5891" width="20" style="3" bestFit="1" customWidth="1"/>
    <col min="5892" max="5892" width="11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35.85546875" style="3" bestFit="1" customWidth="1"/>
    <col min="6147" max="6147" width="20" style="3" bestFit="1" customWidth="1"/>
    <col min="6148" max="6148" width="11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35.85546875" style="3" bestFit="1" customWidth="1"/>
    <col min="6403" max="6403" width="20" style="3" bestFit="1" customWidth="1"/>
    <col min="6404" max="6404" width="11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35.85546875" style="3" bestFit="1" customWidth="1"/>
    <col min="6659" max="6659" width="20" style="3" bestFit="1" customWidth="1"/>
    <col min="6660" max="6660" width="11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35.85546875" style="3" bestFit="1" customWidth="1"/>
    <col min="6915" max="6915" width="20" style="3" bestFit="1" customWidth="1"/>
    <col min="6916" max="6916" width="11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35.85546875" style="3" bestFit="1" customWidth="1"/>
    <col min="7171" max="7171" width="20" style="3" bestFit="1" customWidth="1"/>
    <col min="7172" max="7172" width="11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35.85546875" style="3" bestFit="1" customWidth="1"/>
    <col min="7427" max="7427" width="20" style="3" bestFit="1" customWidth="1"/>
    <col min="7428" max="7428" width="11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35.85546875" style="3" bestFit="1" customWidth="1"/>
    <col min="7683" max="7683" width="20" style="3" bestFit="1" customWidth="1"/>
    <col min="7684" max="7684" width="11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35.85546875" style="3" bestFit="1" customWidth="1"/>
    <col min="7939" max="7939" width="20" style="3" bestFit="1" customWidth="1"/>
    <col min="7940" max="7940" width="11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35.85546875" style="3" bestFit="1" customWidth="1"/>
    <col min="8195" max="8195" width="20" style="3" bestFit="1" customWidth="1"/>
    <col min="8196" max="8196" width="11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35.85546875" style="3" bestFit="1" customWidth="1"/>
    <col min="8451" max="8451" width="20" style="3" bestFit="1" customWidth="1"/>
    <col min="8452" max="8452" width="11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35.85546875" style="3" bestFit="1" customWidth="1"/>
    <col min="8707" max="8707" width="20" style="3" bestFit="1" customWidth="1"/>
    <col min="8708" max="8708" width="11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35.85546875" style="3" bestFit="1" customWidth="1"/>
    <col min="8963" max="8963" width="20" style="3" bestFit="1" customWidth="1"/>
    <col min="8964" max="8964" width="11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35.85546875" style="3" bestFit="1" customWidth="1"/>
    <col min="9219" max="9219" width="20" style="3" bestFit="1" customWidth="1"/>
    <col min="9220" max="9220" width="11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35.85546875" style="3" bestFit="1" customWidth="1"/>
    <col min="9475" max="9475" width="20" style="3" bestFit="1" customWidth="1"/>
    <col min="9476" max="9476" width="11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35.85546875" style="3" bestFit="1" customWidth="1"/>
    <col min="9731" max="9731" width="20" style="3" bestFit="1" customWidth="1"/>
    <col min="9732" max="9732" width="11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35.85546875" style="3" bestFit="1" customWidth="1"/>
    <col min="9987" max="9987" width="20" style="3" bestFit="1" customWidth="1"/>
    <col min="9988" max="9988" width="11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35.85546875" style="3" bestFit="1" customWidth="1"/>
    <col min="10243" max="10243" width="20" style="3" bestFit="1" customWidth="1"/>
    <col min="10244" max="10244" width="11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35.85546875" style="3" bestFit="1" customWidth="1"/>
    <col min="10499" max="10499" width="20" style="3" bestFit="1" customWidth="1"/>
    <col min="10500" max="10500" width="11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35.85546875" style="3" bestFit="1" customWidth="1"/>
    <col min="10755" max="10755" width="20" style="3" bestFit="1" customWidth="1"/>
    <col min="10756" max="10756" width="11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35.85546875" style="3" bestFit="1" customWidth="1"/>
    <col min="11011" max="11011" width="20" style="3" bestFit="1" customWidth="1"/>
    <col min="11012" max="11012" width="11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35.85546875" style="3" bestFit="1" customWidth="1"/>
    <col min="11267" max="11267" width="20" style="3" bestFit="1" customWidth="1"/>
    <col min="11268" max="11268" width="11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35.85546875" style="3" bestFit="1" customWidth="1"/>
    <col min="11523" max="11523" width="20" style="3" bestFit="1" customWidth="1"/>
    <col min="11524" max="11524" width="11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35.85546875" style="3" bestFit="1" customWidth="1"/>
    <col min="11779" max="11779" width="20" style="3" bestFit="1" customWidth="1"/>
    <col min="11780" max="11780" width="11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35.85546875" style="3" bestFit="1" customWidth="1"/>
    <col min="12035" max="12035" width="20" style="3" bestFit="1" customWidth="1"/>
    <col min="12036" max="12036" width="11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35.85546875" style="3" bestFit="1" customWidth="1"/>
    <col min="12291" max="12291" width="20" style="3" bestFit="1" customWidth="1"/>
    <col min="12292" max="12292" width="11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35.85546875" style="3" bestFit="1" customWidth="1"/>
    <col min="12547" max="12547" width="20" style="3" bestFit="1" customWidth="1"/>
    <col min="12548" max="12548" width="11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35.85546875" style="3" bestFit="1" customWidth="1"/>
    <col min="12803" max="12803" width="20" style="3" bestFit="1" customWidth="1"/>
    <col min="12804" max="12804" width="11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35.85546875" style="3" bestFit="1" customWidth="1"/>
    <col min="13059" max="13059" width="20" style="3" bestFit="1" customWidth="1"/>
    <col min="13060" max="13060" width="11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35.85546875" style="3" bestFit="1" customWidth="1"/>
    <col min="13315" max="13315" width="20" style="3" bestFit="1" customWidth="1"/>
    <col min="13316" max="13316" width="11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35.85546875" style="3" bestFit="1" customWidth="1"/>
    <col min="13571" max="13571" width="20" style="3" bestFit="1" customWidth="1"/>
    <col min="13572" max="13572" width="11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35.85546875" style="3" bestFit="1" customWidth="1"/>
    <col min="13827" max="13827" width="20" style="3" bestFit="1" customWidth="1"/>
    <col min="13828" max="13828" width="11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35.85546875" style="3" bestFit="1" customWidth="1"/>
    <col min="14083" max="14083" width="20" style="3" bestFit="1" customWidth="1"/>
    <col min="14084" max="14084" width="11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35.85546875" style="3" bestFit="1" customWidth="1"/>
    <col min="14339" max="14339" width="20" style="3" bestFit="1" customWidth="1"/>
    <col min="14340" max="14340" width="11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35.85546875" style="3" bestFit="1" customWidth="1"/>
    <col min="14595" max="14595" width="20" style="3" bestFit="1" customWidth="1"/>
    <col min="14596" max="14596" width="11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35.85546875" style="3" bestFit="1" customWidth="1"/>
    <col min="14851" max="14851" width="20" style="3" bestFit="1" customWidth="1"/>
    <col min="14852" max="14852" width="11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35.85546875" style="3" bestFit="1" customWidth="1"/>
    <col min="15107" max="15107" width="20" style="3" bestFit="1" customWidth="1"/>
    <col min="15108" max="15108" width="11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35.85546875" style="3" bestFit="1" customWidth="1"/>
    <col min="15363" max="15363" width="20" style="3" bestFit="1" customWidth="1"/>
    <col min="15364" max="15364" width="11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35.85546875" style="3" bestFit="1" customWidth="1"/>
    <col min="15619" max="15619" width="20" style="3" bestFit="1" customWidth="1"/>
    <col min="15620" max="15620" width="11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35.85546875" style="3" bestFit="1" customWidth="1"/>
    <col min="15875" max="15875" width="20" style="3" bestFit="1" customWidth="1"/>
    <col min="15876" max="15876" width="11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35.85546875" style="3" bestFit="1" customWidth="1"/>
    <col min="16131" max="16131" width="20" style="3" bestFit="1" customWidth="1"/>
    <col min="16132" max="16132" width="11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1020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839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25</v>
      </c>
      <c r="B8" s="10" t="s">
        <v>26</v>
      </c>
      <c r="C8" s="10" t="s">
        <v>11</v>
      </c>
      <c r="D8" s="10">
        <v>1814916</v>
      </c>
      <c r="E8" s="10">
        <v>22771.751049999999</v>
      </c>
      <c r="F8" s="10">
        <v>4.987620774019649</v>
      </c>
    </row>
    <row r="9" spans="1:6" x14ac:dyDescent="0.2">
      <c r="A9" s="10" t="s">
        <v>883</v>
      </c>
      <c r="B9" s="10" t="s">
        <v>884</v>
      </c>
      <c r="C9" s="10" t="s">
        <v>851</v>
      </c>
      <c r="D9" s="10">
        <v>11253507</v>
      </c>
      <c r="E9" s="10">
        <v>19654.249980000001</v>
      </c>
      <c r="F9" s="10">
        <v>4.304804899842047</v>
      </c>
    </row>
    <row r="10" spans="1:6" x14ac:dyDescent="0.2">
      <c r="A10" s="10" t="s">
        <v>900</v>
      </c>
      <c r="B10" s="10" t="s">
        <v>901</v>
      </c>
      <c r="C10" s="10" t="s">
        <v>76</v>
      </c>
      <c r="D10" s="10">
        <v>3824462</v>
      </c>
      <c r="E10" s="10">
        <v>16904.122039999998</v>
      </c>
      <c r="F10" s="10">
        <v>3.7024535385155368</v>
      </c>
    </row>
    <row r="11" spans="1:6" x14ac:dyDescent="0.2">
      <c r="A11" s="10" t="s">
        <v>97</v>
      </c>
      <c r="B11" s="10" t="s">
        <v>98</v>
      </c>
      <c r="C11" s="10" t="s">
        <v>41</v>
      </c>
      <c r="D11" s="10">
        <v>3232221</v>
      </c>
      <c r="E11" s="10">
        <v>12253.34981</v>
      </c>
      <c r="F11" s="10">
        <v>2.6838103898771419</v>
      </c>
    </row>
    <row r="12" spans="1:6" x14ac:dyDescent="0.2">
      <c r="A12" s="10" t="s">
        <v>879</v>
      </c>
      <c r="B12" s="10" t="s">
        <v>880</v>
      </c>
      <c r="C12" s="10" t="s">
        <v>19</v>
      </c>
      <c r="D12" s="10">
        <v>3500000</v>
      </c>
      <c r="E12" s="10">
        <v>11917.5</v>
      </c>
      <c r="F12" s="10">
        <v>2.6102503247934972</v>
      </c>
    </row>
    <row r="13" spans="1:6" x14ac:dyDescent="0.2">
      <c r="A13" s="10" t="s">
        <v>904</v>
      </c>
      <c r="B13" s="10" t="s">
        <v>905</v>
      </c>
      <c r="C13" s="10" t="s">
        <v>851</v>
      </c>
      <c r="D13" s="10">
        <v>1456318</v>
      </c>
      <c r="E13" s="10">
        <v>11903.94333</v>
      </c>
      <c r="F13" s="10">
        <v>2.6072810525240939</v>
      </c>
    </row>
    <row r="14" spans="1:6" x14ac:dyDescent="0.2">
      <c r="A14" s="10" t="s">
        <v>9</v>
      </c>
      <c r="B14" s="10" t="s">
        <v>10</v>
      </c>
      <c r="C14" s="10" t="s">
        <v>11</v>
      </c>
      <c r="D14" s="10">
        <v>934200</v>
      </c>
      <c r="E14" s="10">
        <v>11890.9647</v>
      </c>
      <c r="F14" s="10">
        <v>2.6044383864302927</v>
      </c>
    </row>
    <row r="15" spans="1:6" x14ac:dyDescent="0.2">
      <c r="A15" s="10" t="s">
        <v>877</v>
      </c>
      <c r="B15" s="10" t="s">
        <v>878</v>
      </c>
      <c r="C15" s="10" t="s">
        <v>48</v>
      </c>
      <c r="D15" s="10">
        <v>1338852</v>
      </c>
      <c r="E15" s="10">
        <v>11724.99639</v>
      </c>
      <c r="F15" s="10">
        <v>2.5680869003734079</v>
      </c>
    </row>
    <row r="16" spans="1:6" x14ac:dyDescent="0.2">
      <c r="A16" s="10" t="s">
        <v>910</v>
      </c>
      <c r="B16" s="10" t="s">
        <v>911</v>
      </c>
      <c r="C16" s="10" t="s">
        <v>76</v>
      </c>
      <c r="D16" s="10">
        <v>275740</v>
      </c>
      <c r="E16" s="10">
        <v>11281.48849</v>
      </c>
      <c r="F16" s="10">
        <v>2.470946842473388</v>
      </c>
    </row>
    <row r="17" spans="1:6" x14ac:dyDescent="0.2">
      <c r="A17" s="10" t="s">
        <v>843</v>
      </c>
      <c r="B17" s="10" t="s">
        <v>844</v>
      </c>
      <c r="C17" s="10" t="s">
        <v>83</v>
      </c>
      <c r="D17" s="10">
        <v>5430952</v>
      </c>
      <c r="E17" s="10">
        <v>9938.6421599999994</v>
      </c>
      <c r="F17" s="10">
        <v>2.1768276841742265</v>
      </c>
    </row>
    <row r="18" spans="1:6" x14ac:dyDescent="0.2">
      <c r="A18" s="10" t="s">
        <v>854</v>
      </c>
      <c r="B18" s="10" t="s">
        <v>855</v>
      </c>
      <c r="C18" s="10" t="s">
        <v>83</v>
      </c>
      <c r="D18" s="10">
        <v>4443261</v>
      </c>
      <c r="E18" s="10">
        <v>9772.9525699999995</v>
      </c>
      <c r="F18" s="10">
        <v>2.1405372452304547</v>
      </c>
    </row>
    <row r="19" spans="1:6" x14ac:dyDescent="0.2">
      <c r="A19" s="10" t="s">
        <v>86</v>
      </c>
      <c r="B19" s="10" t="s">
        <v>87</v>
      </c>
      <c r="C19" s="10" t="s">
        <v>88</v>
      </c>
      <c r="D19" s="10">
        <v>6120592</v>
      </c>
      <c r="E19" s="10">
        <v>9563.4249999999993</v>
      </c>
      <c r="F19" s="10">
        <v>2.094645119562681</v>
      </c>
    </row>
    <row r="20" spans="1:6" x14ac:dyDescent="0.2">
      <c r="A20" s="10" t="s">
        <v>889</v>
      </c>
      <c r="B20" s="10" t="s">
        <v>890</v>
      </c>
      <c r="C20" s="10" t="s">
        <v>891</v>
      </c>
      <c r="D20" s="10">
        <v>876728</v>
      </c>
      <c r="E20" s="10">
        <v>9340.2217479999999</v>
      </c>
      <c r="F20" s="10">
        <v>2.0457576548236029</v>
      </c>
    </row>
    <row r="21" spans="1:6" x14ac:dyDescent="0.2">
      <c r="A21" s="10" t="s">
        <v>68</v>
      </c>
      <c r="B21" s="10" t="s">
        <v>69</v>
      </c>
      <c r="C21" s="10" t="s">
        <v>33</v>
      </c>
      <c r="D21" s="10">
        <v>2337275</v>
      </c>
      <c r="E21" s="10">
        <v>9063.9524500000007</v>
      </c>
      <c r="F21" s="10">
        <v>1.985247310805565</v>
      </c>
    </row>
    <row r="22" spans="1:6" x14ac:dyDescent="0.2">
      <c r="A22" s="10" t="s">
        <v>902</v>
      </c>
      <c r="B22" s="10" t="s">
        <v>903</v>
      </c>
      <c r="C22" s="10" t="s">
        <v>16</v>
      </c>
      <c r="D22" s="10">
        <v>598450</v>
      </c>
      <c r="E22" s="10">
        <v>8998.2942000000003</v>
      </c>
      <c r="F22" s="10">
        <v>1.9708664030323009</v>
      </c>
    </row>
    <row r="23" spans="1:6" x14ac:dyDescent="0.2">
      <c r="A23" s="10" t="s">
        <v>70</v>
      </c>
      <c r="B23" s="10" t="s">
        <v>71</v>
      </c>
      <c r="C23" s="10" t="s">
        <v>33</v>
      </c>
      <c r="D23" s="10">
        <v>549461</v>
      </c>
      <c r="E23" s="10">
        <v>8920.7740659999999</v>
      </c>
      <c r="F23" s="10">
        <v>1.9538874263214525</v>
      </c>
    </row>
    <row r="24" spans="1:6" x14ac:dyDescent="0.2">
      <c r="A24" s="10" t="s">
        <v>1021</v>
      </c>
      <c r="B24" s="10" t="s">
        <v>1022</v>
      </c>
      <c r="C24" s="10" t="s">
        <v>88</v>
      </c>
      <c r="D24" s="10">
        <v>2364960</v>
      </c>
      <c r="E24" s="10">
        <v>8168.5718399999996</v>
      </c>
      <c r="F24" s="10">
        <v>1.7891350785365234</v>
      </c>
    </row>
    <row r="25" spans="1:6" x14ac:dyDescent="0.2">
      <c r="A25" s="10" t="s">
        <v>109</v>
      </c>
      <c r="B25" s="10" t="s">
        <v>110</v>
      </c>
      <c r="C25" s="10" t="s">
        <v>11</v>
      </c>
      <c r="D25" s="10">
        <v>1722796</v>
      </c>
      <c r="E25" s="10">
        <v>8087.6658219999999</v>
      </c>
      <c r="F25" s="10">
        <v>1.7714145029323909</v>
      </c>
    </row>
    <row r="26" spans="1:6" x14ac:dyDescent="0.2">
      <c r="A26" s="10" t="s">
        <v>56</v>
      </c>
      <c r="B26" s="10" t="s">
        <v>57</v>
      </c>
      <c r="C26" s="10" t="s">
        <v>51</v>
      </c>
      <c r="D26" s="10">
        <v>1290888</v>
      </c>
      <c r="E26" s="10">
        <v>7907.9798879999998</v>
      </c>
      <c r="F26" s="10">
        <v>1.7320584913876607</v>
      </c>
    </row>
    <row r="27" spans="1:6" x14ac:dyDescent="0.2">
      <c r="A27" s="10" t="s">
        <v>1023</v>
      </c>
      <c r="B27" s="10" t="s">
        <v>1024</v>
      </c>
      <c r="C27" s="10" t="s">
        <v>1025</v>
      </c>
      <c r="D27" s="10">
        <v>3193243</v>
      </c>
      <c r="E27" s="10">
        <v>7855.3777799999998</v>
      </c>
      <c r="F27" s="10">
        <v>1.7205372269033459</v>
      </c>
    </row>
    <row r="28" spans="1:6" x14ac:dyDescent="0.2">
      <c r="A28" s="10" t="s">
        <v>12</v>
      </c>
      <c r="B28" s="10" t="s">
        <v>13</v>
      </c>
      <c r="C28" s="10" t="s">
        <v>11</v>
      </c>
      <c r="D28" s="10">
        <v>1449000</v>
      </c>
      <c r="E28" s="10">
        <v>7844.1615000000002</v>
      </c>
      <c r="F28" s="10">
        <v>1.718080562459211</v>
      </c>
    </row>
    <row r="29" spans="1:6" x14ac:dyDescent="0.2">
      <c r="A29" s="10" t="s">
        <v>875</v>
      </c>
      <c r="B29" s="10" t="s">
        <v>876</v>
      </c>
      <c r="C29" s="10" t="s">
        <v>11</v>
      </c>
      <c r="D29" s="10">
        <v>10673800</v>
      </c>
      <c r="E29" s="10">
        <v>7685.1360000000004</v>
      </c>
      <c r="F29" s="10">
        <v>1.6832497369483703</v>
      </c>
    </row>
    <row r="30" spans="1:6" x14ac:dyDescent="0.2">
      <c r="A30" s="10" t="s">
        <v>27</v>
      </c>
      <c r="B30" s="10" t="s">
        <v>28</v>
      </c>
      <c r="C30" s="10" t="s">
        <v>11</v>
      </c>
      <c r="D30" s="10">
        <v>635138</v>
      </c>
      <c r="E30" s="10">
        <v>7595.9329109999999</v>
      </c>
      <c r="F30" s="10">
        <v>1.6637118815227496</v>
      </c>
    </row>
    <row r="31" spans="1:6" x14ac:dyDescent="0.2">
      <c r="A31" s="10" t="s">
        <v>840</v>
      </c>
      <c r="B31" s="10" t="s">
        <v>841</v>
      </c>
      <c r="C31" s="10" t="s">
        <v>842</v>
      </c>
      <c r="D31" s="10">
        <v>1793831</v>
      </c>
      <c r="E31" s="10">
        <v>7501.8012419999995</v>
      </c>
      <c r="F31" s="10">
        <v>1.6430945356380753</v>
      </c>
    </row>
    <row r="32" spans="1:6" x14ac:dyDescent="0.2">
      <c r="A32" s="10" t="s">
        <v>58</v>
      </c>
      <c r="B32" s="10" t="s">
        <v>59</v>
      </c>
      <c r="C32" s="10" t="s">
        <v>19</v>
      </c>
      <c r="D32" s="10">
        <v>1975000</v>
      </c>
      <c r="E32" s="10">
        <v>7225.5375000000004</v>
      </c>
      <c r="F32" s="10">
        <v>1.5825854085322086</v>
      </c>
    </row>
    <row r="33" spans="1:6" x14ac:dyDescent="0.2">
      <c r="A33" s="10" t="s">
        <v>1026</v>
      </c>
      <c r="B33" s="10" t="s">
        <v>1027</v>
      </c>
      <c r="C33" s="10" t="s">
        <v>842</v>
      </c>
      <c r="D33" s="10">
        <v>694004</v>
      </c>
      <c r="E33" s="10">
        <v>7060.1026920000004</v>
      </c>
      <c r="F33" s="10">
        <v>1.5463507736411535</v>
      </c>
    </row>
    <row r="34" spans="1:6" x14ac:dyDescent="0.2">
      <c r="A34" s="10" t="s">
        <v>1028</v>
      </c>
      <c r="B34" s="10" t="s">
        <v>1029</v>
      </c>
      <c r="C34" s="10" t="s">
        <v>36</v>
      </c>
      <c r="D34" s="10">
        <v>1150000</v>
      </c>
      <c r="E34" s="10">
        <v>7023.625</v>
      </c>
      <c r="F34" s="10">
        <v>1.5383611862788109</v>
      </c>
    </row>
    <row r="35" spans="1:6" x14ac:dyDescent="0.2">
      <c r="A35" s="10" t="s">
        <v>1030</v>
      </c>
      <c r="B35" s="10" t="s">
        <v>1031</v>
      </c>
      <c r="C35" s="10" t="s">
        <v>965</v>
      </c>
      <c r="D35" s="10">
        <v>156813</v>
      </c>
      <c r="E35" s="10">
        <v>7012.4421410000004</v>
      </c>
      <c r="F35" s="10">
        <v>1.5359118419249724</v>
      </c>
    </row>
    <row r="36" spans="1:6" x14ac:dyDescent="0.2">
      <c r="A36" s="10" t="s">
        <v>37</v>
      </c>
      <c r="B36" s="10" t="s">
        <v>38</v>
      </c>
      <c r="C36" s="10" t="s">
        <v>11</v>
      </c>
      <c r="D36" s="10">
        <v>893576</v>
      </c>
      <c r="E36" s="10">
        <v>6943.0855199999996</v>
      </c>
      <c r="F36" s="10">
        <v>1.5207208922717876</v>
      </c>
    </row>
    <row r="37" spans="1:6" x14ac:dyDescent="0.2">
      <c r="A37" s="10" t="s">
        <v>92</v>
      </c>
      <c r="B37" s="10" t="s">
        <v>93</v>
      </c>
      <c r="C37" s="10" t="s">
        <v>94</v>
      </c>
      <c r="D37" s="10">
        <v>3898637</v>
      </c>
      <c r="E37" s="10">
        <v>6783.6283800000001</v>
      </c>
      <c r="F37" s="10">
        <v>1.4857955260896485</v>
      </c>
    </row>
    <row r="38" spans="1:6" x14ac:dyDescent="0.2">
      <c r="A38" s="10" t="s">
        <v>111</v>
      </c>
      <c r="B38" s="10" t="s">
        <v>112</v>
      </c>
      <c r="C38" s="10" t="s">
        <v>113</v>
      </c>
      <c r="D38" s="10">
        <v>1983197</v>
      </c>
      <c r="E38" s="10">
        <v>6685.3570870000003</v>
      </c>
      <c r="F38" s="10">
        <v>1.464271492150389</v>
      </c>
    </row>
    <row r="39" spans="1:6" x14ac:dyDescent="0.2">
      <c r="A39" s="10" t="s">
        <v>847</v>
      </c>
      <c r="B39" s="10" t="s">
        <v>848</v>
      </c>
      <c r="C39" s="10" t="s">
        <v>76</v>
      </c>
      <c r="D39" s="10">
        <v>463484</v>
      </c>
      <c r="E39" s="10">
        <v>6498.9726479999999</v>
      </c>
      <c r="F39" s="10">
        <v>1.4234483293699229</v>
      </c>
    </row>
    <row r="40" spans="1:6" x14ac:dyDescent="0.2">
      <c r="A40" s="10" t="s">
        <v>114</v>
      </c>
      <c r="B40" s="10" t="s">
        <v>115</v>
      </c>
      <c r="C40" s="10" t="s">
        <v>116</v>
      </c>
      <c r="D40" s="10">
        <v>4562408</v>
      </c>
      <c r="E40" s="10">
        <v>6289.2794279999998</v>
      </c>
      <c r="F40" s="10">
        <v>1.3775199219344714</v>
      </c>
    </row>
    <row r="41" spans="1:6" x14ac:dyDescent="0.2">
      <c r="A41" s="10" t="s">
        <v>927</v>
      </c>
      <c r="B41" s="10" t="s">
        <v>928</v>
      </c>
      <c r="C41" s="10" t="s">
        <v>11</v>
      </c>
      <c r="D41" s="10">
        <v>4724717</v>
      </c>
      <c r="E41" s="10">
        <v>6241.3511570000001</v>
      </c>
      <c r="F41" s="10">
        <v>1.3670223523985334</v>
      </c>
    </row>
    <row r="42" spans="1:6" x14ac:dyDescent="0.2">
      <c r="A42" s="10" t="s">
        <v>1032</v>
      </c>
      <c r="B42" s="10" t="s">
        <v>1033</v>
      </c>
      <c r="C42" s="10" t="s">
        <v>842</v>
      </c>
      <c r="D42" s="10">
        <v>1267522</v>
      </c>
      <c r="E42" s="10">
        <v>6214.6603660000001</v>
      </c>
      <c r="F42" s="10">
        <v>1.3611763573595785</v>
      </c>
    </row>
    <row r="43" spans="1:6" x14ac:dyDescent="0.2">
      <c r="A43" s="10" t="s">
        <v>980</v>
      </c>
      <c r="B43" s="10" t="s">
        <v>981</v>
      </c>
      <c r="C43" s="10" t="s">
        <v>16</v>
      </c>
      <c r="D43" s="10">
        <v>1273672</v>
      </c>
      <c r="E43" s="10">
        <v>6141.009548</v>
      </c>
      <c r="F43" s="10">
        <v>1.3450448640425399</v>
      </c>
    </row>
    <row r="44" spans="1:6" x14ac:dyDescent="0.2">
      <c r="A44" s="10" t="s">
        <v>1034</v>
      </c>
      <c r="B44" s="10" t="s">
        <v>1035</v>
      </c>
      <c r="C44" s="10" t="s">
        <v>842</v>
      </c>
      <c r="D44" s="10">
        <v>3980604</v>
      </c>
      <c r="E44" s="10">
        <v>6128.1398579999995</v>
      </c>
      <c r="F44" s="10">
        <v>1.342226058714032</v>
      </c>
    </row>
    <row r="45" spans="1:6" x14ac:dyDescent="0.2">
      <c r="A45" s="10" t="s">
        <v>849</v>
      </c>
      <c r="B45" s="10" t="s">
        <v>850</v>
      </c>
      <c r="C45" s="10" t="s">
        <v>851</v>
      </c>
      <c r="D45" s="10">
        <v>446833</v>
      </c>
      <c r="E45" s="10">
        <v>6082.7376290000002</v>
      </c>
      <c r="F45" s="10">
        <v>1.3322817597424694</v>
      </c>
    </row>
    <row r="46" spans="1:6" x14ac:dyDescent="0.2">
      <c r="A46" s="10" t="s">
        <v>107</v>
      </c>
      <c r="B46" s="10" t="s">
        <v>108</v>
      </c>
      <c r="C46" s="10" t="s">
        <v>62</v>
      </c>
      <c r="D46" s="10">
        <v>625000</v>
      </c>
      <c r="E46" s="10">
        <v>5650</v>
      </c>
      <c r="F46" s="10">
        <v>1.2375006784210834</v>
      </c>
    </row>
    <row r="47" spans="1:6" x14ac:dyDescent="0.2">
      <c r="A47" s="10" t="s">
        <v>963</v>
      </c>
      <c r="B47" s="10" t="s">
        <v>964</v>
      </c>
      <c r="C47" s="10" t="s">
        <v>965</v>
      </c>
      <c r="D47" s="10">
        <v>656061</v>
      </c>
      <c r="E47" s="10">
        <v>5454.4911540000003</v>
      </c>
      <c r="F47" s="10">
        <v>1.1946790271711147</v>
      </c>
    </row>
    <row r="48" spans="1:6" x14ac:dyDescent="0.2">
      <c r="A48" s="10" t="s">
        <v>74</v>
      </c>
      <c r="B48" s="10" t="s">
        <v>75</v>
      </c>
      <c r="C48" s="10" t="s">
        <v>76</v>
      </c>
      <c r="D48" s="10">
        <v>600000</v>
      </c>
      <c r="E48" s="10">
        <v>5433</v>
      </c>
      <c r="F48" s="10">
        <v>1.1899718913029638</v>
      </c>
    </row>
    <row r="49" spans="1:6" x14ac:dyDescent="0.2">
      <c r="A49" s="10" t="s">
        <v>976</v>
      </c>
      <c r="B49" s="10" t="s">
        <v>977</v>
      </c>
      <c r="C49" s="10" t="s">
        <v>16</v>
      </c>
      <c r="D49" s="10">
        <v>1009206</v>
      </c>
      <c r="E49" s="10">
        <v>4749.3234359999997</v>
      </c>
      <c r="F49" s="10">
        <v>1.040228490989584</v>
      </c>
    </row>
    <row r="50" spans="1:6" x14ac:dyDescent="0.2">
      <c r="A50" s="10" t="s">
        <v>1036</v>
      </c>
      <c r="B50" s="10" t="s">
        <v>1037</v>
      </c>
      <c r="C50" s="10" t="s">
        <v>851</v>
      </c>
      <c r="D50" s="10">
        <v>356431</v>
      </c>
      <c r="E50" s="10">
        <v>4739.1065760000001</v>
      </c>
      <c r="F50" s="10">
        <v>1.0379907261787287</v>
      </c>
    </row>
    <row r="51" spans="1:6" x14ac:dyDescent="0.2">
      <c r="A51" s="10" t="s">
        <v>39</v>
      </c>
      <c r="B51" s="10" t="s">
        <v>40</v>
      </c>
      <c r="C51" s="10" t="s">
        <v>41</v>
      </c>
      <c r="D51" s="10">
        <v>330000</v>
      </c>
      <c r="E51" s="10">
        <v>4729.3950000000004</v>
      </c>
      <c r="F51" s="10">
        <v>1.0358636320391645</v>
      </c>
    </row>
    <row r="52" spans="1:6" x14ac:dyDescent="0.2">
      <c r="A52" s="10" t="s">
        <v>99</v>
      </c>
      <c r="B52" s="10" t="s">
        <v>100</v>
      </c>
      <c r="C52" s="10" t="s">
        <v>83</v>
      </c>
      <c r="D52" s="10">
        <v>463418</v>
      </c>
      <c r="E52" s="10">
        <v>4698.5951020000002</v>
      </c>
      <c r="F52" s="10">
        <v>1.0291176329824743</v>
      </c>
    </row>
    <row r="53" spans="1:6" x14ac:dyDescent="0.2">
      <c r="A53" s="10" t="s">
        <v>968</v>
      </c>
      <c r="B53" s="10" t="s">
        <v>969</v>
      </c>
      <c r="C53" s="10" t="s">
        <v>947</v>
      </c>
      <c r="D53" s="10">
        <v>1474909</v>
      </c>
      <c r="E53" s="10">
        <v>4317.0586430000003</v>
      </c>
      <c r="F53" s="10">
        <v>0.945550973362142</v>
      </c>
    </row>
    <row r="54" spans="1:6" x14ac:dyDescent="0.2">
      <c r="A54" s="10" t="s">
        <v>1038</v>
      </c>
      <c r="B54" s="10" t="s">
        <v>1039</v>
      </c>
      <c r="C54" s="10" t="s">
        <v>24</v>
      </c>
      <c r="D54" s="10">
        <v>5250000</v>
      </c>
      <c r="E54" s="10">
        <v>4152.75</v>
      </c>
      <c r="F54" s="10">
        <v>0.9095629986394963</v>
      </c>
    </row>
    <row r="55" spans="1:6" x14ac:dyDescent="0.2">
      <c r="A55" s="10" t="s">
        <v>1040</v>
      </c>
      <c r="B55" s="10" t="s">
        <v>1041</v>
      </c>
      <c r="C55" s="10" t="s">
        <v>33</v>
      </c>
      <c r="D55" s="10">
        <v>100000</v>
      </c>
      <c r="E55" s="10">
        <v>4138.2</v>
      </c>
      <c r="F55" s="10">
        <v>0.90637616060922599</v>
      </c>
    </row>
    <row r="56" spans="1:6" x14ac:dyDescent="0.2">
      <c r="A56" s="10" t="s">
        <v>126</v>
      </c>
      <c r="B56" s="10" t="s">
        <v>127</v>
      </c>
      <c r="C56" s="10" t="s">
        <v>76</v>
      </c>
      <c r="D56" s="10">
        <v>3172724</v>
      </c>
      <c r="E56" s="10">
        <v>4121.3684759999996</v>
      </c>
      <c r="F56" s="10">
        <v>0.90268960797756925</v>
      </c>
    </row>
    <row r="57" spans="1:6" x14ac:dyDescent="0.2">
      <c r="A57" s="10" t="s">
        <v>81</v>
      </c>
      <c r="B57" s="10" t="s">
        <v>82</v>
      </c>
      <c r="C57" s="10" t="s">
        <v>83</v>
      </c>
      <c r="D57" s="10">
        <v>306260</v>
      </c>
      <c r="E57" s="10">
        <v>3095.6760800000002</v>
      </c>
      <c r="F57" s="10">
        <v>0.6780356193224637</v>
      </c>
    </row>
    <row r="58" spans="1:6" x14ac:dyDescent="0.2">
      <c r="A58" s="10" t="s">
        <v>1042</v>
      </c>
      <c r="B58" s="10" t="s">
        <v>1043</v>
      </c>
      <c r="C58" s="10" t="s">
        <v>62</v>
      </c>
      <c r="D58" s="10">
        <v>830536</v>
      </c>
      <c r="E58" s="10">
        <v>2991.1754040000001</v>
      </c>
      <c r="F58" s="10">
        <v>0.65514718437636432</v>
      </c>
    </row>
    <row r="59" spans="1:6" x14ac:dyDescent="0.2">
      <c r="A59" s="10" t="s">
        <v>122</v>
      </c>
      <c r="B59" s="10" t="s">
        <v>123</v>
      </c>
      <c r="C59" s="10" t="s">
        <v>94</v>
      </c>
      <c r="D59" s="10">
        <v>1030375</v>
      </c>
      <c r="E59" s="10">
        <v>2593.4538750000002</v>
      </c>
      <c r="F59" s="10">
        <v>0.56803556279049339</v>
      </c>
    </row>
    <row r="60" spans="1:6" x14ac:dyDescent="0.2">
      <c r="A60" s="10" t="s">
        <v>941</v>
      </c>
      <c r="B60" s="10" t="s">
        <v>942</v>
      </c>
      <c r="C60" s="10" t="s">
        <v>121</v>
      </c>
      <c r="D60" s="10">
        <v>2037453</v>
      </c>
      <c r="E60" s="10">
        <v>1714.5166999999999</v>
      </c>
      <c r="F60" s="10">
        <v>0.37552488131226142</v>
      </c>
    </row>
    <row r="61" spans="1:6" x14ac:dyDescent="0.2">
      <c r="A61" s="10" t="s">
        <v>1044</v>
      </c>
      <c r="B61" s="10" t="s">
        <v>1045</v>
      </c>
      <c r="C61" s="10" t="s">
        <v>916</v>
      </c>
      <c r="D61" s="10">
        <v>141256</v>
      </c>
      <c r="E61" s="10">
        <v>1193.895712</v>
      </c>
      <c r="F61" s="10">
        <v>0.26149500063080039</v>
      </c>
    </row>
    <row r="62" spans="1:6" x14ac:dyDescent="0.2">
      <c r="A62" s="12" t="s">
        <v>135</v>
      </c>
      <c r="B62" s="10"/>
      <c r="C62" s="10"/>
      <c r="D62" s="10"/>
      <c r="E62" s="12">
        <f xml:space="preserve"> SUM(E8:E61)</f>
        <v>414649.19007899996</v>
      </c>
      <c r="F62" s="12">
        <f>SUM(F8:F61)</f>
        <v>90.819230801684128</v>
      </c>
    </row>
    <row r="63" spans="1:6" x14ac:dyDescent="0.2">
      <c r="A63" s="10"/>
      <c r="B63" s="10"/>
      <c r="C63" s="10"/>
      <c r="D63" s="10"/>
      <c r="E63" s="10"/>
      <c r="F63" s="10"/>
    </row>
    <row r="64" spans="1:6" x14ac:dyDescent="0.2">
      <c r="A64" s="12" t="s">
        <v>856</v>
      </c>
      <c r="B64" s="10"/>
      <c r="C64" s="10"/>
      <c r="D64" s="10"/>
      <c r="E64" s="10"/>
      <c r="F64" s="10"/>
    </row>
    <row r="65" spans="1:6" x14ac:dyDescent="0.2">
      <c r="A65" s="10" t="s">
        <v>1046</v>
      </c>
      <c r="B65" s="10" t="s">
        <v>1047</v>
      </c>
      <c r="C65" s="10" t="s">
        <v>1048</v>
      </c>
      <c r="D65" s="10">
        <v>170000</v>
      </c>
      <c r="E65" s="10">
        <v>1.7000000000000001E-2</v>
      </c>
      <c r="F65" s="10">
        <v>3.7234533687006054E-6</v>
      </c>
    </row>
    <row r="66" spans="1:6" x14ac:dyDescent="0.2">
      <c r="A66" s="10" t="s">
        <v>133</v>
      </c>
      <c r="B66" s="10" t="s">
        <v>860</v>
      </c>
      <c r="C66" s="10" t="s">
        <v>861</v>
      </c>
      <c r="D66" s="10">
        <v>8100</v>
      </c>
      <c r="E66" s="10">
        <v>8.0999999999999996E-4</v>
      </c>
      <c r="F66" s="10">
        <v>1.7741160168514646E-7</v>
      </c>
    </row>
    <row r="67" spans="1:6" x14ac:dyDescent="0.2">
      <c r="A67" s="12" t="s">
        <v>135</v>
      </c>
      <c r="B67" s="10"/>
      <c r="C67" s="10"/>
      <c r="D67" s="10"/>
      <c r="E67" s="12">
        <f>SUM(E65:E66)</f>
        <v>1.7809999999999999E-2</v>
      </c>
      <c r="F67" s="12">
        <f>SUM(F65:F66)</f>
        <v>3.9008649703857515E-6</v>
      </c>
    </row>
    <row r="68" spans="1:6" x14ac:dyDescent="0.2">
      <c r="A68" s="10"/>
      <c r="B68" s="10"/>
      <c r="C68" s="10"/>
      <c r="D68" s="10"/>
      <c r="E68" s="10"/>
      <c r="F68" s="10"/>
    </row>
    <row r="69" spans="1:6" x14ac:dyDescent="0.2">
      <c r="A69" s="12" t="s">
        <v>135</v>
      </c>
      <c r="B69" s="10"/>
      <c r="C69" s="10"/>
      <c r="D69" s="10"/>
      <c r="E69" s="40">
        <v>414649.20788899995</v>
      </c>
      <c r="F69" s="40">
        <v>90.81923470254911</v>
      </c>
    </row>
    <row r="70" spans="1:6" x14ac:dyDescent="0.2">
      <c r="A70" s="10"/>
      <c r="B70" s="10"/>
      <c r="C70" s="10"/>
      <c r="D70" s="10"/>
      <c r="E70" s="63"/>
      <c r="F70" s="63"/>
    </row>
    <row r="71" spans="1:6" x14ac:dyDescent="0.2">
      <c r="A71" s="12" t="s">
        <v>152</v>
      </c>
      <c r="B71" s="10"/>
      <c r="C71" s="10"/>
      <c r="D71" s="10"/>
      <c r="E71" s="40">
        <v>41916.1983788</v>
      </c>
      <c r="F71" s="40">
        <v>9.18</v>
      </c>
    </row>
    <row r="72" spans="1:6" x14ac:dyDescent="0.2">
      <c r="A72" s="10"/>
      <c r="B72" s="10"/>
      <c r="C72" s="10"/>
      <c r="D72" s="10"/>
      <c r="E72" s="63"/>
      <c r="F72" s="63"/>
    </row>
    <row r="73" spans="1:6" x14ac:dyDescent="0.2">
      <c r="A73" s="14" t="s">
        <v>153</v>
      </c>
      <c r="B73" s="7"/>
      <c r="C73" s="7"/>
      <c r="D73" s="7"/>
      <c r="E73" s="64">
        <v>456565.40626779996</v>
      </c>
      <c r="F73" s="64">
        <f xml:space="preserve"> ROUND(SUM(F69:F72),2)</f>
        <v>100</v>
      </c>
    </row>
    <row r="74" spans="1:6" x14ac:dyDescent="0.2">
      <c r="A74" s="2" t="s">
        <v>862</v>
      </c>
    </row>
    <row r="75" spans="1:6" x14ac:dyDescent="0.2">
      <c r="A75" s="15" t="s">
        <v>157</v>
      </c>
    </row>
    <row r="76" spans="1:6" x14ac:dyDescent="0.2">
      <c r="A76" s="15" t="s">
        <v>158</v>
      </c>
    </row>
    <row r="77" spans="1:6" x14ac:dyDescent="0.2">
      <c r="A77" s="15" t="s">
        <v>159</v>
      </c>
    </row>
    <row r="78" spans="1:6" x14ac:dyDescent="0.2">
      <c r="A78" s="2" t="s">
        <v>863</v>
      </c>
      <c r="B78" s="16">
        <v>57.232886399999998</v>
      </c>
    </row>
    <row r="79" spans="1:6" x14ac:dyDescent="0.2">
      <c r="A79" s="2" t="s">
        <v>864</v>
      </c>
      <c r="B79" s="16">
        <v>673.49790559999997</v>
      </c>
    </row>
    <row r="80" spans="1:6" x14ac:dyDescent="0.2">
      <c r="A80" s="2" t="s">
        <v>865</v>
      </c>
      <c r="B80" s="16">
        <v>55.071048900000001</v>
      </c>
    </row>
    <row r="81" spans="1:2" x14ac:dyDescent="0.2">
      <c r="A81" s="2" t="s">
        <v>866</v>
      </c>
      <c r="B81" s="16">
        <v>650.73461120000002</v>
      </c>
    </row>
    <row r="83" spans="1:2" x14ac:dyDescent="0.2">
      <c r="A83" s="15" t="s">
        <v>160</v>
      </c>
    </row>
    <row r="84" spans="1:2" x14ac:dyDescent="0.2">
      <c r="A84" s="2" t="s">
        <v>863</v>
      </c>
      <c r="B84" s="16">
        <v>63.318979900000002</v>
      </c>
    </row>
    <row r="85" spans="1:2" x14ac:dyDescent="0.2">
      <c r="A85" s="2" t="s">
        <v>864</v>
      </c>
      <c r="B85" s="16">
        <v>816.62163109999995</v>
      </c>
    </row>
    <row r="86" spans="1:2" x14ac:dyDescent="0.2">
      <c r="A86" s="2" t="s">
        <v>865</v>
      </c>
      <c r="B86" s="16">
        <v>60.3837501</v>
      </c>
    </row>
    <row r="87" spans="1:2" x14ac:dyDescent="0.2">
      <c r="A87" s="2" t="s">
        <v>866</v>
      </c>
      <c r="B87" s="16">
        <v>785.11228500000004</v>
      </c>
    </row>
    <row r="89" spans="1:2" x14ac:dyDescent="0.2">
      <c r="A89" s="15" t="s">
        <v>161</v>
      </c>
      <c r="B89" s="61"/>
    </row>
    <row r="90" spans="1:2" x14ac:dyDescent="0.2">
      <c r="A90" s="15"/>
      <c r="B90" s="61"/>
    </row>
    <row r="91" spans="1:2" x14ac:dyDescent="0.2">
      <c r="A91" s="65" t="s">
        <v>544</v>
      </c>
      <c r="B91" s="66" t="s">
        <v>1049</v>
      </c>
    </row>
    <row r="92" spans="1:2" x14ac:dyDescent="0.2">
      <c r="A92" s="67" t="s">
        <v>511</v>
      </c>
      <c r="B92" s="68">
        <v>5.5</v>
      </c>
    </row>
    <row r="93" spans="1:2" x14ac:dyDescent="0.2">
      <c r="A93" s="67" t="s">
        <v>513</v>
      </c>
      <c r="B93" s="68">
        <v>5.5</v>
      </c>
    </row>
    <row r="95" spans="1:2" x14ac:dyDescent="0.2">
      <c r="A95" s="15" t="s">
        <v>868</v>
      </c>
      <c r="B95" s="62">
        <v>0.11346835367196238</v>
      </c>
    </row>
    <row r="97" spans="1:1" x14ac:dyDescent="0.2">
      <c r="A97" s="15" t="s">
        <v>1050</v>
      </c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4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34" style="3" bestFit="1" customWidth="1"/>
    <col min="259" max="259" width="19.140625" style="3" bestFit="1" customWidth="1"/>
    <col min="260" max="260" width="9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34" style="3" bestFit="1" customWidth="1"/>
    <col min="515" max="515" width="19.140625" style="3" bestFit="1" customWidth="1"/>
    <col min="516" max="516" width="9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34" style="3" bestFit="1" customWidth="1"/>
    <col min="771" max="771" width="19.140625" style="3" bestFit="1" customWidth="1"/>
    <col min="772" max="772" width="9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34" style="3" bestFit="1" customWidth="1"/>
    <col min="1027" max="1027" width="19.140625" style="3" bestFit="1" customWidth="1"/>
    <col min="1028" max="1028" width="9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34" style="3" bestFit="1" customWidth="1"/>
    <col min="1283" max="1283" width="19.140625" style="3" bestFit="1" customWidth="1"/>
    <col min="1284" max="1284" width="9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34" style="3" bestFit="1" customWidth="1"/>
    <col min="1539" max="1539" width="19.140625" style="3" bestFit="1" customWidth="1"/>
    <col min="1540" max="1540" width="9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34" style="3" bestFit="1" customWidth="1"/>
    <col min="1795" max="1795" width="19.140625" style="3" bestFit="1" customWidth="1"/>
    <col min="1796" max="1796" width="9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34" style="3" bestFit="1" customWidth="1"/>
    <col min="2051" max="2051" width="19.140625" style="3" bestFit="1" customWidth="1"/>
    <col min="2052" max="2052" width="9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34" style="3" bestFit="1" customWidth="1"/>
    <col min="2307" max="2307" width="19.140625" style="3" bestFit="1" customWidth="1"/>
    <col min="2308" max="2308" width="9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34" style="3" bestFit="1" customWidth="1"/>
    <col min="2563" max="2563" width="19.140625" style="3" bestFit="1" customWidth="1"/>
    <col min="2564" max="2564" width="9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34" style="3" bestFit="1" customWidth="1"/>
    <col min="2819" max="2819" width="19.140625" style="3" bestFit="1" customWidth="1"/>
    <col min="2820" max="2820" width="9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34" style="3" bestFit="1" customWidth="1"/>
    <col min="3075" max="3075" width="19.140625" style="3" bestFit="1" customWidth="1"/>
    <col min="3076" max="3076" width="9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34" style="3" bestFit="1" customWidth="1"/>
    <col min="3331" max="3331" width="19.140625" style="3" bestFit="1" customWidth="1"/>
    <col min="3332" max="3332" width="9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34" style="3" bestFit="1" customWidth="1"/>
    <col min="3587" max="3587" width="19.140625" style="3" bestFit="1" customWidth="1"/>
    <col min="3588" max="3588" width="9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34" style="3" bestFit="1" customWidth="1"/>
    <col min="3843" max="3843" width="19.140625" style="3" bestFit="1" customWidth="1"/>
    <col min="3844" max="3844" width="9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34" style="3" bestFit="1" customWidth="1"/>
    <col min="4099" max="4099" width="19.140625" style="3" bestFit="1" customWidth="1"/>
    <col min="4100" max="4100" width="9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34" style="3" bestFit="1" customWidth="1"/>
    <col min="4355" max="4355" width="19.140625" style="3" bestFit="1" customWidth="1"/>
    <col min="4356" max="4356" width="9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34" style="3" bestFit="1" customWidth="1"/>
    <col min="4611" max="4611" width="19.140625" style="3" bestFit="1" customWidth="1"/>
    <col min="4612" max="4612" width="9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34" style="3" bestFit="1" customWidth="1"/>
    <col min="4867" max="4867" width="19.140625" style="3" bestFit="1" customWidth="1"/>
    <col min="4868" max="4868" width="9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34" style="3" bestFit="1" customWidth="1"/>
    <col min="5123" max="5123" width="19.140625" style="3" bestFit="1" customWidth="1"/>
    <col min="5124" max="5124" width="9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34" style="3" bestFit="1" customWidth="1"/>
    <col min="5379" max="5379" width="19.140625" style="3" bestFit="1" customWidth="1"/>
    <col min="5380" max="5380" width="9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34" style="3" bestFit="1" customWidth="1"/>
    <col min="5635" max="5635" width="19.140625" style="3" bestFit="1" customWidth="1"/>
    <col min="5636" max="5636" width="9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34" style="3" bestFit="1" customWidth="1"/>
    <col min="5891" max="5891" width="19.140625" style="3" bestFit="1" customWidth="1"/>
    <col min="5892" max="5892" width="9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34" style="3" bestFit="1" customWidth="1"/>
    <col min="6147" max="6147" width="19.140625" style="3" bestFit="1" customWidth="1"/>
    <col min="6148" max="6148" width="9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34" style="3" bestFit="1" customWidth="1"/>
    <col min="6403" max="6403" width="19.140625" style="3" bestFit="1" customWidth="1"/>
    <col min="6404" max="6404" width="9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34" style="3" bestFit="1" customWidth="1"/>
    <col min="6659" max="6659" width="19.140625" style="3" bestFit="1" customWidth="1"/>
    <col min="6660" max="6660" width="9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34" style="3" bestFit="1" customWidth="1"/>
    <col min="6915" max="6915" width="19.140625" style="3" bestFit="1" customWidth="1"/>
    <col min="6916" max="6916" width="9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34" style="3" bestFit="1" customWidth="1"/>
    <col min="7171" max="7171" width="19.140625" style="3" bestFit="1" customWidth="1"/>
    <col min="7172" max="7172" width="9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34" style="3" bestFit="1" customWidth="1"/>
    <col min="7427" max="7427" width="19.140625" style="3" bestFit="1" customWidth="1"/>
    <col min="7428" max="7428" width="9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34" style="3" bestFit="1" customWidth="1"/>
    <col min="7683" max="7683" width="19.140625" style="3" bestFit="1" customWidth="1"/>
    <col min="7684" max="7684" width="9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34" style="3" bestFit="1" customWidth="1"/>
    <col min="7939" max="7939" width="19.140625" style="3" bestFit="1" customWidth="1"/>
    <col min="7940" max="7940" width="9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34" style="3" bestFit="1" customWidth="1"/>
    <col min="8195" max="8195" width="19.140625" style="3" bestFit="1" customWidth="1"/>
    <col min="8196" max="8196" width="9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34" style="3" bestFit="1" customWidth="1"/>
    <col min="8451" max="8451" width="19.140625" style="3" bestFit="1" customWidth="1"/>
    <col min="8452" max="8452" width="9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34" style="3" bestFit="1" customWidth="1"/>
    <col min="8707" max="8707" width="19.140625" style="3" bestFit="1" customWidth="1"/>
    <col min="8708" max="8708" width="9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34" style="3" bestFit="1" customWidth="1"/>
    <col min="8963" max="8963" width="19.140625" style="3" bestFit="1" customWidth="1"/>
    <col min="8964" max="8964" width="9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34" style="3" bestFit="1" customWidth="1"/>
    <col min="9219" max="9219" width="19.140625" style="3" bestFit="1" customWidth="1"/>
    <col min="9220" max="9220" width="9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34" style="3" bestFit="1" customWidth="1"/>
    <col min="9475" max="9475" width="19.140625" style="3" bestFit="1" customWidth="1"/>
    <col min="9476" max="9476" width="9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34" style="3" bestFit="1" customWidth="1"/>
    <col min="9731" max="9731" width="19.140625" style="3" bestFit="1" customWidth="1"/>
    <col min="9732" max="9732" width="9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34" style="3" bestFit="1" customWidth="1"/>
    <col min="9987" max="9987" width="19.140625" style="3" bestFit="1" customWidth="1"/>
    <col min="9988" max="9988" width="9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34" style="3" bestFit="1" customWidth="1"/>
    <col min="10243" max="10243" width="19.140625" style="3" bestFit="1" customWidth="1"/>
    <col min="10244" max="10244" width="9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34" style="3" bestFit="1" customWidth="1"/>
    <col min="10499" max="10499" width="19.140625" style="3" bestFit="1" customWidth="1"/>
    <col min="10500" max="10500" width="9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34" style="3" bestFit="1" customWidth="1"/>
    <col min="10755" max="10755" width="19.140625" style="3" bestFit="1" customWidth="1"/>
    <col min="10756" max="10756" width="9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34" style="3" bestFit="1" customWidth="1"/>
    <col min="11011" max="11011" width="19.140625" style="3" bestFit="1" customWidth="1"/>
    <col min="11012" max="11012" width="9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34" style="3" bestFit="1" customWidth="1"/>
    <col min="11267" max="11267" width="19.140625" style="3" bestFit="1" customWidth="1"/>
    <col min="11268" max="11268" width="9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34" style="3" bestFit="1" customWidth="1"/>
    <col min="11523" max="11523" width="19.140625" style="3" bestFit="1" customWidth="1"/>
    <col min="11524" max="11524" width="9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34" style="3" bestFit="1" customWidth="1"/>
    <col min="11779" max="11779" width="19.140625" style="3" bestFit="1" customWidth="1"/>
    <col min="11780" max="11780" width="9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34" style="3" bestFit="1" customWidth="1"/>
    <col min="12035" max="12035" width="19.140625" style="3" bestFit="1" customWidth="1"/>
    <col min="12036" max="12036" width="9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34" style="3" bestFit="1" customWidth="1"/>
    <col min="12291" max="12291" width="19.140625" style="3" bestFit="1" customWidth="1"/>
    <col min="12292" max="12292" width="9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34" style="3" bestFit="1" customWidth="1"/>
    <col min="12547" max="12547" width="19.140625" style="3" bestFit="1" customWidth="1"/>
    <col min="12548" max="12548" width="9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34" style="3" bestFit="1" customWidth="1"/>
    <col min="12803" max="12803" width="19.140625" style="3" bestFit="1" customWidth="1"/>
    <col min="12804" max="12804" width="9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34" style="3" bestFit="1" customWidth="1"/>
    <col min="13059" max="13059" width="19.140625" style="3" bestFit="1" customWidth="1"/>
    <col min="13060" max="13060" width="9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34" style="3" bestFit="1" customWidth="1"/>
    <col min="13315" max="13315" width="19.140625" style="3" bestFit="1" customWidth="1"/>
    <col min="13316" max="13316" width="9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34" style="3" bestFit="1" customWidth="1"/>
    <col min="13571" max="13571" width="19.140625" style="3" bestFit="1" customWidth="1"/>
    <col min="13572" max="13572" width="9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34" style="3" bestFit="1" customWidth="1"/>
    <col min="13827" max="13827" width="19.140625" style="3" bestFit="1" customWidth="1"/>
    <col min="13828" max="13828" width="9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34" style="3" bestFit="1" customWidth="1"/>
    <col min="14083" max="14083" width="19.140625" style="3" bestFit="1" customWidth="1"/>
    <col min="14084" max="14084" width="9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34" style="3" bestFit="1" customWidth="1"/>
    <col min="14339" max="14339" width="19.140625" style="3" bestFit="1" customWidth="1"/>
    <col min="14340" max="14340" width="9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34" style="3" bestFit="1" customWidth="1"/>
    <col min="14595" max="14595" width="19.140625" style="3" bestFit="1" customWidth="1"/>
    <col min="14596" max="14596" width="9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34" style="3" bestFit="1" customWidth="1"/>
    <col min="14851" max="14851" width="19.140625" style="3" bestFit="1" customWidth="1"/>
    <col min="14852" max="14852" width="9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34" style="3" bestFit="1" customWidth="1"/>
    <col min="15107" max="15107" width="19.140625" style="3" bestFit="1" customWidth="1"/>
    <col min="15108" max="15108" width="9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34" style="3" bestFit="1" customWidth="1"/>
    <col min="15363" max="15363" width="19.140625" style="3" bestFit="1" customWidth="1"/>
    <col min="15364" max="15364" width="9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34" style="3" bestFit="1" customWidth="1"/>
    <col min="15619" max="15619" width="19.140625" style="3" bestFit="1" customWidth="1"/>
    <col min="15620" max="15620" width="9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34" style="3" bestFit="1" customWidth="1"/>
    <col min="15875" max="15875" width="19.140625" style="3" bestFit="1" customWidth="1"/>
    <col min="15876" max="15876" width="9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34" style="3" bestFit="1" customWidth="1"/>
    <col min="16131" max="16131" width="19.140625" style="3" bestFit="1" customWidth="1"/>
    <col min="16132" max="16132" width="9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1051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839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14</v>
      </c>
      <c r="B8" s="10" t="s">
        <v>15</v>
      </c>
      <c r="C8" s="10" t="s">
        <v>16</v>
      </c>
      <c r="D8" s="10">
        <v>320000</v>
      </c>
      <c r="E8" s="10">
        <v>3315.36</v>
      </c>
      <c r="F8" s="10">
        <f>+E8/$E$36%</f>
        <v>22.495930663353008</v>
      </c>
    </row>
    <row r="9" spans="1:6" x14ac:dyDescent="0.2">
      <c r="A9" s="10" t="s">
        <v>852</v>
      </c>
      <c r="B9" s="10" t="s">
        <v>853</v>
      </c>
      <c r="C9" s="10" t="s">
        <v>16</v>
      </c>
      <c r="D9" s="10">
        <v>90000</v>
      </c>
      <c r="E9" s="10">
        <v>2187.7199999999998</v>
      </c>
      <c r="F9" s="10">
        <f>+E9/$E$36%</f>
        <v>14.844480669016528</v>
      </c>
    </row>
    <row r="10" spans="1:6" x14ac:dyDescent="0.2">
      <c r="A10" s="10" t="s">
        <v>1052</v>
      </c>
      <c r="B10" s="10" t="s">
        <v>1053</v>
      </c>
      <c r="C10" s="10" t="s">
        <v>16</v>
      </c>
      <c r="D10" s="10">
        <v>262196</v>
      </c>
      <c r="E10" s="10">
        <v>1255.787742</v>
      </c>
      <c r="F10" s="10">
        <f t="shared" ref="F10:F17" si="0">+E10/$E$36%</f>
        <v>8.5209793120266379</v>
      </c>
    </row>
    <row r="11" spans="1:6" x14ac:dyDescent="0.2">
      <c r="A11" s="10" t="s">
        <v>976</v>
      </c>
      <c r="B11" s="10" t="s">
        <v>977</v>
      </c>
      <c r="C11" s="10" t="s">
        <v>16</v>
      </c>
      <c r="D11" s="10">
        <v>200000</v>
      </c>
      <c r="E11" s="10">
        <v>941.2</v>
      </c>
      <c r="F11" s="10">
        <f t="shared" si="0"/>
        <v>6.3863863774515739</v>
      </c>
    </row>
    <row r="12" spans="1:6" x14ac:dyDescent="0.2">
      <c r="A12" s="10" t="s">
        <v>52</v>
      </c>
      <c r="B12" s="10" t="s">
        <v>53</v>
      </c>
      <c r="C12" s="10" t="s">
        <v>16</v>
      </c>
      <c r="D12" s="10">
        <v>204000</v>
      </c>
      <c r="E12" s="10">
        <v>856.49400000000003</v>
      </c>
      <c r="F12" s="10">
        <f t="shared" si="0"/>
        <v>5.8116251742127165</v>
      </c>
    </row>
    <row r="13" spans="1:6" x14ac:dyDescent="0.2">
      <c r="A13" s="10" t="s">
        <v>66</v>
      </c>
      <c r="B13" s="10" t="s">
        <v>67</v>
      </c>
      <c r="C13" s="10" t="s">
        <v>16</v>
      </c>
      <c r="D13" s="10">
        <v>105000</v>
      </c>
      <c r="E13" s="10">
        <v>839.89499999999998</v>
      </c>
      <c r="F13" s="10">
        <f t="shared" si="0"/>
        <v>5.6989948857731507</v>
      </c>
    </row>
    <row r="14" spans="1:6" x14ac:dyDescent="0.2">
      <c r="A14" s="10" t="s">
        <v>902</v>
      </c>
      <c r="B14" s="10" t="s">
        <v>903</v>
      </c>
      <c r="C14" s="10" t="s">
        <v>16</v>
      </c>
      <c r="D14" s="10">
        <v>40000</v>
      </c>
      <c r="E14" s="10">
        <v>601.44000000000005</v>
      </c>
      <c r="F14" s="10">
        <f t="shared" si="0"/>
        <v>4.0809904620213295</v>
      </c>
    </row>
    <row r="15" spans="1:6" x14ac:dyDescent="0.2">
      <c r="A15" s="10" t="s">
        <v>953</v>
      </c>
      <c r="B15" s="10" t="s">
        <v>954</v>
      </c>
      <c r="C15" s="10" t="s">
        <v>16</v>
      </c>
      <c r="D15" s="10">
        <v>120000</v>
      </c>
      <c r="E15" s="10">
        <v>502.74</v>
      </c>
      <c r="F15" s="10">
        <f t="shared" si="0"/>
        <v>3.4112748484912925</v>
      </c>
    </row>
    <row r="16" spans="1:6" x14ac:dyDescent="0.2">
      <c r="A16" s="10" t="s">
        <v>1054</v>
      </c>
      <c r="B16" s="10" t="s">
        <v>1055</v>
      </c>
      <c r="C16" s="10" t="s">
        <v>16</v>
      </c>
      <c r="D16" s="10">
        <v>15000</v>
      </c>
      <c r="E16" s="10">
        <v>483.42</v>
      </c>
      <c r="F16" s="10">
        <f t="shared" si="0"/>
        <v>3.2801815794598812</v>
      </c>
    </row>
    <row r="17" spans="1:6" x14ac:dyDescent="0.2">
      <c r="A17" s="10" t="s">
        <v>1056</v>
      </c>
      <c r="B17" s="10" t="s">
        <v>1057</v>
      </c>
      <c r="C17" s="10" t="s">
        <v>16</v>
      </c>
      <c r="D17" s="10">
        <v>50000</v>
      </c>
      <c r="E17" s="10">
        <v>94.3</v>
      </c>
      <c r="F17" s="10">
        <f t="shared" si="0"/>
        <v>0.6398600036056985</v>
      </c>
    </row>
    <row r="18" spans="1:6" x14ac:dyDescent="0.2">
      <c r="A18" s="12" t="s">
        <v>135</v>
      </c>
      <c r="B18" s="10"/>
      <c r="C18" s="10"/>
      <c r="D18" s="10"/>
      <c r="E18" s="12">
        <f xml:space="preserve"> SUM(E8:E17)</f>
        <v>11078.356742</v>
      </c>
      <c r="F18" s="12">
        <f>SUM(F8:F17)</f>
        <v>75.170703975411811</v>
      </c>
    </row>
    <row r="19" spans="1:6" x14ac:dyDescent="0.2">
      <c r="A19" s="10"/>
      <c r="B19" s="10"/>
      <c r="C19" s="10"/>
      <c r="D19" s="10"/>
      <c r="E19" s="10"/>
      <c r="F19" s="10"/>
    </row>
    <row r="20" spans="1:6" x14ac:dyDescent="0.2">
      <c r="A20" s="12" t="s">
        <v>856</v>
      </c>
      <c r="B20" s="10"/>
      <c r="C20" s="10"/>
      <c r="D20" s="10"/>
      <c r="E20" s="10"/>
      <c r="F20" s="10"/>
    </row>
    <row r="21" spans="1:6" x14ac:dyDescent="0.2">
      <c r="A21" s="10" t="s">
        <v>1058</v>
      </c>
      <c r="B21" s="10" t="s">
        <v>1059</v>
      </c>
      <c r="C21" s="10" t="s">
        <v>16</v>
      </c>
      <c r="D21" s="10">
        <v>970000</v>
      </c>
      <c r="E21" s="10">
        <v>9.7000000000000003E-2</v>
      </c>
      <c r="F21" s="10">
        <f>+E21/$E$36%</f>
        <v>6.5818049151381507E-4</v>
      </c>
    </row>
    <row r="22" spans="1:6" x14ac:dyDescent="0.2">
      <c r="A22" s="12" t="s">
        <v>135</v>
      </c>
      <c r="B22" s="10"/>
      <c r="C22" s="10"/>
      <c r="D22" s="10"/>
      <c r="E22" s="12">
        <f>SUM(E21:E21)</f>
        <v>9.7000000000000003E-2</v>
      </c>
      <c r="F22" s="12">
        <f>SUM(F21)</f>
        <v>6.5818049151381507E-4</v>
      </c>
    </row>
    <row r="23" spans="1:6" x14ac:dyDescent="0.2">
      <c r="A23" s="10"/>
      <c r="B23" s="10"/>
      <c r="C23" s="10"/>
      <c r="D23" s="10"/>
      <c r="E23" s="10"/>
      <c r="F23" s="10"/>
    </row>
    <row r="24" spans="1:6" x14ac:dyDescent="0.2">
      <c r="A24" s="12" t="s">
        <v>1060</v>
      </c>
      <c r="B24" s="10"/>
      <c r="C24" s="10"/>
      <c r="D24" s="10"/>
      <c r="E24" s="10"/>
      <c r="F24" s="10"/>
    </row>
    <row r="25" spans="1:6" x14ac:dyDescent="0.2">
      <c r="A25" s="10"/>
      <c r="B25" s="10"/>
      <c r="C25" s="10"/>
      <c r="D25" s="10"/>
      <c r="E25" s="10"/>
      <c r="F25" s="10"/>
    </row>
    <row r="26" spans="1:6" x14ac:dyDescent="0.2">
      <c r="A26" s="10"/>
      <c r="B26" s="10"/>
      <c r="C26" s="10"/>
      <c r="D26" s="10"/>
      <c r="E26" s="10"/>
      <c r="F26" s="10"/>
    </row>
    <row r="27" spans="1:6" x14ac:dyDescent="0.2">
      <c r="A27" s="10" t="s">
        <v>1061</v>
      </c>
      <c r="B27" s="10" t="s">
        <v>1062</v>
      </c>
      <c r="C27" s="10"/>
      <c r="D27" s="10">
        <v>151472.78200000001</v>
      </c>
      <c r="E27" s="10">
        <v>1745.828706</v>
      </c>
      <c r="F27" s="10">
        <f>+E27/$E$36%</f>
        <v>11.846086554783584</v>
      </c>
    </row>
    <row r="28" spans="1:6" x14ac:dyDescent="0.2">
      <c r="A28" s="10" t="s">
        <v>1063</v>
      </c>
      <c r="B28" s="10" t="s">
        <v>1064</v>
      </c>
      <c r="C28" s="10" t="s">
        <v>16</v>
      </c>
      <c r="D28" s="10">
        <v>25000</v>
      </c>
      <c r="E28" s="10">
        <v>794.63986809999994</v>
      </c>
      <c r="F28" s="10">
        <f>+E28/$E$36%</f>
        <v>5.3919222573456809</v>
      </c>
    </row>
    <row r="29" spans="1:6" x14ac:dyDescent="0.2">
      <c r="A29" s="10" t="s">
        <v>1065</v>
      </c>
      <c r="B29" s="10" t="s">
        <v>1066</v>
      </c>
      <c r="C29" s="10" t="s">
        <v>16</v>
      </c>
      <c r="D29" s="10">
        <v>45000</v>
      </c>
      <c r="E29" s="10">
        <v>707.53094939999994</v>
      </c>
      <c r="F29" s="10">
        <f>+E29/$E$36%</f>
        <v>4.8008563715188464</v>
      </c>
    </row>
    <row r="30" spans="1:6" x14ac:dyDescent="0.2">
      <c r="A30" s="12" t="s">
        <v>135</v>
      </c>
      <c r="B30" s="10"/>
      <c r="C30" s="10"/>
      <c r="D30" s="10"/>
      <c r="E30" s="12">
        <f>SUM(E27:E29)</f>
        <v>3247.9995234999997</v>
      </c>
      <c r="F30" s="12">
        <f>SUM(F27:F29)</f>
        <v>22.038865183648113</v>
      </c>
    </row>
    <row r="31" spans="1:6" x14ac:dyDescent="0.2">
      <c r="A31" s="10"/>
      <c r="B31" s="10"/>
      <c r="C31" s="10"/>
      <c r="D31" s="10"/>
      <c r="E31" s="10"/>
      <c r="F31" s="10"/>
    </row>
    <row r="32" spans="1:6" x14ac:dyDescent="0.2">
      <c r="A32" s="12" t="s">
        <v>135</v>
      </c>
      <c r="B32" s="10"/>
      <c r="C32" s="10"/>
      <c r="D32" s="10"/>
      <c r="E32" s="40">
        <f>+E18+E22+E30</f>
        <v>14326.4532655</v>
      </c>
      <c r="F32" s="40">
        <f>+E32/$E$36%</f>
        <v>97.210227339551437</v>
      </c>
    </row>
    <row r="33" spans="1:6" x14ac:dyDescent="0.2">
      <c r="A33" s="10"/>
      <c r="B33" s="10"/>
      <c r="C33" s="10"/>
      <c r="D33" s="10"/>
      <c r="E33" s="63"/>
      <c r="F33" s="63"/>
    </row>
    <row r="34" spans="1:6" x14ac:dyDescent="0.2">
      <c r="A34" s="12" t="s">
        <v>152</v>
      </c>
      <c r="B34" s="10"/>
      <c r="C34" s="10"/>
      <c r="D34" s="10"/>
      <c r="E34" s="40">
        <v>411.14550120000001</v>
      </c>
      <c r="F34" s="40">
        <f>+E34/$E$36%</f>
        <v>2.7897726604485547</v>
      </c>
    </row>
    <row r="35" spans="1:6" x14ac:dyDescent="0.2">
      <c r="A35" s="10"/>
      <c r="B35" s="10"/>
      <c r="C35" s="10"/>
      <c r="D35" s="10"/>
      <c r="E35" s="63"/>
      <c r="F35" s="63"/>
    </row>
    <row r="36" spans="1:6" x14ac:dyDescent="0.2">
      <c r="A36" s="14" t="s">
        <v>153</v>
      </c>
      <c r="B36" s="7"/>
      <c r="C36" s="7"/>
      <c r="D36" s="7"/>
      <c r="E36" s="64">
        <f>+E32+E34</f>
        <v>14737.598766700001</v>
      </c>
      <c r="F36" s="64">
        <f xml:space="preserve"> ROUND(SUM(F32:F35),2)</f>
        <v>100</v>
      </c>
    </row>
    <row r="37" spans="1:6" x14ac:dyDescent="0.2">
      <c r="A37" s="2" t="s">
        <v>862</v>
      </c>
    </row>
    <row r="38" spans="1:6" x14ac:dyDescent="0.2">
      <c r="A38" s="15" t="s">
        <v>157</v>
      </c>
    </row>
    <row r="39" spans="1:6" x14ac:dyDescent="0.2">
      <c r="A39" s="15" t="s">
        <v>158</v>
      </c>
    </row>
    <row r="40" spans="1:6" x14ac:dyDescent="0.2">
      <c r="A40" s="15" t="s">
        <v>159</v>
      </c>
    </row>
    <row r="41" spans="1:6" x14ac:dyDescent="0.2">
      <c r="A41" s="2" t="s">
        <v>863</v>
      </c>
      <c r="B41" s="16">
        <v>24.439167999999999</v>
      </c>
    </row>
    <row r="42" spans="1:6" x14ac:dyDescent="0.2">
      <c r="A42" s="2" t="s">
        <v>864</v>
      </c>
      <c r="B42" s="16">
        <v>117.61338979999999</v>
      </c>
    </row>
    <row r="43" spans="1:6" x14ac:dyDescent="0.2">
      <c r="A43" s="2" t="s">
        <v>865</v>
      </c>
      <c r="B43" s="16">
        <v>24.003800500000001</v>
      </c>
    </row>
    <row r="44" spans="1:6" x14ac:dyDescent="0.2">
      <c r="A44" s="2" t="s">
        <v>866</v>
      </c>
      <c r="B44" s="16">
        <v>115.5876688</v>
      </c>
    </row>
    <row r="46" spans="1:6" x14ac:dyDescent="0.2">
      <c r="A46" s="15" t="s">
        <v>160</v>
      </c>
    </row>
    <row r="47" spans="1:6" x14ac:dyDescent="0.2">
      <c r="A47" s="2" t="s">
        <v>863</v>
      </c>
      <c r="B47" s="16">
        <v>23.330968899999998</v>
      </c>
    </row>
    <row r="48" spans="1:6" x14ac:dyDescent="0.2">
      <c r="A48" s="2" t="s">
        <v>864</v>
      </c>
      <c r="B48" s="16">
        <v>112.3712496</v>
      </c>
    </row>
    <row r="49" spans="1:2" x14ac:dyDescent="0.2">
      <c r="A49" s="2" t="s">
        <v>865</v>
      </c>
      <c r="B49" s="16">
        <v>22.859306199999999</v>
      </c>
    </row>
    <row r="50" spans="1:2" x14ac:dyDescent="0.2">
      <c r="A50" s="2" t="s">
        <v>866</v>
      </c>
      <c r="B50" s="16">
        <v>110.0764858</v>
      </c>
    </row>
    <row r="52" spans="1:2" x14ac:dyDescent="0.2">
      <c r="A52" s="15" t="s">
        <v>161</v>
      </c>
      <c r="B52" s="61" t="s">
        <v>867</v>
      </c>
    </row>
    <row r="54" spans="1:2" x14ac:dyDescent="0.2">
      <c r="A54" s="15" t="s">
        <v>868</v>
      </c>
      <c r="B54" s="62">
        <v>0.1245785375609046</v>
      </c>
    </row>
    <row r="56" spans="1:2" x14ac:dyDescent="0.2">
      <c r="A56" s="15" t="s">
        <v>1067</v>
      </c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7.570312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37.5703125" style="3" bestFit="1" customWidth="1"/>
    <col min="259" max="259" width="20" style="3" bestFit="1" customWidth="1"/>
    <col min="260" max="260" width="10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37.5703125" style="3" bestFit="1" customWidth="1"/>
    <col min="515" max="515" width="20" style="3" bestFit="1" customWidth="1"/>
    <col min="516" max="516" width="10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37.5703125" style="3" bestFit="1" customWidth="1"/>
    <col min="771" max="771" width="20" style="3" bestFit="1" customWidth="1"/>
    <col min="772" max="772" width="10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37.5703125" style="3" bestFit="1" customWidth="1"/>
    <col min="1027" max="1027" width="20" style="3" bestFit="1" customWidth="1"/>
    <col min="1028" max="1028" width="10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37.5703125" style="3" bestFit="1" customWidth="1"/>
    <col min="1283" max="1283" width="20" style="3" bestFit="1" customWidth="1"/>
    <col min="1284" max="1284" width="10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37.5703125" style="3" bestFit="1" customWidth="1"/>
    <col min="1539" max="1539" width="20" style="3" bestFit="1" customWidth="1"/>
    <col min="1540" max="1540" width="10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37.5703125" style="3" bestFit="1" customWidth="1"/>
    <col min="1795" max="1795" width="20" style="3" bestFit="1" customWidth="1"/>
    <col min="1796" max="1796" width="10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37.5703125" style="3" bestFit="1" customWidth="1"/>
    <col min="2051" max="2051" width="20" style="3" bestFit="1" customWidth="1"/>
    <col min="2052" max="2052" width="10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37.5703125" style="3" bestFit="1" customWidth="1"/>
    <col min="2307" max="2307" width="20" style="3" bestFit="1" customWidth="1"/>
    <col min="2308" max="2308" width="10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37.5703125" style="3" bestFit="1" customWidth="1"/>
    <col min="2563" max="2563" width="20" style="3" bestFit="1" customWidth="1"/>
    <col min="2564" max="2564" width="10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37.5703125" style="3" bestFit="1" customWidth="1"/>
    <col min="2819" max="2819" width="20" style="3" bestFit="1" customWidth="1"/>
    <col min="2820" max="2820" width="10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37.5703125" style="3" bestFit="1" customWidth="1"/>
    <col min="3075" max="3075" width="20" style="3" bestFit="1" customWidth="1"/>
    <col min="3076" max="3076" width="10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37.5703125" style="3" bestFit="1" customWidth="1"/>
    <col min="3331" max="3331" width="20" style="3" bestFit="1" customWidth="1"/>
    <col min="3332" max="3332" width="10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37.5703125" style="3" bestFit="1" customWidth="1"/>
    <col min="3587" max="3587" width="20" style="3" bestFit="1" customWidth="1"/>
    <col min="3588" max="3588" width="10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37.5703125" style="3" bestFit="1" customWidth="1"/>
    <col min="3843" max="3843" width="20" style="3" bestFit="1" customWidth="1"/>
    <col min="3844" max="3844" width="10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37.5703125" style="3" bestFit="1" customWidth="1"/>
    <col min="4099" max="4099" width="20" style="3" bestFit="1" customWidth="1"/>
    <col min="4100" max="4100" width="10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37.5703125" style="3" bestFit="1" customWidth="1"/>
    <col min="4355" max="4355" width="20" style="3" bestFit="1" customWidth="1"/>
    <col min="4356" max="4356" width="10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37.5703125" style="3" bestFit="1" customWidth="1"/>
    <col min="4611" max="4611" width="20" style="3" bestFit="1" customWidth="1"/>
    <col min="4612" max="4612" width="10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37.5703125" style="3" bestFit="1" customWidth="1"/>
    <col min="4867" max="4867" width="20" style="3" bestFit="1" customWidth="1"/>
    <col min="4868" max="4868" width="10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37.5703125" style="3" bestFit="1" customWidth="1"/>
    <col min="5123" max="5123" width="20" style="3" bestFit="1" customWidth="1"/>
    <col min="5124" max="5124" width="10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37.5703125" style="3" bestFit="1" customWidth="1"/>
    <col min="5379" max="5379" width="20" style="3" bestFit="1" customWidth="1"/>
    <col min="5380" max="5380" width="10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37.5703125" style="3" bestFit="1" customWidth="1"/>
    <col min="5635" max="5635" width="20" style="3" bestFit="1" customWidth="1"/>
    <col min="5636" max="5636" width="10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37.5703125" style="3" bestFit="1" customWidth="1"/>
    <col min="5891" max="5891" width="20" style="3" bestFit="1" customWidth="1"/>
    <col min="5892" max="5892" width="10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37.5703125" style="3" bestFit="1" customWidth="1"/>
    <col min="6147" max="6147" width="20" style="3" bestFit="1" customWidth="1"/>
    <col min="6148" max="6148" width="10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37.5703125" style="3" bestFit="1" customWidth="1"/>
    <col min="6403" max="6403" width="20" style="3" bestFit="1" customWidth="1"/>
    <col min="6404" max="6404" width="10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37.5703125" style="3" bestFit="1" customWidth="1"/>
    <col min="6659" max="6659" width="20" style="3" bestFit="1" customWidth="1"/>
    <col min="6660" max="6660" width="10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37.5703125" style="3" bestFit="1" customWidth="1"/>
    <col min="6915" max="6915" width="20" style="3" bestFit="1" customWidth="1"/>
    <col min="6916" max="6916" width="10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37.5703125" style="3" bestFit="1" customWidth="1"/>
    <col min="7171" max="7171" width="20" style="3" bestFit="1" customWidth="1"/>
    <col min="7172" max="7172" width="10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37.5703125" style="3" bestFit="1" customWidth="1"/>
    <col min="7427" max="7427" width="20" style="3" bestFit="1" customWidth="1"/>
    <col min="7428" max="7428" width="10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37.5703125" style="3" bestFit="1" customWidth="1"/>
    <col min="7683" max="7683" width="20" style="3" bestFit="1" customWidth="1"/>
    <col min="7684" max="7684" width="10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37.5703125" style="3" bestFit="1" customWidth="1"/>
    <col min="7939" max="7939" width="20" style="3" bestFit="1" customWidth="1"/>
    <col min="7940" max="7940" width="10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37.5703125" style="3" bestFit="1" customWidth="1"/>
    <col min="8195" max="8195" width="20" style="3" bestFit="1" customWidth="1"/>
    <col min="8196" max="8196" width="10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37.5703125" style="3" bestFit="1" customWidth="1"/>
    <col min="8451" max="8451" width="20" style="3" bestFit="1" customWidth="1"/>
    <col min="8452" max="8452" width="10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37.5703125" style="3" bestFit="1" customWidth="1"/>
    <col min="8707" max="8707" width="20" style="3" bestFit="1" customWidth="1"/>
    <col min="8708" max="8708" width="10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37.5703125" style="3" bestFit="1" customWidth="1"/>
    <col min="8963" max="8963" width="20" style="3" bestFit="1" customWidth="1"/>
    <col min="8964" max="8964" width="10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37.5703125" style="3" bestFit="1" customWidth="1"/>
    <col min="9219" max="9219" width="20" style="3" bestFit="1" customWidth="1"/>
    <col min="9220" max="9220" width="10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37.5703125" style="3" bestFit="1" customWidth="1"/>
    <col min="9475" max="9475" width="20" style="3" bestFit="1" customWidth="1"/>
    <col min="9476" max="9476" width="10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37.5703125" style="3" bestFit="1" customWidth="1"/>
    <col min="9731" max="9731" width="20" style="3" bestFit="1" customWidth="1"/>
    <col min="9732" max="9732" width="10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37.5703125" style="3" bestFit="1" customWidth="1"/>
    <col min="9987" max="9987" width="20" style="3" bestFit="1" customWidth="1"/>
    <col min="9988" max="9988" width="10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37.5703125" style="3" bestFit="1" customWidth="1"/>
    <col min="10243" max="10243" width="20" style="3" bestFit="1" customWidth="1"/>
    <col min="10244" max="10244" width="10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37.5703125" style="3" bestFit="1" customWidth="1"/>
    <col min="10499" max="10499" width="20" style="3" bestFit="1" customWidth="1"/>
    <col min="10500" max="10500" width="10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37.5703125" style="3" bestFit="1" customWidth="1"/>
    <col min="10755" max="10755" width="20" style="3" bestFit="1" customWidth="1"/>
    <col min="10756" max="10756" width="10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37.5703125" style="3" bestFit="1" customWidth="1"/>
    <col min="11011" max="11011" width="20" style="3" bestFit="1" customWidth="1"/>
    <col min="11012" max="11012" width="10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37.5703125" style="3" bestFit="1" customWidth="1"/>
    <col min="11267" max="11267" width="20" style="3" bestFit="1" customWidth="1"/>
    <col min="11268" max="11268" width="10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37.5703125" style="3" bestFit="1" customWidth="1"/>
    <col min="11523" max="11523" width="20" style="3" bestFit="1" customWidth="1"/>
    <col min="11524" max="11524" width="10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37.5703125" style="3" bestFit="1" customWidth="1"/>
    <col min="11779" max="11779" width="20" style="3" bestFit="1" customWidth="1"/>
    <col min="11780" max="11780" width="10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37.5703125" style="3" bestFit="1" customWidth="1"/>
    <col min="12035" max="12035" width="20" style="3" bestFit="1" customWidth="1"/>
    <col min="12036" max="12036" width="10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37.5703125" style="3" bestFit="1" customWidth="1"/>
    <col min="12291" max="12291" width="20" style="3" bestFit="1" customWidth="1"/>
    <col min="12292" max="12292" width="10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37.5703125" style="3" bestFit="1" customWidth="1"/>
    <col min="12547" max="12547" width="20" style="3" bestFit="1" customWidth="1"/>
    <col min="12548" max="12548" width="10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37.5703125" style="3" bestFit="1" customWidth="1"/>
    <col min="12803" max="12803" width="20" style="3" bestFit="1" customWidth="1"/>
    <col min="12804" max="12804" width="10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37.5703125" style="3" bestFit="1" customWidth="1"/>
    <col min="13059" max="13059" width="20" style="3" bestFit="1" customWidth="1"/>
    <col min="13060" max="13060" width="10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37.5703125" style="3" bestFit="1" customWidth="1"/>
    <col min="13315" max="13315" width="20" style="3" bestFit="1" customWidth="1"/>
    <col min="13316" max="13316" width="10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37.5703125" style="3" bestFit="1" customWidth="1"/>
    <col min="13571" max="13571" width="20" style="3" bestFit="1" customWidth="1"/>
    <col min="13572" max="13572" width="10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37.5703125" style="3" bestFit="1" customWidth="1"/>
    <col min="13827" max="13827" width="20" style="3" bestFit="1" customWidth="1"/>
    <col min="13828" max="13828" width="10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37.5703125" style="3" bestFit="1" customWidth="1"/>
    <col min="14083" max="14083" width="20" style="3" bestFit="1" customWidth="1"/>
    <col min="14084" max="14084" width="10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37.5703125" style="3" bestFit="1" customWidth="1"/>
    <col min="14339" max="14339" width="20" style="3" bestFit="1" customWidth="1"/>
    <col min="14340" max="14340" width="10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37.5703125" style="3" bestFit="1" customWidth="1"/>
    <col min="14595" max="14595" width="20" style="3" bestFit="1" customWidth="1"/>
    <col min="14596" max="14596" width="10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37.5703125" style="3" bestFit="1" customWidth="1"/>
    <col min="14851" max="14851" width="20" style="3" bestFit="1" customWidth="1"/>
    <col min="14852" max="14852" width="10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37.5703125" style="3" bestFit="1" customWidth="1"/>
    <col min="15107" max="15107" width="20" style="3" bestFit="1" customWidth="1"/>
    <col min="15108" max="15108" width="10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37.5703125" style="3" bestFit="1" customWidth="1"/>
    <col min="15363" max="15363" width="20" style="3" bestFit="1" customWidth="1"/>
    <col min="15364" max="15364" width="10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37.5703125" style="3" bestFit="1" customWidth="1"/>
    <col min="15619" max="15619" width="20" style="3" bestFit="1" customWidth="1"/>
    <col min="15620" max="15620" width="10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37.5703125" style="3" bestFit="1" customWidth="1"/>
    <col min="15875" max="15875" width="20" style="3" bestFit="1" customWidth="1"/>
    <col min="15876" max="15876" width="10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37.5703125" style="3" bestFit="1" customWidth="1"/>
    <col min="16131" max="16131" width="20" style="3" bestFit="1" customWidth="1"/>
    <col min="16132" max="16132" width="10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1068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839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10">
        <v>301393</v>
      </c>
      <c r="E8" s="10">
        <v>3836.2808009999999</v>
      </c>
      <c r="F8" s="10">
        <v>6.1133805586080596</v>
      </c>
    </row>
    <row r="9" spans="1:6" x14ac:dyDescent="0.2">
      <c r="A9" s="10" t="s">
        <v>84</v>
      </c>
      <c r="B9" s="10" t="s">
        <v>85</v>
      </c>
      <c r="C9" s="10" t="s">
        <v>48</v>
      </c>
      <c r="D9" s="10">
        <v>63025</v>
      </c>
      <c r="E9" s="10">
        <v>3048.2356380000001</v>
      </c>
      <c r="F9" s="10">
        <v>4.8575757234840218</v>
      </c>
    </row>
    <row r="10" spans="1:6" x14ac:dyDescent="0.2">
      <c r="A10" s="10" t="s">
        <v>25</v>
      </c>
      <c r="B10" s="10" t="s">
        <v>26</v>
      </c>
      <c r="C10" s="10" t="s">
        <v>11</v>
      </c>
      <c r="D10" s="10">
        <v>230088</v>
      </c>
      <c r="E10" s="10">
        <v>2886.9141359999999</v>
      </c>
      <c r="F10" s="10">
        <v>4.6004986779885053</v>
      </c>
    </row>
    <row r="11" spans="1:6" x14ac:dyDescent="0.2">
      <c r="A11" s="10" t="s">
        <v>31</v>
      </c>
      <c r="B11" s="10" t="s">
        <v>32</v>
      </c>
      <c r="C11" s="10" t="s">
        <v>33</v>
      </c>
      <c r="D11" s="10">
        <v>83948</v>
      </c>
      <c r="E11" s="10">
        <v>2608.600152</v>
      </c>
      <c r="F11" s="10">
        <v>4.1569859667889384</v>
      </c>
    </row>
    <row r="12" spans="1:6" x14ac:dyDescent="0.2">
      <c r="A12" s="10" t="s">
        <v>20</v>
      </c>
      <c r="B12" s="10" t="s">
        <v>21</v>
      </c>
      <c r="C12" s="10" t="s">
        <v>11</v>
      </c>
      <c r="D12" s="10">
        <v>980000</v>
      </c>
      <c r="E12" s="10">
        <v>2462.25</v>
      </c>
      <c r="F12" s="10">
        <v>3.9237668099032086</v>
      </c>
    </row>
    <row r="13" spans="1:6" x14ac:dyDescent="0.2">
      <c r="A13" s="10" t="s">
        <v>883</v>
      </c>
      <c r="B13" s="10" t="s">
        <v>884</v>
      </c>
      <c r="C13" s="10" t="s">
        <v>851</v>
      </c>
      <c r="D13" s="10">
        <v>1247117</v>
      </c>
      <c r="E13" s="10">
        <v>2178.089841</v>
      </c>
      <c r="F13" s="10">
        <v>3.4709378117994336</v>
      </c>
    </row>
    <row r="14" spans="1:6" x14ac:dyDescent="0.2">
      <c r="A14" s="10" t="s">
        <v>42</v>
      </c>
      <c r="B14" s="10" t="s">
        <v>43</v>
      </c>
      <c r="C14" s="10" t="s">
        <v>19</v>
      </c>
      <c r="D14" s="10">
        <v>400000</v>
      </c>
      <c r="E14" s="10">
        <v>2139.4</v>
      </c>
      <c r="F14" s="10">
        <v>3.4092828563740172</v>
      </c>
    </row>
    <row r="15" spans="1:6" x14ac:dyDescent="0.2">
      <c r="A15" s="10" t="s">
        <v>29</v>
      </c>
      <c r="B15" s="10" t="s">
        <v>30</v>
      </c>
      <c r="C15" s="10" t="s">
        <v>11</v>
      </c>
      <c r="D15" s="10">
        <v>828495</v>
      </c>
      <c r="E15" s="10">
        <v>2089.0501429999999</v>
      </c>
      <c r="F15" s="10">
        <v>3.3290468536204489</v>
      </c>
    </row>
    <row r="16" spans="1:6" x14ac:dyDescent="0.2">
      <c r="A16" s="10" t="s">
        <v>68</v>
      </c>
      <c r="B16" s="10" t="s">
        <v>69</v>
      </c>
      <c r="C16" s="10" t="s">
        <v>33</v>
      </c>
      <c r="D16" s="10">
        <v>475000</v>
      </c>
      <c r="E16" s="10">
        <v>1842.05</v>
      </c>
      <c r="F16" s="10">
        <v>2.9354349282900616</v>
      </c>
    </row>
    <row r="17" spans="1:6" x14ac:dyDescent="0.2">
      <c r="A17" s="10" t="s">
        <v>39</v>
      </c>
      <c r="B17" s="10" t="s">
        <v>40</v>
      </c>
      <c r="C17" s="10" t="s">
        <v>41</v>
      </c>
      <c r="D17" s="10">
        <v>126000</v>
      </c>
      <c r="E17" s="10">
        <v>1805.769</v>
      </c>
      <c r="F17" s="10">
        <v>2.8776186287144303</v>
      </c>
    </row>
    <row r="18" spans="1:6" x14ac:dyDescent="0.2">
      <c r="A18" s="10" t="s">
        <v>14</v>
      </c>
      <c r="B18" s="10" t="s">
        <v>15</v>
      </c>
      <c r="C18" s="10" t="s">
        <v>16</v>
      </c>
      <c r="D18" s="10">
        <v>164724</v>
      </c>
      <c r="E18" s="10">
        <v>1706.623002</v>
      </c>
      <c r="F18" s="10">
        <v>2.7196225778312422</v>
      </c>
    </row>
    <row r="19" spans="1:6" x14ac:dyDescent="0.2">
      <c r="A19" s="10" t="s">
        <v>1034</v>
      </c>
      <c r="B19" s="10" t="s">
        <v>1035</v>
      </c>
      <c r="C19" s="10" t="s">
        <v>842</v>
      </c>
      <c r="D19" s="10">
        <v>1000000</v>
      </c>
      <c r="E19" s="10">
        <v>1539.5</v>
      </c>
      <c r="F19" s="10">
        <v>2.4533004381545287</v>
      </c>
    </row>
    <row r="20" spans="1:6" x14ac:dyDescent="0.2">
      <c r="A20" s="10" t="s">
        <v>56</v>
      </c>
      <c r="B20" s="10" t="s">
        <v>57</v>
      </c>
      <c r="C20" s="10" t="s">
        <v>51</v>
      </c>
      <c r="D20" s="10">
        <v>250210</v>
      </c>
      <c r="E20" s="10">
        <v>1532.78646</v>
      </c>
      <c r="F20" s="10">
        <v>2.44260194473227</v>
      </c>
    </row>
    <row r="21" spans="1:6" x14ac:dyDescent="0.2">
      <c r="A21" s="10" t="s">
        <v>885</v>
      </c>
      <c r="B21" s="10" t="s">
        <v>886</v>
      </c>
      <c r="C21" s="10" t="s">
        <v>91</v>
      </c>
      <c r="D21" s="10">
        <v>582300</v>
      </c>
      <c r="E21" s="10">
        <v>1494.4729500000001</v>
      </c>
      <c r="F21" s="10">
        <v>2.3815466989575134</v>
      </c>
    </row>
    <row r="22" spans="1:6" x14ac:dyDescent="0.2">
      <c r="A22" s="10" t="s">
        <v>877</v>
      </c>
      <c r="B22" s="10" t="s">
        <v>878</v>
      </c>
      <c r="C22" s="10" t="s">
        <v>48</v>
      </c>
      <c r="D22" s="10">
        <v>170548</v>
      </c>
      <c r="E22" s="10">
        <v>1493.57411</v>
      </c>
      <c r="F22" s="10">
        <v>2.3801143348355054</v>
      </c>
    </row>
    <row r="23" spans="1:6" x14ac:dyDescent="0.2">
      <c r="A23" s="10" t="s">
        <v>97</v>
      </c>
      <c r="B23" s="10" t="s">
        <v>98</v>
      </c>
      <c r="C23" s="10" t="s">
        <v>41</v>
      </c>
      <c r="D23" s="10">
        <v>382738</v>
      </c>
      <c r="E23" s="10">
        <v>1450.959758</v>
      </c>
      <c r="F23" s="10">
        <v>2.31220539788632</v>
      </c>
    </row>
    <row r="24" spans="1:6" x14ac:dyDescent="0.2">
      <c r="A24" s="10" t="s">
        <v>12</v>
      </c>
      <c r="B24" s="10" t="s">
        <v>13</v>
      </c>
      <c r="C24" s="10" t="s">
        <v>11</v>
      </c>
      <c r="D24" s="10">
        <v>260000</v>
      </c>
      <c r="E24" s="10">
        <v>1407.51</v>
      </c>
      <c r="F24" s="10">
        <v>2.242965183310738</v>
      </c>
    </row>
    <row r="25" spans="1:6" x14ac:dyDescent="0.2">
      <c r="A25" s="10" t="s">
        <v>22</v>
      </c>
      <c r="B25" s="10" t="s">
        <v>23</v>
      </c>
      <c r="C25" s="10" t="s">
        <v>24</v>
      </c>
      <c r="D25" s="10">
        <v>442366</v>
      </c>
      <c r="E25" s="10">
        <v>1389.0292400000001</v>
      </c>
      <c r="F25" s="10">
        <v>2.2135148055222169</v>
      </c>
    </row>
    <row r="26" spans="1:6" x14ac:dyDescent="0.2">
      <c r="A26" s="10" t="s">
        <v>60</v>
      </c>
      <c r="B26" s="10" t="s">
        <v>61</v>
      </c>
      <c r="C26" s="10" t="s">
        <v>62</v>
      </c>
      <c r="D26" s="10">
        <v>115000</v>
      </c>
      <c r="E26" s="10">
        <v>1334.8050000000001</v>
      </c>
      <c r="F26" s="10">
        <v>2.1271047037030573</v>
      </c>
    </row>
    <row r="27" spans="1:6" x14ac:dyDescent="0.2">
      <c r="A27" s="10" t="s">
        <v>107</v>
      </c>
      <c r="B27" s="10" t="s">
        <v>108</v>
      </c>
      <c r="C27" s="10" t="s">
        <v>62</v>
      </c>
      <c r="D27" s="10">
        <v>145000</v>
      </c>
      <c r="E27" s="10">
        <v>1310.8</v>
      </c>
      <c r="F27" s="10">
        <v>2.0888510648476495</v>
      </c>
    </row>
    <row r="28" spans="1:6" x14ac:dyDescent="0.2">
      <c r="A28" s="10" t="s">
        <v>1069</v>
      </c>
      <c r="B28" s="10" t="s">
        <v>1070</v>
      </c>
      <c r="C28" s="10" t="s">
        <v>947</v>
      </c>
      <c r="D28" s="10">
        <v>702826</v>
      </c>
      <c r="E28" s="10">
        <v>1197.966917</v>
      </c>
      <c r="F28" s="10">
        <v>1.9090436910495161</v>
      </c>
    </row>
    <row r="29" spans="1:6" x14ac:dyDescent="0.2">
      <c r="A29" s="10" t="s">
        <v>910</v>
      </c>
      <c r="B29" s="10" t="s">
        <v>911</v>
      </c>
      <c r="C29" s="10" t="s">
        <v>76</v>
      </c>
      <c r="D29" s="10">
        <v>29175</v>
      </c>
      <c r="E29" s="10">
        <v>1193.6513629999999</v>
      </c>
      <c r="F29" s="10">
        <v>1.9021665552787597</v>
      </c>
    </row>
    <row r="30" spans="1:6" x14ac:dyDescent="0.2">
      <c r="A30" s="10" t="s">
        <v>37</v>
      </c>
      <c r="B30" s="10" t="s">
        <v>38</v>
      </c>
      <c r="C30" s="10" t="s">
        <v>11</v>
      </c>
      <c r="D30" s="10">
        <v>152440</v>
      </c>
      <c r="E30" s="10">
        <v>1184.4588000000001</v>
      </c>
      <c r="F30" s="10">
        <v>1.8875175661032721</v>
      </c>
    </row>
    <row r="31" spans="1:6" x14ac:dyDescent="0.2">
      <c r="A31" s="10" t="s">
        <v>86</v>
      </c>
      <c r="B31" s="10" t="s">
        <v>87</v>
      </c>
      <c r="C31" s="10" t="s">
        <v>88</v>
      </c>
      <c r="D31" s="10">
        <v>750000</v>
      </c>
      <c r="E31" s="10">
        <v>1171.875</v>
      </c>
      <c r="F31" s="10">
        <v>1.8674644046523798</v>
      </c>
    </row>
    <row r="32" spans="1:6" x14ac:dyDescent="0.2">
      <c r="A32" s="10" t="s">
        <v>58</v>
      </c>
      <c r="B32" s="10" t="s">
        <v>59</v>
      </c>
      <c r="C32" s="10" t="s">
        <v>19</v>
      </c>
      <c r="D32" s="10">
        <v>270000</v>
      </c>
      <c r="E32" s="10">
        <v>987.79499999999996</v>
      </c>
      <c r="F32" s="10">
        <v>1.5741201080265363</v>
      </c>
    </row>
    <row r="33" spans="1:6" x14ac:dyDescent="0.2">
      <c r="A33" s="10" t="s">
        <v>46</v>
      </c>
      <c r="B33" s="10" t="s">
        <v>47</v>
      </c>
      <c r="C33" s="10" t="s">
        <v>48</v>
      </c>
      <c r="D33" s="10">
        <v>25000</v>
      </c>
      <c r="E33" s="10">
        <v>962.88750000000005</v>
      </c>
      <c r="F33" s="10">
        <v>1.534428272584293</v>
      </c>
    </row>
    <row r="34" spans="1:6" x14ac:dyDescent="0.2">
      <c r="A34" s="10" t="s">
        <v>66</v>
      </c>
      <c r="B34" s="10" t="s">
        <v>67</v>
      </c>
      <c r="C34" s="10" t="s">
        <v>16</v>
      </c>
      <c r="D34" s="10">
        <v>120000</v>
      </c>
      <c r="E34" s="10">
        <v>959.88</v>
      </c>
      <c r="F34" s="10">
        <v>1.5296356119361931</v>
      </c>
    </row>
    <row r="35" spans="1:6" x14ac:dyDescent="0.2">
      <c r="A35" s="10" t="s">
        <v>17</v>
      </c>
      <c r="B35" s="10" t="s">
        <v>18</v>
      </c>
      <c r="C35" s="10" t="s">
        <v>19</v>
      </c>
      <c r="D35" s="10">
        <v>68260</v>
      </c>
      <c r="E35" s="10">
        <v>959.53081999999995</v>
      </c>
      <c r="F35" s="10">
        <v>1.5290791692944294</v>
      </c>
    </row>
    <row r="36" spans="1:6" x14ac:dyDescent="0.2">
      <c r="A36" s="10" t="s">
        <v>1071</v>
      </c>
      <c r="B36" s="10" t="s">
        <v>1072</v>
      </c>
      <c r="C36" s="10" t="s">
        <v>33</v>
      </c>
      <c r="D36" s="10">
        <v>50000</v>
      </c>
      <c r="E36" s="10">
        <v>958.95</v>
      </c>
      <c r="F36" s="10">
        <v>1.528153592184661</v>
      </c>
    </row>
    <row r="37" spans="1:6" x14ac:dyDescent="0.2">
      <c r="A37" s="10" t="s">
        <v>74</v>
      </c>
      <c r="B37" s="10" t="s">
        <v>75</v>
      </c>
      <c r="C37" s="10" t="s">
        <v>76</v>
      </c>
      <c r="D37" s="10">
        <v>100000</v>
      </c>
      <c r="E37" s="10">
        <v>905.5</v>
      </c>
      <c r="F37" s="10">
        <v>1.4429772957121962</v>
      </c>
    </row>
    <row r="38" spans="1:6" x14ac:dyDescent="0.2">
      <c r="A38" s="10" t="s">
        <v>1054</v>
      </c>
      <c r="B38" s="10" t="s">
        <v>1055</v>
      </c>
      <c r="C38" s="10" t="s">
        <v>16</v>
      </c>
      <c r="D38" s="10">
        <v>28000</v>
      </c>
      <c r="E38" s="10">
        <v>902.38400000000001</v>
      </c>
      <c r="F38" s="10">
        <v>1.438011732759751</v>
      </c>
    </row>
    <row r="39" spans="1:6" x14ac:dyDescent="0.2">
      <c r="A39" s="10" t="s">
        <v>1073</v>
      </c>
      <c r="B39" s="10" t="s">
        <v>1074</v>
      </c>
      <c r="C39" s="10" t="s">
        <v>842</v>
      </c>
      <c r="D39" s="10">
        <v>225000</v>
      </c>
      <c r="E39" s="10">
        <v>888.97500000000002</v>
      </c>
      <c r="F39" s="10">
        <v>1.4166435576540581</v>
      </c>
    </row>
    <row r="40" spans="1:6" x14ac:dyDescent="0.2">
      <c r="A40" s="10" t="s">
        <v>980</v>
      </c>
      <c r="B40" s="10" t="s">
        <v>981</v>
      </c>
      <c r="C40" s="10" t="s">
        <v>16</v>
      </c>
      <c r="D40" s="10">
        <v>180008</v>
      </c>
      <c r="E40" s="10">
        <v>867.90857200000005</v>
      </c>
      <c r="F40" s="10">
        <v>1.3830727378796177</v>
      </c>
    </row>
    <row r="41" spans="1:6" x14ac:dyDescent="0.2">
      <c r="A41" s="10" t="s">
        <v>1075</v>
      </c>
      <c r="B41" s="10" t="s">
        <v>1076</v>
      </c>
      <c r="C41" s="10" t="s">
        <v>16</v>
      </c>
      <c r="D41" s="10">
        <v>100397</v>
      </c>
      <c r="E41" s="10">
        <v>853.32430150000005</v>
      </c>
      <c r="F41" s="10">
        <v>1.35983168740361</v>
      </c>
    </row>
    <row r="42" spans="1:6" x14ac:dyDescent="0.2">
      <c r="A42" s="10" t="s">
        <v>114</v>
      </c>
      <c r="B42" s="10" t="s">
        <v>115</v>
      </c>
      <c r="C42" s="10" t="s">
        <v>116</v>
      </c>
      <c r="D42" s="10">
        <v>580627</v>
      </c>
      <c r="E42" s="10">
        <v>800.39431950000005</v>
      </c>
      <c r="F42" s="10">
        <v>1.2754840758205561</v>
      </c>
    </row>
    <row r="43" spans="1:6" x14ac:dyDescent="0.2">
      <c r="A43" s="10" t="s">
        <v>1032</v>
      </c>
      <c r="B43" s="10" t="s">
        <v>1033</v>
      </c>
      <c r="C43" s="10" t="s">
        <v>842</v>
      </c>
      <c r="D43" s="10">
        <v>160000</v>
      </c>
      <c r="E43" s="10">
        <v>784.48</v>
      </c>
      <c r="F43" s="10">
        <v>1.2501234996579831</v>
      </c>
    </row>
    <row r="44" spans="1:6" x14ac:dyDescent="0.2">
      <c r="A44" s="10" t="s">
        <v>27</v>
      </c>
      <c r="B44" s="10" t="s">
        <v>28</v>
      </c>
      <c r="C44" s="10" t="s">
        <v>11</v>
      </c>
      <c r="D44" s="10">
        <v>65000</v>
      </c>
      <c r="E44" s="10">
        <v>777.36749999999995</v>
      </c>
      <c r="F44" s="10">
        <v>1.2387892356980128</v>
      </c>
    </row>
    <row r="45" spans="1:6" x14ac:dyDescent="0.2">
      <c r="A45" s="10" t="s">
        <v>968</v>
      </c>
      <c r="B45" s="10" t="s">
        <v>969</v>
      </c>
      <c r="C45" s="10" t="s">
        <v>947</v>
      </c>
      <c r="D45" s="10">
        <v>244955</v>
      </c>
      <c r="E45" s="10">
        <v>716.98328500000002</v>
      </c>
      <c r="F45" s="10">
        <v>1.1425627848262252</v>
      </c>
    </row>
    <row r="46" spans="1:6" x14ac:dyDescent="0.2">
      <c r="A46" s="10" t="s">
        <v>1077</v>
      </c>
      <c r="B46" s="10" t="s">
        <v>1078</v>
      </c>
      <c r="C46" s="10" t="s">
        <v>1079</v>
      </c>
      <c r="D46" s="10">
        <v>300000</v>
      </c>
      <c r="E46" s="10">
        <v>700.05</v>
      </c>
      <c r="F46" s="10">
        <v>1.11557841619362</v>
      </c>
    </row>
    <row r="47" spans="1:6" x14ac:dyDescent="0.2">
      <c r="A47" s="10" t="s">
        <v>92</v>
      </c>
      <c r="B47" s="10" t="s">
        <v>93</v>
      </c>
      <c r="C47" s="10" t="s">
        <v>94</v>
      </c>
      <c r="D47" s="10">
        <v>380000</v>
      </c>
      <c r="E47" s="10">
        <v>661.2</v>
      </c>
      <c r="F47" s="10">
        <v>1.0536682362505843</v>
      </c>
    </row>
    <row r="48" spans="1:6" x14ac:dyDescent="0.2">
      <c r="A48" s="10" t="s">
        <v>1038</v>
      </c>
      <c r="B48" s="10" t="s">
        <v>1039</v>
      </c>
      <c r="C48" s="10" t="s">
        <v>24</v>
      </c>
      <c r="D48" s="10">
        <v>580000</v>
      </c>
      <c r="E48" s="10">
        <v>458.78</v>
      </c>
      <c r="F48" s="10">
        <v>0.73109787269667736</v>
      </c>
    </row>
    <row r="49" spans="1:6" x14ac:dyDescent="0.2">
      <c r="A49" s="12" t="s">
        <v>135</v>
      </c>
      <c r="B49" s="10"/>
      <c r="C49" s="10"/>
      <c r="D49" s="10"/>
      <c r="E49" s="12">
        <f xml:space="preserve"> SUM(E8:E48)</f>
        <v>58451.042608999996</v>
      </c>
      <c r="F49" s="12">
        <f>SUM(F8:F48)</f>
        <v>93.14580606901508</v>
      </c>
    </row>
    <row r="50" spans="1:6" x14ac:dyDescent="0.2">
      <c r="A50" s="10"/>
      <c r="B50" s="10"/>
      <c r="C50" s="10"/>
      <c r="D50" s="10"/>
      <c r="E50" s="10"/>
      <c r="F50" s="10"/>
    </row>
    <row r="51" spans="1:6" x14ac:dyDescent="0.2">
      <c r="A51" s="12" t="s">
        <v>856</v>
      </c>
      <c r="B51" s="10"/>
      <c r="C51" s="10"/>
      <c r="D51" s="10"/>
      <c r="E51" s="10"/>
      <c r="F51" s="10"/>
    </row>
    <row r="52" spans="1:6" x14ac:dyDescent="0.2">
      <c r="A52" s="10" t="s">
        <v>857</v>
      </c>
      <c r="B52" s="10" t="s">
        <v>858</v>
      </c>
      <c r="C52" s="10" t="s">
        <v>851</v>
      </c>
      <c r="D52" s="10">
        <v>44170</v>
      </c>
      <c r="E52" s="10">
        <v>0.69788600000000001</v>
      </c>
      <c r="F52" s="10">
        <v>1.1121299315244636E-3</v>
      </c>
    </row>
    <row r="53" spans="1:6" x14ac:dyDescent="0.2">
      <c r="A53" s="10" t="s">
        <v>1058</v>
      </c>
      <c r="B53" s="10" t="s">
        <v>1059</v>
      </c>
      <c r="C53" s="10" t="s">
        <v>16</v>
      </c>
      <c r="D53" s="10">
        <v>489000</v>
      </c>
      <c r="E53" s="10">
        <v>4.8899999999999999E-2</v>
      </c>
      <c r="F53" s="10">
        <v>7.7925554677334496E-5</v>
      </c>
    </row>
    <row r="54" spans="1:6" x14ac:dyDescent="0.2">
      <c r="A54" s="10" t="s">
        <v>133</v>
      </c>
      <c r="B54" s="10" t="s">
        <v>860</v>
      </c>
      <c r="C54" s="10" t="s">
        <v>861</v>
      </c>
      <c r="D54" s="10">
        <v>98000</v>
      </c>
      <c r="E54" s="10">
        <v>9.7999999999999997E-3</v>
      </c>
      <c r="F54" s="10">
        <v>1.5616982327972967E-5</v>
      </c>
    </row>
    <row r="55" spans="1:6" x14ac:dyDescent="0.2">
      <c r="A55" s="10" t="s">
        <v>1080</v>
      </c>
      <c r="B55" s="10" t="s">
        <v>1081</v>
      </c>
      <c r="C55" s="10" t="s">
        <v>861</v>
      </c>
      <c r="D55" s="10">
        <v>23815</v>
      </c>
      <c r="E55" s="10">
        <v>2.3814999999999999E-3</v>
      </c>
      <c r="F55" s="10">
        <v>3.7950860626599614E-6</v>
      </c>
    </row>
    <row r="56" spans="1:6" x14ac:dyDescent="0.2">
      <c r="A56" s="12" t="s">
        <v>135</v>
      </c>
      <c r="B56" s="10"/>
      <c r="C56" s="10"/>
      <c r="D56" s="10"/>
      <c r="E56" s="12">
        <f>SUM(E52:E55)</f>
        <v>0.75896750000000002</v>
      </c>
      <c r="F56" s="12">
        <f>SUM(F52:F55)</f>
        <v>1.2094675545924311E-3</v>
      </c>
    </row>
    <row r="57" spans="1:6" x14ac:dyDescent="0.2">
      <c r="A57" s="10"/>
      <c r="B57" s="10"/>
      <c r="C57" s="10"/>
      <c r="D57" s="10"/>
      <c r="E57" s="10"/>
      <c r="F57" s="10"/>
    </row>
    <row r="58" spans="1:6" x14ac:dyDescent="0.2">
      <c r="A58" s="12" t="s">
        <v>135</v>
      </c>
      <c r="B58" s="10"/>
      <c r="C58" s="10"/>
      <c r="D58" s="10"/>
      <c r="E58" s="12">
        <v>58451.801576499995</v>
      </c>
      <c r="F58" s="12">
        <v>93.147015536569668</v>
      </c>
    </row>
    <row r="59" spans="1:6" x14ac:dyDescent="0.2">
      <c r="A59" s="10"/>
      <c r="B59" s="10"/>
      <c r="C59" s="10"/>
      <c r="D59" s="10"/>
      <c r="E59" s="10"/>
      <c r="F59" s="10"/>
    </row>
    <row r="60" spans="1:6" x14ac:dyDescent="0.2">
      <c r="A60" s="12" t="s">
        <v>152</v>
      </c>
      <c r="B60" s="10"/>
      <c r="C60" s="10"/>
      <c r="D60" s="10"/>
      <c r="E60" s="12">
        <v>4300.3985233000003</v>
      </c>
      <c r="F60" s="12">
        <v>6.85</v>
      </c>
    </row>
    <row r="61" spans="1:6" x14ac:dyDescent="0.2">
      <c r="A61" s="10"/>
      <c r="B61" s="10"/>
      <c r="C61" s="10"/>
      <c r="D61" s="10"/>
      <c r="E61" s="10"/>
      <c r="F61" s="10"/>
    </row>
    <row r="62" spans="1:6" x14ac:dyDescent="0.2">
      <c r="A62" s="14" t="s">
        <v>153</v>
      </c>
      <c r="B62" s="7"/>
      <c r="C62" s="7"/>
      <c r="D62" s="7"/>
      <c r="E62" s="14">
        <v>62752.200099799993</v>
      </c>
      <c r="F62" s="14">
        <f xml:space="preserve"> ROUND(SUM(F58:F61),2)</f>
        <v>100</v>
      </c>
    </row>
    <row r="63" spans="1:6" x14ac:dyDescent="0.2">
      <c r="A63" s="2" t="s">
        <v>862</v>
      </c>
    </row>
    <row r="64" spans="1:6" x14ac:dyDescent="0.2">
      <c r="A64" s="15" t="s">
        <v>157</v>
      </c>
    </row>
    <row r="65" spans="1:2" x14ac:dyDescent="0.2">
      <c r="A65" s="15" t="s">
        <v>158</v>
      </c>
    </row>
    <row r="66" spans="1:2" x14ac:dyDescent="0.2">
      <c r="A66" s="15" t="s">
        <v>159</v>
      </c>
    </row>
    <row r="67" spans="1:2" x14ac:dyDescent="0.2">
      <c r="A67" s="2" t="s">
        <v>863</v>
      </c>
      <c r="B67" s="16">
        <v>17.9877985</v>
      </c>
    </row>
    <row r="68" spans="1:2" x14ac:dyDescent="0.2">
      <c r="A68" s="2" t="s">
        <v>864</v>
      </c>
      <c r="B68" s="16">
        <v>54.113964799999998</v>
      </c>
    </row>
    <row r="69" spans="1:2" x14ac:dyDescent="0.2">
      <c r="A69" s="2" t="s">
        <v>865</v>
      </c>
      <c r="B69" s="16">
        <v>17.663366799999999</v>
      </c>
    </row>
    <row r="70" spans="1:2" x14ac:dyDescent="0.2">
      <c r="A70" s="2" t="s">
        <v>866</v>
      </c>
      <c r="B70" s="16">
        <v>53.221193800000002</v>
      </c>
    </row>
    <row r="72" spans="1:2" x14ac:dyDescent="0.2">
      <c r="A72" s="15" t="s">
        <v>160</v>
      </c>
    </row>
    <row r="73" spans="1:2" x14ac:dyDescent="0.2">
      <c r="A73" s="2" t="s">
        <v>863</v>
      </c>
      <c r="B73" s="16">
        <v>20.830178499999999</v>
      </c>
    </row>
    <row r="74" spans="1:2" x14ac:dyDescent="0.2">
      <c r="A74" s="2" t="s">
        <v>864</v>
      </c>
      <c r="B74" s="16">
        <v>62.670264799999998</v>
      </c>
    </row>
    <row r="75" spans="1:2" x14ac:dyDescent="0.2">
      <c r="A75" s="2" t="s">
        <v>865</v>
      </c>
      <c r="B75" s="16">
        <v>20.369306399999999</v>
      </c>
    </row>
    <row r="76" spans="1:2" x14ac:dyDescent="0.2">
      <c r="A76" s="2" t="s">
        <v>866</v>
      </c>
      <c r="B76" s="16">
        <v>61.374535799999997</v>
      </c>
    </row>
    <row r="78" spans="1:2" x14ac:dyDescent="0.2">
      <c r="A78" s="15" t="s">
        <v>161</v>
      </c>
      <c r="B78" s="61" t="s">
        <v>867</v>
      </c>
    </row>
    <row r="80" spans="1:2" x14ac:dyDescent="0.2">
      <c r="A80" s="15" t="s">
        <v>868</v>
      </c>
      <c r="B80" s="62">
        <v>0.16220220542411226</v>
      </c>
    </row>
    <row r="82" spans="1:1" x14ac:dyDescent="0.2">
      <c r="A82" s="15" t="s">
        <v>1082</v>
      </c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5.7109375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35.7109375" style="3" bestFit="1" customWidth="1"/>
    <col min="259" max="259" width="20" style="3" bestFit="1" customWidth="1"/>
    <col min="260" max="260" width="11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35.7109375" style="3" bestFit="1" customWidth="1"/>
    <col min="515" max="515" width="20" style="3" bestFit="1" customWidth="1"/>
    <col min="516" max="516" width="11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35.7109375" style="3" bestFit="1" customWidth="1"/>
    <col min="771" max="771" width="20" style="3" bestFit="1" customWidth="1"/>
    <col min="772" max="772" width="11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35.7109375" style="3" bestFit="1" customWidth="1"/>
    <col min="1027" max="1027" width="20" style="3" bestFit="1" customWidth="1"/>
    <col min="1028" max="1028" width="11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35.7109375" style="3" bestFit="1" customWidth="1"/>
    <col min="1283" max="1283" width="20" style="3" bestFit="1" customWidth="1"/>
    <col min="1284" max="1284" width="11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35.7109375" style="3" bestFit="1" customWidth="1"/>
    <col min="1539" max="1539" width="20" style="3" bestFit="1" customWidth="1"/>
    <col min="1540" max="1540" width="11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35.7109375" style="3" bestFit="1" customWidth="1"/>
    <col min="1795" max="1795" width="20" style="3" bestFit="1" customWidth="1"/>
    <col min="1796" max="1796" width="11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35.7109375" style="3" bestFit="1" customWidth="1"/>
    <col min="2051" max="2051" width="20" style="3" bestFit="1" customWidth="1"/>
    <col min="2052" max="2052" width="11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35.7109375" style="3" bestFit="1" customWidth="1"/>
    <col min="2307" max="2307" width="20" style="3" bestFit="1" customWidth="1"/>
    <col min="2308" max="2308" width="11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35.7109375" style="3" bestFit="1" customWidth="1"/>
    <col min="2563" max="2563" width="20" style="3" bestFit="1" customWidth="1"/>
    <col min="2564" max="2564" width="11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35.7109375" style="3" bestFit="1" customWidth="1"/>
    <col min="2819" max="2819" width="20" style="3" bestFit="1" customWidth="1"/>
    <col min="2820" max="2820" width="11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35.7109375" style="3" bestFit="1" customWidth="1"/>
    <col min="3075" max="3075" width="20" style="3" bestFit="1" customWidth="1"/>
    <col min="3076" max="3076" width="11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35.7109375" style="3" bestFit="1" customWidth="1"/>
    <col min="3331" max="3331" width="20" style="3" bestFit="1" customWidth="1"/>
    <col min="3332" max="3332" width="11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35.7109375" style="3" bestFit="1" customWidth="1"/>
    <col min="3587" max="3587" width="20" style="3" bestFit="1" customWidth="1"/>
    <col min="3588" max="3588" width="11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35.7109375" style="3" bestFit="1" customWidth="1"/>
    <col min="3843" max="3843" width="20" style="3" bestFit="1" customWidth="1"/>
    <col min="3844" max="3844" width="11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35.7109375" style="3" bestFit="1" customWidth="1"/>
    <col min="4099" max="4099" width="20" style="3" bestFit="1" customWidth="1"/>
    <col min="4100" max="4100" width="11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35.7109375" style="3" bestFit="1" customWidth="1"/>
    <col min="4355" max="4355" width="20" style="3" bestFit="1" customWidth="1"/>
    <col min="4356" max="4356" width="11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35.7109375" style="3" bestFit="1" customWidth="1"/>
    <col min="4611" max="4611" width="20" style="3" bestFit="1" customWidth="1"/>
    <col min="4612" max="4612" width="11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35.7109375" style="3" bestFit="1" customWidth="1"/>
    <col min="4867" max="4867" width="20" style="3" bestFit="1" customWidth="1"/>
    <col min="4868" max="4868" width="11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35.7109375" style="3" bestFit="1" customWidth="1"/>
    <col min="5123" max="5123" width="20" style="3" bestFit="1" customWidth="1"/>
    <col min="5124" max="5124" width="11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35.7109375" style="3" bestFit="1" customWidth="1"/>
    <col min="5379" max="5379" width="20" style="3" bestFit="1" customWidth="1"/>
    <col min="5380" max="5380" width="11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35.7109375" style="3" bestFit="1" customWidth="1"/>
    <col min="5635" max="5635" width="20" style="3" bestFit="1" customWidth="1"/>
    <col min="5636" max="5636" width="11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35.7109375" style="3" bestFit="1" customWidth="1"/>
    <col min="5891" max="5891" width="20" style="3" bestFit="1" customWidth="1"/>
    <col min="5892" max="5892" width="11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35.7109375" style="3" bestFit="1" customWidth="1"/>
    <col min="6147" max="6147" width="20" style="3" bestFit="1" customWidth="1"/>
    <col min="6148" max="6148" width="11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35.7109375" style="3" bestFit="1" customWidth="1"/>
    <col min="6403" max="6403" width="20" style="3" bestFit="1" customWidth="1"/>
    <col min="6404" max="6404" width="11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35.7109375" style="3" bestFit="1" customWidth="1"/>
    <col min="6659" max="6659" width="20" style="3" bestFit="1" customWidth="1"/>
    <col min="6660" max="6660" width="11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35.7109375" style="3" bestFit="1" customWidth="1"/>
    <col min="6915" max="6915" width="20" style="3" bestFit="1" customWidth="1"/>
    <col min="6916" max="6916" width="11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35.7109375" style="3" bestFit="1" customWidth="1"/>
    <col min="7171" max="7171" width="20" style="3" bestFit="1" customWidth="1"/>
    <col min="7172" max="7172" width="11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35.7109375" style="3" bestFit="1" customWidth="1"/>
    <col min="7427" max="7427" width="20" style="3" bestFit="1" customWidth="1"/>
    <col min="7428" max="7428" width="11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35.7109375" style="3" bestFit="1" customWidth="1"/>
    <col min="7683" max="7683" width="20" style="3" bestFit="1" customWidth="1"/>
    <col min="7684" max="7684" width="11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35.7109375" style="3" bestFit="1" customWidth="1"/>
    <col min="7939" max="7939" width="20" style="3" bestFit="1" customWidth="1"/>
    <col min="7940" max="7940" width="11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35.7109375" style="3" bestFit="1" customWidth="1"/>
    <col min="8195" max="8195" width="20" style="3" bestFit="1" customWidth="1"/>
    <col min="8196" max="8196" width="11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35.7109375" style="3" bestFit="1" customWidth="1"/>
    <col min="8451" max="8451" width="20" style="3" bestFit="1" customWidth="1"/>
    <col min="8452" max="8452" width="11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35.7109375" style="3" bestFit="1" customWidth="1"/>
    <col min="8707" max="8707" width="20" style="3" bestFit="1" customWidth="1"/>
    <col min="8708" max="8708" width="11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35.7109375" style="3" bestFit="1" customWidth="1"/>
    <col min="8963" max="8963" width="20" style="3" bestFit="1" customWidth="1"/>
    <col min="8964" max="8964" width="11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35.7109375" style="3" bestFit="1" customWidth="1"/>
    <col min="9219" max="9219" width="20" style="3" bestFit="1" customWidth="1"/>
    <col min="9220" max="9220" width="11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35.7109375" style="3" bestFit="1" customWidth="1"/>
    <col min="9475" max="9475" width="20" style="3" bestFit="1" customWidth="1"/>
    <col min="9476" max="9476" width="11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35.7109375" style="3" bestFit="1" customWidth="1"/>
    <col min="9731" max="9731" width="20" style="3" bestFit="1" customWidth="1"/>
    <col min="9732" max="9732" width="11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35.7109375" style="3" bestFit="1" customWidth="1"/>
    <col min="9987" max="9987" width="20" style="3" bestFit="1" customWidth="1"/>
    <col min="9988" max="9988" width="11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35.7109375" style="3" bestFit="1" customWidth="1"/>
    <col min="10243" max="10243" width="20" style="3" bestFit="1" customWidth="1"/>
    <col min="10244" max="10244" width="11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35.7109375" style="3" bestFit="1" customWidth="1"/>
    <col min="10499" max="10499" width="20" style="3" bestFit="1" customWidth="1"/>
    <col min="10500" max="10500" width="11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35.7109375" style="3" bestFit="1" customWidth="1"/>
    <col min="10755" max="10755" width="20" style="3" bestFit="1" customWidth="1"/>
    <col min="10756" max="10756" width="11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35.7109375" style="3" bestFit="1" customWidth="1"/>
    <col min="11011" max="11011" width="20" style="3" bestFit="1" customWidth="1"/>
    <col min="11012" max="11012" width="11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35.7109375" style="3" bestFit="1" customWidth="1"/>
    <col min="11267" max="11267" width="20" style="3" bestFit="1" customWidth="1"/>
    <col min="11268" max="11268" width="11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35.7109375" style="3" bestFit="1" customWidth="1"/>
    <col min="11523" max="11523" width="20" style="3" bestFit="1" customWidth="1"/>
    <col min="11524" max="11524" width="11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35.7109375" style="3" bestFit="1" customWidth="1"/>
    <col min="11779" max="11779" width="20" style="3" bestFit="1" customWidth="1"/>
    <col min="11780" max="11780" width="11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35.7109375" style="3" bestFit="1" customWidth="1"/>
    <col min="12035" max="12035" width="20" style="3" bestFit="1" customWidth="1"/>
    <col min="12036" max="12036" width="11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35.7109375" style="3" bestFit="1" customWidth="1"/>
    <col min="12291" max="12291" width="20" style="3" bestFit="1" customWidth="1"/>
    <col min="12292" max="12292" width="11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35.7109375" style="3" bestFit="1" customWidth="1"/>
    <col min="12547" max="12547" width="20" style="3" bestFit="1" customWidth="1"/>
    <col min="12548" max="12548" width="11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35.7109375" style="3" bestFit="1" customWidth="1"/>
    <col min="12803" max="12803" width="20" style="3" bestFit="1" customWidth="1"/>
    <col min="12804" max="12804" width="11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35.7109375" style="3" bestFit="1" customWidth="1"/>
    <col min="13059" max="13059" width="20" style="3" bestFit="1" customWidth="1"/>
    <col min="13060" max="13060" width="11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35.7109375" style="3" bestFit="1" customWidth="1"/>
    <col min="13315" max="13315" width="20" style="3" bestFit="1" customWidth="1"/>
    <col min="13316" max="13316" width="11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35.7109375" style="3" bestFit="1" customWidth="1"/>
    <col min="13571" max="13571" width="20" style="3" bestFit="1" customWidth="1"/>
    <col min="13572" max="13572" width="11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35.7109375" style="3" bestFit="1" customWidth="1"/>
    <col min="13827" max="13827" width="20" style="3" bestFit="1" customWidth="1"/>
    <col min="13828" max="13828" width="11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35.7109375" style="3" bestFit="1" customWidth="1"/>
    <col min="14083" max="14083" width="20" style="3" bestFit="1" customWidth="1"/>
    <col min="14084" max="14084" width="11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35.7109375" style="3" bestFit="1" customWidth="1"/>
    <col min="14339" max="14339" width="20" style="3" bestFit="1" customWidth="1"/>
    <col min="14340" max="14340" width="11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35.7109375" style="3" bestFit="1" customWidth="1"/>
    <col min="14595" max="14595" width="20" style="3" bestFit="1" customWidth="1"/>
    <col min="14596" max="14596" width="11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35.7109375" style="3" bestFit="1" customWidth="1"/>
    <col min="14851" max="14851" width="20" style="3" bestFit="1" customWidth="1"/>
    <col min="14852" max="14852" width="11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35.7109375" style="3" bestFit="1" customWidth="1"/>
    <col min="15107" max="15107" width="20" style="3" bestFit="1" customWidth="1"/>
    <col min="15108" max="15108" width="11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35.7109375" style="3" bestFit="1" customWidth="1"/>
    <col min="15363" max="15363" width="20" style="3" bestFit="1" customWidth="1"/>
    <col min="15364" max="15364" width="11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35.7109375" style="3" bestFit="1" customWidth="1"/>
    <col min="15619" max="15619" width="20" style="3" bestFit="1" customWidth="1"/>
    <col min="15620" max="15620" width="11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35.7109375" style="3" bestFit="1" customWidth="1"/>
    <col min="15875" max="15875" width="20" style="3" bestFit="1" customWidth="1"/>
    <col min="15876" max="15876" width="11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35.7109375" style="3" bestFit="1" customWidth="1"/>
    <col min="16131" max="16131" width="20" style="3" bestFit="1" customWidth="1"/>
    <col min="16132" max="16132" width="11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1083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839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871</v>
      </c>
      <c r="B8" s="10" t="s">
        <v>872</v>
      </c>
      <c r="C8" s="10" t="s">
        <v>851</v>
      </c>
      <c r="D8" s="10">
        <v>476918</v>
      </c>
      <c r="E8" s="10">
        <v>9107.2261280000002</v>
      </c>
      <c r="F8" s="10">
        <f>+E8/$E$56%</f>
        <v>9.736551254684418</v>
      </c>
    </row>
    <row r="9" spans="1:6" x14ac:dyDescent="0.2">
      <c r="A9" s="10" t="s">
        <v>873</v>
      </c>
      <c r="B9" s="10" t="s">
        <v>874</v>
      </c>
      <c r="C9" s="10" t="s">
        <v>103</v>
      </c>
      <c r="D9" s="10">
        <v>1302692</v>
      </c>
      <c r="E9" s="10">
        <v>6833.9222319999999</v>
      </c>
      <c r="F9" s="10">
        <f>+E9/$E$56%</f>
        <v>7.3061581152380635</v>
      </c>
    </row>
    <row r="10" spans="1:6" x14ac:dyDescent="0.2">
      <c r="A10" s="10" t="s">
        <v>9</v>
      </c>
      <c r="B10" s="10" t="s">
        <v>10</v>
      </c>
      <c r="C10" s="10" t="s">
        <v>11</v>
      </c>
      <c r="D10" s="10">
        <v>478300</v>
      </c>
      <c r="E10" s="10">
        <v>6088.0415499999999</v>
      </c>
      <c r="F10" s="10">
        <f t="shared" ref="F10:F31" si="0">+E10/$E$56%</f>
        <v>6.5087357839923135</v>
      </c>
    </row>
    <row r="11" spans="1:6" x14ac:dyDescent="0.2">
      <c r="A11" s="10" t="s">
        <v>29</v>
      </c>
      <c r="B11" s="10" t="s">
        <v>30</v>
      </c>
      <c r="C11" s="10" t="s">
        <v>11</v>
      </c>
      <c r="D11" s="10">
        <v>2145300</v>
      </c>
      <c r="E11" s="10">
        <v>5409.3739500000001</v>
      </c>
      <c r="F11" s="10">
        <f t="shared" si="0"/>
        <v>5.783171075328954</v>
      </c>
    </row>
    <row r="12" spans="1:6" x14ac:dyDescent="0.2">
      <c r="A12" s="10" t="s">
        <v>879</v>
      </c>
      <c r="B12" s="10" t="s">
        <v>880</v>
      </c>
      <c r="C12" s="10" t="s">
        <v>19</v>
      </c>
      <c r="D12" s="10">
        <v>1458906</v>
      </c>
      <c r="E12" s="10">
        <v>4967.5749299999998</v>
      </c>
      <c r="F12" s="10">
        <f t="shared" si="0"/>
        <v>5.3108429765158407</v>
      </c>
    </row>
    <row r="13" spans="1:6" x14ac:dyDescent="0.2">
      <c r="A13" s="10" t="s">
        <v>14</v>
      </c>
      <c r="B13" s="10" t="s">
        <v>15</v>
      </c>
      <c r="C13" s="10" t="s">
        <v>16</v>
      </c>
      <c r="D13" s="10">
        <v>420000</v>
      </c>
      <c r="E13" s="10">
        <v>4351.41</v>
      </c>
      <c r="F13" s="10">
        <f t="shared" si="0"/>
        <v>4.6520999807930012</v>
      </c>
    </row>
    <row r="14" spans="1:6" x14ac:dyDescent="0.2">
      <c r="A14" s="10" t="s">
        <v>877</v>
      </c>
      <c r="B14" s="10" t="s">
        <v>878</v>
      </c>
      <c r="C14" s="10" t="s">
        <v>48</v>
      </c>
      <c r="D14" s="10">
        <v>479975</v>
      </c>
      <c r="E14" s="10">
        <v>4203.3810629999998</v>
      </c>
      <c r="F14" s="10">
        <f t="shared" si="0"/>
        <v>4.4938419874128073</v>
      </c>
    </row>
    <row r="15" spans="1:6" x14ac:dyDescent="0.2">
      <c r="A15" s="10" t="s">
        <v>875</v>
      </c>
      <c r="B15" s="10" t="s">
        <v>876</v>
      </c>
      <c r="C15" s="10" t="s">
        <v>11</v>
      </c>
      <c r="D15" s="10">
        <v>5300000</v>
      </c>
      <c r="E15" s="10">
        <v>3816</v>
      </c>
      <c r="F15" s="10">
        <f t="shared" si="0"/>
        <v>4.079692220844759</v>
      </c>
    </row>
    <row r="16" spans="1:6" x14ac:dyDescent="0.2">
      <c r="A16" s="10" t="s">
        <v>49</v>
      </c>
      <c r="B16" s="10" t="s">
        <v>50</v>
      </c>
      <c r="C16" s="10" t="s">
        <v>51</v>
      </c>
      <c r="D16" s="10">
        <v>326400</v>
      </c>
      <c r="E16" s="10">
        <v>3537.1968000000002</v>
      </c>
      <c r="F16" s="10">
        <f t="shared" si="0"/>
        <v>3.7816232359950144</v>
      </c>
    </row>
    <row r="17" spans="1:6" x14ac:dyDescent="0.2">
      <c r="A17" s="10" t="s">
        <v>854</v>
      </c>
      <c r="B17" s="10" t="s">
        <v>855</v>
      </c>
      <c r="C17" s="10" t="s">
        <v>83</v>
      </c>
      <c r="D17" s="10">
        <v>1427100</v>
      </c>
      <c r="E17" s="10">
        <v>3138.9064499999999</v>
      </c>
      <c r="F17" s="10">
        <f t="shared" si="0"/>
        <v>3.3558103317674104</v>
      </c>
    </row>
    <row r="18" spans="1:6" x14ac:dyDescent="0.2">
      <c r="A18" s="10" t="s">
        <v>881</v>
      </c>
      <c r="B18" s="10" t="s">
        <v>882</v>
      </c>
      <c r="C18" s="10" t="s">
        <v>851</v>
      </c>
      <c r="D18" s="10">
        <v>479068</v>
      </c>
      <c r="E18" s="10">
        <v>2906.7450899999999</v>
      </c>
      <c r="F18" s="10">
        <f t="shared" si="0"/>
        <v>3.1076062189862941</v>
      </c>
    </row>
    <row r="19" spans="1:6" x14ac:dyDescent="0.2">
      <c r="A19" s="10" t="s">
        <v>885</v>
      </c>
      <c r="B19" s="10" t="s">
        <v>886</v>
      </c>
      <c r="C19" s="10" t="s">
        <v>91</v>
      </c>
      <c r="D19" s="10">
        <v>875000</v>
      </c>
      <c r="E19" s="10">
        <v>2245.6875</v>
      </c>
      <c r="F19" s="10">
        <f t="shared" si="0"/>
        <v>2.4008684025676925</v>
      </c>
    </row>
    <row r="20" spans="1:6" x14ac:dyDescent="0.2">
      <c r="A20" s="10" t="s">
        <v>883</v>
      </c>
      <c r="B20" s="10" t="s">
        <v>884</v>
      </c>
      <c r="C20" s="10" t="s">
        <v>851</v>
      </c>
      <c r="D20" s="10">
        <v>1180201</v>
      </c>
      <c r="E20" s="10">
        <v>2061.221047</v>
      </c>
      <c r="F20" s="10">
        <f t="shared" si="0"/>
        <v>2.2036549976119995</v>
      </c>
    </row>
    <row r="21" spans="1:6" x14ac:dyDescent="0.2">
      <c r="A21" s="10" t="s">
        <v>128</v>
      </c>
      <c r="B21" s="10" t="s">
        <v>129</v>
      </c>
      <c r="C21" s="10" t="s">
        <v>88</v>
      </c>
      <c r="D21" s="10">
        <v>281200</v>
      </c>
      <c r="E21" s="10">
        <v>1856.3417999999999</v>
      </c>
      <c r="F21" s="10">
        <f t="shared" si="0"/>
        <v>1.9846182391742551</v>
      </c>
    </row>
    <row r="22" spans="1:6" x14ac:dyDescent="0.2">
      <c r="A22" s="10" t="s">
        <v>895</v>
      </c>
      <c r="B22" s="10" t="s">
        <v>896</v>
      </c>
      <c r="C22" s="10" t="s">
        <v>91</v>
      </c>
      <c r="D22" s="10">
        <v>840718</v>
      </c>
      <c r="E22" s="10">
        <v>1681.8563590000001</v>
      </c>
      <c r="F22" s="10">
        <f t="shared" si="0"/>
        <v>1.7980755514650395</v>
      </c>
    </row>
    <row r="23" spans="1:6" x14ac:dyDescent="0.2">
      <c r="A23" s="10" t="s">
        <v>887</v>
      </c>
      <c r="B23" s="10" t="s">
        <v>888</v>
      </c>
      <c r="C23" s="10" t="s">
        <v>62</v>
      </c>
      <c r="D23" s="10">
        <v>586400</v>
      </c>
      <c r="E23" s="10">
        <v>1485.058</v>
      </c>
      <c r="F23" s="10">
        <f t="shared" si="0"/>
        <v>1.5876780844086154</v>
      </c>
    </row>
    <row r="24" spans="1:6" x14ac:dyDescent="0.2">
      <c r="A24" s="10" t="s">
        <v>889</v>
      </c>
      <c r="B24" s="10" t="s">
        <v>890</v>
      </c>
      <c r="C24" s="10" t="s">
        <v>891</v>
      </c>
      <c r="D24" s="10">
        <v>132745</v>
      </c>
      <c r="E24" s="10">
        <v>1414.198858</v>
      </c>
      <c r="F24" s="10">
        <f t="shared" si="0"/>
        <v>1.5119224527542301</v>
      </c>
    </row>
    <row r="25" spans="1:6" x14ac:dyDescent="0.2">
      <c r="A25" s="10" t="s">
        <v>119</v>
      </c>
      <c r="B25" s="10" t="s">
        <v>120</v>
      </c>
      <c r="C25" s="10" t="s">
        <v>121</v>
      </c>
      <c r="D25" s="10">
        <v>427300</v>
      </c>
      <c r="E25" s="10">
        <v>1377.1878999999999</v>
      </c>
      <c r="F25" s="10">
        <f t="shared" si="0"/>
        <v>1.4723539733415958</v>
      </c>
    </row>
    <row r="26" spans="1:6" x14ac:dyDescent="0.2">
      <c r="A26" s="10" t="s">
        <v>892</v>
      </c>
      <c r="B26" s="10" t="s">
        <v>893</v>
      </c>
      <c r="C26" s="10" t="s">
        <v>894</v>
      </c>
      <c r="D26" s="10">
        <v>1155420</v>
      </c>
      <c r="E26" s="10">
        <v>1194.7042799999999</v>
      </c>
      <c r="F26" s="10">
        <f t="shared" si="0"/>
        <v>1.2772604185864618</v>
      </c>
    </row>
    <row r="27" spans="1:6" x14ac:dyDescent="0.2">
      <c r="A27" s="10" t="s">
        <v>84</v>
      </c>
      <c r="B27" s="10" t="s">
        <v>85</v>
      </c>
      <c r="C27" s="10" t="s">
        <v>48</v>
      </c>
      <c r="D27" s="10">
        <v>20700</v>
      </c>
      <c r="E27" s="10">
        <v>1001.16585</v>
      </c>
      <c r="F27" s="10">
        <f t="shared" si="0"/>
        <v>1.0703481472799872</v>
      </c>
    </row>
    <row r="28" spans="1:6" x14ac:dyDescent="0.2">
      <c r="A28" s="10" t="s">
        <v>31</v>
      </c>
      <c r="B28" s="10" t="s">
        <v>32</v>
      </c>
      <c r="C28" s="10" t="s">
        <v>33</v>
      </c>
      <c r="D28" s="10">
        <v>28700</v>
      </c>
      <c r="E28" s="10">
        <v>891.82380000000001</v>
      </c>
      <c r="F28" s="10">
        <f t="shared" si="0"/>
        <v>0.95345037191410176</v>
      </c>
    </row>
    <row r="29" spans="1:6" x14ac:dyDescent="0.2">
      <c r="A29" s="10" t="s">
        <v>124</v>
      </c>
      <c r="B29" s="10" t="s">
        <v>125</v>
      </c>
      <c r="C29" s="10" t="s">
        <v>94</v>
      </c>
      <c r="D29" s="10">
        <v>179865</v>
      </c>
      <c r="E29" s="10">
        <v>633.39459750000003</v>
      </c>
      <c r="F29" s="10">
        <f t="shared" si="0"/>
        <v>0.67716326314094533</v>
      </c>
    </row>
    <row r="30" spans="1:6" x14ac:dyDescent="0.2">
      <c r="A30" s="10" t="s">
        <v>99</v>
      </c>
      <c r="B30" s="10" t="s">
        <v>100</v>
      </c>
      <c r="C30" s="10" t="s">
        <v>83</v>
      </c>
      <c r="D30" s="10">
        <v>53700</v>
      </c>
      <c r="E30" s="10">
        <v>544.46429999999998</v>
      </c>
      <c r="F30" s="10">
        <f t="shared" si="0"/>
        <v>0.58208772778765383</v>
      </c>
    </row>
    <row r="31" spans="1:6" x14ac:dyDescent="0.2">
      <c r="A31" s="10" t="s">
        <v>897</v>
      </c>
      <c r="B31" s="10" t="s">
        <v>898</v>
      </c>
      <c r="C31" s="10" t="s">
        <v>33</v>
      </c>
      <c r="D31" s="10">
        <v>26048</v>
      </c>
      <c r="E31" s="10">
        <v>432.72239999999999</v>
      </c>
      <c r="F31" s="10">
        <f t="shared" si="0"/>
        <v>0.4626242686229754</v>
      </c>
    </row>
    <row r="32" spans="1:6" x14ac:dyDescent="0.2">
      <c r="A32" s="12" t="s">
        <v>135</v>
      </c>
      <c r="B32" s="10"/>
      <c r="C32" s="10"/>
      <c r="D32" s="10"/>
      <c r="E32" s="12">
        <f xml:space="preserve"> SUM(E8:E31)</f>
        <v>71179.604884500004</v>
      </c>
      <c r="F32" s="12">
        <f>SUM(F8:F31)</f>
        <v>76.098239080214412</v>
      </c>
    </row>
    <row r="33" spans="1:6" x14ac:dyDescent="0.2">
      <c r="A33" s="10"/>
      <c r="B33" s="10"/>
      <c r="C33" s="10"/>
      <c r="D33" s="10"/>
      <c r="E33" s="10"/>
      <c r="F33" s="10"/>
    </row>
    <row r="34" spans="1:6" x14ac:dyDescent="0.2">
      <c r="A34" s="12" t="s">
        <v>1060</v>
      </c>
      <c r="B34" s="10"/>
      <c r="C34" s="10"/>
      <c r="D34" s="10"/>
      <c r="E34" s="10"/>
      <c r="F34" s="10"/>
    </row>
    <row r="35" spans="1:6" x14ac:dyDescent="0.2">
      <c r="A35" s="10"/>
      <c r="B35" s="10"/>
      <c r="C35" s="10"/>
      <c r="D35" s="10"/>
      <c r="E35" s="10"/>
      <c r="F35" s="10"/>
    </row>
    <row r="36" spans="1:6" x14ac:dyDescent="0.2">
      <c r="A36" s="10"/>
      <c r="B36" s="10"/>
      <c r="C36" s="10"/>
      <c r="D36" s="10"/>
      <c r="E36" s="10"/>
      <c r="F36" s="10"/>
    </row>
    <row r="37" spans="1:6" x14ac:dyDescent="0.2">
      <c r="A37" s="10" t="s">
        <v>1084</v>
      </c>
      <c r="B37" s="10" t="s">
        <v>1085</v>
      </c>
      <c r="C37" s="10"/>
      <c r="D37" s="10">
        <v>590000</v>
      </c>
      <c r="E37" s="10">
        <v>2823.1178377000001</v>
      </c>
      <c r="F37" s="10">
        <f t="shared" ref="F37:F49" si="1">+E37/$E$56%</f>
        <v>3.0182001784572243</v>
      </c>
    </row>
    <row r="38" spans="1:6" x14ac:dyDescent="0.2">
      <c r="A38" s="10" t="s">
        <v>1086</v>
      </c>
      <c r="B38" s="10" t="s">
        <v>1087</v>
      </c>
      <c r="C38" s="10" t="s">
        <v>16</v>
      </c>
      <c r="D38" s="10">
        <v>1754000</v>
      </c>
      <c r="E38" s="10">
        <v>2773.3645259999998</v>
      </c>
      <c r="F38" s="10">
        <f t="shared" si="1"/>
        <v>2.9650088265956529</v>
      </c>
    </row>
    <row r="39" spans="1:6" x14ac:dyDescent="0.2">
      <c r="A39" s="10" t="s">
        <v>1088</v>
      </c>
      <c r="B39" s="10" t="s">
        <v>1089</v>
      </c>
      <c r="C39" s="10" t="s">
        <v>94</v>
      </c>
      <c r="D39" s="10">
        <v>3667273</v>
      </c>
      <c r="E39" s="10">
        <v>2505.3586989999999</v>
      </c>
      <c r="F39" s="10">
        <f t="shared" si="1"/>
        <v>2.6784833319538905</v>
      </c>
    </row>
    <row r="40" spans="1:6" x14ac:dyDescent="0.2">
      <c r="A40" s="10" t="s">
        <v>1090</v>
      </c>
      <c r="B40" s="10" t="s">
        <v>1091</v>
      </c>
      <c r="C40" s="10" t="s">
        <v>33</v>
      </c>
      <c r="D40" s="10">
        <v>6570</v>
      </c>
      <c r="E40" s="10">
        <v>1789.8626767000001</v>
      </c>
      <c r="F40" s="10">
        <f t="shared" si="1"/>
        <v>1.9135452931114696</v>
      </c>
    </row>
    <row r="41" spans="1:6" x14ac:dyDescent="0.2">
      <c r="A41" s="10" t="s">
        <v>1092</v>
      </c>
      <c r="B41" s="10" t="s">
        <v>1093</v>
      </c>
      <c r="C41" s="10" t="s">
        <v>1094</v>
      </c>
      <c r="D41" s="10">
        <v>677438</v>
      </c>
      <c r="E41" s="10">
        <v>1591.45858</v>
      </c>
      <c r="F41" s="10">
        <f t="shared" si="1"/>
        <v>1.701431129093985</v>
      </c>
    </row>
    <row r="42" spans="1:6" x14ac:dyDescent="0.2">
      <c r="A42" s="10" t="s">
        <v>1095</v>
      </c>
      <c r="B42" s="10" t="s">
        <v>1096</v>
      </c>
      <c r="C42" s="10" t="s">
        <v>116</v>
      </c>
      <c r="D42" s="10">
        <v>15000</v>
      </c>
      <c r="E42" s="10">
        <v>1493.9786987</v>
      </c>
      <c r="F42" s="10">
        <f t="shared" si="1"/>
        <v>1.5972152188663957</v>
      </c>
    </row>
    <row r="43" spans="1:6" x14ac:dyDescent="0.2">
      <c r="A43" s="10" t="s">
        <v>1097</v>
      </c>
      <c r="B43" s="10" t="s">
        <v>1098</v>
      </c>
      <c r="C43" s="10" t="s">
        <v>62</v>
      </c>
      <c r="D43" s="10">
        <v>1000000</v>
      </c>
      <c r="E43" s="10">
        <v>1384.6035420999999</v>
      </c>
      <c r="F43" s="10">
        <f t="shared" si="1"/>
        <v>1.4802820491770095</v>
      </c>
    </row>
    <row r="44" spans="1:6" x14ac:dyDescent="0.2">
      <c r="A44" s="10" t="s">
        <v>1099</v>
      </c>
      <c r="B44" s="10" t="s">
        <v>1100</v>
      </c>
      <c r="C44" s="10" t="s">
        <v>916</v>
      </c>
      <c r="D44" s="10">
        <v>13780000</v>
      </c>
      <c r="E44" s="10">
        <v>1101.2646789999999</v>
      </c>
      <c r="F44" s="10">
        <f t="shared" si="1"/>
        <v>1.1773639790375787</v>
      </c>
    </row>
    <row r="45" spans="1:6" x14ac:dyDescent="0.2">
      <c r="A45" s="10" t="s">
        <v>1101</v>
      </c>
      <c r="B45" s="10" t="s">
        <v>1102</v>
      </c>
      <c r="C45" s="10" t="s">
        <v>33</v>
      </c>
      <c r="D45" s="10">
        <v>500000</v>
      </c>
      <c r="E45" s="10">
        <v>1061.937606</v>
      </c>
      <c r="F45" s="10">
        <f t="shared" si="1"/>
        <v>1.1353193370599335</v>
      </c>
    </row>
    <row r="46" spans="1:6" x14ac:dyDescent="0.2">
      <c r="A46" s="10" t="s">
        <v>1103</v>
      </c>
      <c r="B46" s="10" t="s">
        <v>1104</v>
      </c>
      <c r="C46" s="10" t="s">
        <v>62</v>
      </c>
      <c r="D46" s="10">
        <v>600000</v>
      </c>
      <c r="E46" s="10">
        <v>1038.9289429999999</v>
      </c>
      <c r="F46" s="10">
        <f t="shared" si="1"/>
        <v>1.1107207355260922</v>
      </c>
    </row>
    <row r="47" spans="1:6" x14ac:dyDescent="0.2">
      <c r="A47" s="10" t="s">
        <v>1105</v>
      </c>
      <c r="B47" s="10" t="s">
        <v>1106</v>
      </c>
      <c r="C47" s="10" t="s">
        <v>62</v>
      </c>
      <c r="D47" s="10">
        <v>706969</v>
      </c>
      <c r="E47" s="10">
        <v>883.77396729999998</v>
      </c>
      <c r="F47" s="10">
        <f t="shared" si="1"/>
        <v>0.94484428180789315</v>
      </c>
    </row>
    <row r="48" spans="1:6" x14ac:dyDescent="0.2">
      <c r="A48" s="10" t="s">
        <v>1107</v>
      </c>
      <c r="B48" s="10" t="s">
        <v>1108</v>
      </c>
      <c r="C48" s="10" t="s">
        <v>116</v>
      </c>
      <c r="D48" s="10">
        <v>50000</v>
      </c>
      <c r="E48" s="10">
        <v>669.73544179999999</v>
      </c>
      <c r="F48" s="10">
        <f t="shared" si="1"/>
        <v>0.71601532283424729</v>
      </c>
    </row>
    <row r="49" spans="1:6" x14ac:dyDescent="0.2">
      <c r="A49" s="10" t="s">
        <v>1109</v>
      </c>
      <c r="B49" s="10" t="s">
        <v>1110</v>
      </c>
      <c r="C49" s="10" t="s">
        <v>62</v>
      </c>
      <c r="D49" s="10">
        <v>200000</v>
      </c>
      <c r="E49" s="10">
        <v>465.92702389999999</v>
      </c>
      <c r="F49" s="10">
        <f t="shared" si="1"/>
        <v>0.4981233896452254</v>
      </c>
    </row>
    <row r="50" spans="1:6" x14ac:dyDescent="0.2">
      <c r="A50" s="12" t="s">
        <v>135</v>
      </c>
      <c r="B50" s="10"/>
      <c r="C50" s="10"/>
      <c r="D50" s="10"/>
      <c r="E50" s="12">
        <f>SUM(E37:E49)</f>
        <v>19583.312221199998</v>
      </c>
      <c r="F50" s="12">
        <f>SUM(F37:F49)</f>
        <v>20.936553073166596</v>
      </c>
    </row>
    <row r="51" spans="1:6" x14ac:dyDescent="0.2">
      <c r="A51" s="10"/>
      <c r="B51" s="10"/>
      <c r="C51" s="10"/>
      <c r="D51" s="10"/>
      <c r="E51" s="10"/>
      <c r="F51" s="10"/>
    </row>
    <row r="52" spans="1:6" x14ac:dyDescent="0.2">
      <c r="A52" s="12" t="s">
        <v>135</v>
      </c>
      <c r="B52" s="10"/>
      <c r="C52" s="10"/>
      <c r="D52" s="10"/>
      <c r="E52" s="12">
        <f>+E50+E32</f>
        <v>90762.917105700006</v>
      </c>
      <c r="F52" s="12">
        <f>+F50+F32</f>
        <v>97.034792153381005</v>
      </c>
    </row>
    <row r="53" spans="1:6" x14ac:dyDescent="0.2">
      <c r="A53" s="10"/>
      <c r="B53" s="10"/>
      <c r="C53" s="10"/>
      <c r="D53" s="10"/>
      <c r="E53" s="10"/>
      <c r="F53" s="10"/>
    </row>
    <row r="54" spans="1:6" x14ac:dyDescent="0.2">
      <c r="A54" s="12" t="s">
        <v>152</v>
      </c>
      <c r="B54" s="10"/>
      <c r="C54" s="10"/>
      <c r="D54" s="10"/>
      <c r="E54" s="12">
        <v>2773.5506823000001</v>
      </c>
      <c r="F54" s="12">
        <f>+E54/$E$56%</f>
        <v>2.9652078466189686</v>
      </c>
    </row>
    <row r="55" spans="1:6" x14ac:dyDescent="0.2">
      <c r="A55" s="10"/>
      <c r="B55" s="10"/>
      <c r="C55" s="10"/>
      <c r="D55" s="10"/>
      <c r="E55" s="10"/>
      <c r="F55" s="10"/>
    </row>
    <row r="56" spans="1:6" x14ac:dyDescent="0.2">
      <c r="A56" s="14" t="s">
        <v>153</v>
      </c>
      <c r="B56" s="7"/>
      <c r="C56" s="7"/>
      <c r="D56" s="7"/>
      <c r="E56" s="14">
        <f>+E52+E54</f>
        <v>93536.467788000009</v>
      </c>
      <c r="F56" s="14">
        <f xml:space="preserve"> ROUND(SUM(F52:F55),2)</f>
        <v>100</v>
      </c>
    </row>
    <row r="58" spans="1:6" x14ac:dyDescent="0.2">
      <c r="A58" s="15" t="s">
        <v>157</v>
      </c>
    </row>
    <row r="59" spans="1:6" x14ac:dyDescent="0.2">
      <c r="A59" s="15" t="s">
        <v>158</v>
      </c>
    </row>
    <row r="60" spans="1:6" x14ac:dyDescent="0.2">
      <c r="A60" s="15" t="s">
        <v>159</v>
      </c>
    </row>
    <row r="61" spans="1:6" x14ac:dyDescent="0.2">
      <c r="A61" s="2" t="s">
        <v>863</v>
      </c>
      <c r="B61" s="16">
        <v>13.9257955</v>
      </c>
    </row>
    <row r="62" spans="1:6" x14ac:dyDescent="0.2">
      <c r="A62" s="2" t="s">
        <v>864</v>
      </c>
      <c r="B62" s="16">
        <v>32.915432600000003</v>
      </c>
    </row>
    <row r="63" spans="1:6" x14ac:dyDescent="0.2">
      <c r="A63" s="2" t="s">
        <v>865</v>
      </c>
      <c r="B63" s="16">
        <v>13.6382122</v>
      </c>
    </row>
    <row r="64" spans="1:6" x14ac:dyDescent="0.2">
      <c r="A64" s="2" t="s">
        <v>866</v>
      </c>
      <c r="B64" s="16">
        <v>32.332145799999999</v>
      </c>
    </row>
    <row r="66" spans="1:2" x14ac:dyDescent="0.2">
      <c r="A66" s="15" t="s">
        <v>160</v>
      </c>
    </row>
    <row r="67" spans="1:2" x14ac:dyDescent="0.2">
      <c r="A67" s="2" t="s">
        <v>863</v>
      </c>
      <c r="B67" s="16">
        <v>15.5436546</v>
      </c>
    </row>
    <row r="68" spans="1:2" x14ac:dyDescent="0.2">
      <c r="A68" s="2" t="s">
        <v>864</v>
      </c>
      <c r="B68" s="16">
        <v>38.425316299999999</v>
      </c>
    </row>
    <row r="69" spans="1:2" x14ac:dyDescent="0.2">
      <c r="A69" s="2" t="s">
        <v>865</v>
      </c>
      <c r="B69" s="16">
        <v>15.160201499999999</v>
      </c>
    </row>
    <row r="70" spans="1:2" x14ac:dyDescent="0.2">
      <c r="A70" s="2" t="s">
        <v>866</v>
      </c>
      <c r="B70" s="16">
        <v>37.618911699999998</v>
      </c>
    </row>
    <row r="72" spans="1:2" x14ac:dyDescent="0.2">
      <c r="A72" s="15" t="s">
        <v>161</v>
      </c>
      <c r="B72" s="61" t="s">
        <v>867</v>
      </c>
    </row>
    <row r="74" spans="1:2" x14ac:dyDescent="0.2">
      <c r="A74" s="15" t="s">
        <v>868</v>
      </c>
      <c r="B74" s="62">
        <v>0.16727261017221035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4" style="2" bestFit="1" customWidth="1"/>
    <col min="3" max="3" width="32.7109375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34" style="3" bestFit="1" customWidth="1"/>
    <col min="259" max="259" width="32.7109375" style="3" bestFit="1" customWidth="1"/>
    <col min="260" max="260" width="11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34" style="3" bestFit="1" customWidth="1"/>
    <col min="515" max="515" width="32.7109375" style="3" bestFit="1" customWidth="1"/>
    <col min="516" max="516" width="11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34" style="3" bestFit="1" customWidth="1"/>
    <col min="771" max="771" width="32.7109375" style="3" bestFit="1" customWidth="1"/>
    <col min="772" max="772" width="11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34" style="3" bestFit="1" customWidth="1"/>
    <col min="1027" max="1027" width="32.7109375" style="3" bestFit="1" customWidth="1"/>
    <col min="1028" max="1028" width="11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34" style="3" bestFit="1" customWidth="1"/>
    <col min="1283" max="1283" width="32.7109375" style="3" bestFit="1" customWidth="1"/>
    <col min="1284" max="1284" width="11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34" style="3" bestFit="1" customWidth="1"/>
    <col min="1539" max="1539" width="32.7109375" style="3" bestFit="1" customWidth="1"/>
    <col min="1540" max="1540" width="11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34" style="3" bestFit="1" customWidth="1"/>
    <col min="1795" max="1795" width="32.7109375" style="3" bestFit="1" customWidth="1"/>
    <col min="1796" max="1796" width="11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34" style="3" bestFit="1" customWidth="1"/>
    <col min="2051" max="2051" width="32.7109375" style="3" bestFit="1" customWidth="1"/>
    <col min="2052" max="2052" width="11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34" style="3" bestFit="1" customWidth="1"/>
    <col min="2307" max="2307" width="32.7109375" style="3" bestFit="1" customWidth="1"/>
    <col min="2308" max="2308" width="11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34" style="3" bestFit="1" customWidth="1"/>
    <col min="2563" max="2563" width="32.7109375" style="3" bestFit="1" customWidth="1"/>
    <col min="2564" max="2564" width="11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34" style="3" bestFit="1" customWidth="1"/>
    <col min="2819" max="2819" width="32.7109375" style="3" bestFit="1" customWidth="1"/>
    <col min="2820" max="2820" width="11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34" style="3" bestFit="1" customWidth="1"/>
    <col min="3075" max="3075" width="32.7109375" style="3" bestFit="1" customWidth="1"/>
    <col min="3076" max="3076" width="11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34" style="3" bestFit="1" customWidth="1"/>
    <col min="3331" max="3331" width="32.7109375" style="3" bestFit="1" customWidth="1"/>
    <col min="3332" max="3332" width="11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34" style="3" bestFit="1" customWidth="1"/>
    <col min="3587" max="3587" width="32.7109375" style="3" bestFit="1" customWidth="1"/>
    <col min="3588" max="3588" width="11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34" style="3" bestFit="1" customWidth="1"/>
    <col min="3843" max="3843" width="32.7109375" style="3" bestFit="1" customWidth="1"/>
    <col min="3844" max="3844" width="11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34" style="3" bestFit="1" customWidth="1"/>
    <col min="4099" max="4099" width="32.7109375" style="3" bestFit="1" customWidth="1"/>
    <col min="4100" max="4100" width="11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34" style="3" bestFit="1" customWidth="1"/>
    <col min="4355" max="4355" width="32.7109375" style="3" bestFit="1" customWidth="1"/>
    <col min="4356" max="4356" width="11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34" style="3" bestFit="1" customWidth="1"/>
    <col min="4611" max="4611" width="32.7109375" style="3" bestFit="1" customWidth="1"/>
    <col min="4612" max="4612" width="11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34" style="3" bestFit="1" customWidth="1"/>
    <col min="4867" max="4867" width="32.7109375" style="3" bestFit="1" customWidth="1"/>
    <col min="4868" max="4868" width="11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34" style="3" bestFit="1" customWidth="1"/>
    <col min="5123" max="5123" width="32.7109375" style="3" bestFit="1" customWidth="1"/>
    <col min="5124" max="5124" width="11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34" style="3" bestFit="1" customWidth="1"/>
    <col min="5379" max="5379" width="32.7109375" style="3" bestFit="1" customWidth="1"/>
    <col min="5380" max="5380" width="11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34" style="3" bestFit="1" customWidth="1"/>
    <col min="5635" max="5635" width="32.7109375" style="3" bestFit="1" customWidth="1"/>
    <col min="5636" max="5636" width="11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34" style="3" bestFit="1" customWidth="1"/>
    <col min="5891" max="5891" width="32.7109375" style="3" bestFit="1" customWidth="1"/>
    <col min="5892" max="5892" width="11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34" style="3" bestFit="1" customWidth="1"/>
    <col min="6147" max="6147" width="32.7109375" style="3" bestFit="1" customWidth="1"/>
    <col min="6148" max="6148" width="11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34" style="3" bestFit="1" customWidth="1"/>
    <col min="6403" max="6403" width="32.7109375" style="3" bestFit="1" customWidth="1"/>
    <col min="6404" max="6404" width="11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34" style="3" bestFit="1" customWidth="1"/>
    <col min="6659" max="6659" width="32.7109375" style="3" bestFit="1" customWidth="1"/>
    <col min="6660" max="6660" width="11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34" style="3" bestFit="1" customWidth="1"/>
    <col min="6915" max="6915" width="32.7109375" style="3" bestFit="1" customWidth="1"/>
    <col min="6916" max="6916" width="11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34" style="3" bestFit="1" customWidth="1"/>
    <col min="7171" max="7171" width="32.7109375" style="3" bestFit="1" customWidth="1"/>
    <col min="7172" max="7172" width="11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34" style="3" bestFit="1" customWidth="1"/>
    <col min="7427" max="7427" width="32.7109375" style="3" bestFit="1" customWidth="1"/>
    <col min="7428" max="7428" width="11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34" style="3" bestFit="1" customWidth="1"/>
    <col min="7683" max="7683" width="32.7109375" style="3" bestFit="1" customWidth="1"/>
    <col min="7684" max="7684" width="11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34" style="3" bestFit="1" customWidth="1"/>
    <col min="7939" max="7939" width="32.7109375" style="3" bestFit="1" customWidth="1"/>
    <col min="7940" max="7940" width="11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34" style="3" bestFit="1" customWidth="1"/>
    <col min="8195" max="8195" width="32.7109375" style="3" bestFit="1" customWidth="1"/>
    <col min="8196" max="8196" width="11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34" style="3" bestFit="1" customWidth="1"/>
    <col min="8451" max="8451" width="32.7109375" style="3" bestFit="1" customWidth="1"/>
    <col min="8452" max="8452" width="11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34" style="3" bestFit="1" customWidth="1"/>
    <col min="8707" max="8707" width="32.7109375" style="3" bestFit="1" customWidth="1"/>
    <col min="8708" max="8708" width="11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34" style="3" bestFit="1" customWidth="1"/>
    <col min="8963" max="8963" width="32.7109375" style="3" bestFit="1" customWidth="1"/>
    <col min="8964" max="8964" width="11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34" style="3" bestFit="1" customWidth="1"/>
    <col min="9219" max="9219" width="32.7109375" style="3" bestFit="1" customWidth="1"/>
    <col min="9220" max="9220" width="11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34" style="3" bestFit="1" customWidth="1"/>
    <col min="9475" max="9475" width="32.7109375" style="3" bestFit="1" customWidth="1"/>
    <col min="9476" max="9476" width="11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34" style="3" bestFit="1" customWidth="1"/>
    <col min="9731" max="9731" width="32.7109375" style="3" bestFit="1" customWidth="1"/>
    <col min="9732" max="9732" width="11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34" style="3" bestFit="1" customWidth="1"/>
    <col min="9987" max="9987" width="32.7109375" style="3" bestFit="1" customWidth="1"/>
    <col min="9988" max="9988" width="11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34" style="3" bestFit="1" customWidth="1"/>
    <col min="10243" max="10243" width="32.7109375" style="3" bestFit="1" customWidth="1"/>
    <col min="10244" max="10244" width="11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34" style="3" bestFit="1" customWidth="1"/>
    <col min="10499" max="10499" width="32.7109375" style="3" bestFit="1" customWidth="1"/>
    <col min="10500" max="10500" width="11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34" style="3" bestFit="1" customWidth="1"/>
    <col min="10755" max="10755" width="32.7109375" style="3" bestFit="1" customWidth="1"/>
    <col min="10756" max="10756" width="11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34" style="3" bestFit="1" customWidth="1"/>
    <col min="11011" max="11011" width="32.7109375" style="3" bestFit="1" customWidth="1"/>
    <col min="11012" max="11012" width="11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34" style="3" bestFit="1" customWidth="1"/>
    <col min="11267" max="11267" width="32.7109375" style="3" bestFit="1" customWidth="1"/>
    <col min="11268" max="11268" width="11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34" style="3" bestFit="1" customWidth="1"/>
    <col min="11523" max="11523" width="32.7109375" style="3" bestFit="1" customWidth="1"/>
    <col min="11524" max="11524" width="11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34" style="3" bestFit="1" customWidth="1"/>
    <col min="11779" max="11779" width="32.7109375" style="3" bestFit="1" customWidth="1"/>
    <col min="11780" max="11780" width="11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34" style="3" bestFit="1" customWidth="1"/>
    <col min="12035" max="12035" width="32.7109375" style="3" bestFit="1" customWidth="1"/>
    <col min="12036" max="12036" width="11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34" style="3" bestFit="1" customWidth="1"/>
    <col min="12291" max="12291" width="32.7109375" style="3" bestFit="1" customWidth="1"/>
    <col min="12292" max="12292" width="11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34" style="3" bestFit="1" customWidth="1"/>
    <col min="12547" max="12547" width="32.7109375" style="3" bestFit="1" customWidth="1"/>
    <col min="12548" max="12548" width="11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34" style="3" bestFit="1" customWidth="1"/>
    <col min="12803" max="12803" width="32.7109375" style="3" bestFit="1" customWidth="1"/>
    <col min="12804" max="12804" width="11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34" style="3" bestFit="1" customWidth="1"/>
    <col min="13059" max="13059" width="32.7109375" style="3" bestFit="1" customWidth="1"/>
    <col min="13060" max="13060" width="11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34" style="3" bestFit="1" customWidth="1"/>
    <col min="13315" max="13315" width="32.7109375" style="3" bestFit="1" customWidth="1"/>
    <col min="13316" max="13316" width="11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34" style="3" bestFit="1" customWidth="1"/>
    <col min="13571" max="13571" width="32.7109375" style="3" bestFit="1" customWidth="1"/>
    <col min="13572" max="13572" width="11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34" style="3" bestFit="1" customWidth="1"/>
    <col min="13827" max="13827" width="32.7109375" style="3" bestFit="1" customWidth="1"/>
    <col min="13828" max="13828" width="11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34" style="3" bestFit="1" customWidth="1"/>
    <col min="14083" max="14083" width="32.7109375" style="3" bestFit="1" customWidth="1"/>
    <col min="14084" max="14084" width="11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34" style="3" bestFit="1" customWidth="1"/>
    <col min="14339" max="14339" width="32.7109375" style="3" bestFit="1" customWidth="1"/>
    <col min="14340" max="14340" width="11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34" style="3" bestFit="1" customWidth="1"/>
    <col min="14595" max="14595" width="32.7109375" style="3" bestFit="1" customWidth="1"/>
    <col min="14596" max="14596" width="11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34" style="3" bestFit="1" customWidth="1"/>
    <col min="14851" max="14851" width="32.7109375" style="3" bestFit="1" customWidth="1"/>
    <col min="14852" max="14852" width="11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34" style="3" bestFit="1" customWidth="1"/>
    <col min="15107" max="15107" width="32.7109375" style="3" bestFit="1" customWidth="1"/>
    <col min="15108" max="15108" width="11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34" style="3" bestFit="1" customWidth="1"/>
    <col min="15363" max="15363" width="32.7109375" style="3" bestFit="1" customWidth="1"/>
    <col min="15364" max="15364" width="11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34" style="3" bestFit="1" customWidth="1"/>
    <col min="15619" max="15619" width="32.7109375" style="3" bestFit="1" customWidth="1"/>
    <col min="15620" max="15620" width="11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34" style="3" bestFit="1" customWidth="1"/>
    <col min="15875" max="15875" width="32.7109375" style="3" bestFit="1" customWidth="1"/>
    <col min="15876" max="15876" width="11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34" style="3" bestFit="1" customWidth="1"/>
    <col min="16131" max="16131" width="32.7109375" style="3" bestFit="1" customWidth="1"/>
    <col min="16132" max="16132" width="11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1111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839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20</v>
      </c>
      <c r="B8" s="10" t="s">
        <v>21</v>
      </c>
      <c r="C8" s="10" t="s">
        <v>11</v>
      </c>
      <c r="D8" s="10">
        <v>19350000</v>
      </c>
      <c r="E8" s="10">
        <v>48616.875</v>
      </c>
      <c r="F8" s="10">
        <v>9.6412813199826726</v>
      </c>
    </row>
    <row r="9" spans="1:6" x14ac:dyDescent="0.2">
      <c r="A9" s="10" t="s">
        <v>9</v>
      </c>
      <c r="B9" s="10" t="s">
        <v>10</v>
      </c>
      <c r="C9" s="10" t="s">
        <v>11</v>
      </c>
      <c r="D9" s="10">
        <v>3650000</v>
      </c>
      <c r="E9" s="10">
        <v>46459.025000000001</v>
      </c>
      <c r="F9" s="10">
        <v>9.2133550310896783</v>
      </c>
    </row>
    <row r="10" spans="1:6" x14ac:dyDescent="0.2">
      <c r="A10" s="10" t="s">
        <v>29</v>
      </c>
      <c r="B10" s="10" t="s">
        <v>30</v>
      </c>
      <c r="C10" s="10" t="s">
        <v>11</v>
      </c>
      <c r="D10" s="10">
        <v>15500000</v>
      </c>
      <c r="E10" s="10">
        <v>39083.25</v>
      </c>
      <c r="F10" s="10">
        <v>7.7506546471613564</v>
      </c>
    </row>
    <row r="11" spans="1:6" x14ac:dyDescent="0.2">
      <c r="A11" s="10" t="s">
        <v>12</v>
      </c>
      <c r="B11" s="10" t="s">
        <v>13</v>
      </c>
      <c r="C11" s="10" t="s">
        <v>11</v>
      </c>
      <c r="D11" s="10">
        <v>5602009</v>
      </c>
      <c r="E11" s="10">
        <v>30326.475719999999</v>
      </c>
      <c r="F11" s="10">
        <v>6.0140863405997207</v>
      </c>
    </row>
    <row r="12" spans="1:6" x14ac:dyDescent="0.2">
      <c r="A12" s="10" t="s">
        <v>58</v>
      </c>
      <c r="B12" s="10" t="s">
        <v>59</v>
      </c>
      <c r="C12" s="10" t="s">
        <v>19</v>
      </c>
      <c r="D12" s="10">
        <v>7900000</v>
      </c>
      <c r="E12" s="10">
        <v>28902.15</v>
      </c>
      <c r="F12" s="10">
        <v>5.7316262903022297</v>
      </c>
    </row>
    <row r="13" spans="1:6" x14ac:dyDescent="0.2">
      <c r="A13" s="10" t="s">
        <v>22</v>
      </c>
      <c r="B13" s="10" t="s">
        <v>23</v>
      </c>
      <c r="C13" s="10" t="s">
        <v>24</v>
      </c>
      <c r="D13" s="10">
        <v>8900000</v>
      </c>
      <c r="E13" s="10">
        <v>27946</v>
      </c>
      <c r="F13" s="10">
        <v>5.5420108299481559</v>
      </c>
    </row>
    <row r="14" spans="1:6" x14ac:dyDescent="0.2">
      <c r="A14" s="10" t="s">
        <v>879</v>
      </c>
      <c r="B14" s="10" t="s">
        <v>880</v>
      </c>
      <c r="C14" s="10" t="s">
        <v>19</v>
      </c>
      <c r="D14" s="10">
        <v>7800000</v>
      </c>
      <c r="E14" s="10">
        <v>26559</v>
      </c>
      <c r="F14" s="10">
        <v>5.2669528960349634</v>
      </c>
    </row>
    <row r="15" spans="1:6" x14ac:dyDescent="0.2">
      <c r="A15" s="10" t="s">
        <v>1026</v>
      </c>
      <c r="B15" s="10" t="s">
        <v>1027</v>
      </c>
      <c r="C15" s="10" t="s">
        <v>842</v>
      </c>
      <c r="D15" s="10">
        <v>2030000</v>
      </c>
      <c r="E15" s="10">
        <v>20651.189999999999</v>
      </c>
      <c r="F15" s="10">
        <v>4.0953667298116745</v>
      </c>
    </row>
    <row r="16" spans="1:6" x14ac:dyDescent="0.2">
      <c r="A16" s="10" t="s">
        <v>1038</v>
      </c>
      <c r="B16" s="10" t="s">
        <v>1039</v>
      </c>
      <c r="C16" s="10" t="s">
        <v>24</v>
      </c>
      <c r="D16" s="10">
        <v>19500000</v>
      </c>
      <c r="E16" s="10">
        <v>15424.5</v>
      </c>
      <c r="F16" s="10">
        <v>3.0588544352156064</v>
      </c>
    </row>
    <row r="17" spans="1:6" x14ac:dyDescent="0.2">
      <c r="A17" s="10" t="s">
        <v>1112</v>
      </c>
      <c r="B17" s="10" t="s">
        <v>1113</v>
      </c>
      <c r="C17" s="10" t="s">
        <v>51</v>
      </c>
      <c r="D17" s="10">
        <v>2500000</v>
      </c>
      <c r="E17" s="10">
        <v>14562.5</v>
      </c>
      <c r="F17" s="10">
        <v>2.8879099946725835</v>
      </c>
    </row>
    <row r="18" spans="1:6" x14ac:dyDescent="0.2">
      <c r="A18" s="10" t="s">
        <v>52</v>
      </c>
      <c r="B18" s="10" t="s">
        <v>53</v>
      </c>
      <c r="C18" s="10" t="s">
        <v>16</v>
      </c>
      <c r="D18" s="10">
        <v>3425000</v>
      </c>
      <c r="E18" s="10">
        <v>14379.862499999999</v>
      </c>
      <c r="F18" s="10">
        <v>2.8516908934432603</v>
      </c>
    </row>
    <row r="19" spans="1:6" x14ac:dyDescent="0.2">
      <c r="A19" s="10" t="s">
        <v>114</v>
      </c>
      <c r="B19" s="10" t="s">
        <v>115</v>
      </c>
      <c r="C19" s="10" t="s">
        <v>116</v>
      </c>
      <c r="D19" s="10">
        <v>9000000</v>
      </c>
      <c r="E19" s="10">
        <v>12406.5</v>
      </c>
      <c r="F19" s="10">
        <v>2.4603505818990836</v>
      </c>
    </row>
    <row r="20" spans="1:6" x14ac:dyDescent="0.2">
      <c r="A20" s="10" t="s">
        <v>46</v>
      </c>
      <c r="B20" s="10" t="s">
        <v>47</v>
      </c>
      <c r="C20" s="10" t="s">
        <v>48</v>
      </c>
      <c r="D20" s="10">
        <v>275000</v>
      </c>
      <c r="E20" s="10">
        <v>10591.762500000001</v>
      </c>
      <c r="F20" s="10">
        <v>2.1004674187088943</v>
      </c>
    </row>
    <row r="21" spans="1:6" x14ac:dyDescent="0.2">
      <c r="A21" s="10" t="s">
        <v>1114</v>
      </c>
      <c r="B21" s="10" t="s">
        <v>1115</v>
      </c>
      <c r="C21" s="10" t="s">
        <v>11</v>
      </c>
      <c r="D21" s="10">
        <v>6000000</v>
      </c>
      <c r="E21" s="10">
        <v>10044</v>
      </c>
      <c r="F21" s="10">
        <v>1.9918398617333171</v>
      </c>
    </row>
    <row r="22" spans="1:6" x14ac:dyDescent="0.2">
      <c r="A22" s="10" t="s">
        <v>1116</v>
      </c>
      <c r="B22" s="10" t="s">
        <v>1117</v>
      </c>
      <c r="C22" s="10" t="s">
        <v>48</v>
      </c>
      <c r="D22" s="10">
        <v>4500000</v>
      </c>
      <c r="E22" s="10">
        <v>9675</v>
      </c>
      <c r="F22" s="10">
        <v>1.9186629492502831</v>
      </c>
    </row>
    <row r="23" spans="1:6" x14ac:dyDescent="0.2">
      <c r="A23" s="10" t="s">
        <v>875</v>
      </c>
      <c r="B23" s="10" t="s">
        <v>876</v>
      </c>
      <c r="C23" s="10" t="s">
        <v>11</v>
      </c>
      <c r="D23" s="10">
        <v>13000000</v>
      </c>
      <c r="E23" s="10">
        <v>9360</v>
      </c>
      <c r="F23" s="10">
        <v>1.8561948532281807</v>
      </c>
    </row>
    <row r="24" spans="1:6" x14ac:dyDescent="0.2">
      <c r="A24" s="10" t="s">
        <v>847</v>
      </c>
      <c r="B24" s="10" t="s">
        <v>848</v>
      </c>
      <c r="C24" s="10" t="s">
        <v>76</v>
      </c>
      <c r="D24" s="10">
        <v>575000</v>
      </c>
      <c r="E24" s="10">
        <v>8062.65</v>
      </c>
      <c r="F24" s="10">
        <v>1.5989155377542938</v>
      </c>
    </row>
    <row r="25" spans="1:6" x14ac:dyDescent="0.2">
      <c r="A25" s="10" t="s">
        <v>1118</v>
      </c>
      <c r="B25" s="10" t="s">
        <v>1119</v>
      </c>
      <c r="C25" s="10" t="s">
        <v>19</v>
      </c>
      <c r="D25" s="10">
        <v>275000</v>
      </c>
      <c r="E25" s="10">
        <v>7775.9</v>
      </c>
      <c r="F25" s="10">
        <v>1.5420497392325867</v>
      </c>
    </row>
    <row r="26" spans="1:6" x14ac:dyDescent="0.2">
      <c r="A26" s="10" t="s">
        <v>854</v>
      </c>
      <c r="B26" s="10" t="s">
        <v>855</v>
      </c>
      <c r="C26" s="10" t="s">
        <v>83</v>
      </c>
      <c r="D26" s="10">
        <v>3500000</v>
      </c>
      <c r="E26" s="10">
        <v>7698.25</v>
      </c>
      <c r="F26" s="10">
        <v>1.5266508577845985</v>
      </c>
    </row>
    <row r="27" spans="1:6" x14ac:dyDescent="0.2">
      <c r="A27" s="10" t="s">
        <v>921</v>
      </c>
      <c r="B27" s="10" t="s">
        <v>922</v>
      </c>
      <c r="C27" s="10" t="s">
        <v>48</v>
      </c>
      <c r="D27" s="10">
        <v>1500000</v>
      </c>
      <c r="E27" s="10">
        <v>7488.75</v>
      </c>
      <c r="F27" s="10">
        <v>1.4851046161445021</v>
      </c>
    </row>
    <row r="28" spans="1:6" x14ac:dyDescent="0.2">
      <c r="A28" s="10" t="s">
        <v>1120</v>
      </c>
      <c r="B28" s="10" t="s">
        <v>1121</v>
      </c>
      <c r="C28" s="10" t="s">
        <v>11</v>
      </c>
      <c r="D28" s="10">
        <v>5000000</v>
      </c>
      <c r="E28" s="10">
        <v>7035</v>
      </c>
      <c r="F28" s="10">
        <v>1.3951208111602833</v>
      </c>
    </row>
    <row r="29" spans="1:6" x14ac:dyDescent="0.2">
      <c r="A29" s="10" t="s">
        <v>1040</v>
      </c>
      <c r="B29" s="10" t="s">
        <v>1041</v>
      </c>
      <c r="C29" s="10" t="s">
        <v>33</v>
      </c>
      <c r="D29" s="10">
        <v>160000</v>
      </c>
      <c r="E29" s="10">
        <v>6621.12</v>
      </c>
      <c r="F29" s="10">
        <v>1.3130436823297194</v>
      </c>
    </row>
    <row r="30" spans="1:6" x14ac:dyDescent="0.2">
      <c r="A30" s="10" t="s">
        <v>1056</v>
      </c>
      <c r="B30" s="10" t="s">
        <v>1057</v>
      </c>
      <c r="C30" s="10" t="s">
        <v>16</v>
      </c>
      <c r="D30" s="10">
        <v>3500000</v>
      </c>
      <c r="E30" s="10">
        <v>6601</v>
      </c>
      <c r="F30" s="10">
        <v>1.3090536566409425</v>
      </c>
    </row>
    <row r="31" spans="1:6" x14ac:dyDescent="0.2">
      <c r="A31" s="10" t="s">
        <v>910</v>
      </c>
      <c r="B31" s="10" t="s">
        <v>911</v>
      </c>
      <c r="C31" s="10" t="s">
        <v>76</v>
      </c>
      <c r="D31" s="10">
        <v>150000</v>
      </c>
      <c r="E31" s="10">
        <v>6137.0249999999996</v>
      </c>
      <c r="F31" s="10">
        <v>1.2170421174287047</v>
      </c>
    </row>
    <row r="32" spans="1:6" x14ac:dyDescent="0.2">
      <c r="A32" s="10" t="s">
        <v>56</v>
      </c>
      <c r="B32" s="10" t="s">
        <v>57</v>
      </c>
      <c r="C32" s="10" t="s">
        <v>51</v>
      </c>
      <c r="D32" s="10">
        <v>1000000</v>
      </c>
      <c r="E32" s="10">
        <v>6126</v>
      </c>
      <c r="F32" s="10">
        <v>1.2148557340679311</v>
      </c>
    </row>
    <row r="33" spans="1:6" x14ac:dyDescent="0.2">
      <c r="A33" s="10" t="s">
        <v>1122</v>
      </c>
      <c r="B33" s="10" t="s">
        <v>1123</v>
      </c>
      <c r="C33" s="10" t="s">
        <v>88</v>
      </c>
      <c r="D33" s="10">
        <v>1500000</v>
      </c>
      <c r="E33" s="10">
        <v>5619.75</v>
      </c>
      <c r="F33" s="10">
        <v>1.1144605797466953</v>
      </c>
    </row>
    <row r="34" spans="1:6" x14ac:dyDescent="0.2">
      <c r="A34" s="10" t="s">
        <v>1124</v>
      </c>
      <c r="B34" s="10" t="s">
        <v>1125</v>
      </c>
      <c r="C34" s="10" t="s">
        <v>76</v>
      </c>
      <c r="D34" s="10">
        <v>4400000</v>
      </c>
      <c r="E34" s="10">
        <v>5020.3999999999996</v>
      </c>
      <c r="F34" s="10">
        <v>0.99560263260114934</v>
      </c>
    </row>
    <row r="35" spans="1:6" x14ac:dyDescent="0.2">
      <c r="A35" s="10" t="s">
        <v>1126</v>
      </c>
      <c r="B35" s="10" t="s">
        <v>1127</v>
      </c>
      <c r="C35" s="10" t="s">
        <v>1128</v>
      </c>
      <c r="D35" s="10">
        <v>4500000</v>
      </c>
      <c r="E35" s="10">
        <v>4956.75</v>
      </c>
      <c r="F35" s="10">
        <v>0.98298011097636595</v>
      </c>
    </row>
    <row r="36" spans="1:6" x14ac:dyDescent="0.2">
      <c r="A36" s="10" t="s">
        <v>1129</v>
      </c>
      <c r="B36" s="10" t="s">
        <v>1130</v>
      </c>
      <c r="C36" s="10" t="s">
        <v>947</v>
      </c>
      <c r="D36" s="10">
        <v>2457711</v>
      </c>
      <c r="E36" s="10">
        <v>3465.3725100000001</v>
      </c>
      <c r="F36" s="10">
        <v>0.68722292922867756</v>
      </c>
    </row>
    <row r="37" spans="1:6" x14ac:dyDescent="0.2">
      <c r="A37" s="10" t="s">
        <v>959</v>
      </c>
      <c r="B37" s="10" t="s">
        <v>960</v>
      </c>
      <c r="C37" s="10" t="s">
        <v>76</v>
      </c>
      <c r="D37" s="10">
        <v>419727</v>
      </c>
      <c r="E37" s="10">
        <v>2318.5719479999998</v>
      </c>
      <c r="F37" s="10">
        <v>0.45979928597402098</v>
      </c>
    </row>
    <row r="38" spans="1:6" x14ac:dyDescent="0.2">
      <c r="A38" s="10" t="s">
        <v>1030</v>
      </c>
      <c r="B38" s="10" t="s">
        <v>1031</v>
      </c>
      <c r="C38" s="10" t="s">
        <v>965</v>
      </c>
      <c r="D38" s="10">
        <v>50000</v>
      </c>
      <c r="E38" s="10">
        <v>2235.9250000000002</v>
      </c>
      <c r="F38" s="10">
        <v>0.44340945269275861</v>
      </c>
    </row>
    <row r="39" spans="1:6" x14ac:dyDescent="0.2">
      <c r="A39" s="10" t="s">
        <v>984</v>
      </c>
      <c r="B39" s="10" t="s">
        <v>985</v>
      </c>
      <c r="C39" s="10" t="s">
        <v>76</v>
      </c>
      <c r="D39" s="10">
        <v>106889</v>
      </c>
      <c r="E39" s="10">
        <v>448.45279950000003</v>
      </c>
      <c r="F39" s="10">
        <v>8.8933309652528769E-2</v>
      </c>
    </row>
    <row r="40" spans="1:6" x14ac:dyDescent="0.2">
      <c r="A40" s="12" t="s">
        <v>135</v>
      </c>
      <c r="B40" s="10"/>
      <c r="C40" s="10"/>
      <c r="D40" s="10"/>
      <c r="E40" s="12">
        <f xml:space="preserve"> SUM(E8:E39)</f>
        <v>452599.00797750009</v>
      </c>
      <c r="F40" s="12">
        <f>SUM(F8:F39)</f>
        <v>89.755550126497397</v>
      </c>
    </row>
    <row r="41" spans="1:6" x14ac:dyDescent="0.2">
      <c r="A41" s="10"/>
      <c r="B41" s="10"/>
      <c r="C41" s="10"/>
      <c r="D41" s="10"/>
      <c r="E41" s="10"/>
      <c r="F41" s="10"/>
    </row>
    <row r="42" spans="1:6" x14ac:dyDescent="0.2">
      <c r="A42" s="12" t="s">
        <v>1060</v>
      </c>
      <c r="B42" s="10"/>
      <c r="C42" s="10"/>
      <c r="D42" s="10"/>
      <c r="E42" s="10"/>
      <c r="F42" s="10"/>
    </row>
    <row r="43" spans="1:6" x14ac:dyDescent="0.2">
      <c r="A43" s="10"/>
      <c r="B43" s="10"/>
      <c r="C43" s="10"/>
      <c r="D43" s="10"/>
      <c r="E43" s="10"/>
      <c r="F43" s="10"/>
    </row>
    <row r="44" spans="1:6" x14ac:dyDescent="0.2">
      <c r="A44" s="10" t="s">
        <v>1063</v>
      </c>
      <c r="B44" s="10" t="s">
        <v>1064</v>
      </c>
      <c r="C44" s="10" t="s">
        <v>16</v>
      </c>
      <c r="D44" s="10">
        <v>400000</v>
      </c>
      <c r="E44" s="10">
        <v>14656.949989999999</v>
      </c>
      <c r="F44" s="10">
        <v>2.9066405059253029</v>
      </c>
    </row>
    <row r="45" spans="1:6" x14ac:dyDescent="0.2">
      <c r="A45" s="12" t="s">
        <v>135</v>
      </c>
      <c r="B45" s="10"/>
      <c r="C45" s="10"/>
      <c r="D45" s="10"/>
      <c r="E45" s="12">
        <f>SUM(E44:E44)</f>
        <v>14656.949989999999</v>
      </c>
      <c r="F45" s="12">
        <f>SUM(F44:F44)</f>
        <v>2.9066405059253029</v>
      </c>
    </row>
    <row r="46" spans="1:6" x14ac:dyDescent="0.2">
      <c r="A46" s="10"/>
      <c r="B46" s="10"/>
      <c r="C46" s="10"/>
      <c r="D46" s="10"/>
      <c r="E46" s="10"/>
      <c r="F46" s="10"/>
    </row>
    <row r="47" spans="1:6" x14ac:dyDescent="0.2">
      <c r="A47" s="12" t="s">
        <v>135</v>
      </c>
      <c r="B47" s="10"/>
      <c r="C47" s="10"/>
      <c r="D47" s="10"/>
      <c r="E47" s="40">
        <v>467255.95796750009</v>
      </c>
      <c r="F47" s="40">
        <v>92.662190632422693</v>
      </c>
    </row>
    <row r="48" spans="1:6" x14ac:dyDescent="0.2">
      <c r="A48" s="10"/>
      <c r="B48" s="10"/>
      <c r="C48" s="10"/>
      <c r="D48" s="10"/>
      <c r="E48" s="63"/>
      <c r="F48" s="63"/>
    </row>
    <row r="49" spans="1:6" x14ac:dyDescent="0.2">
      <c r="A49" s="12" t="s">
        <v>152</v>
      </c>
      <c r="B49" s="10"/>
      <c r="C49" s="10"/>
      <c r="D49" s="10"/>
      <c r="E49" s="40">
        <v>37001.447106200001</v>
      </c>
      <c r="F49" s="40">
        <v>7.34</v>
      </c>
    </row>
    <row r="50" spans="1:6" x14ac:dyDescent="0.2">
      <c r="A50" s="10"/>
      <c r="B50" s="10"/>
      <c r="C50" s="10"/>
      <c r="D50" s="10"/>
      <c r="E50" s="63"/>
      <c r="F50" s="63"/>
    </row>
    <row r="51" spans="1:6" x14ac:dyDescent="0.2">
      <c r="A51" s="14" t="s">
        <v>153</v>
      </c>
      <c r="B51" s="7"/>
      <c r="C51" s="7"/>
      <c r="D51" s="7"/>
      <c r="E51" s="64">
        <v>504257.40507370007</v>
      </c>
      <c r="F51" s="64">
        <f xml:space="preserve"> ROUND(SUM(F47:F50),2)</f>
        <v>100</v>
      </c>
    </row>
    <row r="53" spans="1:6" x14ac:dyDescent="0.2">
      <c r="A53" s="15" t="s">
        <v>157</v>
      </c>
    </row>
    <row r="54" spans="1:6" x14ac:dyDescent="0.2">
      <c r="A54" s="15" t="s">
        <v>158</v>
      </c>
    </row>
    <row r="55" spans="1:6" x14ac:dyDescent="0.2">
      <c r="A55" s="15" t="s">
        <v>159</v>
      </c>
    </row>
    <row r="56" spans="1:6" x14ac:dyDescent="0.2">
      <c r="A56" s="2" t="s">
        <v>863</v>
      </c>
      <c r="B56" s="16">
        <v>21.7487137</v>
      </c>
    </row>
    <row r="57" spans="1:6" x14ac:dyDescent="0.2">
      <c r="A57" s="2" t="s">
        <v>864</v>
      </c>
      <c r="B57" s="16">
        <v>28.464155000000002</v>
      </c>
    </row>
    <row r="58" spans="1:6" x14ac:dyDescent="0.2">
      <c r="A58" s="2" t="s">
        <v>865</v>
      </c>
      <c r="B58" s="16">
        <v>20.990199400000002</v>
      </c>
    </row>
    <row r="59" spans="1:6" x14ac:dyDescent="0.2">
      <c r="A59" s="2" t="s">
        <v>866</v>
      </c>
      <c r="B59" s="16">
        <v>27.5540029</v>
      </c>
    </row>
    <row r="61" spans="1:6" x14ac:dyDescent="0.2">
      <c r="A61" s="15" t="s">
        <v>160</v>
      </c>
    </row>
    <row r="62" spans="1:6" x14ac:dyDescent="0.2">
      <c r="A62" s="2" t="s">
        <v>863</v>
      </c>
      <c r="B62" s="16">
        <v>23.182411200000001</v>
      </c>
    </row>
    <row r="63" spans="1:6" x14ac:dyDescent="0.2">
      <c r="A63" s="2" t="s">
        <v>864</v>
      </c>
      <c r="B63" s="16">
        <v>32.968961299999997</v>
      </c>
    </row>
    <row r="64" spans="1:6" x14ac:dyDescent="0.2">
      <c r="A64" s="2" t="s">
        <v>865</v>
      </c>
      <c r="B64" s="16">
        <v>22.153880900000001</v>
      </c>
    </row>
    <row r="65" spans="1:2" x14ac:dyDescent="0.2">
      <c r="A65" s="2" t="s">
        <v>866</v>
      </c>
      <c r="B65" s="16">
        <v>31.715059499999999</v>
      </c>
    </row>
    <row r="67" spans="1:2" x14ac:dyDescent="0.2">
      <c r="A67" s="15" t="s">
        <v>161</v>
      </c>
      <c r="B67" s="61"/>
    </row>
    <row r="68" spans="1:2" x14ac:dyDescent="0.2">
      <c r="A68" s="15"/>
      <c r="B68" s="61"/>
    </row>
    <row r="69" spans="1:2" x14ac:dyDescent="0.2">
      <c r="A69" s="65" t="s">
        <v>544</v>
      </c>
      <c r="B69" s="66" t="s">
        <v>1049</v>
      </c>
    </row>
    <row r="70" spans="1:2" x14ac:dyDescent="0.2">
      <c r="A70" s="67" t="s">
        <v>511</v>
      </c>
      <c r="B70" s="68">
        <v>2</v>
      </c>
    </row>
    <row r="71" spans="1:2" x14ac:dyDescent="0.2">
      <c r="A71" s="67" t="s">
        <v>513</v>
      </c>
      <c r="B71" s="68">
        <v>2</v>
      </c>
    </row>
    <row r="72" spans="1:2" x14ac:dyDescent="0.2">
      <c r="A72" s="69"/>
      <c r="B72" s="70"/>
    </row>
    <row r="73" spans="1:2" x14ac:dyDescent="0.2">
      <c r="A73" s="15" t="s">
        <v>868</v>
      </c>
      <c r="B73" s="62">
        <v>0.22770403200346773</v>
      </c>
    </row>
  </sheetData>
  <mergeCells count="1">
    <mergeCell ref="A1:E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6.5703125" style="2" bestFit="1" customWidth="1"/>
    <col min="3" max="3" width="29.8554687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36.5703125" style="3" bestFit="1" customWidth="1"/>
    <col min="259" max="259" width="29.85546875" style="3" bestFit="1" customWidth="1"/>
    <col min="260" max="260" width="9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36.5703125" style="3" bestFit="1" customWidth="1"/>
    <col min="515" max="515" width="29.85546875" style="3" bestFit="1" customWidth="1"/>
    <col min="516" max="516" width="9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36.5703125" style="3" bestFit="1" customWidth="1"/>
    <col min="771" max="771" width="29.85546875" style="3" bestFit="1" customWidth="1"/>
    <col min="772" max="772" width="9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36.5703125" style="3" bestFit="1" customWidth="1"/>
    <col min="1027" max="1027" width="29.85546875" style="3" bestFit="1" customWidth="1"/>
    <col min="1028" max="1028" width="9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36.5703125" style="3" bestFit="1" customWidth="1"/>
    <col min="1283" max="1283" width="29.85546875" style="3" bestFit="1" customWidth="1"/>
    <col min="1284" max="1284" width="9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36.5703125" style="3" bestFit="1" customWidth="1"/>
    <col min="1539" max="1539" width="29.85546875" style="3" bestFit="1" customWidth="1"/>
    <col min="1540" max="1540" width="9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36.5703125" style="3" bestFit="1" customWidth="1"/>
    <col min="1795" max="1795" width="29.85546875" style="3" bestFit="1" customWidth="1"/>
    <col min="1796" max="1796" width="9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36.5703125" style="3" bestFit="1" customWidth="1"/>
    <col min="2051" max="2051" width="29.85546875" style="3" bestFit="1" customWidth="1"/>
    <col min="2052" max="2052" width="9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36.5703125" style="3" bestFit="1" customWidth="1"/>
    <col min="2307" max="2307" width="29.85546875" style="3" bestFit="1" customWidth="1"/>
    <col min="2308" max="2308" width="9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36.5703125" style="3" bestFit="1" customWidth="1"/>
    <col min="2563" max="2563" width="29.85546875" style="3" bestFit="1" customWidth="1"/>
    <col min="2564" max="2564" width="9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36.5703125" style="3" bestFit="1" customWidth="1"/>
    <col min="2819" max="2819" width="29.85546875" style="3" bestFit="1" customWidth="1"/>
    <col min="2820" max="2820" width="9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36.5703125" style="3" bestFit="1" customWidth="1"/>
    <col min="3075" max="3075" width="29.85546875" style="3" bestFit="1" customWidth="1"/>
    <col min="3076" max="3076" width="9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36.5703125" style="3" bestFit="1" customWidth="1"/>
    <col min="3331" max="3331" width="29.85546875" style="3" bestFit="1" customWidth="1"/>
    <col min="3332" max="3332" width="9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36.5703125" style="3" bestFit="1" customWidth="1"/>
    <col min="3587" max="3587" width="29.85546875" style="3" bestFit="1" customWidth="1"/>
    <col min="3588" max="3588" width="9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36.5703125" style="3" bestFit="1" customWidth="1"/>
    <col min="3843" max="3843" width="29.85546875" style="3" bestFit="1" customWidth="1"/>
    <col min="3844" max="3844" width="9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36.5703125" style="3" bestFit="1" customWidth="1"/>
    <col min="4099" max="4099" width="29.85546875" style="3" bestFit="1" customWidth="1"/>
    <col min="4100" max="4100" width="9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36.5703125" style="3" bestFit="1" customWidth="1"/>
    <col min="4355" max="4355" width="29.85546875" style="3" bestFit="1" customWidth="1"/>
    <col min="4356" max="4356" width="9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36.5703125" style="3" bestFit="1" customWidth="1"/>
    <col min="4611" max="4611" width="29.85546875" style="3" bestFit="1" customWidth="1"/>
    <col min="4612" max="4612" width="9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36.5703125" style="3" bestFit="1" customWidth="1"/>
    <col min="4867" max="4867" width="29.85546875" style="3" bestFit="1" customWidth="1"/>
    <col min="4868" max="4868" width="9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36.5703125" style="3" bestFit="1" customWidth="1"/>
    <col min="5123" max="5123" width="29.85546875" style="3" bestFit="1" customWidth="1"/>
    <col min="5124" max="5124" width="9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36.5703125" style="3" bestFit="1" customWidth="1"/>
    <col min="5379" max="5379" width="29.85546875" style="3" bestFit="1" customWidth="1"/>
    <col min="5380" max="5380" width="9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36.5703125" style="3" bestFit="1" customWidth="1"/>
    <col min="5635" max="5635" width="29.85546875" style="3" bestFit="1" customWidth="1"/>
    <col min="5636" max="5636" width="9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36.5703125" style="3" bestFit="1" customWidth="1"/>
    <col min="5891" max="5891" width="29.85546875" style="3" bestFit="1" customWidth="1"/>
    <col min="5892" max="5892" width="9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36.5703125" style="3" bestFit="1" customWidth="1"/>
    <col min="6147" max="6147" width="29.85546875" style="3" bestFit="1" customWidth="1"/>
    <col min="6148" max="6148" width="9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36.5703125" style="3" bestFit="1" customWidth="1"/>
    <col min="6403" max="6403" width="29.85546875" style="3" bestFit="1" customWidth="1"/>
    <col min="6404" max="6404" width="9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36.5703125" style="3" bestFit="1" customWidth="1"/>
    <col min="6659" max="6659" width="29.85546875" style="3" bestFit="1" customWidth="1"/>
    <col min="6660" max="6660" width="9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36.5703125" style="3" bestFit="1" customWidth="1"/>
    <col min="6915" max="6915" width="29.85546875" style="3" bestFit="1" customWidth="1"/>
    <col min="6916" max="6916" width="9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36.5703125" style="3" bestFit="1" customWidth="1"/>
    <col min="7171" max="7171" width="29.85546875" style="3" bestFit="1" customWidth="1"/>
    <col min="7172" max="7172" width="9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36.5703125" style="3" bestFit="1" customWidth="1"/>
    <col min="7427" max="7427" width="29.85546875" style="3" bestFit="1" customWidth="1"/>
    <col min="7428" max="7428" width="9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36.5703125" style="3" bestFit="1" customWidth="1"/>
    <col min="7683" max="7683" width="29.85546875" style="3" bestFit="1" customWidth="1"/>
    <col min="7684" max="7684" width="9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36.5703125" style="3" bestFit="1" customWidth="1"/>
    <col min="7939" max="7939" width="29.85546875" style="3" bestFit="1" customWidth="1"/>
    <col min="7940" max="7940" width="9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36.5703125" style="3" bestFit="1" customWidth="1"/>
    <col min="8195" max="8195" width="29.85546875" style="3" bestFit="1" customWidth="1"/>
    <col min="8196" max="8196" width="9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36.5703125" style="3" bestFit="1" customWidth="1"/>
    <col min="8451" max="8451" width="29.85546875" style="3" bestFit="1" customWidth="1"/>
    <col min="8452" max="8452" width="9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36.5703125" style="3" bestFit="1" customWidth="1"/>
    <col min="8707" max="8707" width="29.85546875" style="3" bestFit="1" customWidth="1"/>
    <col min="8708" max="8708" width="9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36.5703125" style="3" bestFit="1" customWidth="1"/>
    <col min="8963" max="8963" width="29.85546875" style="3" bestFit="1" customWidth="1"/>
    <col min="8964" max="8964" width="9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36.5703125" style="3" bestFit="1" customWidth="1"/>
    <col min="9219" max="9219" width="29.85546875" style="3" bestFit="1" customWidth="1"/>
    <col min="9220" max="9220" width="9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36.5703125" style="3" bestFit="1" customWidth="1"/>
    <col min="9475" max="9475" width="29.85546875" style="3" bestFit="1" customWidth="1"/>
    <col min="9476" max="9476" width="9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36.5703125" style="3" bestFit="1" customWidth="1"/>
    <col min="9731" max="9731" width="29.85546875" style="3" bestFit="1" customWidth="1"/>
    <col min="9732" max="9732" width="9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36.5703125" style="3" bestFit="1" customWidth="1"/>
    <col min="9987" max="9987" width="29.85546875" style="3" bestFit="1" customWidth="1"/>
    <col min="9988" max="9988" width="9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36.5703125" style="3" bestFit="1" customWidth="1"/>
    <col min="10243" max="10243" width="29.85546875" style="3" bestFit="1" customWidth="1"/>
    <col min="10244" max="10244" width="9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36.5703125" style="3" bestFit="1" customWidth="1"/>
    <col min="10499" max="10499" width="29.85546875" style="3" bestFit="1" customWidth="1"/>
    <col min="10500" max="10500" width="9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36.5703125" style="3" bestFit="1" customWidth="1"/>
    <col min="10755" max="10755" width="29.85546875" style="3" bestFit="1" customWidth="1"/>
    <col min="10756" max="10756" width="9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36.5703125" style="3" bestFit="1" customWidth="1"/>
    <col min="11011" max="11011" width="29.85546875" style="3" bestFit="1" customWidth="1"/>
    <col min="11012" max="11012" width="9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36.5703125" style="3" bestFit="1" customWidth="1"/>
    <col min="11267" max="11267" width="29.85546875" style="3" bestFit="1" customWidth="1"/>
    <col min="11268" max="11268" width="9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36.5703125" style="3" bestFit="1" customWidth="1"/>
    <col min="11523" max="11523" width="29.85546875" style="3" bestFit="1" customWidth="1"/>
    <col min="11524" max="11524" width="9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36.5703125" style="3" bestFit="1" customWidth="1"/>
    <col min="11779" max="11779" width="29.85546875" style="3" bestFit="1" customWidth="1"/>
    <col min="11780" max="11780" width="9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36.5703125" style="3" bestFit="1" customWidth="1"/>
    <col min="12035" max="12035" width="29.85546875" style="3" bestFit="1" customWidth="1"/>
    <col min="12036" max="12036" width="9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36.5703125" style="3" bestFit="1" customWidth="1"/>
    <col min="12291" max="12291" width="29.85546875" style="3" bestFit="1" customWidth="1"/>
    <col min="12292" max="12292" width="9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36.5703125" style="3" bestFit="1" customWidth="1"/>
    <col min="12547" max="12547" width="29.85546875" style="3" bestFit="1" customWidth="1"/>
    <col min="12548" max="12548" width="9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36.5703125" style="3" bestFit="1" customWidth="1"/>
    <col min="12803" max="12803" width="29.85546875" style="3" bestFit="1" customWidth="1"/>
    <col min="12804" max="12804" width="9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36.5703125" style="3" bestFit="1" customWidth="1"/>
    <col min="13059" max="13059" width="29.85546875" style="3" bestFit="1" customWidth="1"/>
    <col min="13060" max="13060" width="9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36.5703125" style="3" bestFit="1" customWidth="1"/>
    <col min="13315" max="13315" width="29.85546875" style="3" bestFit="1" customWidth="1"/>
    <col min="13316" max="13316" width="9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36.5703125" style="3" bestFit="1" customWidth="1"/>
    <col min="13571" max="13571" width="29.85546875" style="3" bestFit="1" customWidth="1"/>
    <col min="13572" max="13572" width="9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36.5703125" style="3" bestFit="1" customWidth="1"/>
    <col min="13827" max="13827" width="29.85546875" style="3" bestFit="1" customWidth="1"/>
    <col min="13828" max="13828" width="9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36.5703125" style="3" bestFit="1" customWidth="1"/>
    <col min="14083" max="14083" width="29.85546875" style="3" bestFit="1" customWidth="1"/>
    <col min="14084" max="14084" width="9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36.5703125" style="3" bestFit="1" customWidth="1"/>
    <col min="14339" max="14339" width="29.85546875" style="3" bestFit="1" customWidth="1"/>
    <col min="14340" max="14340" width="9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36.5703125" style="3" bestFit="1" customWidth="1"/>
    <col min="14595" max="14595" width="29.85546875" style="3" bestFit="1" customWidth="1"/>
    <col min="14596" max="14596" width="9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36.5703125" style="3" bestFit="1" customWidth="1"/>
    <col min="14851" max="14851" width="29.85546875" style="3" bestFit="1" customWidth="1"/>
    <col min="14852" max="14852" width="9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36.5703125" style="3" bestFit="1" customWidth="1"/>
    <col min="15107" max="15107" width="29.85546875" style="3" bestFit="1" customWidth="1"/>
    <col min="15108" max="15108" width="9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36.5703125" style="3" bestFit="1" customWidth="1"/>
    <col min="15363" max="15363" width="29.85546875" style="3" bestFit="1" customWidth="1"/>
    <col min="15364" max="15364" width="9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36.5703125" style="3" bestFit="1" customWidth="1"/>
    <col min="15619" max="15619" width="29.85546875" style="3" bestFit="1" customWidth="1"/>
    <col min="15620" max="15620" width="9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36.5703125" style="3" bestFit="1" customWidth="1"/>
    <col min="15875" max="15875" width="29.85546875" style="3" bestFit="1" customWidth="1"/>
    <col min="15876" max="15876" width="9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36.5703125" style="3" bestFit="1" customWidth="1"/>
    <col min="16131" max="16131" width="29.85546875" style="3" bestFit="1" customWidth="1"/>
    <col min="16132" max="16132" width="9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1131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839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10">
        <v>143054</v>
      </c>
      <c r="E8" s="10">
        <v>1820.8628389999999</v>
      </c>
      <c r="F8" s="10">
        <v>8.0019097952539777</v>
      </c>
    </row>
    <row r="9" spans="1:6" x14ac:dyDescent="0.2">
      <c r="A9" s="10" t="s">
        <v>1132</v>
      </c>
      <c r="B9" s="10" t="s">
        <v>1133</v>
      </c>
      <c r="C9" s="10" t="s">
        <v>851</v>
      </c>
      <c r="D9" s="10">
        <v>113033</v>
      </c>
      <c r="E9" s="10">
        <v>1575.0583389999999</v>
      </c>
      <c r="F9" s="10">
        <v>6.9217046341954376</v>
      </c>
    </row>
    <row r="10" spans="1:6" x14ac:dyDescent="0.2">
      <c r="A10" s="10" t="s">
        <v>14</v>
      </c>
      <c r="B10" s="10" t="s">
        <v>15</v>
      </c>
      <c r="C10" s="10" t="s">
        <v>16</v>
      </c>
      <c r="D10" s="10">
        <v>143025</v>
      </c>
      <c r="E10" s="10">
        <v>1481.8105129999999</v>
      </c>
      <c r="F10" s="10">
        <v>6.5119205053341318</v>
      </c>
    </row>
    <row r="11" spans="1:6" x14ac:dyDescent="0.2">
      <c r="A11" s="10" t="s">
        <v>117</v>
      </c>
      <c r="B11" s="10" t="s">
        <v>118</v>
      </c>
      <c r="C11" s="10" t="s">
        <v>62</v>
      </c>
      <c r="D11" s="10">
        <v>604845</v>
      </c>
      <c r="E11" s="10">
        <v>1459.793408</v>
      </c>
      <c r="F11" s="10">
        <v>6.4151647890939172</v>
      </c>
    </row>
    <row r="12" spans="1:6" x14ac:dyDescent="0.2">
      <c r="A12" s="10" t="s">
        <v>49</v>
      </c>
      <c r="B12" s="10" t="s">
        <v>50</v>
      </c>
      <c r="C12" s="10" t="s">
        <v>51</v>
      </c>
      <c r="D12" s="10">
        <v>118468</v>
      </c>
      <c r="E12" s="10">
        <v>1283.837716</v>
      </c>
      <c r="F12" s="10">
        <v>5.6419151267971461</v>
      </c>
    </row>
    <row r="13" spans="1:6" x14ac:dyDescent="0.2">
      <c r="A13" s="10" t="s">
        <v>29</v>
      </c>
      <c r="B13" s="10" t="s">
        <v>30</v>
      </c>
      <c r="C13" s="10" t="s">
        <v>11</v>
      </c>
      <c r="D13" s="10">
        <v>416301</v>
      </c>
      <c r="E13" s="10">
        <v>1049.702972</v>
      </c>
      <c r="F13" s="10">
        <v>4.6129935291375412</v>
      </c>
    </row>
    <row r="14" spans="1:6" x14ac:dyDescent="0.2">
      <c r="A14" s="10" t="s">
        <v>852</v>
      </c>
      <c r="B14" s="10" t="s">
        <v>853</v>
      </c>
      <c r="C14" s="10" t="s">
        <v>16</v>
      </c>
      <c r="D14" s="10">
        <v>38090</v>
      </c>
      <c r="E14" s="10">
        <v>925.89171999999996</v>
      </c>
      <c r="F14" s="10">
        <v>4.0688962753951587</v>
      </c>
    </row>
    <row r="15" spans="1:6" x14ac:dyDescent="0.2">
      <c r="A15" s="10" t="s">
        <v>39</v>
      </c>
      <c r="B15" s="10" t="s">
        <v>40</v>
      </c>
      <c r="C15" s="10" t="s">
        <v>41</v>
      </c>
      <c r="D15" s="10">
        <v>58572</v>
      </c>
      <c r="E15" s="10">
        <v>839.42461800000001</v>
      </c>
      <c r="F15" s="10">
        <v>3.6889105149954289</v>
      </c>
    </row>
    <row r="16" spans="1:6" x14ac:dyDescent="0.2">
      <c r="A16" s="10" t="s">
        <v>42</v>
      </c>
      <c r="B16" s="10" t="s">
        <v>43</v>
      </c>
      <c r="C16" s="10" t="s">
        <v>19</v>
      </c>
      <c r="D16" s="10">
        <v>138543</v>
      </c>
      <c r="E16" s="10">
        <v>740.99723549999999</v>
      </c>
      <c r="F16" s="10">
        <v>3.256364460850842</v>
      </c>
    </row>
    <row r="17" spans="1:6" x14ac:dyDescent="0.2">
      <c r="A17" s="10" t="s">
        <v>12</v>
      </c>
      <c r="B17" s="10" t="s">
        <v>13</v>
      </c>
      <c r="C17" s="10" t="s">
        <v>11</v>
      </c>
      <c r="D17" s="10">
        <v>119404</v>
      </c>
      <c r="E17" s="10">
        <v>646.39355399999999</v>
      </c>
      <c r="F17" s="10">
        <v>2.8406219296464164</v>
      </c>
    </row>
    <row r="18" spans="1:6" x14ac:dyDescent="0.2">
      <c r="A18" s="10" t="s">
        <v>37</v>
      </c>
      <c r="B18" s="10" t="s">
        <v>38</v>
      </c>
      <c r="C18" s="10" t="s">
        <v>11</v>
      </c>
      <c r="D18" s="10">
        <v>75879</v>
      </c>
      <c r="E18" s="10">
        <v>589.57983000000002</v>
      </c>
      <c r="F18" s="10">
        <v>2.5909500241940933</v>
      </c>
    </row>
    <row r="19" spans="1:6" x14ac:dyDescent="0.2">
      <c r="A19" s="10" t="s">
        <v>77</v>
      </c>
      <c r="B19" s="10" t="s">
        <v>78</v>
      </c>
      <c r="C19" s="10" t="s">
        <v>33</v>
      </c>
      <c r="D19" s="10">
        <v>77380</v>
      </c>
      <c r="E19" s="10">
        <v>574.70126000000005</v>
      </c>
      <c r="F19" s="10">
        <v>2.5255651020174419</v>
      </c>
    </row>
    <row r="20" spans="1:6" x14ac:dyDescent="0.2">
      <c r="A20" s="10" t="s">
        <v>20</v>
      </c>
      <c r="B20" s="10" t="s">
        <v>21</v>
      </c>
      <c r="C20" s="10" t="s">
        <v>11</v>
      </c>
      <c r="D20" s="10">
        <v>222056</v>
      </c>
      <c r="E20" s="10">
        <v>557.91570000000002</v>
      </c>
      <c r="F20" s="10">
        <v>2.4517997781797667</v>
      </c>
    </row>
    <row r="21" spans="1:6" x14ac:dyDescent="0.2">
      <c r="A21" s="10" t="s">
        <v>54</v>
      </c>
      <c r="B21" s="10" t="s">
        <v>55</v>
      </c>
      <c r="C21" s="10" t="s">
        <v>19</v>
      </c>
      <c r="D21" s="10">
        <v>9498</v>
      </c>
      <c r="E21" s="10">
        <v>520.23395400000004</v>
      </c>
      <c r="F21" s="10">
        <v>2.2862046954742139</v>
      </c>
    </row>
    <row r="22" spans="1:6" x14ac:dyDescent="0.2">
      <c r="A22" s="10" t="s">
        <v>17</v>
      </c>
      <c r="B22" s="10" t="s">
        <v>18</v>
      </c>
      <c r="C22" s="10" t="s">
        <v>19</v>
      </c>
      <c r="D22" s="10">
        <v>33313</v>
      </c>
      <c r="E22" s="10">
        <v>468.28084100000001</v>
      </c>
      <c r="F22" s="10">
        <v>2.0578930868760898</v>
      </c>
    </row>
    <row r="23" spans="1:6" x14ac:dyDescent="0.2">
      <c r="A23" s="10" t="s">
        <v>1134</v>
      </c>
      <c r="B23" s="10" t="s">
        <v>1135</v>
      </c>
      <c r="C23" s="10" t="s">
        <v>62</v>
      </c>
      <c r="D23" s="10">
        <v>51014</v>
      </c>
      <c r="E23" s="10">
        <v>442.72499900000003</v>
      </c>
      <c r="F23" s="10">
        <v>1.9455861420333529</v>
      </c>
    </row>
    <row r="24" spans="1:6" x14ac:dyDescent="0.2">
      <c r="A24" s="10" t="s">
        <v>27</v>
      </c>
      <c r="B24" s="10" t="s">
        <v>28</v>
      </c>
      <c r="C24" s="10" t="s">
        <v>11</v>
      </c>
      <c r="D24" s="10">
        <v>35004</v>
      </c>
      <c r="E24" s="10">
        <v>418.63033799999999</v>
      </c>
      <c r="F24" s="10">
        <v>1.8397004598503335</v>
      </c>
    </row>
    <row r="25" spans="1:6" x14ac:dyDescent="0.2">
      <c r="A25" s="10" t="s">
        <v>60</v>
      </c>
      <c r="B25" s="10" t="s">
        <v>61</v>
      </c>
      <c r="C25" s="10" t="s">
        <v>62</v>
      </c>
      <c r="D25" s="10">
        <v>32402</v>
      </c>
      <c r="E25" s="10">
        <v>376.090014</v>
      </c>
      <c r="F25" s="10">
        <v>1.6527540144520496</v>
      </c>
    </row>
    <row r="26" spans="1:6" x14ac:dyDescent="0.2">
      <c r="A26" s="10" t="s">
        <v>885</v>
      </c>
      <c r="B26" s="10" t="s">
        <v>886</v>
      </c>
      <c r="C26" s="10" t="s">
        <v>91</v>
      </c>
      <c r="D26" s="10">
        <v>128027</v>
      </c>
      <c r="E26" s="10">
        <v>328.58129550000001</v>
      </c>
      <c r="F26" s="10">
        <v>1.4439736100291143</v>
      </c>
    </row>
    <row r="27" spans="1:6" x14ac:dyDescent="0.2">
      <c r="A27" s="10" t="s">
        <v>66</v>
      </c>
      <c r="B27" s="10" t="s">
        <v>67</v>
      </c>
      <c r="C27" s="10" t="s">
        <v>16</v>
      </c>
      <c r="D27" s="10">
        <v>40378</v>
      </c>
      <c r="E27" s="10">
        <v>322.98362200000003</v>
      </c>
      <c r="F27" s="10">
        <v>1.4193742401859235</v>
      </c>
    </row>
    <row r="28" spans="1:6" x14ac:dyDescent="0.2">
      <c r="A28" s="10" t="s">
        <v>44</v>
      </c>
      <c r="B28" s="10" t="s">
        <v>45</v>
      </c>
      <c r="C28" s="10" t="s">
        <v>19</v>
      </c>
      <c r="D28" s="10">
        <v>8985</v>
      </c>
      <c r="E28" s="10">
        <v>306.72094499999997</v>
      </c>
      <c r="F28" s="10">
        <v>1.3479067624626595</v>
      </c>
    </row>
    <row r="29" spans="1:6" x14ac:dyDescent="0.2">
      <c r="A29" s="10" t="s">
        <v>22</v>
      </c>
      <c r="B29" s="10" t="s">
        <v>23</v>
      </c>
      <c r="C29" s="10" t="s">
        <v>24</v>
      </c>
      <c r="D29" s="10">
        <v>95103</v>
      </c>
      <c r="E29" s="10">
        <v>298.62342000000001</v>
      </c>
      <c r="F29" s="10">
        <v>1.3123216194046579</v>
      </c>
    </row>
    <row r="30" spans="1:6" x14ac:dyDescent="0.2">
      <c r="A30" s="10" t="s">
        <v>25</v>
      </c>
      <c r="B30" s="10" t="s">
        <v>26</v>
      </c>
      <c r="C30" s="10" t="s">
        <v>11</v>
      </c>
      <c r="D30" s="10">
        <v>23664</v>
      </c>
      <c r="E30" s="10">
        <v>296.91220800000002</v>
      </c>
      <c r="F30" s="10">
        <v>1.3048015779324094</v>
      </c>
    </row>
    <row r="31" spans="1:6" x14ac:dyDescent="0.2">
      <c r="A31" s="10" t="s">
        <v>119</v>
      </c>
      <c r="B31" s="10" t="s">
        <v>120</v>
      </c>
      <c r="C31" s="10" t="s">
        <v>121</v>
      </c>
      <c r="D31" s="10">
        <v>91175</v>
      </c>
      <c r="E31" s="10">
        <v>293.85702500000002</v>
      </c>
      <c r="F31" s="10">
        <v>1.2913753613880488</v>
      </c>
    </row>
    <row r="32" spans="1:6" x14ac:dyDescent="0.2">
      <c r="A32" s="10" t="s">
        <v>46</v>
      </c>
      <c r="B32" s="10" t="s">
        <v>47</v>
      </c>
      <c r="C32" s="10" t="s">
        <v>48</v>
      </c>
      <c r="D32" s="10">
        <v>7436</v>
      </c>
      <c r="E32" s="10">
        <v>286.40125799999998</v>
      </c>
      <c r="F32" s="10">
        <v>1.2586104689916524</v>
      </c>
    </row>
    <row r="33" spans="1:6" x14ac:dyDescent="0.2">
      <c r="A33" s="10" t="s">
        <v>31</v>
      </c>
      <c r="B33" s="10" t="s">
        <v>32</v>
      </c>
      <c r="C33" s="10" t="s">
        <v>33</v>
      </c>
      <c r="D33" s="10">
        <v>9039</v>
      </c>
      <c r="E33" s="10">
        <v>280.87788599999999</v>
      </c>
      <c r="F33" s="10">
        <v>1.2343376223153457</v>
      </c>
    </row>
    <row r="34" spans="1:6" x14ac:dyDescent="0.2">
      <c r="A34" s="10" t="s">
        <v>34</v>
      </c>
      <c r="B34" s="10" t="s">
        <v>35</v>
      </c>
      <c r="C34" s="10" t="s">
        <v>36</v>
      </c>
      <c r="D34" s="10">
        <v>157120</v>
      </c>
      <c r="E34" s="10">
        <v>277.39535999999998</v>
      </c>
      <c r="F34" s="10">
        <v>1.2190334169052717</v>
      </c>
    </row>
    <row r="35" spans="1:6" x14ac:dyDescent="0.2">
      <c r="A35" s="10" t="s">
        <v>1118</v>
      </c>
      <c r="B35" s="10" t="s">
        <v>1119</v>
      </c>
      <c r="C35" s="10" t="s">
        <v>19</v>
      </c>
      <c r="D35" s="10">
        <v>9734</v>
      </c>
      <c r="E35" s="10">
        <v>275.238584</v>
      </c>
      <c r="F35" s="10">
        <v>1.2095553131014471</v>
      </c>
    </row>
    <row r="36" spans="1:6" x14ac:dyDescent="0.2">
      <c r="A36" s="10" t="s">
        <v>1136</v>
      </c>
      <c r="B36" s="10" t="s">
        <v>1137</v>
      </c>
      <c r="C36" s="10" t="s">
        <v>36</v>
      </c>
      <c r="D36" s="10">
        <v>176061</v>
      </c>
      <c r="E36" s="10">
        <v>260.57028000000003</v>
      </c>
      <c r="F36" s="10">
        <v>1.1450944196484161</v>
      </c>
    </row>
    <row r="37" spans="1:6" x14ac:dyDescent="0.2">
      <c r="A37" s="10" t="s">
        <v>79</v>
      </c>
      <c r="B37" s="10" t="s">
        <v>80</v>
      </c>
      <c r="C37" s="10" t="s">
        <v>33</v>
      </c>
      <c r="D37" s="10">
        <v>17169</v>
      </c>
      <c r="E37" s="10">
        <v>255.1742625</v>
      </c>
      <c r="F37" s="10">
        <v>1.1213812412783608</v>
      </c>
    </row>
    <row r="38" spans="1:6" x14ac:dyDescent="0.2">
      <c r="A38" s="10" t="s">
        <v>56</v>
      </c>
      <c r="B38" s="10" t="s">
        <v>57</v>
      </c>
      <c r="C38" s="10" t="s">
        <v>51</v>
      </c>
      <c r="D38" s="10">
        <v>37118</v>
      </c>
      <c r="E38" s="10">
        <v>227.38486800000001</v>
      </c>
      <c r="F38" s="10">
        <v>0.99925879290336439</v>
      </c>
    </row>
    <row r="39" spans="1:6" x14ac:dyDescent="0.2">
      <c r="A39" s="10" t="s">
        <v>84</v>
      </c>
      <c r="B39" s="10" t="s">
        <v>85</v>
      </c>
      <c r="C39" s="10" t="s">
        <v>48</v>
      </c>
      <c r="D39" s="10">
        <v>4645</v>
      </c>
      <c r="E39" s="10">
        <v>224.6577475</v>
      </c>
      <c r="F39" s="10">
        <v>0.98727427008572444</v>
      </c>
    </row>
    <row r="40" spans="1:6" x14ac:dyDescent="0.2">
      <c r="A40" s="10" t="s">
        <v>1052</v>
      </c>
      <c r="B40" s="10" t="s">
        <v>1053</v>
      </c>
      <c r="C40" s="10" t="s">
        <v>16</v>
      </c>
      <c r="D40" s="10">
        <v>46022</v>
      </c>
      <c r="E40" s="10">
        <v>220.422369</v>
      </c>
      <c r="F40" s="10">
        <v>0.96866160142125168</v>
      </c>
    </row>
    <row r="41" spans="1:6" x14ac:dyDescent="0.2">
      <c r="A41" s="10" t="s">
        <v>1138</v>
      </c>
      <c r="B41" s="10" t="s">
        <v>1139</v>
      </c>
      <c r="C41" s="10" t="s">
        <v>19</v>
      </c>
      <c r="D41" s="10">
        <v>870</v>
      </c>
      <c r="E41" s="10">
        <v>216.00185999999999</v>
      </c>
      <c r="F41" s="10">
        <v>0.94923536375552264</v>
      </c>
    </row>
    <row r="42" spans="1:6" x14ac:dyDescent="0.2">
      <c r="A42" s="10" t="s">
        <v>1140</v>
      </c>
      <c r="B42" s="10" t="s">
        <v>1141</v>
      </c>
      <c r="C42" s="10" t="s">
        <v>106</v>
      </c>
      <c r="D42" s="10">
        <v>39242</v>
      </c>
      <c r="E42" s="10">
        <v>214.555635</v>
      </c>
      <c r="F42" s="10">
        <v>0.94287982628956124</v>
      </c>
    </row>
    <row r="43" spans="1:6" x14ac:dyDescent="0.2">
      <c r="A43" s="10" t="s">
        <v>1142</v>
      </c>
      <c r="B43" s="10" t="s">
        <v>1143</v>
      </c>
      <c r="C43" s="10" t="s">
        <v>33</v>
      </c>
      <c r="D43" s="10">
        <v>36167</v>
      </c>
      <c r="E43" s="10">
        <v>209.78668350000001</v>
      </c>
      <c r="F43" s="10">
        <v>0.92192233355392028</v>
      </c>
    </row>
    <row r="44" spans="1:6" x14ac:dyDescent="0.2">
      <c r="A44" s="10" t="s">
        <v>52</v>
      </c>
      <c r="B44" s="10" t="s">
        <v>53</v>
      </c>
      <c r="C44" s="10" t="s">
        <v>16</v>
      </c>
      <c r="D44" s="10">
        <v>44594</v>
      </c>
      <c r="E44" s="10">
        <v>187.22790900000001</v>
      </c>
      <c r="F44" s="10">
        <v>0.82278621260391416</v>
      </c>
    </row>
    <row r="45" spans="1:6" x14ac:dyDescent="0.2">
      <c r="A45" s="10" t="s">
        <v>1144</v>
      </c>
      <c r="B45" s="10" t="s">
        <v>1145</v>
      </c>
      <c r="C45" s="10" t="s">
        <v>992</v>
      </c>
      <c r="D45" s="10">
        <v>47884</v>
      </c>
      <c r="E45" s="10">
        <v>179.20587</v>
      </c>
      <c r="F45" s="10">
        <v>0.7875327980813448</v>
      </c>
    </row>
    <row r="46" spans="1:6" x14ac:dyDescent="0.2">
      <c r="A46" s="10" t="s">
        <v>1146</v>
      </c>
      <c r="B46" s="10" t="s">
        <v>1147</v>
      </c>
      <c r="C46" s="10" t="s">
        <v>94</v>
      </c>
      <c r="D46" s="10">
        <v>64926</v>
      </c>
      <c r="E46" s="10">
        <v>166.69750500000001</v>
      </c>
      <c r="F46" s="10">
        <v>0.73256390845807084</v>
      </c>
    </row>
    <row r="47" spans="1:6" x14ac:dyDescent="0.2">
      <c r="A47" s="10" t="s">
        <v>1148</v>
      </c>
      <c r="B47" s="10" t="s">
        <v>1149</v>
      </c>
      <c r="C47" s="10" t="s">
        <v>33</v>
      </c>
      <c r="D47" s="10">
        <v>19269</v>
      </c>
      <c r="E47" s="10">
        <v>164.83666049999999</v>
      </c>
      <c r="F47" s="10">
        <v>0.724386296441906</v>
      </c>
    </row>
    <row r="48" spans="1:6" x14ac:dyDescent="0.2">
      <c r="A48" s="10" t="s">
        <v>1150</v>
      </c>
      <c r="B48" s="10" t="s">
        <v>1151</v>
      </c>
      <c r="C48" s="10" t="s">
        <v>83</v>
      </c>
      <c r="D48" s="10">
        <v>649</v>
      </c>
      <c r="E48" s="10">
        <v>147.95804649999999</v>
      </c>
      <c r="F48" s="10">
        <v>0.65021204025735713</v>
      </c>
    </row>
    <row r="49" spans="1:6" x14ac:dyDescent="0.2">
      <c r="A49" s="10" t="s">
        <v>1152</v>
      </c>
      <c r="B49" s="10" t="s">
        <v>1153</v>
      </c>
      <c r="C49" s="10" t="s">
        <v>48</v>
      </c>
      <c r="D49" s="10">
        <v>55960</v>
      </c>
      <c r="E49" s="10">
        <v>140.8793</v>
      </c>
      <c r="F49" s="10">
        <v>0.61910399096157509</v>
      </c>
    </row>
    <row r="50" spans="1:6" x14ac:dyDescent="0.2">
      <c r="A50" s="10" t="s">
        <v>1154</v>
      </c>
      <c r="B50" s="10" t="s">
        <v>1155</v>
      </c>
      <c r="C50" s="10" t="s">
        <v>1079</v>
      </c>
      <c r="D50" s="10">
        <v>91145</v>
      </c>
      <c r="E50" s="10">
        <v>139.178415</v>
      </c>
      <c r="F50" s="10">
        <v>0.61162933221705629</v>
      </c>
    </row>
    <row r="51" spans="1:6" x14ac:dyDescent="0.2">
      <c r="A51" s="10" t="s">
        <v>1156</v>
      </c>
      <c r="B51" s="10" t="s">
        <v>1157</v>
      </c>
      <c r="C51" s="10" t="s">
        <v>1158</v>
      </c>
      <c r="D51" s="10">
        <v>37537</v>
      </c>
      <c r="E51" s="10">
        <v>137.12266099999999</v>
      </c>
      <c r="F51" s="10">
        <v>0.60259517669644236</v>
      </c>
    </row>
    <row r="52" spans="1:6" x14ac:dyDescent="0.2">
      <c r="A52" s="10" t="s">
        <v>1122</v>
      </c>
      <c r="B52" s="10" t="s">
        <v>1123</v>
      </c>
      <c r="C52" s="10" t="s">
        <v>88</v>
      </c>
      <c r="D52" s="10">
        <v>33576</v>
      </c>
      <c r="E52" s="10">
        <v>125.792484</v>
      </c>
      <c r="F52" s="10">
        <v>0.5528039170933563</v>
      </c>
    </row>
    <row r="53" spans="1:6" x14ac:dyDescent="0.2">
      <c r="A53" s="10" t="s">
        <v>879</v>
      </c>
      <c r="B53" s="10" t="s">
        <v>880</v>
      </c>
      <c r="C53" s="10" t="s">
        <v>19</v>
      </c>
      <c r="D53" s="10">
        <v>35606</v>
      </c>
      <c r="E53" s="10">
        <v>121.23842999999999</v>
      </c>
      <c r="F53" s="10">
        <v>0.53279080653378841</v>
      </c>
    </row>
    <row r="54" spans="1:6" x14ac:dyDescent="0.2">
      <c r="A54" s="10" t="s">
        <v>1114</v>
      </c>
      <c r="B54" s="10" t="s">
        <v>1115</v>
      </c>
      <c r="C54" s="10" t="s">
        <v>11</v>
      </c>
      <c r="D54" s="10">
        <v>67865</v>
      </c>
      <c r="E54" s="10">
        <v>113.60601</v>
      </c>
      <c r="F54" s="10">
        <v>0.49924960010605246</v>
      </c>
    </row>
    <row r="55" spans="1:6" x14ac:dyDescent="0.2">
      <c r="A55" s="10" t="s">
        <v>845</v>
      </c>
      <c r="B55" s="10" t="s">
        <v>846</v>
      </c>
      <c r="C55" s="10" t="s">
        <v>48</v>
      </c>
      <c r="D55" s="10">
        <v>6769</v>
      </c>
      <c r="E55" s="10">
        <v>108.2938465</v>
      </c>
      <c r="F55" s="10">
        <v>0.4759049240358959</v>
      </c>
    </row>
    <row r="56" spans="1:6" x14ac:dyDescent="0.2">
      <c r="A56" s="10" t="s">
        <v>1159</v>
      </c>
      <c r="B56" s="10" t="s">
        <v>1160</v>
      </c>
      <c r="C56" s="10" t="s">
        <v>36</v>
      </c>
      <c r="D56" s="10">
        <v>130852</v>
      </c>
      <c r="E56" s="10">
        <v>98.662407999999999</v>
      </c>
      <c r="F56" s="10">
        <v>0.43357889023212942</v>
      </c>
    </row>
    <row r="57" spans="1:6" x14ac:dyDescent="0.2">
      <c r="A57" s="10" t="s">
        <v>1161</v>
      </c>
      <c r="B57" s="10" t="s">
        <v>1162</v>
      </c>
      <c r="C57" s="10" t="s">
        <v>916</v>
      </c>
      <c r="D57" s="10">
        <v>66377</v>
      </c>
      <c r="E57" s="10">
        <v>89.409818999999999</v>
      </c>
      <c r="F57" s="10">
        <v>0.3929177371980983</v>
      </c>
    </row>
    <row r="58" spans="1:6" x14ac:dyDescent="0.2">
      <c r="A58" s="10" t="s">
        <v>1038</v>
      </c>
      <c r="B58" s="10" t="s">
        <v>1039</v>
      </c>
      <c r="C58" s="10" t="s">
        <v>24</v>
      </c>
      <c r="D58" s="10">
        <v>78370</v>
      </c>
      <c r="E58" s="10">
        <v>61.990670000000001</v>
      </c>
      <c r="F58" s="10">
        <v>0.27242235870977483</v>
      </c>
    </row>
    <row r="59" spans="1:6" x14ac:dyDescent="0.2">
      <c r="A59" s="12" t="s">
        <v>135</v>
      </c>
      <c r="B59" s="10"/>
      <c r="C59" s="10"/>
      <c r="D59" s="10"/>
      <c r="E59" s="12">
        <f xml:space="preserve"> SUM(E8:E58)</f>
        <v>22550.17519400001</v>
      </c>
      <c r="F59" s="12">
        <f>SUM(F8:F58)</f>
        <v>99.098330695056731</v>
      </c>
    </row>
    <row r="60" spans="1:6" x14ac:dyDescent="0.2">
      <c r="A60" s="10"/>
      <c r="B60" s="10"/>
      <c r="C60" s="10"/>
      <c r="D60" s="10"/>
      <c r="E60" s="10"/>
      <c r="F60" s="10"/>
    </row>
    <row r="61" spans="1:6" x14ac:dyDescent="0.2">
      <c r="A61" s="12" t="s">
        <v>135</v>
      </c>
      <c r="B61" s="10"/>
      <c r="C61" s="10"/>
      <c r="D61" s="10"/>
      <c r="E61" s="40">
        <v>22550.17519400001</v>
      </c>
      <c r="F61" s="40">
        <v>99.098330695056731</v>
      </c>
    </row>
    <row r="62" spans="1:6" x14ac:dyDescent="0.2">
      <c r="A62" s="10"/>
      <c r="B62" s="10"/>
      <c r="C62" s="10"/>
      <c r="D62" s="10"/>
      <c r="E62" s="63"/>
      <c r="F62" s="63"/>
    </row>
    <row r="63" spans="1:6" x14ac:dyDescent="0.2">
      <c r="A63" s="12" t="s">
        <v>152</v>
      </c>
      <c r="B63" s="10"/>
      <c r="C63" s="10"/>
      <c r="D63" s="10"/>
      <c r="E63" s="40">
        <v>205.1780353</v>
      </c>
      <c r="F63" s="40">
        <v>0.9</v>
      </c>
    </row>
    <row r="64" spans="1:6" x14ac:dyDescent="0.2">
      <c r="A64" s="10"/>
      <c r="B64" s="10"/>
      <c r="C64" s="10"/>
      <c r="D64" s="10"/>
      <c r="E64" s="63"/>
      <c r="F64" s="63"/>
    </row>
    <row r="65" spans="1:6" x14ac:dyDescent="0.2">
      <c r="A65" s="14" t="s">
        <v>153</v>
      </c>
      <c r="B65" s="7"/>
      <c r="C65" s="7"/>
      <c r="D65" s="7"/>
      <c r="E65" s="64">
        <v>22755.35322930001</v>
      </c>
      <c r="F65" s="64">
        <f xml:space="preserve"> ROUND(SUM(F61:F64),2)</f>
        <v>100</v>
      </c>
    </row>
    <row r="67" spans="1:6" x14ac:dyDescent="0.2">
      <c r="A67" s="15" t="s">
        <v>157</v>
      </c>
    </row>
    <row r="68" spans="1:6" x14ac:dyDescent="0.2">
      <c r="A68" s="15" t="s">
        <v>158</v>
      </c>
    </row>
    <row r="69" spans="1:6" x14ac:dyDescent="0.2">
      <c r="A69" s="15" t="s">
        <v>159</v>
      </c>
    </row>
    <row r="70" spans="1:6" x14ac:dyDescent="0.2">
      <c r="A70" s="2" t="s">
        <v>863</v>
      </c>
      <c r="B70" s="16">
        <v>61.890532100000001</v>
      </c>
    </row>
    <row r="71" spans="1:6" x14ac:dyDescent="0.2">
      <c r="A71" s="2" t="s">
        <v>864</v>
      </c>
      <c r="B71" s="16">
        <v>61.890547499999997</v>
      </c>
    </row>
    <row r="72" spans="1:6" x14ac:dyDescent="0.2">
      <c r="A72" s="2" t="s">
        <v>865</v>
      </c>
      <c r="B72" s="16">
        <v>61.222900000000003</v>
      </c>
    </row>
    <row r="73" spans="1:6" x14ac:dyDescent="0.2">
      <c r="A73" s="2" t="s">
        <v>866</v>
      </c>
      <c r="B73" s="16">
        <v>61.222900000000003</v>
      </c>
    </row>
    <row r="75" spans="1:6" x14ac:dyDescent="0.2">
      <c r="A75" s="15" t="s">
        <v>160</v>
      </c>
    </row>
    <row r="76" spans="1:6" x14ac:dyDescent="0.2">
      <c r="A76" s="2" t="s">
        <v>863</v>
      </c>
      <c r="B76" s="16">
        <v>69.222650299999998</v>
      </c>
    </row>
    <row r="77" spans="1:6" x14ac:dyDescent="0.2">
      <c r="A77" s="2" t="s">
        <v>864</v>
      </c>
      <c r="B77" s="16">
        <v>69.222653600000001</v>
      </c>
    </row>
    <row r="78" spans="1:6" x14ac:dyDescent="0.2">
      <c r="A78" s="2" t="s">
        <v>865</v>
      </c>
      <c r="B78" s="16">
        <v>68.332501600000001</v>
      </c>
    </row>
    <row r="79" spans="1:6" x14ac:dyDescent="0.2">
      <c r="A79" s="2" t="s">
        <v>866</v>
      </c>
      <c r="B79" s="16">
        <v>68.332504200000002</v>
      </c>
    </row>
    <row r="81" spans="1:2" x14ac:dyDescent="0.2">
      <c r="A81" s="15" t="s">
        <v>161</v>
      </c>
      <c r="B81" s="61" t="s">
        <v>867</v>
      </c>
    </row>
    <row r="83" spans="1:2" x14ac:dyDescent="0.2">
      <c r="A83" s="15" t="s">
        <v>868</v>
      </c>
      <c r="B83" s="62">
        <v>0.12505085050086889</v>
      </c>
    </row>
  </sheetData>
  <mergeCells count="1">
    <mergeCell ref="A1:E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7.85546875" style="2" bestFit="1" customWidth="1"/>
    <col min="3" max="3" width="28.710937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37.85546875" style="3" bestFit="1" customWidth="1"/>
    <col min="259" max="259" width="28.7109375" style="3" bestFit="1" customWidth="1"/>
    <col min="260" max="260" width="10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37.85546875" style="3" bestFit="1" customWidth="1"/>
    <col min="515" max="515" width="28.7109375" style="3" bestFit="1" customWidth="1"/>
    <col min="516" max="516" width="10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37.85546875" style="3" bestFit="1" customWidth="1"/>
    <col min="771" max="771" width="28.7109375" style="3" bestFit="1" customWidth="1"/>
    <col min="772" max="772" width="10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37.85546875" style="3" bestFit="1" customWidth="1"/>
    <col min="1027" max="1027" width="28.7109375" style="3" bestFit="1" customWidth="1"/>
    <col min="1028" max="1028" width="10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37.85546875" style="3" bestFit="1" customWidth="1"/>
    <col min="1283" max="1283" width="28.7109375" style="3" bestFit="1" customWidth="1"/>
    <col min="1284" max="1284" width="10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37.85546875" style="3" bestFit="1" customWidth="1"/>
    <col min="1539" max="1539" width="28.7109375" style="3" bestFit="1" customWidth="1"/>
    <col min="1540" max="1540" width="10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37.85546875" style="3" bestFit="1" customWidth="1"/>
    <col min="1795" max="1795" width="28.7109375" style="3" bestFit="1" customWidth="1"/>
    <col min="1796" max="1796" width="10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37.85546875" style="3" bestFit="1" customWidth="1"/>
    <col min="2051" max="2051" width="28.7109375" style="3" bestFit="1" customWidth="1"/>
    <col min="2052" max="2052" width="10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37.85546875" style="3" bestFit="1" customWidth="1"/>
    <col min="2307" max="2307" width="28.7109375" style="3" bestFit="1" customWidth="1"/>
    <col min="2308" max="2308" width="10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37.85546875" style="3" bestFit="1" customWidth="1"/>
    <col min="2563" max="2563" width="28.7109375" style="3" bestFit="1" customWidth="1"/>
    <col min="2564" max="2564" width="10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37.85546875" style="3" bestFit="1" customWidth="1"/>
    <col min="2819" max="2819" width="28.7109375" style="3" bestFit="1" customWidth="1"/>
    <col min="2820" max="2820" width="10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37.85546875" style="3" bestFit="1" customWidth="1"/>
    <col min="3075" max="3075" width="28.7109375" style="3" bestFit="1" customWidth="1"/>
    <col min="3076" max="3076" width="10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37.85546875" style="3" bestFit="1" customWidth="1"/>
    <col min="3331" max="3331" width="28.7109375" style="3" bestFit="1" customWidth="1"/>
    <col min="3332" max="3332" width="10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37.85546875" style="3" bestFit="1" customWidth="1"/>
    <col min="3587" max="3587" width="28.7109375" style="3" bestFit="1" customWidth="1"/>
    <col min="3588" max="3588" width="10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37.85546875" style="3" bestFit="1" customWidth="1"/>
    <col min="3843" max="3843" width="28.7109375" style="3" bestFit="1" customWidth="1"/>
    <col min="3844" max="3844" width="10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37.85546875" style="3" bestFit="1" customWidth="1"/>
    <col min="4099" max="4099" width="28.7109375" style="3" bestFit="1" customWidth="1"/>
    <col min="4100" max="4100" width="10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37.85546875" style="3" bestFit="1" customWidth="1"/>
    <col min="4355" max="4355" width="28.7109375" style="3" bestFit="1" customWidth="1"/>
    <col min="4356" max="4356" width="10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37.85546875" style="3" bestFit="1" customWidth="1"/>
    <col min="4611" max="4611" width="28.7109375" style="3" bestFit="1" customWidth="1"/>
    <col min="4612" max="4612" width="10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37.85546875" style="3" bestFit="1" customWidth="1"/>
    <col min="4867" max="4867" width="28.7109375" style="3" bestFit="1" customWidth="1"/>
    <col min="4868" max="4868" width="10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37.85546875" style="3" bestFit="1" customWidth="1"/>
    <col min="5123" max="5123" width="28.7109375" style="3" bestFit="1" customWidth="1"/>
    <col min="5124" max="5124" width="10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37.85546875" style="3" bestFit="1" customWidth="1"/>
    <col min="5379" max="5379" width="28.7109375" style="3" bestFit="1" customWidth="1"/>
    <col min="5380" max="5380" width="10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37.85546875" style="3" bestFit="1" customWidth="1"/>
    <col min="5635" max="5635" width="28.7109375" style="3" bestFit="1" customWidth="1"/>
    <col min="5636" max="5636" width="10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37.85546875" style="3" bestFit="1" customWidth="1"/>
    <col min="5891" max="5891" width="28.7109375" style="3" bestFit="1" customWidth="1"/>
    <col min="5892" max="5892" width="10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37.85546875" style="3" bestFit="1" customWidth="1"/>
    <col min="6147" max="6147" width="28.7109375" style="3" bestFit="1" customWidth="1"/>
    <col min="6148" max="6148" width="10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37.85546875" style="3" bestFit="1" customWidth="1"/>
    <col min="6403" max="6403" width="28.7109375" style="3" bestFit="1" customWidth="1"/>
    <col min="6404" max="6404" width="10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37.85546875" style="3" bestFit="1" customWidth="1"/>
    <col min="6659" max="6659" width="28.7109375" style="3" bestFit="1" customWidth="1"/>
    <col min="6660" max="6660" width="10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37.85546875" style="3" bestFit="1" customWidth="1"/>
    <col min="6915" max="6915" width="28.7109375" style="3" bestFit="1" customWidth="1"/>
    <col min="6916" max="6916" width="10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37.85546875" style="3" bestFit="1" customWidth="1"/>
    <col min="7171" max="7171" width="28.7109375" style="3" bestFit="1" customWidth="1"/>
    <col min="7172" max="7172" width="10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37.85546875" style="3" bestFit="1" customWidth="1"/>
    <col min="7427" max="7427" width="28.7109375" style="3" bestFit="1" customWidth="1"/>
    <col min="7428" max="7428" width="10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37.85546875" style="3" bestFit="1" customWidth="1"/>
    <col min="7683" max="7683" width="28.7109375" style="3" bestFit="1" customWidth="1"/>
    <col min="7684" max="7684" width="10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37.85546875" style="3" bestFit="1" customWidth="1"/>
    <col min="7939" max="7939" width="28.7109375" style="3" bestFit="1" customWidth="1"/>
    <col min="7940" max="7940" width="10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37.85546875" style="3" bestFit="1" customWidth="1"/>
    <col min="8195" max="8195" width="28.7109375" style="3" bestFit="1" customWidth="1"/>
    <col min="8196" max="8196" width="10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37.85546875" style="3" bestFit="1" customWidth="1"/>
    <col min="8451" max="8451" width="28.7109375" style="3" bestFit="1" customWidth="1"/>
    <col min="8452" max="8452" width="10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37.85546875" style="3" bestFit="1" customWidth="1"/>
    <col min="8707" max="8707" width="28.7109375" style="3" bestFit="1" customWidth="1"/>
    <col min="8708" max="8708" width="10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37.85546875" style="3" bestFit="1" customWidth="1"/>
    <col min="8963" max="8963" width="28.7109375" style="3" bestFit="1" customWidth="1"/>
    <col min="8964" max="8964" width="10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37.85546875" style="3" bestFit="1" customWidth="1"/>
    <col min="9219" max="9219" width="28.7109375" style="3" bestFit="1" customWidth="1"/>
    <col min="9220" max="9220" width="10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37.85546875" style="3" bestFit="1" customWidth="1"/>
    <col min="9475" max="9475" width="28.7109375" style="3" bestFit="1" customWidth="1"/>
    <col min="9476" max="9476" width="10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37.85546875" style="3" bestFit="1" customWidth="1"/>
    <col min="9731" max="9731" width="28.7109375" style="3" bestFit="1" customWidth="1"/>
    <col min="9732" max="9732" width="10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37.85546875" style="3" bestFit="1" customWidth="1"/>
    <col min="9987" max="9987" width="28.7109375" style="3" bestFit="1" customWidth="1"/>
    <col min="9988" max="9988" width="10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37.85546875" style="3" bestFit="1" customWidth="1"/>
    <col min="10243" max="10243" width="28.7109375" style="3" bestFit="1" customWidth="1"/>
    <col min="10244" max="10244" width="10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37.85546875" style="3" bestFit="1" customWidth="1"/>
    <col min="10499" max="10499" width="28.7109375" style="3" bestFit="1" customWidth="1"/>
    <col min="10500" max="10500" width="10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37.85546875" style="3" bestFit="1" customWidth="1"/>
    <col min="10755" max="10755" width="28.7109375" style="3" bestFit="1" customWidth="1"/>
    <col min="10756" max="10756" width="10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37.85546875" style="3" bestFit="1" customWidth="1"/>
    <col min="11011" max="11011" width="28.7109375" style="3" bestFit="1" customWidth="1"/>
    <col min="11012" max="11012" width="10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37.85546875" style="3" bestFit="1" customWidth="1"/>
    <col min="11267" max="11267" width="28.7109375" style="3" bestFit="1" customWidth="1"/>
    <col min="11268" max="11268" width="10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37.85546875" style="3" bestFit="1" customWidth="1"/>
    <col min="11523" max="11523" width="28.7109375" style="3" bestFit="1" customWidth="1"/>
    <col min="11524" max="11524" width="10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37.85546875" style="3" bestFit="1" customWidth="1"/>
    <col min="11779" max="11779" width="28.7109375" style="3" bestFit="1" customWidth="1"/>
    <col min="11780" max="11780" width="10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37.85546875" style="3" bestFit="1" customWidth="1"/>
    <col min="12035" max="12035" width="28.7109375" style="3" bestFit="1" customWidth="1"/>
    <col min="12036" max="12036" width="10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37.85546875" style="3" bestFit="1" customWidth="1"/>
    <col min="12291" max="12291" width="28.7109375" style="3" bestFit="1" customWidth="1"/>
    <col min="12292" max="12292" width="10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37.85546875" style="3" bestFit="1" customWidth="1"/>
    <col min="12547" max="12547" width="28.7109375" style="3" bestFit="1" customWidth="1"/>
    <col min="12548" max="12548" width="10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37.85546875" style="3" bestFit="1" customWidth="1"/>
    <col min="12803" max="12803" width="28.7109375" style="3" bestFit="1" customWidth="1"/>
    <col min="12804" max="12804" width="10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37.85546875" style="3" bestFit="1" customWidth="1"/>
    <col min="13059" max="13059" width="28.7109375" style="3" bestFit="1" customWidth="1"/>
    <col min="13060" max="13060" width="10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37.85546875" style="3" bestFit="1" customWidth="1"/>
    <col min="13315" max="13315" width="28.7109375" style="3" bestFit="1" customWidth="1"/>
    <col min="13316" max="13316" width="10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37.85546875" style="3" bestFit="1" customWidth="1"/>
    <col min="13571" max="13571" width="28.7109375" style="3" bestFit="1" customWidth="1"/>
    <col min="13572" max="13572" width="10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37.85546875" style="3" bestFit="1" customWidth="1"/>
    <col min="13827" max="13827" width="28.7109375" style="3" bestFit="1" customWidth="1"/>
    <col min="13828" max="13828" width="10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37.85546875" style="3" bestFit="1" customWidth="1"/>
    <col min="14083" max="14083" width="28.7109375" style="3" bestFit="1" customWidth="1"/>
    <col min="14084" max="14084" width="10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37.85546875" style="3" bestFit="1" customWidth="1"/>
    <col min="14339" max="14339" width="28.7109375" style="3" bestFit="1" customWidth="1"/>
    <col min="14340" max="14340" width="10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37.85546875" style="3" bestFit="1" customWidth="1"/>
    <col min="14595" max="14595" width="28.7109375" style="3" bestFit="1" customWidth="1"/>
    <col min="14596" max="14596" width="10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37.85546875" style="3" bestFit="1" customWidth="1"/>
    <col min="14851" max="14851" width="28.7109375" style="3" bestFit="1" customWidth="1"/>
    <col min="14852" max="14852" width="10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37.85546875" style="3" bestFit="1" customWidth="1"/>
    <col min="15107" max="15107" width="28.7109375" style="3" bestFit="1" customWidth="1"/>
    <col min="15108" max="15108" width="10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37.85546875" style="3" bestFit="1" customWidth="1"/>
    <col min="15363" max="15363" width="28.7109375" style="3" bestFit="1" customWidth="1"/>
    <col min="15364" max="15364" width="10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37.85546875" style="3" bestFit="1" customWidth="1"/>
    <col min="15619" max="15619" width="28.7109375" style="3" bestFit="1" customWidth="1"/>
    <col min="15620" max="15620" width="10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37.85546875" style="3" bestFit="1" customWidth="1"/>
    <col min="15875" max="15875" width="28.7109375" style="3" bestFit="1" customWidth="1"/>
    <col min="15876" max="15876" width="10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37.85546875" style="3" bestFit="1" customWidth="1"/>
    <col min="16131" max="16131" width="28.7109375" style="3" bestFit="1" customWidth="1"/>
    <col min="16132" max="16132" width="10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1163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6" x14ac:dyDescent="0.2">
      <c r="A4" s="7"/>
      <c r="B4" s="7"/>
      <c r="C4" s="7"/>
      <c r="D4" s="7"/>
      <c r="E4" s="7"/>
      <c r="F4" s="3"/>
    </row>
    <row r="5" spans="1:6" x14ac:dyDescent="0.2">
      <c r="A5" s="12" t="s">
        <v>1164</v>
      </c>
      <c r="B5" s="10"/>
      <c r="C5" s="10"/>
      <c r="D5" s="10"/>
      <c r="E5" s="10"/>
      <c r="F5" s="3"/>
    </row>
    <row r="6" spans="1:6" x14ac:dyDescent="0.2">
      <c r="A6" s="10" t="s">
        <v>1165</v>
      </c>
      <c r="B6" s="10" t="s">
        <v>1166</v>
      </c>
      <c r="C6" s="10">
        <v>3274672.8709999998</v>
      </c>
      <c r="D6" s="10">
        <v>66999.052893494067</v>
      </c>
      <c r="E6" s="10">
        <v>99.828493195151196</v>
      </c>
      <c r="F6" s="3"/>
    </row>
    <row r="7" spans="1:6" x14ac:dyDescent="0.2">
      <c r="A7" s="12" t="s">
        <v>135</v>
      </c>
      <c r="B7" s="10"/>
      <c r="C7" s="10"/>
      <c r="D7" s="12">
        <f>SUM(D6:D6)</f>
        <v>66999.052893494067</v>
      </c>
      <c r="E7" s="12">
        <f>SUM(E6:E6)</f>
        <v>99.828493195151196</v>
      </c>
      <c r="F7" s="3"/>
    </row>
    <row r="8" spans="1:6" x14ac:dyDescent="0.2">
      <c r="A8" s="10"/>
      <c r="B8" s="10"/>
      <c r="C8" s="10"/>
      <c r="D8" s="10"/>
      <c r="E8" s="10"/>
      <c r="F8" s="3"/>
    </row>
    <row r="9" spans="1:6" x14ac:dyDescent="0.2">
      <c r="A9" s="12" t="s">
        <v>135</v>
      </c>
      <c r="B9" s="10"/>
      <c r="C9" s="10"/>
      <c r="D9" s="40">
        <v>66999.052893494067</v>
      </c>
      <c r="E9" s="40">
        <v>99.828493195151196</v>
      </c>
      <c r="F9" s="3"/>
    </row>
    <row r="10" spans="1:6" x14ac:dyDescent="0.2">
      <c r="A10" s="10"/>
      <c r="B10" s="10"/>
      <c r="C10" s="10"/>
      <c r="D10" s="63"/>
      <c r="E10" s="63"/>
      <c r="F10" s="3"/>
    </row>
    <row r="11" spans="1:6" x14ac:dyDescent="0.2">
      <c r="A11" s="12" t="s">
        <v>152</v>
      </c>
      <c r="B11" s="10"/>
      <c r="C11" s="10"/>
      <c r="D11" s="40">
        <v>115.1053484018492</v>
      </c>
      <c r="E11" s="40">
        <v>0.17150680484880887</v>
      </c>
      <c r="F11" s="3"/>
    </row>
    <row r="12" spans="1:6" x14ac:dyDescent="0.2">
      <c r="A12" s="10"/>
      <c r="B12" s="10"/>
      <c r="C12" s="10"/>
      <c r="D12" s="63"/>
      <c r="E12" s="63"/>
      <c r="F12" s="3"/>
    </row>
    <row r="13" spans="1:6" x14ac:dyDescent="0.2">
      <c r="A13" s="14" t="s">
        <v>153</v>
      </c>
      <c r="B13" s="7"/>
      <c r="C13" s="7"/>
      <c r="D13" s="64">
        <f>SUM(D9:D11)</f>
        <v>67114.158241895915</v>
      </c>
      <c r="E13" s="64">
        <f>SUM(E9:E11)</f>
        <v>100</v>
      </c>
      <c r="F13" s="3"/>
    </row>
    <row r="15" spans="1:6" x14ac:dyDescent="0.2">
      <c r="A15" s="15" t="s">
        <v>157</v>
      </c>
    </row>
    <row r="16" spans="1:6" x14ac:dyDescent="0.2">
      <c r="A16" s="15" t="s">
        <v>158</v>
      </c>
    </row>
    <row r="17" spans="1:2" x14ac:dyDescent="0.2">
      <c r="A17" s="15" t="s">
        <v>159</v>
      </c>
    </row>
    <row r="18" spans="1:2" x14ac:dyDescent="0.2">
      <c r="A18" s="2" t="s">
        <v>863</v>
      </c>
      <c r="B18" s="16">
        <v>20.0458997</v>
      </c>
    </row>
    <row r="19" spans="1:2" x14ac:dyDescent="0.2">
      <c r="A19" s="2" t="s">
        <v>864</v>
      </c>
      <c r="B19" s="16">
        <v>20.045898600000001</v>
      </c>
    </row>
    <row r="20" spans="1:2" x14ac:dyDescent="0.2">
      <c r="A20" s="2" t="s">
        <v>865</v>
      </c>
      <c r="B20" s="16">
        <v>19.361321700000001</v>
      </c>
    </row>
    <row r="21" spans="1:2" x14ac:dyDescent="0.2">
      <c r="A21" s="2" t="s">
        <v>866</v>
      </c>
      <c r="B21" s="16">
        <v>19.361323599999999</v>
      </c>
    </row>
    <row r="23" spans="1:2" x14ac:dyDescent="0.2">
      <c r="A23" s="15" t="s">
        <v>160</v>
      </c>
    </row>
    <row r="24" spans="1:2" x14ac:dyDescent="0.2">
      <c r="A24" s="2" t="s">
        <v>863</v>
      </c>
      <c r="B24" s="16">
        <v>21.4090861</v>
      </c>
    </row>
    <row r="25" spans="1:2" x14ac:dyDescent="0.2">
      <c r="A25" s="2" t="s">
        <v>864</v>
      </c>
      <c r="B25" s="16">
        <v>21.409104899999999</v>
      </c>
    </row>
    <row r="26" spans="1:2" x14ac:dyDescent="0.2">
      <c r="A26" s="2" t="s">
        <v>865</v>
      </c>
      <c r="B26" s="16">
        <v>20.5902067</v>
      </c>
    </row>
    <row r="27" spans="1:2" x14ac:dyDescent="0.2">
      <c r="A27" s="2" t="s">
        <v>866</v>
      </c>
      <c r="B27" s="16">
        <v>20.590206299999998</v>
      </c>
    </row>
    <row r="29" spans="1:2" x14ac:dyDescent="0.2">
      <c r="A29" s="15" t="s">
        <v>161</v>
      </c>
      <c r="B29" s="61" t="s">
        <v>867</v>
      </c>
    </row>
    <row r="30" spans="1:2" x14ac:dyDescent="0.2">
      <c r="A30" s="15" t="s">
        <v>868</v>
      </c>
      <c r="B30" s="62">
        <v>1.2150657545763886E-2</v>
      </c>
    </row>
  </sheetData>
  <mergeCells count="1"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0.85546875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30.85546875" style="3" bestFit="1" customWidth="1"/>
    <col min="259" max="259" width="19.140625" style="3" bestFit="1" customWidth="1"/>
    <col min="260" max="260" width="9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30.85546875" style="3" bestFit="1" customWidth="1"/>
    <col min="515" max="515" width="19.140625" style="3" bestFit="1" customWidth="1"/>
    <col min="516" max="516" width="9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30.85546875" style="3" bestFit="1" customWidth="1"/>
    <col min="771" max="771" width="19.140625" style="3" bestFit="1" customWidth="1"/>
    <col min="772" max="772" width="9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30.85546875" style="3" bestFit="1" customWidth="1"/>
    <col min="1027" max="1027" width="19.140625" style="3" bestFit="1" customWidth="1"/>
    <col min="1028" max="1028" width="9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30.85546875" style="3" bestFit="1" customWidth="1"/>
    <col min="1283" max="1283" width="19.140625" style="3" bestFit="1" customWidth="1"/>
    <col min="1284" max="1284" width="9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30.85546875" style="3" bestFit="1" customWidth="1"/>
    <col min="1539" max="1539" width="19.140625" style="3" bestFit="1" customWidth="1"/>
    <col min="1540" max="1540" width="9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30.85546875" style="3" bestFit="1" customWidth="1"/>
    <col min="1795" max="1795" width="19.140625" style="3" bestFit="1" customWidth="1"/>
    <col min="1796" max="1796" width="9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30.85546875" style="3" bestFit="1" customWidth="1"/>
    <col min="2051" max="2051" width="19.140625" style="3" bestFit="1" customWidth="1"/>
    <col min="2052" max="2052" width="9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30.85546875" style="3" bestFit="1" customWidth="1"/>
    <col min="2307" max="2307" width="19.140625" style="3" bestFit="1" customWidth="1"/>
    <col min="2308" max="2308" width="9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30.85546875" style="3" bestFit="1" customWidth="1"/>
    <col min="2563" max="2563" width="19.140625" style="3" bestFit="1" customWidth="1"/>
    <col min="2564" max="2564" width="9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30.85546875" style="3" bestFit="1" customWidth="1"/>
    <col min="2819" max="2819" width="19.140625" style="3" bestFit="1" customWidth="1"/>
    <col min="2820" max="2820" width="9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30.85546875" style="3" bestFit="1" customWidth="1"/>
    <col min="3075" max="3075" width="19.140625" style="3" bestFit="1" customWidth="1"/>
    <col min="3076" max="3076" width="9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30.85546875" style="3" bestFit="1" customWidth="1"/>
    <col min="3331" max="3331" width="19.140625" style="3" bestFit="1" customWidth="1"/>
    <col min="3332" max="3332" width="9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30.85546875" style="3" bestFit="1" customWidth="1"/>
    <col min="3587" max="3587" width="19.140625" style="3" bestFit="1" customWidth="1"/>
    <col min="3588" max="3588" width="9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30.85546875" style="3" bestFit="1" customWidth="1"/>
    <col min="3843" max="3843" width="19.140625" style="3" bestFit="1" customWidth="1"/>
    <col min="3844" max="3844" width="9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30.85546875" style="3" bestFit="1" customWidth="1"/>
    <col min="4099" max="4099" width="19.140625" style="3" bestFit="1" customWidth="1"/>
    <col min="4100" max="4100" width="9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30.85546875" style="3" bestFit="1" customWidth="1"/>
    <col min="4355" max="4355" width="19.140625" style="3" bestFit="1" customWidth="1"/>
    <col min="4356" max="4356" width="9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30.85546875" style="3" bestFit="1" customWidth="1"/>
    <col min="4611" max="4611" width="19.140625" style="3" bestFit="1" customWidth="1"/>
    <col min="4612" max="4612" width="9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30.85546875" style="3" bestFit="1" customWidth="1"/>
    <col min="4867" max="4867" width="19.140625" style="3" bestFit="1" customWidth="1"/>
    <col min="4868" max="4868" width="9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30.85546875" style="3" bestFit="1" customWidth="1"/>
    <col min="5123" max="5123" width="19.140625" style="3" bestFit="1" customWidth="1"/>
    <col min="5124" max="5124" width="9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30.85546875" style="3" bestFit="1" customWidth="1"/>
    <col min="5379" max="5379" width="19.140625" style="3" bestFit="1" customWidth="1"/>
    <col min="5380" max="5380" width="9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30.85546875" style="3" bestFit="1" customWidth="1"/>
    <col min="5635" max="5635" width="19.140625" style="3" bestFit="1" customWidth="1"/>
    <col min="5636" max="5636" width="9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30.85546875" style="3" bestFit="1" customWidth="1"/>
    <col min="5891" max="5891" width="19.140625" style="3" bestFit="1" customWidth="1"/>
    <col min="5892" max="5892" width="9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30.85546875" style="3" bestFit="1" customWidth="1"/>
    <col min="6147" max="6147" width="19.140625" style="3" bestFit="1" customWidth="1"/>
    <col min="6148" max="6148" width="9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30.85546875" style="3" bestFit="1" customWidth="1"/>
    <col min="6403" max="6403" width="19.140625" style="3" bestFit="1" customWidth="1"/>
    <col min="6404" max="6404" width="9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30.85546875" style="3" bestFit="1" customWidth="1"/>
    <col min="6659" max="6659" width="19.140625" style="3" bestFit="1" customWidth="1"/>
    <col min="6660" max="6660" width="9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30.85546875" style="3" bestFit="1" customWidth="1"/>
    <col min="6915" max="6915" width="19.140625" style="3" bestFit="1" customWidth="1"/>
    <col min="6916" max="6916" width="9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30.85546875" style="3" bestFit="1" customWidth="1"/>
    <col min="7171" max="7171" width="19.140625" style="3" bestFit="1" customWidth="1"/>
    <col min="7172" max="7172" width="9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30.85546875" style="3" bestFit="1" customWidth="1"/>
    <col min="7427" max="7427" width="19.140625" style="3" bestFit="1" customWidth="1"/>
    <col min="7428" max="7428" width="9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30.85546875" style="3" bestFit="1" customWidth="1"/>
    <col min="7683" max="7683" width="19.140625" style="3" bestFit="1" customWidth="1"/>
    <col min="7684" max="7684" width="9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30.85546875" style="3" bestFit="1" customWidth="1"/>
    <col min="7939" max="7939" width="19.140625" style="3" bestFit="1" customWidth="1"/>
    <col min="7940" max="7940" width="9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30.85546875" style="3" bestFit="1" customWidth="1"/>
    <col min="8195" max="8195" width="19.140625" style="3" bestFit="1" customWidth="1"/>
    <col min="8196" max="8196" width="9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30.85546875" style="3" bestFit="1" customWidth="1"/>
    <col min="8451" max="8451" width="19.140625" style="3" bestFit="1" customWidth="1"/>
    <col min="8452" max="8452" width="9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30.85546875" style="3" bestFit="1" customWidth="1"/>
    <col min="8707" max="8707" width="19.140625" style="3" bestFit="1" customWidth="1"/>
    <col min="8708" max="8708" width="9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30.85546875" style="3" bestFit="1" customWidth="1"/>
    <col min="8963" max="8963" width="19.140625" style="3" bestFit="1" customWidth="1"/>
    <col min="8964" max="8964" width="9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30.85546875" style="3" bestFit="1" customWidth="1"/>
    <col min="9219" max="9219" width="19.140625" style="3" bestFit="1" customWidth="1"/>
    <col min="9220" max="9220" width="9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30.85546875" style="3" bestFit="1" customWidth="1"/>
    <col min="9475" max="9475" width="19.140625" style="3" bestFit="1" customWidth="1"/>
    <col min="9476" max="9476" width="9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30.85546875" style="3" bestFit="1" customWidth="1"/>
    <col min="9731" max="9731" width="19.140625" style="3" bestFit="1" customWidth="1"/>
    <col min="9732" max="9732" width="9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30.85546875" style="3" bestFit="1" customWidth="1"/>
    <col min="9987" max="9987" width="19.140625" style="3" bestFit="1" customWidth="1"/>
    <col min="9988" max="9988" width="9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30.85546875" style="3" bestFit="1" customWidth="1"/>
    <col min="10243" max="10243" width="19.140625" style="3" bestFit="1" customWidth="1"/>
    <col min="10244" max="10244" width="9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30.85546875" style="3" bestFit="1" customWidth="1"/>
    <col min="10499" max="10499" width="19.140625" style="3" bestFit="1" customWidth="1"/>
    <col min="10500" max="10500" width="9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30.85546875" style="3" bestFit="1" customWidth="1"/>
    <col min="10755" max="10755" width="19.140625" style="3" bestFit="1" customWidth="1"/>
    <col min="10756" max="10756" width="9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30.85546875" style="3" bestFit="1" customWidth="1"/>
    <col min="11011" max="11011" width="19.140625" style="3" bestFit="1" customWidth="1"/>
    <col min="11012" max="11012" width="9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30.85546875" style="3" bestFit="1" customWidth="1"/>
    <col min="11267" max="11267" width="19.140625" style="3" bestFit="1" customWidth="1"/>
    <col min="11268" max="11268" width="9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30.85546875" style="3" bestFit="1" customWidth="1"/>
    <col min="11523" max="11523" width="19.140625" style="3" bestFit="1" customWidth="1"/>
    <col min="11524" max="11524" width="9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30.85546875" style="3" bestFit="1" customWidth="1"/>
    <col min="11779" max="11779" width="19.140625" style="3" bestFit="1" customWidth="1"/>
    <col min="11780" max="11780" width="9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30.85546875" style="3" bestFit="1" customWidth="1"/>
    <col min="12035" max="12035" width="19.140625" style="3" bestFit="1" customWidth="1"/>
    <col min="12036" max="12036" width="9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30.85546875" style="3" bestFit="1" customWidth="1"/>
    <col min="12291" max="12291" width="19.140625" style="3" bestFit="1" customWidth="1"/>
    <col min="12292" max="12292" width="9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30.85546875" style="3" bestFit="1" customWidth="1"/>
    <col min="12547" max="12547" width="19.140625" style="3" bestFit="1" customWidth="1"/>
    <col min="12548" max="12548" width="9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30.85546875" style="3" bestFit="1" customWidth="1"/>
    <col min="12803" max="12803" width="19.140625" style="3" bestFit="1" customWidth="1"/>
    <col min="12804" max="12804" width="9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30.85546875" style="3" bestFit="1" customWidth="1"/>
    <col min="13059" max="13059" width="19.140625" style="3" bestFit="1" customWidth="1"/>
    <col min="13060" max="13060" width="9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30.85546875" style="3" bestFit="1" customWidth="1"/>
    <col min="13315" max="13315" width="19.140625" style="3" bestFit="1" customWidth="1"/>
    <col min="13316" max="13316" width="9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30.85546875" style="3" bestFit="1" customWidth="1"/>
    <col min="13571" max="13571" width="19.140625" style="3" bestFit="1" customWidth="1"/>
    <col min="13572" max="13572" width="9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30.85546875" style="3" bestFit="1" customWidth="1"/>
    <col min="13827" max="13827" width="19.140625" style="3" bestFit="1" customWidth="1"/>
    <col min="13828" max="13828" width="9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30.85546875" style="3" bestFit="1" customWidth="1"/>
    <col min="14083" max="14083" width="19.140625" style="3" bestFit="1" customWidth="1"/>
    <col min="14084" max="14084" width="9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30.85546875" style="3" bestFit="1" customWidth="1"/>
    <col min="14339" max="14339" width="19.140625" style="3" bestFit="1" customWidth="1"/>
    <col min="14340" max="14340" width="9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30.85546875" style="3" bestFit="1" customWidth="1"/>
    <col min="14595" max="14595" width="19.140625" style="3" bestFit="1" customWidth="1"/>
    <col min="14596" max="14596" width="9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30.85546875" style="3" bestFit="1" customWidth="1"/>
    <col min="14851" max="14851" width="19.140625" style="3" bestFit="1" customWidth="1"/>
    <col min="14852" max="14852" width="9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30.85546875" style="3" bestFit="1" customWidth="1"/>
    <col min="15107" max="15107" width="19.140625" style="3" bestFit="1" customWidth="1"/>
    <col min="15108" max="15108" width="9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30.85546875" style="3" bestFit="1" customWidth="1"/>
    <col min="15363" max="15363" width="19.140625" style="3" bestFit="1" customWidth="1"/>
    <col min="15364" max="15364" width="9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30.85546875" style="3" bestFit="1" customWidth="1"/>
    <col min="15619" max="15619" width="19.140625" style="3" bestFit="1" customWidth="1"/>
    <col min="15620" max="15620" width="9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30.85546875" style="3" bestFit="1" customWidth="1"/>
    <col min="15875" max="15875" width="19.140625" style="3" bestFit="1" customWidth="1"/>
    <col min="15876" max="15876" width="9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30.85546875" style="3" bestFit="1" customWidth="1"/>
    <col min="16131" max="16131" width="19.140625" style="3" bestFit="1" customWidth="1"/>
    <col min="16132" max="16132" width="9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1167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6" x14ac:dyDescent="0.2">
      <c r="A4" s="7"/>
      <c r="B4" s="7"/>
      <c r="C4" s="7"/>
      <c r="D4" s="7"/>
      <c r="E4" s="7"/>
      <c r="F4" s="3"/>
    </row>
    <row r="5" spans="1:6" x14ac:dyDescent="0.2">
      <c r="A5" s="12" t="s">
        <v>1168</v>
      </c>
      <c r="B5" s="10"/>
      <c r="C5" s="10"/>
      <c r="D5" s="10"/>
      <c r="E5" s="10"/>
      <c r="F5" s="3"/>
    </row>
    <row r="6" spans="1:6" x14ac:dyDescent="0.2">
      <c r="A6" s="10" t="s">
        <v>1169</v>
      </c>
      <c r="B6" s="10" t="s">
        <v>1170</v>
      </c>
      <c r="C6" s="63">
        <v>112629.152</v>
      </c>
      <c r="D6" s="63">
        <v>3753.1584640000001</v>
      </c>
      <c r="E6" s="63">
        <f>+D6/$D$15%</f>
        <v>48.74523701778547</v>
      </c>
      <c r="F6" s="3"/>
    </row>
    <row r="7" spans="1:6" x14ac:dyDescent="0.2">
      <c r="A7" s="10" t="s">
        <v>1171</v>
      </c>
      <c r="B7" s="10" t="s">
        <v>1172</v>
      </c>
      <c r="C7" s="63">
        <v>528218.09299999999</v>
      </c>
      <c r="D7" s="63">
        <v>2098.4419819999998</v>
      </c>
      <c r="E7" s="63">
        <f>+D7/$D$15%</f>
        <v>27.254125495049042</v>
      </c>
      <c r="F7" s="3"/>
    </row>
    <row r="8" spans="1:6" ht="22.5" x14ac:dyDescent="0.2">
      <c r="A8" s="10" t="s">
        <v>1173</v>
      </c>
      <c r="B8" s="71" t="s">
        <v>1174</v>
      </c>
      <c r="C8" s="63">
        <v>61135</v>
      </c>
      <c r="D8" s="63">
        <v>1727.1860199999999</v>
      </c>
      <c r="E8" s="63">
        <f>+D8/$D$15%</f>
        <v>22.432330722581913</v>
      </c>
      <c r="F8" s="3"/>
    </row>
    <row r="9" spans="1:6" x14ac:dyDescent="0.2">
      <c r="A9" s="12" t="s">
        <v>135</v>
      </c>
      <c r="B9" s="10"/>
      <c r="C9" s="10"/>
      <c r="D9" s="12">
        <f>SUM(D6:D8)</f>
        <v>7578.7864660000005</v>
      </c>
      <c r="E9" s="12">
        <f>SUM(E6:E8)</f>
        <v>98.431693235416418</v>
      </c>
      <c r="F9" s="3"/>
    </row>
    <row r="10" spans="1:6" x14ac:dyDescent="0.2">
      <c r="A10" s="10"/>
      <c r="B10" s="10"/>
      <c r="C10" s="10"/>
      <c r="D10" s="10"/>
      <c r="E10" s="10"/>
      <c r="F10" s="3"/>
    </row>
    <row r="11" spans="1:6" x14ac:dyDescent="0.2">
      <c r="A11" s="12" t="s">
        <v>135</v>
      </c>
      <c r="B11" s="10"/>
      <c r="C11" s="10"/>
      <c r="D11" s="40">
        <f>+D9</f>
        <v>7578.7864660000005</v>
      </c>
      <c r="E11" s="40">
        <f>+D11/$D$15%</f>
        <v>98.431693235416432</v>
      </c>
      <c r="F11" s="24"/>
    </row>
    <row r="12" spans="1:6" x14ac:dyDescent="0.2">
      <c r="A12" s="10"/>
      <c r="B12" s="10"/>
      <c r="C12" s="10"/>
      <c r="D12" s="63"/>
      <c r="E12" s="63"/>
      <c r="F12" s="24"/>
    </row>
    <row r="13" spans="1:6" x14ac:dyDescent="0.2">
      <c r="A13" s="12" t="s">
        <v>152</v>
      </c>
      <c r="B13" s="10"/>
      <c r="C13" s="10"/>
      <c r="D13" s="40">
        <v>120.7523887</v>
      </c>
      <c r="E13" s="40">
        <f>+D13/$D$15%</f>
        <v>1.5683067645835642</v>
      </c>
      <c r="F13" s="24"/>
    </row>
    <row r="14" spans="1:6" x14ac:dyDescent="0.2">
      <c r="A14" s="10"/>
      <c r="B14" s="10"/>
      <c r="C14" s="10"/>
      <c r="D14" s="63"/>
      <c r="E14" s="63"/>
      <c r="F14" s="24"/>
    </row>
    <row r="15" spans="1:6" x14ac:dyDescent="0.2">
      <c r="A15" s="14" t="s">
        <v>153</v>
      </c>
      <c r="B15" s="7"/>
      <c r="C15" s="7"/>
      <c r="D15" s="64">
        <f>+D11+D13</f>
        <v>7699.5388547000002</v>
      </c>
      <c r="E15" s="64">
        <f xml:space="preserve"> ROUND(SUM(E11:E14),2)</f>
        <v>100</v>
      </c>
      <c r="F15" s="24"/>
    </row>
    <row r="16" spans="1:6" x14ac:dyDescent="0.2">
      <c r="D16" s="24"/>
      <c r="E16" s="24"/>
      <c r="F16" s="24"/>
    </row>
    <row r="17" spans="1:2" x14ac:dyDescent="0.2">
      <c r="A17" s="15" t="s">
        <v>157</v>
      </c>
    </row>
    <row r="18" spans="1:2" x14ac:dyDescent="0.2">
      <c r="A18" s="15" t="s">
        <v>158</v>
      </c>
    </row>
    <row r="19" spans="1:2" x14ac:dyDescent="0.2">
      <c r="A19" s="15" t="s">
        <v>159</v>
      </c>
    </row>
    <row r="20" spans="1:2" x14ac:dyDescent="0.2">
      <c r="A20" s="2" t="s">
        <v>863</v>
      </c>
      <c r="B20" s="16">
        <v>10.5721524</v>
      </c>
    </row>
    <row r="21" spans="1:2" x14ac:dyDescent="0.2">
      <c r="A21" s="2" t="s">
        <v>864</v>
      </c>
      <c r="B21" s="16">
        <v>10.572176000000001</v>
      </c>
    </row>
    <row r="22" spans="1:2" x14ac:dyDescent="0.2">
      <c r="A22" s="2" t="s">
        <v>865</v>
      </c>
      <c r="B22" s="16">
        <v>10.3301228</v>
      </c>
    </row>
    <row r="23" spans="1:2" x14ac:dyDescent="0.2">
      <c r="A23" s="2" t="s">
        <v>866</v>
      </c>
      <c r="B23" s="16">
        <v>10.3301195</v>
      </c>
    </row>
    <row r="25" spans="1:2" x14ac:dyDescent="0.2">
      <c r="A25" s="15" t="s">
        <v>160</v>
      </c>
    </row>
    <row r="26" spans="1:2" x14ac:dyDescent="0.2">
      <c r="A26" s="2" t="s">
        <v>863</v>
      </c>
      <c r="B26" s="16">
        <v>11.5529191</v>
      </c>
    </row>
    <row r="27" spans="1:2" x14ac:dyDescent="0.2">
      <c r="A27" s="2" t="s">
        <v>864</v>
      </c>
      <c r="B27" s="16">
        <v>11.552874900000001</v>
      </c>
    </row>
    <row r="28" spans="1:2" x14ac:dyDescent="0.2">
      <c r="A28" s="2" t="s">
        <v>865</v>
      </c>
      <c r="B28" s="16">
        <v>11.1892584</v>
      </c>
    </row>
    <row r="29" spans="1:2" x14ac:dyDescent="0.2">
      <c r="A29" s="2" t="s">
        <v>866</v>
      </c>
      <c r="B29" s="16">
        <v>11.1892561</v>
      </c>
    </row>
    <row r="31" spans="1:2" x14ac:dyDescent="0.2">
      <c r="A31" s="15" t="s">
        <v>161</v>
      </c>
      <c r="B31" s="61" t="s">
        <v>867</v>
      </c>
    </row>
    <row r="32" spans="1:2" x14ac:dyDescent="0.2">
      <c r="A32" s="15" t="s">
        <v>868</v>
      </c>
      <c r="B32" s="62">
        <v>0.53590000000000004</v>
      </c>
    </row>
  </sheetData>
  <mergeCells count="1">
    <mergeCell ref="A1:E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0.85546875" style="2" bestFit="1" customWidth="1"/>
    <col min="3" max="3" width="19.14062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30.85546875" style="3" bestFit="1" customWidth="1"/>
    <col min="259" max="259" width="19.140625" style="3" bestFit="1" customWidth="1"/>
    <col min="260" max="260" width="10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30.85546875" style="3" bestFit="1" customWidth="1"/>
    <col min="515" max="515" width="19.140625" style="3" bestFit="1" customWidth="1"/>
    <col min="516" max="516" width="10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30.85546875" style="3" bestFit="1" customWidth="1"/>
    <col min="771" max="771" width="19.140625" style="3" bestFit="1" customWidth="1"/>
    <col min="772" max="772" width="10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30.85546875" style="3" bestFit="1" customWidth="1"/>
    <col min="1027" max="1027" width="19.140625" style="3" bestFit="1" customWidth="1"/>
    <col min="1028" max="1028" width="10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30.85546875" style="3" bestFit="1" customWidth="1"/>
    <col min="1283" max="1283" width="19.140625" style="3" bestFit="1" customWidth="1"/>
    <col min="1284" max="1284" width="10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30.85546875" style="3" bestFit="1" customWidth="1"/>
    <col min="1539" max="1539" width="19.140625" style="3" bestFit="1" customWidth="1"/>
    <col min="1540" max="1540" width="10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30.85546875" style="3" bestFit="1" customWidth="1"/>
    <col min="1795" max="1795" width="19.140625" style="3" bestFit="1" customWidth="1"/>
    <col min="1796" max="1796" width="10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30.85546875" style="3" bestFit="1" customWidth="1"/>
    <col min="2051" max="2051" width="19.140625" style="3" bestFit="1" customWidth="1"/>
    <col min="2052" max="2052" width="10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30.85546875" style="3" bestFit="1" customWidth="1"/>
    <col min="2307" max="2307" width="19.140625" style="3" bestFit="1" customWidth="1"/>
    <col min="2308" max="2308" width="10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30.85546875" style="3" bestFit="1" customWidth="1"/>
    <col min="2563" max="2563" width="19.140625" style="3" bestFit="1" customWidth="1"/>
    <col min="2564" max="2564" width="10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30.85546875" style="3" bestFit="1" customWidth="1"/>
    <col min="2819" max="2819" width="19.140625" style="3" bestFit="1" customWidth="1"/>
    <col min="2820" max="2820" width="10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30.85546875" style="3" bestFit="1" customWidth="1"/>
    <col min="3075" max="3075" width="19.140625" style="3" bestFit="1" customWidth="1"/>
    <col min="3076" max="3076" width="10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30.85546875" style="3" bestFit="1" customWidth="1"/>
    <col min="3331" max="3331" width="19.140625" style="3" bestFit="1" customWidth="1"/>
    <col min="3332" max="3332" width="10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30.85546875" style="3" bestFit="1" customWidth="1"/>
    <col min="3587" max="3587" width="19.140625" style="3" bestFit="1" customWidth="1"/>
    <col min="3588" max="3588" width="10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30.85546875" style="3" bestFit="1" customWidth="1"/>
    <col min="3843" max="3843" width="19.140625" style="3" bestFit="1" customWidth="1"/>
    <col min="3844" max="3844" width="10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30.85546875" style="3" bestFit="1" customWidth="1"/>
    <col min="4099" max="4099" width="19.140625" style="3" bestFit="1" customWidth="1"/>
    <col min="4100" max="4100" width="10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30.85546875" style="3" bestFit="1" customWidth="1"/>
    <col min="4355" max="4355" width="19.140625" style="3" bestFit="1" customWidth="1"/>
    <col min="4356" max="4356" width="10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30.85546875" style="3" bestFit="1" customWidth="1"/>
    <col min="4611" max="4611" width="19.140625" style="3" bestFit="1" customWidth="1"/>
    <col min="4612" max="4612" width="10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30.85546875" style="3" bestFit="1" customWidth="1"/>
    <col min="4867" max="4867" width="19.140625" style="3" bestFit="1" customWidth="1"/>
    <col min="4868" max="4868" width="10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30.85546875" style="3" bestFit="1" customWidth="1"/>
    <col min="5123" max="5123" width="19.140625" style="3" bestFit="1" customWidth="1"/>
    <col min="5124" max="5124" width="10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30.85546875" style="3" bestFit="1" customWidth="1"/>
    <col min="5379" max="5379" width="19.140625" style="3" bestFit="1" customWidth="1"/>
    <col min="5380" max="5380" width="10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30.85546875" style="3" bestFit="1" customWidth="1"/>
    <col min="5635" max="5635" width="19.140625" style="3" bestFit="1" customWidth="1"/>
    <col min="5636" max="5636" width="10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30.85546875" style="3" bestFit="1" customWidth="1"/>
    <col min="5891" max="5891" width="19.140625" style="3" bestFit="1" customWidth="1"/>
    <col min="5892" max="5892" width="10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30.85546875" style="3" bestFit="1" customWidth="1"/>
    <col min="6147" max="6147" width="19.140625" style="3" bestFit="1" customWidth="1"/>
    <col min="6148" max="6148" width="10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30.85546875" style="3" bestFit="1" customWidth="1"/>
    <col min="6403" max="6403" width="19.140625" style="3" bestFit="1" customWidth="1"/>
    <col min="6404" max="6404" width="10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30.85546875" style="3" bestFit="1" customWidth="1"/>
    <col min="6659" max="6659" width="19.140625" style="3" bestFit="1" customWidth="1"/>
    <col min="6660" max="6660" width="10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30.85546875" style="3" bestFit="1" customWidth="1"/>
    <col min="6915" max="6915" width="19.140625" style="3" bestFit="1" customWidth="1"/>
    <col min="6916" max="6916" width="10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30.85546875" style="3" bestFit="1" customWidth="1"/>
    <col min="7171" max="7171" width="19.140625" style="3" bestFit="1" customWidth="1"/>
    <col min="7172" max="7172" width="10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30.85546875" style="3" bestFit="1" customWidth="1"/>
    <col min="7427" max="7427" width="19.140625" style="3" bestFit="1" customWidth="1"/>
    <col min="7428" max="7428" width="10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30.85546875" style="3" bestFit="1" customWidth="1"/>
    <col min="7683" max="7683" width="19.140625" style="3" bestFit="1" customWidth="1"/>
    <col min="7684" max="7684" width="10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30.85546875" style="3" bestFit="1" customWidth="1"/>
    <col min="7939" max="7939" width="19.140625" style="3" bestFit="1" customWidth="1"/>
    <col min="7940" max="7940" width="10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30.85546875" style="3" bestFit="1" customWidth="1"/>
    <col min="8195" max="8195" width="19.140625" style="3" bestFit="1" customWidth="1"/>
    <col min="8196" max="8196" width="10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30.85546875" style="3" bestFit="1" customWidth="1"/>
    <col min="8451" max="8451" width="19.140625" style="3" bestFit="1" customWidth="1"/>
    <col min="8452" max="8452" width="10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30.85546875" style="3" bestFit="1" customWidth="1"/>
    <col min="8707" max="8707" width="19.140625" style="3" bestFit="1" customWidth="1"/>
    <col min="8708" max="8708" width="10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30.85546875" style="3" bestFit="1" customWidth="1"/>
    <col min="8963" max="8963" width="19.140625" style="3" bestFit="1" customWidth="1"/>
    <col min="8964" max="8964" width="10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30.85546875" style="3" bestFit="1" customWidth="1"/>
    <col min="9219" max="9219" width="19.140625" style="3" bestFit="1" customWidth="1"/>
    <col min="9220" max="9220" width="10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30.85546875" style="3" bestFit="1" customWidth="1"/>
    <col min="9475" max="9475" width="19.140625" style="3" bestFit="1" customWidth="1"/>
    <col min="9476" max="9476" width="10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30.85546875" style="3" bestFit="1" customWidth="1"/>
    <col min="9731" max="9731" width="19.140625" style="3" bestFit="1" customWidth="1"/>
    <col min="9732" max="9732" width="10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30.85546875" style="3" bestFit="1" customWidth="1"/>
    <col min="9987" max="9987" width="19.140625" style="3" bestFit="1" customWidth="1"/>
    <col min="9988" max="9988" width="10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30.85546875" style="3" bestFit="1" customWidth="1"/>
    <col min="10243" max="10243" width="19.140625" style="3" bestFit="1" customWidth="1"/>
    <col min="10244" max="10244" width="10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30.85546875" style="3" bestFit="1" customWidth="1"/>
    <col min="10499" max="10499" width="19.140625" style="3" bestFit="1" customWidth="1"/>
    <col min="10500" max="10500" width="10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30.85546875" style="3" bestFit="1" customWidth="1"/>
    <col min="10755" max="10755" width="19.140625" style="3" bestFit="1" customWidth="1"/>
    <col min="10756" max="10756" width="10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30.85546875" style="3" bestFit="1" customWidth="1"/>
    <col min="11011" max="11011" width="19.140625" style="3" bestFit="1" customWidth="1"/>
    <col min="11012" max="11012" width="10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30.85546875" style="3" bestFit="1" customWidth="1"/>
    <col min="11267" max="11267" width="19.140625" style="3" bestFit="1" customWidth="1"/>
    <col min="11268" max="11268" width="10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30.85546875" style="3" bestFit="1" customWidth="1"/>
    <col min="11523" max="11523" width="19.140625" style="3" bestFit="1" customWidth="1"/>
    <col min="11524" max="11524" width="10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30.85546875" style="3" bestFit="1" customWidth="1"/>
    <col min="11779" max="11779" width="19.140625" style="3" bestFit="1" customWidth="1"/>
    <col min="11780" max="11780" width="10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30.85546875" style="3" bestFit="1" customWidth="1"/>
    <col min="12035" max="12035" width="19.140625" style="3" bestFit="1" customWidth="1"/>
    <col min="12036" max="12036" width="10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30.85546875" style="3" bestFit="1" customWidth="1"/>
    <col min="12291" max="12291" width="19.140625" style="3" bestFit="1" customWidth="1"/>
    <col min="12292" max="12292" width="10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30.85546875" style="3" bestFit="1" customWidth="1"/>
    <col min="12547" max="12547" width="19.140625" style="3" bestFit="1" customWidth="1"/>
    <col min="12548" max="12548" width="10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30.85546875" style="3" bestFit="1" customWidth="1"/>
    <col min="12803" max="12803" width="19.140625" style="3" bestFit="1" customWidth="1"/>
    <col min="12804" max="12804" width="10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30.85546875" style="3" bestFit="1" customWidth="1"/>
    <col min="13059" max="13059" width="19.140625" style="3" bestFit="1" customWidth="1"/>
    <col min="13060" max="13060" width="10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30.85546875" style="3" bestFit="1" customWidth="1"/>
    <col min="13315" max="13315" width="19.140625" style="3" bestFit="1" customWidth="1"/>
    <col min="13316" max="13316" width="10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30.85546875" style="3" bestFit="1" customWidth="1"/>
    <col min="13571" max="13571" width="19.140625" style="3" bestFit="1" customWidth="1"/>
    <col min="13572" max="13572" width="10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30.85546875" style="3" bestFit="1" customWidth="1"/>
    <col min="13827" max="13827" width="19.140625" style="3" bestFit="1" customWidth="1"/>
    <col min="13828" max="13828" width="10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30.85546875" style="3" bestFit="1" customWidth="1"/>
    <col min="14083" max="14083" width="19.140625" style="3" bestFit="1" customWidth="1"/>
    <col min="14084" max="14084" width="10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30.85546875" style="3" bestFit="1" customWidth="1"/>
    <col min="14339" max="14339" width="19.140625" style="3" bestFit="1" customWidth="1"/>
    <col min="14340" max="14340" width="10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30.85546875" style="3" bestFit="1" customWidth="1"/>
    <col min="14595" max="14595" width="19.140625" style="3" bestFit="1" customWidth="1"/>
    <col min="14596" max="14596" width="10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30.85546875" style="3" bestFit="1" customWidth="1"/>
    <col min="14851" max="14851" width="19.140625" style="3" bestFit="1" customWidth="1"/>
    <col min="14852" max="14852" width="10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30.85546875" style="3" bestFit="1" customWidth="1"/>
    <col min="15107" max="15107" width="19.140625" style="3" bestFit="1" customWidth="1"/>
    <col min="15108" max="15108" width="10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30.85546875" style="3" bestFit="1" customWidth="1"/>
    <col min="15363" max="15363" width="19.140625" style="3" bestFit="1" customWidth="1"/>
    <col min="15364" max="15364" width="10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30.85546875" style="3" bestFit="1" customWidth="1"/>
    <col min="15619" max="15619" width="19.140625" style="3" bestFit="1" customWidth="1"/>
    <col min="15620" max="15620" width="10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30.85546875" style="3" bestFit="1" customWidth="1"/>
    <col min="15875" max="15875" width="19.140625" style="3" bestFit="1" customWidth="1"/>
    <col min="15876" max="15876" width="10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30.85546875" style="3" bestFit="1" customWidth="1"/>
    <col min="16131" max="16131" width="19.140625" style="3" bestFit="1" customWidth="1"/>
    <col min="16132" max="16132" width="10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1175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6" x14ac:dyDescent="0.2">
      <c r="A4" s="7"/>
      <c r="B4" s="7"/>
      <c r="C4" s="7"/>
      <c r="D4" s="7"/>
      <c r="E4" s="7"/>
      <c r="F4" s="3"/>
    </row>
    <row r="5" spans="1:6" x14ac:dyDescent="0.2">
      <c r="A5" s="12" t="s">
        <v>1164</v>
      </c>
      <c r="B5" s="10"/>
      <c r="C5" s="10"/>
      <c r="D5" s="10"/>
      <c r="E5" s="10"/>
      <c r="F5" s="3"/>
    </row>
    <row r="6" spans="1:6" x14ac:dyDescent="0.2">
      <c r="A6" s="10" t="s">
        <v>1169</v>
      </c>
      <c r="B6" s="10" t="s">
        <v>1170</v>
      </c>
      <c r="C6" s="10">
        <v>1381167.828</v>
      </c>
      <c r="D6" s="10">
        <v>46024.866851121682</v>
      </c>
      <c r="E6" s="10">
        <v>60.625646682638433</v>
      </c>
      <c r="F6" s="3"/>
    </row>
    <row r="7" spans="1:6" x14ac:dyDescent="0.2">
      <c r="A7" s="10" t="s">
        <v>1171</v>
      </c>
      <c r="B7" s="10" t="s">
        <v>1172</v>
      </c>
      <c r="C7" s="10">
        <v>7521029.7020000005</v>
      </c>
      <c r="D7" s="10">
        <v>29878.651797571063</v>
      </c>
      <c r="E7" s="10">
        <v>39.357258611797086</v>
      </c>
      <c r="F7" s="3"/>
    </row>
    <row r="8" spans="1:6" x14ac:dyDescent="0.2">
      <c r="A8" s="12" t="s">
        <v>135</v>
      </c>
      <c r="B8" s="10"/>
      <c r="C8" s="10"/>
      <c r="D8" s="12">
        <f>SUM(D6:D7)</f>
        <v>75903.518648692741</v>
      </c>
      <c r="E8" s="12">
        <f>SUM(E6:E7)</f>
        <v>99.982905294435511</v>
      </c>
      <c r="F8" s="3"/>
    </row>
    <row r="9" spans="1:6" x14ac:dyDescent="0.2">
      <c r="A9" s="10"/>
      <c r="B9" s="10"/>
      <c r="C9" s="10"/>
      <c r="D9" s="10"/>
      <c r="E9" s="10"/>
      <c r="F9" s="3"/>
    </row>
    <row r="10" spans="1:6" x14ac:dyDescent="0.2">
      <c r="A10" s="12" t="s">
        <v>135</v>
      </c>
      <c r="B10" s="10"/>
      <c r="C10" s="10"/>
      <c r="D10" s="12">
        <v>75903.518648692741</v>
      </c>
      <c r="E10" s="12">
        <v>99.982905294435511</v>
      </c>
      <c r="F10" s="3"/>
    </row>
    <row r="11" spans="1:6" x14ac:dyDescent="0.2">
      <c r="A11" s="10"/>
      <c r="B11" s="10"/>
      <c r="C11" s="10"/>
      <c r="D11" s="10"/>
      <c r="E11" s="10"/>
      <c r="F11" s="3"/>
    </row>
    <row r="12" spans="1:6" x14ac:dyDescent="0.2">
      <c r="A12" s="12" t="s">
        <v>152</v>
      </c>
      <c r="B12" s="10"/>
      <c r="C12" s="10"/>
      <c r="D12" s="12">
        <v>12.977701525939999</v>
      </c>
      <c r="E12" s="12">
        <v>1.7094705564481196E-2</v>
      </c>
      <c r="F12" s="3"/>
    </row>
    <row r="13" spans="1:6" x14ac:dyDescent="0.2">
      <c r="A13" s="10"/>
      <c r="B13" s="10"/>
      <c r="C13" s="10"/>
      <c r="D13" s="10"/>
      <c r="E13" s="10"/>
      <c r="F13" s="3"/>
    </row>
    <row r="14" spans="1:6" x14ac:dyDescent="0.2">
      <c r="A14" s="14" t="s">
        <v>153</v>
      </c>
      <c r="B14" s="7"/>
      <c r="C14" s="7"/>
      <c r="D14" s="64">
        <v>75916.496348400004</v>
      </c>
      <c r="E14" s="64">
        <f xml:space="preserve"> ROUND(SUM(E10:E13),2)</f>
        <v>100</v>
      </c>
      <c r="F14" s="3"/>
    </row>
    <row r="16" spans="1:6" x14ac:dyDescent="0.2">
      <c r="A16" s="15" t="s">
        <v>157</v>
      </c>
    </row>
    <row r="17" spans="1:4" x14ac:dyDescent="0.2">
      <c r="A17" s="15" t="s">
        <v>158</v>
      </c>
    </row>
    <row r="18" spans="1:4" x14ac:dyDescent="0.2">
      <c r="A18" s="15" t="s">
        <v>159</v>
      </c>
    </row>
    <row r="19" spans="1:4" x14ac:dyDescent="0.2">
      <c r="A19" s="2" t="s">
        <v>863</v>
      </c>
      <c r="B19" s="16">
        <v>37.949007399999999</v>
      </c>
    </row>
    <row r="20" spans="1:4" x14ac:dyDescent="0.2">
      <c r="A20" s="2" t="s">
        <v>864</v>
      </c>
      <c r="B20" s="16">
        <v>64.352298099999999</v>
      </c>
    </row>
    <row r="21" spans="1:4" x14ac:dyDescent="0.2">
      <c r="A21" s="2" t="s">
        <v>865</v>
      </c>
      <c r="B21" s="16">
        <v>36.746093600000002</v>
      </c>
    </row>
    <row r="22" spans="1:4" x14ac:dyDescent="0.2">
      <c r="A22" s="2" t="s">
        <v>866</v>
      </c>
      <c r="B22" s="16">
        <v>62.532947999999998</v>
      </c>
    </row>
    <row r="24" spans="1:4" x14ac:dyDescent="0.2">
      <c r="A24" s="15" t="s">
        <v>160</v>
      </c>
    </row>
    <row r="25" spans="1:4" x14ac:dyDescent="0.2">
      <c r="A25" s="2" t="s">
        <v>863</v>
      </c>
      <c r="B25" s="16">
        <v>39.616849799999997</v>
      </c>
    </row>
    <row r="26" spans="1:4" x14ac:dyDescent="0.2">
      <c r="A26" s="2" t="s">
        <v>864</v>
      </c>
      <c r="B26" s="16">
        <v>70.198674800000006</v>
      </c>
    </row>
    <row r="27" spans="1:4" x14ac:dyDescent="0.2">
      <c r="A27" s="2" t="s">
        <v>865</v>
      </c>
      <c r="B27" s="16">
        <v>38.0896288</v>
      </c>
    </row>
    <row r="28" spans="1:4" x14ac:dyDescent="0.2">
      <c r="A28" s="2" t="s">
        <v>866</v>
      </c>
      <c r="B28" s="16">
        <v>67.831563500000001</v>
      </c>
    </row>
    <row r="30" spans="1:4" x14ac:dyDescent="0.2">
      <c r="A30" s="15" t="s">
        <v>161</v>
      </c>
      <c r="B30" s="61"/>
    </row>
    <row r="31" spans="1:4" x14ac:dyDescent="0.2">
      <c r="A31" s="15"/>
      <c r="B31" s="61"/>
    </row>
    <row r="32" spans="1:4" x14ac:dyDescent="0.2">
      <c r="A32" s="72" t="s">
        <v>544</v>
      </c>
      <c r="B32" s="73"/>
      <c r="C32" s="81" t="s">
        <v>545</v>
      </c>
      <c r="D32" s="82"/>
    </row>
    <row r="33" spans="1:4" ht="12.75" x14ac:dyDescent="0.2">
      <c r="A33" s="96"/>
      <c r="B33" s="97"/>
      <c r="C33" s="20" t="s">
        <v>546</v>
      </c>
      <c r="D33" s="20" t="s">
        <v>547</v>
      </c>
    </row>
    <row r="34" spans="1:4" ht="12.75" x14ac:dyDescent="0.2">
      <c r="A34" s="98" t="s">
        <v>513</v>
      </c>
      <c r="B34" s="99"/>
      <c r="C34" s="23">
        <v>1.2278505340000001</v>
      </c>
      <c r="D34" s="23">
        <v>1.1375802960000001</v>
      </c>
    </row>
    <row r="35" spans="1:4" ht="12.75" x14ac:dyDescent="0.2">
      <c r="A35" s="98" t="s">
        <v>511</v>
      </c>
      <c r="B35" s="99"/>
      <c r="C35" s="23">
        <v>1.2278505340000001</v>
      </c>
      <c r="D35" s="23">
        <v>1.1375802960000001</v>
      </c>
    </row>
    <row r="36" spans="1:4" x14ac:dyDescent="0.2">
      <c r="A36" s="15"/>
      <c r="B36" s="61"/>
    </row>
    <row r="37" spans="1:4" x14ac:dyDescent="0.2">
      <c r="A37" s="15" t="s">
        <v>868</v>
      </c>
      <c r="B37" s="62">
        <v>0.28057224008794507</v>
      </c>
    </row>
  </sheetData>
  <mergeCells count="5">
    <mergeCell ref="A1:E1"/>
    <mergeCell ref="C32:D32"/>
    <mergeCell ref="A33:B33"/>
    <mergeCell ref="A34:B34"/>
    <mergeCell ref="A35:B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7" style="2" bestFit="1" customWidth="1"/>
    <col min="3" max="3" width="28.710937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37" style="3" bestFit="1" customWidth="1"/>
    <col min="259" max="259" width="28.7109375" style="3" bestFit="1" customWidth="1"/>
    <col min="260" max="260" width="9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37" style="3" bestFit="1" customWidth="1"/>
    <col min="515" max="515" width="28.7109375" style="3" bestFit="1" customWidth="1"/>
    <col min="516" max="516" width="9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37" style="3" bestFit="1" customWidth="1"/>
    <col min="771" max="771" width="28.7109375" style="3" bestFit="1" customWidth="1"/>
    <col min="772" max="772" width="9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37" style="3" bestFit="1" customWidth="1"/>
    <col min="1027" max="1027" width="28.7109375" style="3" bestFit="1" customWidth="1"/>
    <col min="1028" max="1028" width="9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37" style="3" bestFit="1" customWidth="1"/>
    <col min="1283" max="1283" width="28.7109375" style="3" bestFit="1" customWidth="1"/>
    <col min="1284" max="1284" width="9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37" style="3" bestFit="1" customWidth="1"/>
    <col min="1539" max="1539" width="28.7109375" style="3" bestFit="1" customWidth="1"/>
    <col min="1540" max="1540" width="9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37" style="3" bestFit="1" customWidth="1"/>
    <col min="1795" max="1795" width="28.7109375" style="3" bestFit="1" customWidth="1"/>
    <col min="1796" max="1796" width="9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37" style="3" bestFit="1" customWidth="1"/>
    <col min="2051" max="2051" width="28.7109375" style="3" bestFit="1" customWidth="1"/>
    <col min="2052" max="2052" width="9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37" style="3" bestFit="1" customWidth="1"/>
    <col min="2307" max="2307" width="28.7109375" style="3" bestFit="1" customWidth="1"/>
    <col min="2308" max="2308" width="9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37" style="3" bestFit="1" customWidth="1"/>
    <col min="2563" max="2563" width="28.7109375" style="3" bestFit="1" customWidth="1"/>
    <col min="2564" max="2564" width="9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37" style="3" bestFit="1" customWidth="1"/>
    <col min="2819" max="2819" width="28.7109375" style="3" bestFit="1" customWidth="1"/>
    <col min="2820" max="2820" width="9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37" style="3" bestFit="1" customWidth="1"/>
    <col min="3075" max="3075" width="28.7109375" style="3" bestFit="1" customWidth="1"/>
    <col min="3076" max="3076" width="9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37" style="3" bestFit="1" customWidth="1"/>
    <col min="3331" max="3331" width="28.7109375" style="3" bestFit="1" customWidth="1"/>
    <col min="3332" max="3332" width="9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37" style="3" bestFit="1" customWidth="1"/>
    <col min="3587" max="3587" width="28.7109375" style="3" bestFit="1" customWidth="1"/>
    <col min="3588" max="3588" width="9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37" style="3" bestFit="1" customWidth="1"/>
    <col min="3843" max="3843" width="28.7109375" style="3" bestFit="1" customWidth="1"/>
    <col min="3844" max="3844" width="9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37" style="3" bestFit="1" customWidth="1"/>
    <col min="4099" max="4099" width="28.7109375" style="3" bestFit="1" customWidth="1"/>
    <col min="4100" max="4100" width="9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37" style="3" bestFit="1" customWidth="1"/>
    <col min="4355" max="4355" width="28.7109375" style="3" bestFit="1" customWidth="1"/>
    <col min="4356" max="4356" width="9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37" style="3" bestFit="1" customWidth="1"/>
    <col min="4611" max="4611" width="28.7109375" style="3" bestFit="1" customWidth="1"/>
    <col min="4612" max="4612" width="9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37" style="3" bestFit="1" customWidth="1"/>
    <col min="4867" max="4867" width="28.7109375" style="3" bestFit="1" customWidth="1"/>
    <col min="4868" max="4868" width="9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37" style="3" bestFit="1" customWidth="1"/>
    <col min="5123" max="5123" width="28.7109375" style="3" bestFit="1" customWidth="1"/>
    <col min="5124" max="5124" width="9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37" style="3" bestFit="1" customWidth="1"/>
    <col min="5379" max="5379" width="28.7109375" style="3" bestFit="1" customWidth="1"/>
    <col min="5380" max="5380" width="9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37" style="3" bestFit="1" customWidth="1"/>
    <col min="5635" max="5635" width="28.7109375" style="3" bestFit="1" customWidth="1"/>
    <col min="5636" max="5636" width="9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37" style="3" bestFit="1" customWidth="1"/>
    <col min="5891" max="5891" width="28.7109375" style="3" bestFit="1" customWidth="1"/>
    <col min="5892" max="5892" width="9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37" style="3" bestFit="1" customWidth="1"/>
    <col min="6147" max="6147" width="28.7109375" style="3" bestFit="1" customWidth="1"/>
    <col min="6148" max="6148" width="9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37" style="3" bestFit="1" customWidth="1"/>
    <col min="6403" max="6403" width="28.7109375" style="3" bestFit="1" customWidth="1"/>
    <col min="6404" max="6404" width="9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37" style="3" bestFit="1" customWidth="1"/>
    <col min="6659" max="6659" width="28.7109375" style="3" bestFit="1" customWidth="1"/>
    <col min="6660" max="6660" width="9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37" style="3" bestFit="1" customWidth="1"/>
    <col min="6915" max="6915" width="28.7109375" style="3" bestFit="1" customWidth="1"/>
    <col min="6916" max="6916" width="9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37" style="3" bestFit="1" customWidth="1"/>
    <col min="7171" max="7171" width="28.7109375" style="3" bestFit="1" customWidth="1"/>
    <col min="7172" max="7172" width="9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37" style="3" bestFit="1" customWidth="1"/>
    <col min="7427" max="7427" width="28.7109375" style="3" bestFit="1" customWidth="1"/>
    <col min="7428" max="7428" width="9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37" style="3" bestFit="1" customWidth="1"/>
    <col min="7683" max="7683" width="28.7109375" style="3" bestFit="1" customWidth="1"/>
    <col min="7684" max="7684" width="9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37" style="3" bestFit="1" customWidth="1"/>
    <col min="7939" max="7939" width="28.7109375" style="3" bestFit="1" customWidth="1"/>
    <col min="7940" max="7940" width="9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37" style="3" bestFit="1" customWidth="1"/>
    <col min="8195" max="8195" width="28.7109375" style="3" bestFit="1" customWidth="1"/>
    <col min="8196" max="8196" width="9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37" style="3" bestFit="1" customWidth="1"/>
    <col min="8451" max="8451" width="28.7109375" style="3" bestFit="1" customWidth="1"/>
    <col min="8452" max="8452" width="9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37" style="3" bestFit="1" customWidth="1"/>
    <col min="8707" max="8707" width="28.7109375" style="3" bestFit="1" customWidth="1"/>
    <col min="8708" max="8708" width="9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37" style="3" bestFit="1" customWidth="1"/>
    <col min="8963" max="8963" width="28.7109375" style="3" bestFit="1" customWidth="1"/>
    <col min="8964" max="8964" width="9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37" style="3" bestFit="1" customWidth="1"/>
    <col min="9219" max="9219" width="28.7109375" style="3" bestFit="1" customWidth="1"/>
    <col min="9220" max="9220" width="9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37" style="3" bestFit="1" customWidth="1"/>
    <col min="9475" max="9475" width="28.7109375" style="3" bestFit="1" customWidth="1"/>
    <col min="9476" max="9476" width="9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37" style="3" bestFit="1" customWidth="1"/>
    <col min="9731" max="9731" width="28.7109375" style="3" bestFit="1" customWidth="1"/>
    <col min="9732" max="9732" width="9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37" style="3" bestFit="1" customWidth="1"/>
    <col min="9987" max="9987" width="28.7109375" style="3" bestFit="1" customWidth="1"/>
    <col min="9988" max="9988" width="9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37" style="3" bestFit="1" customWidth="1"/>
    <col min="10243" max="10243" width="28.7109375" style="3" bestFit="1" customWidth="1"/>
    <col min="10244" max="10244" width="9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37" style="3" bestFit="1" customWidth="1"/>
    <col min="10499" max="10499" width="28.7109375" style="3" bestFit="1" customWidth="1"/>
    <col min="10500" max="10500" width="9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37" style="3" bestFit="1" customWidth="1"/>
    <col min="10755" max="10755" width="28.7109375" style="3" bestFit="1" customWidth="1"/>
    <col min="10756" max="10756" width="9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37" style="3" bestFit="1" customWidth="1"/>
    <col min="11011" max="11011" width="28.7109375" style="3" bestFit="1" customWidth="1"/>
    <col min="11012" max="11012" width="9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37" style="3" bestFit="1" customWidth="1"/>
    <col min="11267" max="11267" width="28.7109375" style="3" bestFit="1" customWidth="1"/>
    <col min="11268" max="11268" width="9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37" style="3" bestFit="1" customWidth="1"/>
    <col min="11523" max="11523" width="28.7109375" style="3" bestFit="1" customWidth="1"/>
    <col min="11524" max="11524" width="9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37" style="3" bestFit="1" customWidth="1"/>
    <col min="11779" max="11779" width="28.7109375" style="3" bestFit="1" customWidth="1"/>
    <col min="11780" max="11780" width="9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37" style="3" bestFit="1" customWidth="1"/>
    <col min="12035" max="12035" width="28.7109375" style="3" bestFit="1" customWidth="1"/>
    <col min="12036" max="12036" width="9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37" style="3" bestFit="1" customWidth="1"/>
    <col min="12291" max="12291" width="28.7109375" style="3" bestFit="1" customWidth="1"/>
    <col min="12292" max="12292" width="9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37" style="3" bestFit="1" customWidth="1"/>
    <col min="12547" max="12547" width="28.7109375" style="3" bestFit="1" customWidth="1"/>
    <col min="12548" max="12548" width="9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37" style="3" bestFit="1" customWidth="1"/>
    <col min="12803" max="12803" width="28.7109375" style="3" bestFit="1" customWidth="1"/>
    <col min="12804" max="12804" width="9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37" style="3" bestFit="1" customWidth="1"/>
    <col min="13059" max="13059" width="28.7109375" style="3" bestFit="1" customWidth="1"/>
    <col min="13060" max="13060" width="9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37" style="3" bestFit="1" customWidth="1"/>
    <col min="13315" max="13315" width="28.7109375" style="3" bestFit="1" customWidth="1"/>
    <col min="13316" max="13316" width="9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37" style="3" bestFit="1" customWidth="1"/>
    <col min="13571" max="13571" width="28.7109375" style="3" bestFit="1" customWidth="1"/>
    <col min="13572" max="13572" width="9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37" style="3" bestFit="1" customWidth="1"/>
    <col min="13827" max="13827" width="28.7109375" style="3" bestFit="1" customWidth="1"/>
    <col min="13828" max="13828" width="9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37" style="3" bestFit="1" customWidth="1"/>
    <col min="14083" max="14083" width="28.7109375" style="3" bestFit="1" customWidth="1"/>
    <col min="14084" max="14084" width="9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37" style="3" bestFit="1" customWidth="1"/>
    <col min="14339" max="14339" width="28.7109375" style="3" bestFit="1" customWidth="1"/>
    <col min="14340" max="14340" width="9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37" style="3" bestFit="1" customWidth="1"/>
    <col min="14595" max="14595" width="28.7109375" style="3" bestFit="1" customWidth="1"/>
    <col min="14596" max="14596" width="9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37" style="3" bestFit="1" customWidth="1"/>
    <col min="14851" max="14851" width="28.7109375" style="3" bestFit="1" customWidth="1"/>
    <col min="14852" max="14852" width="9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37" style="3" bestFit="1" customWidth="1"/>
    <col min="15107" max="15107" width="28.7109375" style="3" bestFit="1" customWidth="1"/>
    <col min="15108" max="15108" width="9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37" style="3" bestFit="1" customWidth="1"/>
    <col min="15363" max="15363" width="28.7109375" style="3" bestFit="1" customWidth="1"/>
    <col min="15364" max="15364" width="9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37" style="3" bestFit="1" customWidth="1"/>
    <col min="15619" max="15619" width="28.7109375" style="3" bestFit="1" customWidth="1"/>
    <col min="15620" max="15620" width="9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37" style="3" bestFit="1" customWidth="1"/>
    <col min="15875" max="15875" width="28.7109375" style="3" bestFit="1" customWidth="1"/>
    <col min="15876" max="15876" width="9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37" style="3" bestFit="1" customWidth="1"/>
    <col min="16131" max="16131" width="28.7109375" style="3" bestFit="1" customWidth="1"/>
    <col min="16132" max="16132" width="9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1176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6" x14ac:dyDescent="0.2">
      <c r="A4" s="7"/>
      <c r="B4" s="7"/>
      <c r="C4" s="7"/>
      <c r="D4" s="7"/>
      <c r="E4" s="7"/>
      <c r="F4" s="3"/>
    </row>
    <row r="5" spans="1:6" x14ac:dyDescent="0.2">
      <c r="A5" s="12" t="s">
        <v>1164</v>
      </c>
      <c r="B5" s="10"/>
      <c r="C5" s="10"/>
      <c r="D5" s="10"/>
      <c r="E5" s="10"/>
      <c r="F5" s="3"/>
    </row>
    <row r="6" spans="1:6" x14ac:dyDescent="0.2">
      <c r="A6" s="10" t="s">
        <v>1177</v>
      </c>
      <c r="B6" s="10" t="s">
        <v>1178</v>
      </c>
      <c r="C6" s="10">
        <v>141586.59</v>
      </c>
      <c r="D6" s="10">
        <v>3106.6345727000003</v>
      </c>
      <c r="E6" s="10">
        <v>99.309808818902056</v>
      </c>
      <c r="F6" s="3"/>
    </row>
    <row r="7" spans="1:6" x14ac:dyDescent="0.2">
      <c r="A7" s="12" t="s">
        <v>135</v>
      </c>
      <c r="B7" s="10"/>
      <c r="C7" s="10"/>
      <c r="D7" s="12">
        <f>SUM(D6:D6)</f>
        <v>3106.6345727000003</v>
      </c>
      <c r="E7" s="12">
        <f>SUM(E6:E6)</f>
        <v>99.309808818902056</v>
      </c>
      <c r="F7" s="3"/>
    </row>
    <row r="8" spans="1:6" x14ac:dyDescent="0.2">
      <c r="A8" s="10"/>
      <c r="B8" s="10"/>
      <c r="C8" s="10"/>
      <c r="D8" s="10"/>
      <c r="E8" s="10"/>
      <c r="F8" s="3"/>
    </row>
    <row r="9" spans="1:6" x14ac:dyDescent="0.2">
      <c r="A9" s="12" t="s">
        <v>135</v>
      </c>
      <c r="B9" s="10"/>
      <c r="C9" s="10"/>
      <c r="D9" s="40">
        <v>3106.6345727000003</v>
      </c>
      <c r="E9" s="40">
        <v>99.309808818902056</v>
      </c>
      <c r="F9" s="3"/>
    </row>
    <row r="10" spans="1:6" x14ac:dyDescent="0.2">
      <c r="A10" s="10"/>
      <c r="B10" s="10"/>
      <c r="C10" s="10"/>
      <c r="D10" s="63"/>
      <c r="E10" s="63"/>
      <c r="F10" s="3"/>
    </row>
    <row r="11" spans="1:6" x14ac:dyDescent="0.2">
      <c r="A11" s="12" t="s">
        <v>152</v>
      </c>
      <c r="B11" s="10"/>
      <c r="C11" s="10"/>
      <c r="D11" s="40">
        <v>21.590735200000001</v>
      </c>
      <c r="E11" s="40">
        <v>0.6901911810979503</v>
      </c>
      <c r="F11" s="3"/>
    </row>
    <row r="12" spans="1:6" x14ac:dyDescent="0.2">
      <c r="A12" s="10"/>
      <c r="B12" s="10"/>
      <c r="C12" s="10"/>
      <c r="D12" s="63"/>
      <c r="E12" s="63"/>
      <c r="F12" s="3"/>
    </row>
    <row r="13" spans="1:6" x14ac:dyDescent="0.2">
      <c r="A13" s="14" t="s">
        <v>153</v>
      </c>
      <c r="B13" s="7"/>
      <c r="C13" s="7"/>
      <c r="D13" s="64">
        <f>SUM(D9:D11)</f>
        <v>3128.2253079000002</v>
      </c>
      <c r="E13" s="64">
        <f>SUM(E9:E11)</f>
        <v>100</v>
      </c>
      <c r="F13" s="3"/>
    </row>
    <row r="15" spans="1:6" x14ac:dyDescent="0.2">
      <c r="A15" s="15" t="s">
        <v>157</v>
      </c>
    </row>
    <row r="16" spans="1:6" x14ac:dyDescent="0.2">
      <c r="A16" s="15" t="s">
        <v>158</v>
      </c>
    </row>
    <row r="17" spans="1:2" x14ac:dyDescent="0.2">
      <c r="A17" s="15" t="s">
        <v>159</v>
      </c>
    </row>
    <row r="18" spans="1:2" x14ac:dyDescent="0.2">
      <c r="A18" s="2" t="s">
        <v>863</v>
      </c>
      <c r="B18" s="16">
        <v>8.7975872000000006</v>
      </c>
    </row>
    <row r="19" spans="1:2" x14ac:dyDescent="0.2">
      <c r="A19" s="2" t="s">
        <v>864</v>
      </c>
      <c r="B19" s="16">
        <v>8.7975901000000007</v>
      </c>
    </row>
    <row r="20" spans="1:2" x14ac:dyDescent="0.2">
      <c r="A20" s="2" t="s">
        <v>865</v>
      </c>
      <c r="B20" s="16">
        <v>8.5883932000000005</v>
      </c>
    </row>
    <row r="21" spans="1:2" x14ac:dyDescent="0.2">
      <c r="A21" s="2" t="s">
        <v>866</v>
      </c>
      <c r="B21" s="16">
        <v>8.5883765000000007</v>
      </c>
    </row>
    <row r="23" spans="1:2" x14ac:dyDescent="0.2">
      <c r="A23" s="15" t="s">
        <v>160</v>
      </c>
    </row>
    <row r="24" spans="1:2" x14ac:dyDescent="0.2">
      <c r="A24" s="2" t="s">
        <v>863</v>
      </c>
      <c r="B24" s="16">
        <v>9.1647821</v>
      </c>
    </row>
    <row r="25" spans="1:2" x14ac:dyDescent="0.2">
      <c r="A25" s="2" t="s">
        <v>864</v>
      </c>
      <c r="B25" s="16">
        <v>9.1647806000000003</v>
      </c>
    </row>
    <row r="26" spans="1:2" x14ac:dyDescent="0.2">
      <c r="A26" s="2" t="s">
        <v>865</v>
      </c>
      <c r="B26" s="16">
        <v>8.8753434000000002</v>
      </c>
    </row>
    <row r="27" spans="1:2" x14ac:dyDescent="0.2">
      <c r="A27" s="2" t="s">
        <v>866</v>
      </c>
      <c r="B27" s="16">
        <v>8.8753434999999996</v>
      </c>
    </row>
    <row r="29" spans="1:2" x14ac:dyDescent="0.2">
      <c r="A29" s="15" t="s">
        <v>161</v>
      </c>
      <c r="B29" s="61" t="s">
        <v>867</v>
      </c>
    </row>
    <row r="30" spans="1:2" x14ac:dyDescent="0.2">
      <c r="A30" s="15" t="s">
        <v>868</v>
      </c>
      <c r="B30" s="62">
        <v>1.2968325946906313E-2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showGridLines="0" zoomScale="115" zoomScaleNormal="115" workbookViewId="0"/>
  </sheetViews>
  <sheetFormatPr defaultRowHeight="11.25" x14ac:dyDescent="0.2"/>
  <cols>
    <col min="1" max="1" width="38" style="3" customWidth="1"/>
    <col min="2" max="2" width="43.140625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80" t="s">
        <v>432</v>
      </c>
      <c r="C1" s="80"/>
      <c r="D1" s="80"/>
      <c r="E1" s="80"/>
    </row>
    <row r="3" spans="1:6" s="1" customFormat="1" x14ac:dyDescent="0.2">
      <c r="A3" s="4" t="s">
        <v>1</v>
      </c>
      <c r="B3" s="4" t="s">
        <v>2</v>
      </c>
      <c r="C3" s="4" t="s">
        <v>163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136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324</v>
      </c>
      <c r="B8" s="9" t="s">
        <v>661</v>
      </c>
      <c r="C8" s="9" t="s">
        <v>218</v>
      </c>
      <c r="D8" s="9">
        <v>480</v>
      </c>
      <c r="E8" s="10">
        <v>12118.727999999999</v>
      </c>
      <c r="F8" s="10">
        <v>4.0030311245745303</v>
      </c>
    </row>
    <row r="9" spans="1:6" x14ac:dyDescent="0.2">
      <c r="A9" s="9" t="s">
        <v>258</v>
      </c>
      <c r="B9" s="9" t="s">
        <v>573</v>
      </c>
      <c r="C9" s="9" t="s">
        <v>196</v>
      </c>
      <c r="D9" s="9">
        <v>970</v>
      </c>
      <c r="E9" s="10">
        <v>9785.0593000000008</v>
      </c>
      <c r="F9" s="10">
        <v>3.2321788997745902</v>
      </c>
    </row>
    <row r="10" spans="1:6" x14ac:dyDescent="0.2">
      <c r="A10" s="9" t="s">
        <v>259</v>
      </c>
      <c r="B10" s="9" t="s">
        <v>662</v>
      </c>
      <c r="C10" s="9" t="s">
        <v>196</v>
      </c>
      <c r="D10" s="9">
        <v>950</v>
      </c>
      <c r="E10" s="10">
        <v>9697.2389999999996</v>
      </c>
      <c r="F10" s="10">
        <v>3.2031702947238299</v>
      </c>
    </row>
    <row r="11" spans="1:6" x14ac:dyDescent="0.2">
      <c r="A11" s="9" t="s">
        <v>209</v>
      </c>
      <c r="B11" s="9" t="s">
        <v>577</v>
      </c>
      <c r="C11" s="9" t="s">
        <v>210</v>
      </c>
      <c r="D11" s="9">
        <v>900</v>
      </c>
      <c r="E11" s="10">
        <v>9073.9889999999996</v>
      </c>
      <c r="F11" s="10">
        <v>2.9972997488719</v>
      </c>
    </row>
    <row r="12" spans="1:6" x14ac:dyDescent="0.2">
      <c r="A12" s="9" t="s">
        <v>214</v>
      </c>
      <c r="B12" s="9" t="s">
        <v>575</v>
      </c>
      <c r="C12" s="9" t="s">
        <v>196</v>
      </c>
      <c r="D12" s="9">
        <v>800</v>
      </c>
      <c r="E12" s="10">
        <v>8172.4080000000004</v>
      </c>
      <c r="F12" s="10">
        <v>2.6994915296986499</v>
      </c>
    </row>
    <row r="13" spans="1:6" x14ac:dyDescent="0.2">
      <c r="A13" s="9" t="s">
        <v>376</v>
      </c>
      <c r="B13" s="9" t="s">
        <v>663</v>
      </c>
      <c r="C13" s="9" t="s">
        <v>213</v>
      </c>
      <c r="D13" s="9">
        <v>15</v>
      </c>
      <c r="E13" s="10">
        <v>7662.7275</v>
      </c>
      <c r="F13" s="10">
        <v>2.5311350070430798</v>
      </c>
    </row>
    <row r="14" spans="1:6" x14ac:dyDescent="0.2">
      <c r="A14" s="9" t="s">
        <v>399</v>
      </c>
      <c r="B14" s="9" t="s">
        <v>582</v>
      </c>
      <c r="C14" s="9" t="s">
        <v>169</v>
      </c>
      <c r="D14" s="9">
        <v>750</v>
      </c>
      <c r="E14" s="10">
        <v>7532.0550000000003</v>
      </c>
      <c r="F14" s="10">
        <v>2.4879715591444298</v>
      </c>
    </row>
    <row r="15" spans="1:6" x14ac:dyDescent="0.2">
      <c r="A15" s="9" t="s">
        <v>393</v>
      </c>
      <c r="B15" s="9" t="s">
        <v>664</v>
      </c>
      <c r="C15" s="9" t="s">
        <v>218</v>
      </c>
      <c r="D15" s="9">
        <v>700</v>
      </c>
      <c r="E15" s="10">
        <v>7354.7809999999999</v>
      </c>
      <c r="F15" s="10">
        <v>2.4294148080086799</v>
      </c>
    </row>
    <row r="16" spans="1:6" x14ac:dyDescent="0.2">
      <c r="A16" s="9" t="s">
        <v>216</v>
      </c>
      <c r="B16" s="9" t="s">
        <v>665</v>
      </c>
      <c r="C16" s="9" t="s">
        <v>196</v>
      </c>
      <c r="D16" s="9">
        <v>700</v>
      </c>
      <c r="E16" s="10">
        <v>7238.8119999999999</v>
      </c>
      <c r="F16" s="10">
        <v>2.3911081873397602</v>
      </c>
    </row>
    <row r="17" spans="1:6" x14ac:dyDescent="0.2">
      <c r="A17" s="9" t="s">
        <v>191</v>
      </c>
      <c r="B17" s="9" t="s">
        <v>666</v>
      </c>
      <c r="C17" s="9" t="s">
        <v>192</v>
      </c>
      <c r="D17" s="9">
        <v>669</v>
      </c>
      <c r="E17" s="10">
        <v>6733.6589400000003</v>
      </c>
      <c r="F17" s="10">
        <v>2.2242471585375601</v>
      </c>
    </row>
    <row r="18" spans="1:6" x14ac:dyDescent="0.2">
      <c r="A18" s="9" t="s">
        <v>422</v>
      </c>
      <c r="B18" s="9" t="s">
        <v>667</v>
      </c>
      <c r="C18" s="9" t="s">
        <v>196</v>
      </c>
      <c r="D18" s="9">
        <v>650</v>
      </c>
      <c r="E18" s="10">
        <v>6546.6115</v>
      </c>
      <c r="F18" s="10">
        <v>2.1624620665632199</v>
      </c>
    </row>
    <row r="19" spans="1:6" x14ac:dyDescent="0.2">
      <c r="A19" s="9" t="s">
        <v>330</v>
      </c>
      <c r="B19" s="9" t="s">
        <v>571</v>
      </c>
      <c r="C19" s="9" t="s">
        <v>196</v>
      </c>
      <c r="D19" s="9">
        <v>550</v>
      </c>
      <c r="E19" s="10">
        <v>5632.1594999999998</v>
      </c>
      <c r="F19" s="10">
        <v>1.8604023274611099</v>
      </c>
    </row>
    <row r="20" spans="1:6" x14ac:dyDescent="0.2">
      <c r="A20" s="9" t="s">
        <v>392</v>
      </c>
      <c r="B20" s="9" t="s">
        <v>668</v>
      </c>
      <c r="C20" s="9" t="s">
        <v>208</v>
      </c>
      <c r="D20" s="9">
        <v>550</v>
      </c>
      <c r="E20" s="10">
        <v>5519.9594999999999</v>
      </c>
      <c r="F20" s="10">
        <v>1.8233406744413201</v>
      </c>
    </row>
    <row r="21" spans="1:6" x14ac:dyDescent="0.2">
      <c r="A21" s="9" t="s">
        <v>219</v>
      </c>
      <c r="B21" s="9" t="s">
        <v>669</v>
      </c>
      <c r="C21" s="9" t="s">
        <v>220</v>
      </c>
      <c r="D21" s="9">
        <v>750</v>
      </c>
      <c r="E21" s="10">
        <v>5052.51</v>
      </c>
      <c r="F21" s="10">
        <v>1.6689338012392101</v>
      </c>
    </row>
    <row r="22" spans="1:6" x14ac:dyDescent="0.2">
      <c r="A22" s="9" t="s">
        <v>267</v>
      </c>
      <c r="B22" s="9" t="s">
        <v>569</v>
      </c>
      <c r="C22" s="9" t="s">
        <v>220</v>
      </c>
      <c r="D22" s="9">
        <v>450</v>
      </c>
      <c r="E22" s="10">
        <v>4532.5664999999999</v>
      </c>
      <c r="F22" s="10">
        <v>1.4971872273809499</v>
      </c>
    </row>
    <row r="23" spans="1:6" x14ac:dyDescent="0.2">
      <c r="A23" s="9" t="s">
        <v>328</v>
      </c>
      <c r="B23" s="9" t="s">
        <v>670</v>
      </c>
      <c r="C23" s="9" t="s">
        <v>218</v>
      </c>
      <c r="D23" s="9">
        <v>400</v>
      </c>
      <c r="E23" s="10">
        <v>4159.9920000000002</v>
      </c>
      <c r="F23" s="10">
        <v>1.3741192519529299</v>
      </c>
    </row>
    <row r="24" spans="1:6" x14ac:dyDescent="0.2">
      <c r="A24" s="9" t="s">
        <v>212</v>
      </c>
      <c r="B24" s="9" t="s">
        <v>671</v>
      </c>
      <c r="C24" s="9" t="s">
        <v>213</v>
      </c>
      <c r="D24" s="9">
        <v>8</v>
      </c>
      <c r="E24" s="10">
        <v>4086.788</v>
      </c>
      <c r="F24" s="10">
        <v>1.3499386704229801</v>
      </c>
    </row>
    <row r="25" spans="1:6" x14ac:dyDescent="0.2">
      <c r="A25" s="9" t="s">
        <v>306</v>
      </c>
      <c r="B25" s="9" t="s">
        <v>672</v>
      </c>
      <c r="C25" s="9" t="s">
        <v>213</v>
      </c>
      <c r="D25" s="9">
        <v>7</v>
      </c>
      <c r="E25" s="10">
        <v>3566.1605</v>
      </c>
      <c r="F25" s="10">
        <v>1.1779661592147499</v>
      </c>
    </row>
    <row r="26" spans="1:6" x14ac:dyDescent="0.2">
      <c r="A26" s="9" t="s">
        <v>374</v>
      </c>
      <c r="B26" s="9" t="s">
        <v>673</v>
      </c>
      <c r="C26" s="9" t="s">
        <v>192</v>
      </c>
      <c r="D26" s="9">
        <v>300</v>
      </c>
      <c r="E26" s="10">
        <v>3044.337</v>
      </c>
      <c r="F26" s="10">
        <v>1.0055985879618601</v>
      </c>
    </row>
    <row r="27" spans="1:6" x14ac:dyDescent="0.2">
      <c r="A27" s="9" t="s">
        <v>261</v>
      </c>
      <c r="B27" s="9" t="s">
        <v>586</v>
      </c>
      <c r="C27" s="9" t="s">
        <v>210</v>
      </c>
      <c r="D27" s="9">
        <v>300</v>
      </c>
      <c r="E27" s="10">
        <v>3032.8560000000002</v>
      </c>
      <c r="F27" s="10">
        <v>1.0018062097237099</v>
      </c>
    </row>
    <row r="28" spans="1:6" x14ac:dyDescent="0.2">
      <c r="A28" s="9" t="s">
        <v>140</v>
      </c>
      <c r="B28" s="9" t="s">
        <v>588</v>
      </c>
      <c r="C28" s="9" t="s">
        <v>141</v>
      </c>
      <c r="D28" s="9">
        <v>230</v>
      </c>
      <c r="E28" s="10">
        <v>2345.3951000000002</v>
      </c>
      <c r="F28" s="10">
        <v>0.77472566301715795</v>
      </c>
    </row>
    <row r="29" spans="1:6" x14ac:dyDescent="0.2">
      <c r="A29" s="9" t="s">
        <v>276</v>
      </c>
      <c r="B29" s="9" t="s">
        <v>561</v>
      </c>
      <c r="C29" s="9" t="s">
        <v>277</v>
      </c>
      <c r="D29" s="9">
        <v>200</v>
      </c>
      <c r="E29" s="10">
        <v>2015.758</v>
      </c>
      <c r="F29" s="10">
        <v>0.66584067351046305</v>
      </c>
    </row>
    <row r="30" spans="1:6" x14ac:dyDescent="0.2">
      <c r="A30" s="9" t="s">
        <v>379</v>
      </c>
      <c r="B30" s="9" t="s">
        <v>569</v>
      </c>
      <c r="C30" s="9" t="s">
        <v>220</v>
      </c>
      <c r="D30" s="9">
        <v>200</v>
      </c>
      <c r="E30" s="10">
        <v>2014.56</v>
      </c>
      <c r="F30" s="10">
        <v>0.66544495283026905</v>
      </c>
    </row>
    <row r="31" spans="1:6" x14ac:dyDescent="0.2">
      <c r="A31" s="9" t="s">
        <v>391</v>
      </c>
      <c r="B31" s="9" t="s">
        <v>674</v>
      </c>
      <c r="C31" s="9" t="s">
        <v>196</v>
      </c>
      <c r="D31" s="9">
        <v>250</v>
      </c>
      <c r="E31" s="10">
        <v>2008.65</v>
      </c>
      <c r="F31" s="10">
        <v>0.66349277485034996</v>
      </c>
    </row>
    <row r="32" spans="1:6" x14ac:dyDescent="0.2">
      <c r="A32" s="9" t="s">
        <v>327</v>
      </c>
      <c r="B32" s="9" t="s">
        <v>675</v>
      </c>
      <c r="C32" s="9" t="s">
        <v>277</v>
      </c>
      <c r="D32" s="9">
        <v>130</v>
      </c>
      <c r="E32" s="10">
        <v>1342.6803</v>
      </c>
      <c r="F32" s="10">
        <v>0.44351115325412599</v>
      </c>
    </row>
    <row r="33" spans="1:6" x14ac:dyDescent="0.2">
      <c r="A33" s="9" t="s">
        <v>378</v>
      </c>
      <c r="B33" s="9" t="s">
        <v>676</v>
      </c>
      <c r="C33" s="9" t="s">
        <v>277</v>
      </c>
      <c r="D33" s="9">
        <v>130</v>
      </c>
      <c r="E33" s="10">
        <v>1315.8561</v>
      </c>
      <c r="F33" s="10">
        <v>0.434650643513185</v>
      </c>
    </row>
    <row r="34" spans="1:6" x14ac:dyDescent="0.2">
      <c r="A34" s="9" t="s">
        <v>394</v>
      </c>
      <c r="B34" s="9" t="s">
        <v>677</v>
      </c>
      <c r="C34" s="9" t="s">
        <v>220</v>
      </c>
      <c r="D34" s="9">
        <v>100</v>
      </c>
      <c r="E34" s="10">
        <v>1010.779</v>
      </c>
      <c r="F34" s="10">
        <v>0.33387825826822098</v>
      </c>
    </row>
    <row r="35" spans="1:6" x14ac:dyDescent="0.2">
      <c r="A35" s="9" t="s">
        <v>311</v>
      </c>
      <c r="B35" s="9" t="s">
        <v>678</v>
      </c>
      <c r="C35" s="9" t="s">
        <v>210</v>
      </c>
      <c r="D35" s="9">
        <v>50</v>
      </c>
      <c r="E35" s="10">
        <v>588.01099999999997</v>
      </c>
      <c r="F35" s="10">
        <v>0.194230478198058</v>
      </c>
    </row>
    <row r="36" spans="1:6" x14ac:dyDescent="0.2">
      <c r="A36" s="8" t="s">
        <v>135</v>
      </c>
      <c r="B36" s="9"/>
      <c r="C36" s="9"/>
      <c r="D36" s="9"/>
      <c r="E36" s="12">
        <f>SUM(E8:E35)</f>
        <v>143185.08773999999</v>
      </c>
      <c r="F36" s="12">
        <f>SUM(F8:F35)</f>
        <v>47.29657789152089</v>
      </c>
    </row>
    <row r="37" spans="1:6" x14ac:dyDescent="0.2">
      <c r="A37" s="9"/>
      <c r="B37" s="9"/>
      <c r="C37" s="9"/>
      <c r="D37" s="9"/>
      <c r="E37" s="10"/>
      <c r="F37" s="10"/>
    </row>
    <row r="38" spans="1:6" x14ac:dyDescent="0.2">
      <c r="A38" s="8" t="s">
        <v>222</v>
      </c>
      <c r="B38" s="9"/>
      <c r="C38" s="9"/>
      <c r="D38" s="9"/>
      <c r="E38" s="10"/>
      <c r="F38" s="10"/>
    </row>
    <row r="39" spans="1:6" x14ac:dyDescent="0.2">
      <c r="A39" s="9" t="s">
        <v>427</v>
      </c>
      <c r="B39" s="9" t="s">
        <v>692</v>
      </c>
      <c r="C39" s="9" t="s">
        <v>245</v>
      </c>
      <c r="D39" s="9">
        <v>1650</v>
      </c>
      <c r="E39" s="10">
        <v>15823.862999999999</v>
      </c>
      <c r="F39" s="10">
        <v>5.2269030297571897</v>
      </c>
    </row>
    <row r="40" spans="1:6" x14ac:dyDescent="0.2">
      <c r="A40" s="9" t="s">
        <v>281</v>
      </c>
      <c r="B40" s="9" t="s">
        <v>679</v>
      </c>
      <c r="C40" s="9" t="s">
        <v>224</v>
      </c>
      <c r="D40" s="9">
        <v>1510</v>
      </c>
      <c r="E40" s="10">
        <v>15290.486500000001</v>
      </c>
      <c r="F40" s="10">
        <v>5.0507192973872099</v>
      </c>
    </row>
    <row r="41" spans="1:6" x14ac:dyDescent="0.2">
      <c r="A41" s="9" t="s">
        <v>242</v>
      </c>
      <c r="B41" s="9" t="s">
        <v>693</v>
      </c>
      <c r="C41" s="9" t="s">
        <v>243</v>
      </c>
      <c r="D41" s="9">
        <v>917</v>
      </c>
      <c r="E41" s="10">
        <v>11067.08043</v>
      </c>
      <c r="F41" s="10">
        <v>3.65565325168282</v>
      </c>
    </row>
    <row r="42" spans="1:6" x14ac:dyDescent="0.2">
      <c r="A42" s="9" t="s">
        <v>423</v>
      </c>
      <c r="B42" s="9" t="s">
        <v>680</v>
      </c>
      <c r="C42" s="9" t="s">
        <v>1304</v>
      </c>
      <c r="D42" s="9">
        <v>1000</v>
      </c>
      <c r="E42" s="10">
        <v>10518.07</v>
      </c>
      <c r="F42" s="10">
        <v>3.4743053545267801</v>
      </c>
    </row>
    <row r="43" spans="1:6" x14ac:dyDescent="0.2">
      <c r="A43" s="9" t="s">
        <v>234</v>
      </c>
      <c r="B43" s="9" t="s">
        <v>681</v>
      </c>
      <c r="C43" s="9" t="s">
        <v>224</v>
      </c>
      <c r="D43" s="9">
        <v>850</v>
      </c>
      <c r="E43" s="10">
        <v>8600.1384999999991</v>
      </c>
      <c r="F43" s="10">
        <v>2.8407785116682001</v>
      </c>
    </row>
    <row r="44" spans="1:6" x14ac:dyDescent="0.2">
      <c r="A44" s="9" t="s">
        <v>223</v>
      </c>
      <c r="B44" s="9" t="s">
        <v>682</v>
      </c>
      <c r="C44" s="9" t="s">
        <v>224</v>
      </c>
      <c r="D44" s="9">
        <v>700</v>
      </c>
      <c r="E44" s="10">
        <v>7096.0119999999997</v>
      </c>
      <c r="F44" s="10">
        <v>2.3439388107691101</v>
      </c>
    </row>
    <row r="45" spans="1:6" x14ac:dyDescent="0.2">
      <c r="A45" s="9" t="s">
        <v>288</v>
      </c>
      <c r="B45" s="9" t="s">
        <v>694</v>
      </c>
      <c r="C45" s="9" t="s">
        <v>1304</v>
      </c>
      <c r="D45" s="9">
        <v>52</v>
      </c>
      <c r="E45" s="10">
        <v>6830.6887999999999</v>
      </c>
      <c r="F45" s="10">
        <v>2.2562978448466402</v>
      </c>
    </row>
    <row r="46" spans="1:6" x14ac:dyDescent="0.2">
      <c r="A46" s="9" t="s">
        <v>340</v>
      </c>
      <c r="B46" s="9" t="s">
        <v>683</v>
      </c>
      <c r="C46" s="9" t="s">
        <v>341</v>
      </c>
      <c r="D46" s="9">
        <v>650</v>
      </c>
      <c r="E46" s="10">
        <v>6615.9470000000001</v>
      </c>
      <c r="F46" s="10">
        <v>2.1853648138266202</v>
      </c>
    </row>
    <row r="47" spans="1:6" x14ac:dyDescent="0.2">
      <c r="A47" s="9" t="s">
        <v>424</v>
      </c>
      <c r="B47" s="9" t="s">
        <v>684</v>
      </c>
      <c r="C47" s="9" t="s">
        <v>224</v>
      </c>
      <c r="D47" s="9">
        <v>600</v>
      </c>
      <c r="E47" s="10">
        <v>6119.4660000000003</v>
      </c>
      <c r="F47" s="10">
        <v>2.0213683204850899</v>
      </c>
    </row>
    <row r="48" spans="1:6" x14ac:dyDescent="0.2">
      <c r="A48" s="9" t="s">
        <v>349</v>
      </c>
      <c r="B48" s="9" t="s">
        <v>685</v>
      </c>
      <c r="C48" s="9" t="s">
        <v>224</v>
      </c>
      <c r="D48" s="9">
        <v>600</v>
      </c>
      <c r="E48" s="10">
        <v>6031.7520000000004</v>
      </c>
      <c r="F48" s="10">
        <v>1.9923948282125501</v>
      </c>
    </row>
    <row r="49" spans="1:6" x14ac:dyDescent="0.2">
      <c r="A49" s="9" t="s">
        <v>425</v>
      </c>
      <c r="B49" s="9" t="s">
        <v>686</v>
      </c>
      <c r="C49" s="9" t="s">
        <v>227</v>
      </c>
      <c r="D49" s="9">
        <v>535</v>
      </c>
      <c r="E49" s="10">
        <v>5415.47865</v>
      </c>
      <c r="F49" s="10">
        <v>1.78882879378255</v>
      </c>
    </row>
    <row r="50" spans="1:6" x14ac:dyDescent="0.2">
      <c r="A50" s="9" t="s">
        <v>426</v>
      </c>
      <c r="B50" s="9" t="s">
        <v>687</v>
      </c>
      <c r="C50" s="9" t="s">
        <v>1304</v>
      </c>
      <c r="D50" s="9">
        <v>500</v>
      </c>
      <c r="E50" s="10">
        <v>5259.0349999999999</v>
      </c>
      <c r="F50" s="10">
        <v>1.7371526772633901</v>
      </c>
    </row>
    <row r="51" spans="1:6" x14ac:dyDescent="0.2">
      <c r="A51" s="9" t="s">
        <v>364</v>
      </c>
      <c r="B51" s="9" t="s">
        <v>695</v>
      </c>
      <c r="C51" s="9" t="s">
        <v>365</v>
      </c>
      <c r="D51" s="9">
        <v>270</v>
      </c>
      <c r="E51" s="10">
        <v>3384.3474000000001</v>
      </c>
      <c r="F51" s="10">
        <v>1.1179100627205201</v>
      </c>
    </row>
    <row r="52" spans="1:6" x14ac:dyDescent="0.2">
      <c r="A52" s="9" t="s">
        <v>361</v>
      </c>
      <c r="B52" s="9" t="s">
        <v>696</v>
      </c>
      <c r="C52" s="9" t="s">
        <v>245</v>
      </c>
      <c r="D52" s="9">
        <v>350</v>
      </c>
      <c r="E52" s="10">
        <v>3288.9989999999998</v>
      </c>
      <c r="F52" s="10">
        <v>1.0864147925173799</v>
      </c>
    </row>
    <row r="53" spans="1:6" x14ac:dyDescent="0.2">
      <c r="A53" s="9" t="s">
        <v>416</v>
      </c>
      <c r="B53" s="9" t="s">
        <v>688</v>
      </c>
      <c r="C53" s="9" t="s">
        <v>224</v>
      </c>
      <c r="D53" s="9">
        <v>307</v>
      </c>
      <c r="E53" s="10">
        <v>3133.4169900000002</v>
      </c>
      <c r="F53" s="10">
        <v>1.0350232909956101</v>
      </c>
    </row>
    <row r="54" spans="1:6" x14ac:dyDescent="0.2">
      <c r="A54" s="9" t="s">
        <v>428</v>
      </c>
      <c r="B54" s="9" t="s">
        <v>697</v>
      </c>
      <c r="C54" s="9" t="s">
        <v>241</v>
      </c>
      <c r="D54" s="9">
        <v>260</v>
      </c>
      <c r="E54" s="10">
        <v>3039.9252000000001</v>
      </c>
      <c r="F54" s="10">
        <v>1.00414129205462</v>
      </c>
    </row>
    <row r="55" spans="1:6" x14ac:dyDescent="0.2">
      <c r="A55" s="9" t="s">
        <v>429</v>
      </c>
      <c r="B55" s="9" t="s">
        <v>698</v>
      </c>
      <c r="C55" s="9" t="s">
        <v>241</v>
      </c>
      <c r="D55" s="9">
        <v>257</v>
      </c>
      <c r="E55" s="10">
        <v>3009.7527</v>
      </c>
      <c r="F55" s="10">
        <v>0.99417477934748799</v>
      </c>
    </row>
    <row r="56" spans="1:6" x14ac:dyDescent="0.2">
      <c r="A56" s="9" t="s">
        <v>415</v>
      </c>
      <c r="B56" s="9" t="s">
        <v>689</v>
      </c>
      <c r="C56" s="9" t="s">
        <v>227</v>
      </c>
      <c r="D56" s="9">
        <v>250</v>
      </c>
      <c r="E56" s="10">
        <v>2539.9450000000002</v>
      </c>
      <c r="F56" s="10">
        <v>0.83898895079644098</v>
      </c>
    </row>
    <row r="57" spans="1:6" x14ac:dyDescent="0.2">
      <c r="A57" s="9" t="s">
        <v>417</v>
      </c>
      <c r="B57" s="9" t="s">
        <v>690</v>
      </c>
      <c r="C57" s="9" t="s">
        <v>224</v>
      </c>
      <c r="D57" s="9">
        <v>240</v>
      </c>
      <c r="E57" s="10">
        <v>2418.9</v>
      </c>
      <c r="F57" s="10">
        <v>0.79900563716202999</v>
      </c>
    </row>
    <row r="58" spans="1:6" x14ac:dyDescent="0.2">
      <c r="A58" s="9" t="s">
        <v>351</v>
      </c>
      <c r="B58" s="9" t="s">
        <v>691</v>
      </c>
      <c r="C58" s="9" t="s">
        <v>352</v>
      </c>
      <c r="D58" s="9">
        <v>200</v>
      </c>
      <c r="E58" s="10">
        <v>2036.18</v>
      </c>
      <c r="F58" s="10">
        <v>0.67258642286848602</v>
      </c>
    </row>
    <row r="59" spans="1:6" x14ac:dyDescent="0.2">
      <c r="A59" s="9" t="s">
        <v>238</v>
      </c>
      <c r="B59" s="9" t="s">
        <v>699</v>
      </c>
      <c r="C59" s="9" t="s">
        <v>239</v>
      </c>
      <c r="D59" s="9">
        <v>15</v>
      </c>
      <c r="E59" s="10">
        <v>1789.818</v>
      </c>
      <c r="F59" s="10">
        <v>0.59120867811570099</v>
      </c>
    </row>
    <row r="60" spans="1:6" x14ac:dyDescent="0.2">
      <c r="A60" s="9" t="s">
        <v>235</v>
      </c>
      <c r="B60" s="9" t="s">
        <v>700</v>
      </c>
      <c r="C60" s="9" t="s">
        <v>236</v>
      </c>
      <c r="D60" s="9">
        <v>100</v>
      </c>
      <c r="E60" s="10">
        <v>1313.63</v>
      </c>
      <c r="F60" s="10">
        <v>0.43391532314074899</v>
      </c>
    </row>
    <row r="61" spans="1:6" x14ac:dyDescent="0.2">
      <c r="A61" s="9" t="s">
        <v>355</v>
      </c>
      <c r="B61" s="9" t="s">
        <v>617</v>
      </c>
      <c r="C61" s="9" t="s">
        <v>356</v>
      </c>
      <c r="D61" s="9">
        <v>160</v>
      </c>
      <c r="E61" s="10">
        <v>804.65200000000004</v>
      </c>
      <c r="F61" s="10">
        <v>0.26579084871375502</v>
      </c>
    </row>
    <row r="62" spans="1:6" x14ac:dyDescent="0.2">
      <c r="A62" s="8" t="s">
        <v>135</v>
      </c>
      <c r="B62" s="9"/>
      <c r="C62" s="9"/>
      <c r="D62" s="9"/>
      <c r="E62" s="12">
        <f>SUM(E39:E61)</f>
        <v>131427.58416999999</v>
      </c>
      <c r="F62" s="12">
        <f>SUM(F39:F61)</f>
        <v>43.412865612640935</v>
      </c>
    </row>
    <row r="63" spans="1:6" x14ac:dyDescent="0.2">
      <c r="A63" s="9"/>
      <c r="B63" s="9"/>
      <c r="C63" s="9"/>
      <c r="D63" s="9"/>
      <c r="E63" s="10"/>
      <c r="F63" s="10"/>
    </row>
    <row r="64" spans="1:6" x14ac:dyDescent="0.2">
      <c r="A64" s="8" t="s">
        <v>142</v>
      </c>
      <c r="B64" s="9"/>
      <c r="C64" s="9"/>
      <c r="D64" s="9"/>
      <c r="E64" s="10"/>
      <c r="F64" s="10"/>
    </row>
    <row r="65" spans="1:6" x14ac:dyDescent="0.2">
      <c r="A65" s="8" t="s">
        <v>143</v>
      </c>
      <c r="B65" s="9"/>
      <c r="C65" s="9"/>
      <c r="D65" s="9"/>
      <c r="E65" s="10"/>
      <c r="F65" s="10"/>
    </row>
    <row r="66" spans="1:6" x14ac:dyDescent="0.2">
      <c r="A66" s="9" t="s">
        <v>247</v>
      </c>
      <c r="B66" s="9" t="s">
        <v>701</v>
      </c>
      <c r="C66" s="9" t="s">
        <v>145</v>
      </c>
      <c r="D66" s="9">
        <v>18500</v>
      </c>
      <c r="E66" s="10">
        <v>17302.125</v>
      </c>
      <c r="F66" s="10">
        <v>5.7151992268725804</v>
      </c>
    </row>
    <row r="67" spans="1:6" x14ac:dyDescent="0.2">
      <c r="A67" s="8" t="s">
        <v>135</v>
      </c>
      <c r="B67" s="9"/>
      <c r="C67" s="9"/>
      <c r="D67" s="9"/>
      <c r="E67" s="12">
        <f>SUM(E66:E66)</f>
        <v>17302.125</v>
      </c>
      <c r="F67" s="12">
        <f>SUM(F66:F66)</f>
        <v>5.7151992268725804</v>
      </c>
    </row>
    <row r="68" spans="1:6" x14ac:dyDescent="0.2">
      <c r="A68" s="9"/>
      <c r="B68" s="9"/>
      <c r="C68" s="9"/>
      <c r="D68" s="9"/>
      <c r="E68" s="10"/>
      <c r="F68" s="10"/>
    </row>
    <row r="69" spans="1:6" x14ac:dyDescent="0.2">
      <c r="A69" s="8" t="s">
        <v>201</v>
      </c>
      <c r="B69" s="9"/>
      <c r="C69" s="9"/>
      <c r="D69" s="9"/>
      <c r="E69" s="10"/>
      <c r="F69" s="10"/>
    </row>
    <row r="70" spans="1:6" x14ac:dyDescent="0.2">
      <c r="A70" s="9" t="s">
        <v>430</v>
      </c>
      <c r="B70" s="9" t="s">
        <v>431</v>
      </c>
      <c r="C70" s="9" t="s">
        <v>145</v>
      </c>
      <c r="D70" s="9">
        <v>200</v>
      </c>
      <c r="E70" s="10">
        <v>991.96600000000001</v>
      </c>
      <c r="F70" s="10">
        <v>0.32766399019102499</v>
      </c>
    </row>
    <row r="71" spans="1:6" x14ac:dyDescent="0.2">
      <c r="A71" s="8" t="s">
        <v>135</v>
      </c>
      <c r="B71" s="9"/>
      <c r="C71" s="9"/>
      <c r="D71" s="9"/>
      <c r="E71" s="12">
        <f>SUM(E70:E70)</f>
        <v>991.96600000000001</v>
      </c>
      <c r="F71" s="12">
        <f>SUM(F70:F70)</f>
        <v>0.32766399019102499</v>
      </c>
    </row>
    <row r="72" spans="1:6" x14ac:dyDescent="0.2">
      <c r="A72" s="9"/>
      <c r="B72" s="9"/>
      <c r="C72" s="9"/>
      <c r="D72" s="9"/>
      <c r="E72" s="10"/>
      <c r="F72" s="10"/>
    </row>
    <row r="73" spans="1:6" x14ac:dyDescent="0.2">
      <c r="A73" s="8" t="s">
        <v>135</v>
      </c>
      <c r="B73" s="9"/>
      <c r="C73" s="9"/>
      <c r="D73" s="9"/>
      <c r="E73" s="12">
        <v>292906.76290999999</v>
      </c>
      <c r="F73" s="12">
        <v>96.752306721225466</v>
      </c>
    </row>
    <row r="74" spans="1:6" x14ac:dyDescent="0.2">
      <c r="A74" s="9"/>
      <c r="B74" s="9"/>
      <c r="C74" s="9"/>
      <c r="D74" s="9"/>
      <c r="E74" s="10"/>
      <c r="F74" s="10"/>
    </row>
    <row r="75" spans="1:6" x14ac:dyDescent="0.2">
      <c r="A75" s="8" t="s">
        <v>152</v>
      </c>
      <c r="B75" s="9"/>
      <c r="C75" s="9"/>
      <c r="D75" s="9"/>
      <c r="E75" s="12">
        <v>9832.0302532999995</v>
      </c>
      <c r="F75" s="12">
        <v>3.25</v>
      </c>
    </row>
    <row r="76" spans="1:6" x14ac:dyDescent="0.2">
      <c r="A76" s="9"/>
      <c r="B76" s="9"/>
      <c r="C76" s="9"/>
      <c r="D76" s="9"/>
      <c r="E76" s="10"/>
      <c r="F76" s="10"/>
    </row>
    <row r="77" spans="1:6" x14ac:dyDescent="0.2">
      <c r="A77" s="13" t="s">
        <v>153</v>
      </c>
      <c r="B77" s="6"/>
      <c r="C77" s="6"/>
      <c r="D77" s="6"/>
      <c r="E77" s="14">
        <v>302738.79025329999</v>
      </c>
      <c r="F77" s="14">
        <f xml:space="preserve"> ROUND(SUM(F73:F76),2)</f>
        <v>100</v>
      </c>
    </row>
    <row r="78" spans="1:6" x14ac:dyDescent="0.2">
      <c r="A78" s="1" t="s">
        <v>156</v>
      </c>
    </row>
    <row r="79" spans="1:6" x14ac:dyDescent="0.2">
      <c r="A79" s="1" t="s">
        <v>1300</v>
      </c>
    </row>
    <row r="80" spans="1:6" x14ac:dyDescent="0.2">
      <c r="A80" s="1" t="s">
        <v>1301</v>
      </c>
    </row>
    <row r="81" spans="1:4" x14ac:dyDescent="0.2">
      <c r="A81" s="1" t="s">
        <v>1302</v>
      </c>
    </row>
    <row r="82" spans="1:4" x14ac:dyDescent="0.2">
      <c r="A82" s="1"/>
    </row>
    <row r="84" spans="1:4" x14ac:dyDescent="0.2">
      <c r="A84" s="1" t="s">
        <v>157</v>
      </c>
    </row>
    <row r="85" spans="1:4" x14ac:dyDescent="0.2">
      <c r="A85" s="1" t="s">
        <v>158</v>
      </c>
    </row>
    <row r="86" spans="1:4" x14ac:dyDescent="0.2">
      <c r="A86" s="1" t="s">
        <v>159</v>
      </c>
    </row>
    <row r="87" spans="1:4" x14ac:dyDescent="0.2">
      <c r="A87" s="3" t="s">
        <v>510</v>
      </c>
      <c r="D87" s="16">
        <v>17.1218</v>
      </c>
    </row>
    <row r="88" spans="1:4" x14ac:dyDescent="0.2">
      <c r="A88" s="3" t="s">
        <v>511</v>
      </c>
      <c r="D88" s="16">
        <v>10.994999999999999</v>
      </c>
    </row>
    <row r="89" spans="1:4" x14ac:dyDescent="0.2">
      <c r="A89" s="3" t="s">
        <v>512</v>
      </c>
      <c r="D89" s="16">
        <v>17.597899999999999</v>
      </c>
    </row>
    <row r="90" spans="1:4" x14ac:dyDescent="0.2">
      <c r="A90" s="3" t="s">
        <v>513</v>
      </c>
      <c r="D90" s="16">
        <v>10.713100000000001</v>
      </c>
    </row>
    <row r="92" spans="1:4" x14ac:dyDescent="0.2">
      <c r="A92" s="1" t="s">
        <v>160</v>
      </c>
    </row>
    <row r="93" spans="1:4" x14ac:dyDescent="0.2">
      <c r="A93" s="3" t="s">
        <v>510</v>
      </c>
      <c r="D93" s="16">
        <v>18.186499999999999</v>
      </c>
    </row>
    <row r="94" spans="1:4" x14ac:dyDescent="0.2">
      <c r="A94" s="3" t="s">
        <v>511</v>
      </c>
      <c r="D94" s="16">
        <v>11.270899999999999</v>
      </c>
    </row>
    <row r="95" spans="1:4" x14ac:dyDescent="0.2">
      <c r="A95" s="3" t="s">
        <v>512</v>
      </c>
      <c r="D95" s="16">
        <v>18.7562</v>
      </c>
    </row>
    <row r="96" spans="1:4" x14ac:dyDescent="0.2">
      <c r="A96" s="3" t="s">
        <v>513</v>
      </c>
      <c r="D96" s="16">
        <v>10.9306</v>
      </c>
    </row>
    <row r="98" spans="1:4" x14ac:dyDescent="0.2">
      <c r="A98" s="1" t="s">
        <v>161</v>
      </c>
      <c r="D98" s="17"/>
    </row>
    <row r="99" spans="1:4" ht="15" customHeight="1" x14ac:dyDescent="0.2">
      <c r="A99" s="87" t="s">
        <v>544</v>
      </c>
      <c r="B99" s="88"/>
      <c r="C99" s="89" t="s">
        <v>545</v>
      </c>
      <c r="D99" s="90"/>
    </row>
    <row r="100" spans="1:4" ht="12.75" x14ac:dyDescent="0.2">
      <c r="A100" s="27"/>
      <c r="B100" s="28"/>
      <c r="C100" s="29" t="s">
        <v>546</v>
      </c>
      <c r="D100" s="29" t="s">
        <v>547</v>
      </c>
    </row>
    <row r="101" spans="1:4" ht="12.75" x14ac:dyDescent="0.2">
      <c r="A101" s="30" t="s">
        <v>513</v>
      </c>
      <c r="B101" s="31"/>
      <c r="C101" s="32">
        <v>0.31779660879999999</v>
      </c>
      <c r="D101" s="33">
        <v>0.29443254720000001</v>
      </c>
    </row>
    <row r="102" spans="1:4" ht="12.75" x14ac:dyDescent="0.2">
      <c r="A102" s="30" t="s">
        <v>511</v>
      </c>
      <c r="B102" s="31"/>
      <c r="C102" s="32">
        <v>0.31779660879999999</v>
      </c>
      <c r="D102" s="33">
        <v>0.29443254720000001</v>
      </c>
    </row>
    <row r="103" spans="1:4" x14ac:dyDescent="0.2">
      <c r="A103" s="1"/>
      <c r="D103" s="17"/>
    </row>
    <row r="105" spans="1:4" x14ac:dyDescent="0.2">
      <c r="A105" s="1" t="s">
        <v>162</v>
      </c>
      <c r="D105" s="24">
        <v>1.8355288941816912</v>
      </c>
    </row>
  </sheetData>
  <sortState ref="A39:F61">
    <sortCondition descending="1" ref="F39:F61"/>
  </sortState>
  <customSheetViews>
    <customSheetView guid="{87B09956-5AD1-48AD-87EF-6965A9800F09}" showGridLines="0" topLeftCell="A67">
      <selection activeCell="A100" sqref="A100:XFD100"/>
      <pageMargins left="0.7" right="0.7" top="0.75" bottom="0.75" header="0.3" footer="0.3"/>
    </customSheetView>
    <customSheetView guid="{10CFD7E8-6A78-4B4C-9357-15843FD6BF88}" showGridLines="0" topLeftCell="A64">
      <selection activeCell="A92" sqref="A92"/>
      <pageMargins left="0.7" right="0.7" top="0.75" bottom="0.75" header="0.3" footer="0.3"/>
    </customSheetView>
  </customSheetViews>
  <mergeCells count="3">
    <mergeCell ref="B1:E1"/>
    <mergeCell ref="C99:D99"/>
    <mergeCell ref="A99:B9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4.570312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34.5703125" style="3" bestFit="1" customWidth="1"/>
    <col min="259" max="259" width="20" style="3" bestFit="1" customWidth="1"/>
    <col min="260" max="260" width="10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34.5703125" style="3" bestFit="1" customWidth="1"/>
    <col min="515" max="515" width="20" style="3" bestFit="1" customWidth="1"/>
    <col min="516" max="516" width="10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34.5703125" style="3" bestFit="1" customWidth="1"/>
    <col min="771" max="771" width="20" style="3" bestFit="1" customWidth="1"/>
    <col min="772" max="772" width="10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34.5703125" style="3" bestFit="1" customWidth="1"/>
    <col min="1027" max="1027" width="20" style="3" bestFit="1" customWidth="1"/>
    <col min="1028" max="1028" width="10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34.5703125" style="3" bestFit="1" customWidth="1"/>
    <col min="1283" max="1283" width="20" style="3" bestFit="1" customWidth="1"/>
    <col min="1284" max="1284" width="10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34.5703125" style="3" bestFit="1" customWidth="1"/>
    <col min="1539" max="1539" width="20" style="3" bestFit="1" customWidth="1"/>
    <col min="1540" max="1540" width="10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34.5703125" style="3" bestFit="1" customWidth="1"/>
    <col min="1795" max="1795" width="20" style="3" bestFit="1" customWidth="1"/>
    <col min="1796" max="1796" width="10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34.5703125" style="3" bestFit="1" customWidth="1"/>
    <col min="2051" max="2051" width="20" style="3" bestFit="1" customWidth="1"/>
    <col min="2052" max="2052" width="10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34.5703125" style="3" bestFit="1" customWidth="1"/>
    <col min="2307" max="2307" width="20" style="3" bestFit="1" customWidth="1"/>
    <col min="2308" max="2308" width="10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34.5703125" style="3" bestFit="1" customWidth="1"/>
    <col min="2563" max="2563" width="20" style="3" bestFit="1" customWidth="1"/>
    <col min="2564" max="2564" width="10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34.5703125" style="3" bestFit="1" customWidth="1"/>
    <col min="2819" max="2819" width="20" style="3" bestFit="1" customWidth="1"/>
    <col min="2820" max="2820" width="10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34.5703125" style="3" bestFit="1" customWidth="1"/>
    <col min="3075" max="3075" width="20" style="3" bestFit="1" customWidth="1"/>
    <col min="3076" max="3076" width="10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34.5703125" style="3" bestFit="1" customWidth="1"/>
    <col min="3331" max="3331" width="20" style="3" bestFit="1" customWidth="1"/>
    <col min="3332" max="3332" width="10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34.5703125" style="3" bestFit="1" customWidth="1"/>
    <col min="3587" max="3587" width="20" style="3" bestFit="1" customWidth="1"/>
    <col min="3588" max="3588" width="10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34.5703125" style="3" bestFit="1" customWidth="1"/>
    <col min="3843" max="3843" width="20" style="3" bestFit="1" customWidth="1"/>
    <col min="3844" max="3844" width="10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34.5703125" style="3" bestFit="1" customWidth="1"/>
    <col min="4099" max="4099" width="20" style="3" bestFit="1" customWidth="1"/>
    <col min="4100" max="4100" width="10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34.5703125" style="3" bestFit="1" customWidth="1"/>
    <col min="4355" max="4355" width="20" style="3" bestFit="1" customWidth="1"/>
    <col min="4356" max="4356" width="10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34.5703125" style="3" bestFit="1" customWidth="1"/>
    <col min="4611" max="4611" width="20" style="3" bestFit="1" customWidth="1"/>
    <col min="4612" max="4612" width="10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34.5703125" style="3" bestFit="1" customWidth="1"/>
    <col min="4867" max="4867" width="20" style="3" bestFit="1" customWidth="1"/>
    <col min="4868" max="4868" width="10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34.5703125" style="3" bestFit="1" customWidth="1"/>
    <col min="5123" max="5123" width="20" style="3" bestFit="1" customWidth="1"/>
    <col min="5124" max="5124" width="10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34.5703125" style="3" bestFit="1" customWidth="1"/>
    <col min="5379" max="5379" width="20" style="3" bestFit="1" customWidth="1"/>
    <col min="5380" max="5380" width="10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34.5703125" style="3" bestFit="1" customWidth="1"/>
    <col min="5635" max="5635" width="20" style="3" bestFit="1" customWidth="1"/>
    <col min="5636" max="5636" width="10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34.5703125" style="3" bestFit="1" customWidth="1"/>
    <col min="5891" max="5891" width="20" style="3" bestFit="1" customWidth="1"/>
    <col min="5892" max="5892" width="10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34.5703125" style="3" bestFit="1" customWidth="1"/>
    <col min="6147" max="6147" width="20" style="3" bestFit="1" customWidth="1"/>
    <col min="6148" max="6148" width="10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34.5703125" style="3" bestFit="1" customWidth="1"/>
    <col min="6403" max="6403" width="20" style="3" bestFit="1" customWidth="1"/>
    <col min="6404" max="6404" width="10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34.5703125" style="3" bestFit="1" customWidth="1"/>
    <col min="6659" max="6659" width="20" style="3" bestFit="1" customWidth="1"/>
    <col min="6660" max="6660" width="10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34.5703125" style="3" bestFit="1" customWidth="1"/>
    <col min="6915" max="6915" width="20" style="3" bestFit="1" customWidth="1"/>
    <col min="6916" max="6916" width="10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34.5703125" style="3" bestFit="1" customWidth="1"/>
    <col min="7171" max="7171" width="20" style="3" bestFit="1" customWidth="1"/>
    <col min="7172" max="7172" width="10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34.5703125" style="3" bestFit="1" customWidth="1"/>
    <col min="7427" max="7427" width="20" style="3" bestFit="1" customWidth="1"/>
    <col min="7428" max="7428" width="10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34.5703125" style="3" bestFit="1" customWidth="1"/>
    <col min="7683" max="7683" width="20" style="3" bestFit="1" customWidth="1"/>
    <col min="7684" max="7684" width="10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34.5703125" style="3" bestFit="1" customWidth="1"/>
    <col min="7939" max="7939" width="20" style="3" bestFit="1" customWidth="1"/>
    <col min="7940" max="7940" width="10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34.5703125" style="3" bestFit="1" customWidth="1"/>
    <col min="8195" max="8195" width="20" style="3" bestFit="1" customWidth="1"/>
    <col min="8196" max="8196" width="10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34.5703125" style="3" bestFit="1" customWidth="1"/>
    <col min="8451" max="8451" width="20" style="3" bestFit="1" customWidth="1"/>
    <col min="8452" max="8452" width="10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34.5703125" style="3" bestFit="1" customWidth="1"/>
    <col min="8707" max="8707" width="20" style="3" bestFit="1" customWidth="1"/>
    <col min="8708" max="8708" width="10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34.5703125" style="3" bestFit="1" customWidth="1"/>
    <col min="8963" max="8963" width="20" style="3" bestFit="1" customWidth="1"/>
    <col min="8964" max="8964" width="10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34.5703125" style="3" bestFit="1" customWidth="1"/>
    <col min="9219" max="9219" width="20" style="3" bestFit="1" customWidth="1"/>
    <col min="9220" max="9220" width="10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34.5703125" style="3" bestFit="1" customWidth="1"/>
    <col min="9475" max="9475" width="20" style="3" bestFit="1" customWidth="1"/>
    <col min="9476" max="9476" width="10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34.5703125" style="3" bestFit="1" customWidth="1"/>
    <col min="9731" max="9731" width="20" style="3" bestFit="1" customWidth="1"/>
    <col min="9732" max="9732" width="10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34.5703125" style="3" bestFit="1" customWidth="1"/>
    <col min="9987" max="9987" width="20" style="3" bestFit="1" customWidth="1"/>
    <col min="9988" max="9988" width="10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34.5703125" style="3" bestFit="1" customWidth="1"/>
    <col min="10243" max="10243" width="20" style="3" bestFit="1" customWidth="1"/>
    <col min="10244" max="10244" width="10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34.5703125" style="3" bestFit="1" customWidth="1"/>
    <col min="10499" max="10499" width="20" style="3" bestFit="1" customWidth="1"/>
    <col min="10500" max="10500" width="10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34.5703125" style="3" bestFit="1" customWidth="1"/>
    <col min="10755" max="10755" width="20" style="3" bestFit="1" customWidth="1"/>
    <col min="10756" max="10756" width="10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34.5703125" style="3" bestFit="1" customWidth="1"/>
    <col min="11011" max="11011" width="20" style="3" bestFit="1" customWidth="1"/>
    <col min="11012" max="11012" width="10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34.5703125" style="3" bestFit="1" customWidth="1"/>
    <col min="11267" max="11267" width="20" style="3" bestFit="1" customWidth="1"/>
    <col min="11268" max="11268" width="10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34.5703125" style="3" bestFit="1" customWidth="1"/>
    <col min="11523" max="11523" width="20" style="3" bestFit="1" customWidth="1"/>
    <col min="11524" max="11524" width="10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34.5703125" style="3" bestFit="1" customWidth="1"/>
    <col min="11779" max="11779" width="20" style="3" bestFit="1" customWidth="1"/>
    <col min="11780" max="11780" width="10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34.5703125" style="3" bestFit="1" customWidth="1"/>
    <col min="12035" max="12035" width="20" style="3" bestFit="1" customWidth="1"/>
    <col min="12036" max="12036" width="10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34.5703125" style="3" bestFit="1" customWidth="1"/>
    <col min="12291" max="12291" width="20" style="3" bestFit="1" customWidth="1"/>
    <col min="12292" max="12292" width="10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34.5703125" style="3" bestFit="1" customWidth="1"/>
    <col min="12547" max="12547" width="20" style="3" bestFit="1" customWidth="1"/>
    <col min="12548" max="12548" width="10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34.5703125" style="3" bestFit="1" customWidth="1"/>
    <col min="12803" max="12803" width="20" style="3" bestFit="1" customWidth="1"/>
    <col min="12804" max="12804" width="10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34.5703125" style="3" bestFit="1" customWidth="1"/>
    <col min="13059" max="13059" width="20" style="3" bestFit="1" customWidth="1"/>
    <col min="13060" max="13060" width="10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34.5703125" style="3" bestFit="1" customWidth="1"/>
    <col min="13315" max="13315" width="20" style="3" bestFit="1" customWidth="1"/>
    <col min="13316" max="13316" width="10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34.5703125" style="3" bestFit="1" customWidth="1"/>
    <col min="13571" max="13571" width="20" style="3" bestFit="1" customWidth="1"/>
    <col min="13572" max="13572" width="10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34.5703125" style="3" bestFit="1" customWidth="1"/>
    <col min="13827" max="13827" width="20" style="3" bestFit="1" customWidth="1"/>
    <col min="13828" max="13828" width="10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34.5703125" style="3" bestFit="1" customWidth="1"/>
    <col min="14083" max="14083" width="20" style="3" bestFit="1" customWidth="1"/>
    <col min="14084" max="14084" width="10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34.5703125" style="3" bestFit="1" customWidth="1"/>
    <col min="14339" max="14339" width="20" style="3" bestFit="1" customWidth="1"/>
    <col min="14340" max="14340" width="10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34.5703125" style="3" bestFit="1" customWidth="1"/>
    <col min="14595" max="14595" width="20" style="3" bestFit="1" customWidth="1"/>
    <col min="14596" max="14596" width="10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34.5703125" style="3" bestFit="1" customWidth="1"/>
    <col min="14851" max="14851" width="20" style="3" bestFit="1" customWidth="1"/>
    <col min="14852" max="14852" width="10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34.5703125" style="3" bestFit="1" customWidth="1"/>
    <col min="15107" max="15107" width="20" style="3" bestFit="1" customWidth="1"/>
    <col min="15108" max="15108" width="10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34.5703125" style="3" bestFit="1" customWidth="1"/>
    <col min="15363" max="15363" width="20" style="3" bestFit="1" customWidth="1"/>
    <col min="15364" max="15364" width="10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34.5703125" style="3" bestFit="1" customWidth="1"/>
    <col min="15619" max="15619" width="20" style="3" bestFit="1" customWidth="1"/>
    <col min="15620" max="15620" width="10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34.5703125" style="3" bestFit="1" customWidth="1"/>
    <col min="15875" max="15875" width="20" style="3" bestFit="1" customWidth="1"/>
    <col min="15876" max="15876" width="10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34.5703125" style="3" bestFit="1" customWidth="1"/>
    <col min="16131" max="16131" width="20" style="3" bestFit="1" customWidth="1"/>
    <col min="16132" max="16132" width="10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1179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839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10">
        <v>2225250</v>
      </c>
      <c r="E8" s="10">
        <v>28324.09463</v>
      </c>
      <c r="F8" s="10">
        <v>9.4103084988257102</v>
      </c>
    </row>
    <row r="9" spans="1:6" x14ac:dyDescent="0.2">
      <c r="A9" s="10" t="s">
        <v>12</v>
      </c>
      <c r="B9" s="10" t="s">
        <v>13</v>
      </c>
      <c r="C9" s="10" t="s">
        <v>11</v>
      </c>
      <c r="D9" s="10">
        <v>3296390</v>
      </c>
      <c r="E9" s="10">
        <v>17845.007269999998</v>
      </c>
      <c r="F9" s="10">
        <v>5.928769331134224</v>
      </c>
    </row>
    <row r="10" spans="1:6" x14ac:dyDescent="0.2">
      <c r="A10" s="10" t="s">
        <v>27</v>
      </c>
      <c r="B10" s="10" t="s">
        <v>28</v>
      </c>
      <c r="C10" s="10" t="s">
        <v>11</v>
      </c>
      <c r="D10" s="10">
        <v>941396</v>
      </c>
      <c r="E10" s="10">
        <v>11258.625459999999</v>
      </c>
      <c r="F10" s="10">
        <v>3.7405304647978967</v>
      </c>
    </row>
    <row r="11" spans="1:6" x14ac:dyDescent="0.2">
      <c r="A11" s="10" t="s">
        <v>84</v>
      </c>
      <c r="B11" s="10" t="s">
        <v>85</v>
      </c>
      <c r="C11" s="10" t="s">
        <v>48</v>
      </c>
      <c r="D11" s="10">
        <v>211000</v>
      </c>
      <c r="E11" s="10">
        <v>10205.120500000001</v>
      </c>
      <c r="F11" s="10">
        <v>3.3905172760923827</v>
      </c>
    </row>
    <row r="12" spans="1:6" x14ac:dyDescent="0.2">
      <c r="A12" s="10" t="s">
        <v>14</v>
      </c>
      <c r="B12" s="10" t="s">
        <v>15</v>
      </c>
      <c r="C12" s="10" t="s">
        <v>16</v>
      </c>
      <c r="D12" s="10">
        <v>971188</v>
      </c>
      <c r="E12" s="10">
        <v>10061.993270000001</v>
      </c>
      <c r="F12" s="10">
        <v>3.34296513342104</v>
      </c>
    </row>
    <row r="13" spans="1:6" x14ac:dyDescent="0.2">
      <c r="A13" s="10" t="s">
        <v>37</v>
      </c>
      <c r="B13" s="10" t="s">
        <v>38</v>
      </c>
      <c r="C13" s="10" t="s">
        <v>11</v>
      </c>
      <c r="D13" s="10">
        <v>1275000</v>
      </c>
      <c r="E13" s="10">
        <v>9906.75</v>
      </c>
      <c r="F13" s="10">
        <v>3.2913875955632479</v>
      </c>
    </row>
    <row r="14" spans="1:6" x14ac:dyDescent="0.2">
      <c r="A14" s="10" t="s">
        <v>56</v>
      </c>
      <c r="B14" s="10" t="s">
        <v>57</v>
      </c>
      <c r="C14" s="10" t="s">
        <v>51</v>
      </c>
      <c r="D14" s="10">
        <v>1500000</v>
      </c>
      <c r="E14" s="10">
        <v>9189</v>
      </c>
      <c r="F14" s="10">
        <v>3.0529245833023628</v>
      </c>
    </row>
    <row r="15" spans="1:6" x14ac:dyDescent="0.2">
      <c r="A15" s="10" t="s">
        <v>879</v>
      </c>
      <c r="B15" s="10" t="s">
        <v>880</v>
      </c>
      <c r="C15" s="10" t="s">
        <v>19</v>
      </c>
      <c r="D15" s="10">
        <v>2602293</v>
      </c>
      <c r="E15" s="10">
        <v>8860.8076650000003</v>
      </c>
      <c r="F15" s="10">
        <v>2.9438869897042674</v>
      </c>
    </row>
    <row r="16" spans="1:6" x14ac:dyDescent="0.2">
      <c r="A16" s="10" t="s">
        <v>25</v>
      </c>
      <c r="B16" s="10" t="s">
        <v>26</v>
      </c>
      <c r="C16" s="10" t="s">
        <v>11</v>
      </c>
      <c r="D16" s="10">
        <v>662594</v>
      </c>
      <c r="E16" s="10">
        <v>8313.5669180000004</v>
      </c>
      <c r="F16" s="10">
        <v>2.762073437685435</v>
      </c>
    </row>
    <row r="17" spans="1:6" x14ac:dyDescent="0.2">
      <c r="A17" s="10" t="s">
        <v>20</v>
      </c>
      <c r="B17" s="10" t="s">
        <v>21</v>
      </c>
      <c r="C17" s="10" t="s">
        <v>11</v>
      </c>
      <c r="D17" s="10">
        <v>3220585</v>
      </c>
      <c r="E17" s="10">
        <v>8091.7198129999997</v>
      </c>
      <c r="F17" s="10">
        <v>2.6883676502668949</v>
      </c>
    </row>
    <row r="18" spans="1:6" x14ac:dyDescent="0.2">
      <c r="A18" s="10" t="s">
        <v>31</v>
      </c>
      <c r="B18" s="10" t="s">
        <v>32</v>
      </c>
      <c r="C18" s="10" t="s">
        <v>33</v>
      </c>
      <c r="D18" s="10">
        <v>257880</v>
      </c>
      <c r="E18" s="10">
        <v>8013.36312</v>
      </c>
      <c r="F18" s="10">
        <v>2.6623346679700211</v>
      </c>
    </row>
    <row r="19" spans="1:6" x14ac:dyDescent="0.2">
      <c r="A19" s="10" t="s">
        <v>17</v>
      </c>
      <c r="B19" s="10" t="s">
        <v>18</v>
      </c>
      <c r="C19" s="10" t="s">
        <v>19</v>
      </c>
      <c r="D19" s="10">
        <v>550000</v>
      </c>
      <c r="E19" s="10">
        <v>7731.35</v>
      </c>
      <c r="F19" s="10">
        <v>2.5686395121465586</v>
      </c>
    </row>
    <row r="20" spans="1:6" x14ac:dyDescent="0.2">
      <c r="A20" s="10" t="s">
        <v>54</v>
      </c>
      <c r="B20" s="10" t="s">
        <v>55</v>
      </c>
      <c r="C20" s="10" t="s">
        <v>19</v>
      </c>
      <c r="D20" s="10">
        <v>133036</v>
      </c>
      <c r="E20" s="10">
        <v>7286.7808279999999</v>
      </c>
      <c r="F20" s="10">
        <v>2.4209372426746709</v>
      </c>
    </row>
    <row r="21" spans="1:6" x14ac:dyDescent="0.2">
      <c r="A21" s="10" t="s">
        <v>86</v>
      </c>
      <c r="B21" s="10" t="s">
        <v>87</v>
      </c>
      <c r="C21" s="10" t="s">
        <v>88</v>
      </c>
      <c r="D21" s="10">
        <v>4006167</v>
      </c>
      <c r="E21" s="10">
        <v>6259.6359380000004</v>
      </c>
      <c r="F21" s="10">
        <v>2.0796818410755411</v>
      </c>
    </row>
    <row r="22" spans="1:6" x14ac:dyDescent="0.2">
      <c r="A22" s="10" t="s">
        <v>66</v>
      </c>
      <c r="B22" s="10" t="s">
        <v>67</v>
      </c>
      <c r="C22" s="10" t="s">
        <v>16</v>
      </c>
      <c r="D22" s="10">
        <v>760000</v>
      </c>
      <c r="E22" s="10">
        <v>6079.24</v>
      </c>
      <c r="F22" s="10">
        <v>2.0197476595706885</v>
      </c>
    </row>
    <row r="23" spans="1:6" x14ac:dyDescent="0.2">
      <c r="A23" s="10" t="s">
        <v>22</v>
      </c>
      <c r="B23" s="10" t="s">
        <v>23</v>
      </c>
      <c r="C23" s="10" t="s">
        <v>24</v>
      </c>
      <c r="D23" s="10">
        <v>1910371</v>
      </c>
      <c r="E23" s="10">
        <v>5998.5649400000002</v>
      </c>
      <c r="F23" s="10">
        <v>1.9929444302820398</v>
      </c>
    </row>
    <row r="24" spans="1:6" x14ac:dyDescent="0.2">
      <c r="A24" s="10" t="s">
        <v>29</v>
      </c>
      <c r="B24" s="10" t="s">
        <v>30</v>
      </c>
      <c r="C24" s="10" t="s">
        <v>11</v>
      </c>
      <c r="D24" s="10">
        <v>2350000</v>
      </c>
      <c r="E24" s="10">
        <v>5925.5249999999996</v>
      </c>
      <c r="F24" s="10">
        <v>1.9686778693516958</v>
      </c>
    </row>
    <row r="25" spans="1:6" x14ac:dyDescent="0.2">
      <c r="A25" s="10" t="s">
        <v>39</v>
      </c>
      <c r="B25" s="10" t="s">
        <v>40</v>
      </c>
      <c r="C25" s="10" t="s">
        <v>41</v>
      </c>
      <c r="D25" s="10">
        <v>411684</v>
      </c>
      <c r="E25" s="10">
        <v>5900.0492459999996</v>
      </c>
      <c r="F25" s="10">
        <v>1.960213884623786</v>
      </c>
    </row>
    <row r="26" spans="1:6" x14ac:dyDescent="0.2">
      <c r="A26" s="10" t="s">
        <v>68</v>
      </c>
      <c r="B26" s="10" t="s">
        <v>69</v>
      </c>
      <c r="C26" s="10" t="s">
        <v>33</v>
      </c>
      <c r="D26" s="10">
        <v>1437500</v>
      </c>
      <c r="E26" s="10">
        <v>5574.625</v>
      </c>
      <c r="F26" s="10">
        <v>1.8520959522463747</v>
      </c>
    </row>
    <row r="27" spans="1:6" x14ac:dyDescent="0.2">
      <c r="A27" s="10" t="s">
        <v>92</v>
      </c>
      <c r="B27" s="10" t="s">
        <v>93</v>
      </c>
      <c r="C27" s="10" t="s">
        <v>94</v>
      </c>
      <c r="D27" s="10">
        <v>3068480</v>
      </c>
      <c r="E27" s="10">
        <v>5339.1552000000001</v>
      </c>
      <c r="F27" s="10">
        <v>1.7738642033024972</v>
      </c>
    </row>
    <row r="28" spans="1:6" x14ac:dyDescent="0.2">
      <c r="A28" s="10" t="s">
        <v>58</v>
      </c>
      <c r="B28" s="10" t="s">
        <v>59</v>
      </c>
      <c r="C28" s="10" t="s">
        <v>19</v>
      </c>
      <c r="D28" s="10">
        <v>1449436</v>
      </c>
      <c r="E28" s="10">
        <v>5302.761606</v>
      </c>
      <c r="F28" s="10">
        <v>1.7617729096038002</v>
      </c>
    </row>
    <row r="29" spans="1:6" x14ac:dyDescent="0.2">
      <c r="A29" s="10" t="s">
        <v>99</v>
      </c>
      <c r="B29" s="10" t="s">
        <v>100</v>
      </c>
      <c r="C29" s="10" t="s">
        <v>83</v>
      </c>
      <c r="D29" s="10">
        <v>516132</v>
      </c>
      <c r="E29" s="10">
        <v>5233.0623480000004</v>
      </c>
      <c r="F29" s="10">
        <v>1.7386162463993022</v>
      </c>
    </row>
    <row r="30" spans="1:6" x14ac:dyDescent="0.2">
      <c r="A30" s="10" t="s">
        <v>1021</v>
      </c>
      <c r="B30" s="10" t="s">
        <v>1022</v>
      </c>
      <c r="C30" s="10" t="s">
        <v>88</v>
      </c>
      <c r="D30" s="10">
        <v>1475100</v>
      </c>
      <c r="E30" s="10">
        <v>5094.9953999999998</v>
      </c>
      <c r="F30" s="10">
        <v>1.6927453159726256</v>
      </c>
    </row>
    <row r="31" spans="1:6" x14ac:dyDescent="0.2">
      <c r="A31" s="10" t="s">
        <v>1180</v>
      </c>
      <c r="B31" s="10" t="s">
        <v>1181</v>
      </c>
      <c r="C31" s="10" t="s">
        <v>62</v>
      </c>
      <c r="D31" s="10">
        <v>80244</v>
      </c>
      <c r="E31" s="10">
        <v>4842.2038140000004</v>
      </c>
      <c r="F31" s="10">
        <v>1.6087586310938147</v>
      </c>
    </row>
    <row r="32" spans="1:6" x14ac:dyDescent="0.2">
      <c r="A32" s="10" t="s">
        <v>52</v>
      </c>
      <c r="B32" s="10" t="s">
        <v>53</v>
      </c>
      <c r="C32" s="10" t="s">
        <v>16</v>
      </c>
      <c r="D32" s="10">
        <v>1100000</v>
      </c>
      <c r="E32" s="10">
        <v>4618.3500000000004</v>
      </c>
      <c r="F32" s="10">
        <v>1.5343861409614179</v>
      </c>
    </row>
    <row r="33" spans="1:6" x14ac:dyDescent="0.2">
      <c r="A33" s="10" t="s">
        <v>1042</v>
      </c>
      <c r="B33" s="10" t="s">
        <v>1043</v>
      </c>
      <c r="C33" s="10" t="s">
        <v>62</v>
      </c>
      <c r="D33" s="10">
        <v>1259938</v>
      </c>
      <c r="E33" s="10">
        <v>4537.6667070000003</v>
      </c>
      <c r="F33" s="10">
        <v>1.5075801763666321</v>
      </c>
    </row>
    <row r="34" spans="1:6" x14ac:dyDescent="0.2">
      <c r="A34" s="10" t="s">
        <v>70</v>
      </c>
      <c r="B34" s="10" t="s">
        <v>71</v>
      </c>
      <c r="C34" s="10" t="s">
        <v>33</v>
      </c>
      <c r="D34" s="10">
        <v>278279</v>
      </c>
      <c r="E34" s="10">
        <v>4517.998705</v>
      </c>
      <c r="F34" s="10">
        <v>1.5010457409753772</v>
      </c>
    </row>
    <row r="35" spans="1:6" x14ac:dyDescent="0.2">
      <c r="A35" s="10" t="s">
        <v>1073</v>
      </c>
      <c r="B35" s="10" t="s">
        <v>1074</v>
      </c>
      <c r="C35" s="10" t="s">
        <v>842</v>
      </c>
      <c r="D35" s="10">
        <v>1097009</v>
      </c>
      <c r="E35" s="10">
        <v>4334.2825590000002</v>
      </c>
      <c r="F35" s="10">
        <v>1.4400084639623218</v>
      </c>
    </row>
    <row r="36" spans="1:6" x14ac:dyDescent="0.2">
      <c r="A36" s="10" t="s">
        <v>44</v>
      </c>
      <c r="B36" s="10" t="s">
        <v>45</v>
      </c>
      <c r="C36" s="10" t="s">
        <v>19</v>
      </c>
      <c r="D36" s="10">
        <v>125000</v>
      </c>
      <c r="E36" s="10">
        <v>4267.125</v>
      </c>
      <c r="F36" s="10">
        <v>1.4176962468738812</v>
      </c>
    </row>
    <row r="37" spans="1:6" x14ac:dyDescent="0.2">
      <c r="A37" s="10" t="s">
        <v>904</v>
      </c>
      <c r="B37" s="10" t="s">
        <v>905</v>
      </c>
      <c r="C37" s="10" t="s">
        <v>851</v>
      </c>
      <c r="D37" s="10">
        <v>505000</v>
      </c>
      <c r="E37" s="10">
        <v>4127.87</v>
      </c>
      <c r="F37" s="10">
        <v>1.3714306017712836</v>
      </c>
    </row>
    <row r="38" spans="1:6" x14ac:dyDescent="0.2">
      <c r="A38" s="10" t="s">
        <v>847</v>
      </c>
      <c r="B38" s="10" t="s">
        <v>848</v>
      </c>
      <c r="C38" s="10" t="s">
        <v>76</v>
      </c>
      <c r="D38" s="10">
        <v>270387</v>
      </c>
      <c r="E38" s="10">
        <v>3791.3665139999998</v>
      </c>
      <c r="F38" s="10">
        <v>1.2596317373925325</v>
      </c>
    </row>
    <row r="39" spans="1:6" x14ac:dyDescent="0.2">
      <c r="A39" s="10" t="s">
        <v>77</v>
      </c>
      <c r="B39" s="10" t="s">
        <v>78</v>
      </c>
      <c r="C39" s="10" t="s">
        <v>33</v>
      </c>
      <c r="D39" s="10">
        <v>500000</v>
      </c>
      <c r="E39" s="10">
        <v>3713.5</v>
      </c>
      <c r="F39" s="10">
        <v>1.2337616106315512</v>
      </c>
    </row>
    <row r="40" spans="1:6" x14ac:dyDescent="0.2">
      <c r="A40" s="10" t="s">
        <v>849</v>
      </c>
      <c r="B40" s="10" t="s">
        <v>850</v>
      </c>
      <c r="C40" s="10" t="s">
        <v>851</v>
      </c>
      <c r="D40" s="10">
        <v>250000</v>
      </c>
      <c r="E40" s="10">
        <v>3403.25</v>
      </c>
      <c r="F40" s="10">
        <v>1.1306851222248087</v>
      </c>
    </row>
    <row r="41" spans="1:6" x14ac:dyDescent="0.2">
      <c r="A41" s="10" t="s">
        <v>81</v>
      </c>
      <c r="B41" s="10" t="s">
        <v>82</v>
      </c>
      <c r="C41" s="10" t="s">
        <v>83</v>
      </c>
      <c r="D41" s="10">
        <v>296671</v>
      </c>
      <c r="E41" s="10">
        <v>2998.7504680000002</v>
      </c>
      <c r="F41" s="10">
        <v>0.9962954644625821</v>
      </c>
    </row>
    <row r="42" spans="1:6" x14ac:dyDescent="0.2">
      <c r="A42" s="10" t="s">
        <v>1038</v>
      </c>
      <c r="B42" s="10" t="s">
        <v>1039</v>
      </c>
      <c r="C42" s="10" t="s">
        <v>24</v>
      </c>
      <c r="D42" s="10">
        <v>3787819</v>
      </c>
      <c r="E42" s="10">
        <v>2996.1648289999998</v>
      </c>
      <c r="F42" s="10">
        <v>0.99543641985852871</v>
      </c>
    </row>
    <row r="43" spans="1:6" x14ac:dyDescent="0.2">
      <c r="A43" s="10" t="s">
        <v>1182</v>
      </c>
      <c r="B43" s="10" t="s">
        <v>1183</v>
      </c>
      <c r="C43" s="10" t="s">
        <v>62</v>
      </c>
      <c r="D43" s="10">
        <v>110000</v>
      </c>
      <c r="E43" s="10">
        <v>2713.0949999999998</v>
      </c>
      <c r="F43" s="10">
        <v>0.90139018634614476</v>
      </c>
    </row>
    <row r="44" spans="1:6" x14ac:dyDescent="0.2">
      <c r="A44" s="10" t="s">
        <v>980</v>
      </c>
      <c r="B44" s="10" t="s">
        <v>981</v>
      </c>
      <c r="C44" s="10" t="s">
        <v>16</v>
      </c>
      <c r="D44" s="10">
        <v>447020</v>
      </c>
      <c r="E44" s="10">
        <v>2155.3069300000002</v>
      </c>
      <c r="F44" s="10">
        <v>0.71607242476427746</v>
      </c>
    </row>
    <row r="45" spans="1:6" x14ac:dyDescent="0.2">
      <c r="A45" s="10" t="s">
        <v>126</v>
      </c>
      <c r="B45" s="10" t="s">
        <v>127</v>
      </c>
      <c r="C45" s="10" t="s">
        <v>76</v>
      </c>
      <c r="D45" s="10">
        <v>1302673</v>
      </c>
      <c r="E45" s="10">
        <v>1692.172227</v>
      </c>
      <c r="F45" s="10">
        <v>0.56220200141362575</v>
      </c>
    </row>
    <row r="46" spans="1:6" x14ac:dyDescent="0.2">
      <c r="A46" s="10" t="s">
        <v>852</v>
      </c>
      <c r="B46" s="10" t="s">
        <v>853</v>
      </c>
      <c r="C46" s="10" t="s">
        <v>16</v>
      </c>
      <c r="D46" s="10">
        <v>67225</v>
      </c>
      <c r="E46" s="10">
        <v>1634.1052999999999</v>
      </c>
      <c r="F46" s="10">
        <v>0.54291002743222139</v>
      </c>
    </row>
    <row r="47" spans="1:6" x14ac:dyDescent="0.2">
      <c r="A47" s="10" t="s">
        <v>46</v>
      </c>
      <c r="B47" s="10" t="s">
        <v>47</v>
      </c>
      <c r="C47" s="10" t="s">
        <v>48</v>
      </c>
      <c r="D47" s="10">
        <v>39780</v>
      </c>
      <c r="E47" s="10">
        <v>1532.1465900000001</v>
      </c>
      <c r="F47" s="10">
        <v>0.50903558492043599</v>
      </c>
    </row>
    <row r="48" spans="1:6" x14ac:dyDescent="0.2">
      <c r="A48" s="10" t="s">
        <v>114</v>
      </c>
      <c r="B48" s="10" t="s">
        <v>115</v>
      </c>
      <c r="C48" s="10" t="s">
        <v>116</v>
      </c>
      <c r="D48" s="10">
        <v>858000</v>
      </c>
      <c r="E48" s="10">
        <v>1182.7529999999999</v>
      </c>
      <c r="F48" s="10">
        <v>0.39295415275597118</v>
      </c>
    </row>
    <row r="49" spans="1:6" x14ac:dyDescent="0.2">
      <c r="A49" s="10" t="s">
        <v>63</v>
      </c>
      <c r="B49" s="10" t="s">
        <v>64</v>
      </c>
      <c r="C49" s="10" t="s">
        <v>65</v>
      </c>
      <c r="D49" s="10">
        <v>80267</v>
      </c>
      <c r="E49" s="10">
        <v>1094.3201449999999</v>
      </c>
      <c r="F49" s="10">
        <v>0.36357349795119231</v>
      </c>
    </row>
    <row r="50" spans="1:6" x14ac:dyDescent="0.2">
      <c r="A50" s="10" t="s">
        <v>79</v>
      </c>
      <c r="B50" s="10" t="s">
        <v>80</v>
      </c>
      <c r="C50" s="10" t="s">
        <v>33</v>
      </c>
      <c r="D50" s="10">
        <v>56731</v>
      </c>
      <c r="E50" s="10">
        <v>843.16448749999995</v>
      </c>
      <c r="F50" s="10">
        <v>0.28013032883407202</v>
      </c>
    </row>
    <row r="51" spans="1:6" x14ac:dyDescent="0.2">
      <c r="A51" s="10" t="s">
        <v>1012</v>
      </c>
      <c r="B51" s="10" t="s">
        <v>1013</v>
      </c>
      <c r="C51" s="10" t="s">
        <v>62</v>
      </c>
      <c r="D51" s="10">
        <v>215206</v>
      </c>
      <c r="E51" s="10">
        <v>770.76028899999994</v>
      </c>
      <c r="F51" s="10">
        <v>0.25607498466877066</v>
      </c>
    </row>
    <row r="52" spans="1:6" x14ac:dyDescent="0.2">
      <c r="A52" s="10" t="s">
        <v>128</v>
      </c>
      <c r="B52" s="10" t="s">
        <v>129</v>
      </c>
      <c r="C52" s="10" t="s">
        <v>88</v>
      </c>
      <c r="D52" s="10">
        <v>19120</v>
      </c>
      <c r="E52" s="10">
        <v>126.22068</v>
      </c>
      <c r="F52" s="10">
        <v>4.1935163444677431E-2</v>
      </c>
    </row>
    <row r="53" spans="1:6" x14ac:dyDescent="0.2">
      <c r="A53" s="10" t="s">
        <v>843</v>
      </c>
      <c r="B53" s="10" t="s">
        <v>844</v>
      </c>
      <c r="C53" s="10" t="s">
        <v>83</v>
      </c>
      <c r="D53" s="10">
        <v>42110</v>
      </c>
      <c r="E53" s="10">
        <v>77.061300000000003</v>
      </c>
      <c r="F53" s="10">
        <v>2.5602604983266775E-2</v>
      </c>
    </row>
    <row r="54" spans="1:6" x14ac:dyDescent="0.2">
      <c r="A54" s="12" t="s">
        <v>135</v>
      </c>
      <c r="B54" s="10"/>
      <c r="C54" s="10"/>
      <c r="D54" s="10"/>
      <c r="E54" s="12">
        <f xml:space="preserve"> SUM(E8:E53)</f>
        <v>263765.42869650002</v>
      </c>
      <c r="F54" s="12">
        <f>SUM(F8:F53)</f>
        <v>87.632600010102465</v>
      </c>
    </row>
    <row r="55" spans="1:6" x14ac:dyDescent="0.2">
      <c r="A55" s="10"/>
      <c r="B55" s="10"/>
      <c r="C55" s="10"/>
      <c r="D55" s="10"/>
      <c r="E55" s="10"/>
      <c r="F55" s="10"/>
    </row>
    <row r="56" spans="1:6" x14ac:dyDescent="0.2">
      <c r="A56" s="12" t="s">
        <v>1060</v>
      </c>
      <c r="B56" s="10"/>
      <c r="C56" s="10"/>
      <c r="D56" s="10"/>
      <c r="E56" s="10"/>
      <c r="F56" s="10"/>
    </row>
    <row r="57" spans="1:6" x14ac:dyDescent="0.2">
      <c r="A57" s="10"/>
      <c r="B57" s="10"/>
      <c r="C57" s="10"/>
      <c r="D57" s="10"/>
      <c r="E57" s="10"/>
      <c r="F57" s="10"/>
    </row>
    <row r="58" spans="1:6" x14ac:dyDescent="0.2">
      <c r="A58" s="10"/>
      <c r="B58" s="10"/>
      <c r="C58" s="10"/>
      <c r="D58" s="10"/>
      <c r="E58" s="10"/>
      <c r="F58" s="10"/>
    </row>
    <row r="59" spans="1:6" x14ac:dyDescent="0.2">
      <c r="A59" s="10" t="s">
        <v>1063</v>
      </c>
      <c r="B59" s="10" t="s">
        <v>1064</v>
      </c>
      <c r="C59" s="10" t="s">
        <v>16</v>
      </c>
      <c r="D59" s="10">
        <v>340000</v>
      </c>
      <c r="E59" s="10">
        <v>12458.40749</v>
      </c>
      <c r="F59" s="10">
        <v>4.1391422891521694</v>
      </c>
    </row>
    <row r="60" spans="1:6" x14ac:dyDescent="0.2">
      <c r="A60" s="12" t="s">
        <v>135</v>
      </c>
      <c r="B60" s="10"/>
      <c r="C60" s="10"/>
      <c r="D60" s="10"/>
      <c r="E60" s="12">
        <f>SUM(E59:E59)</f>
        <v>12458.40749</v>
      </c>
      <c r="F60" s="12">
        <f>SUM(F59:F59)</f>
        <v>4.1391422891521694</v>
      </c>
    </row>
    <row r="61" spans="1:6" x14ac:dyDescent="0.2">
      <c r="A61" s="10"/>
      <c r="B61" s="10"/>
      <c r="C61" s="10"/>
      <c r="D61" s="10"/>
      <c r="E61" s="10"/>
      <c r="F61" s="10"/>
    </row>
    <row r="62" spans="1:6" x14ac:dyDescent="0.2">
      <c r="A62" s="12" t="s">
        <v>135</v>
      </c>
      <c r="B62" s="10"/>
      <c r="C62" s="10"/>
      <c r="D62" s="10"/>
      <c r="E62" s="40">
        <v>276223.83618650003</v>
      </c>
      <c r="F62" s="40">
        <v>91.77174229925464</v>
      </c>
    </row>
    <row r="63" spans="1:6" x14ac:dyDescent="0.2">
      <c r="A63" s="10"/>
      <c r="B63" s="10"/>
      <c r="C63" s="10"/>
      <c r="D63" s="10"/>
      <c r="E63" s="63"/>
      <c r="F63" s="63"/>
    </row>
    <row r="64" spans="1:6" x14ac:dyDescent="0.2">
      <c r="A64" s="12" t="s">
        <v>152</v>
      </c>
      <c r="B64" s="10"/>
      <c r="C64" s="10"/>
      <c r="D64" s="10"/>
      <c r="E64" s="40">
        <v>24766.239043599999</v>
      </c>
      <c r="F64" s="40">
        <v>8.23</v>
      </c>
    </row>
    <row r="65" spans="1:6" x14ac:dyDescent="0.2">
      <c r="A65" s="10"/>
      <c r="B65" s="10"/>
      <c r="C65" s="10"/>
      <c r="D65" s="10"/>
      <c r="E65" s="63"/>
      <c r="F65" s="63"/>
    </row>
    <row r="66" spans="1:6" x14ac:dyDescent="0.2">
      <c r="A66" s="14" t="s">
        <v>153</v>
      </c>
      <c r="B66" s="7"/>
      <c r="C66" s="7"/>
      <c r="D66" s="7"/>
      <c r="E66" s="64">
        <v>300990.07523010002</v>
      </c>
      <c r="F66" s="64">
        <f xml:space="preserve"> ROUND(SUM(F62:F65),2)</f>
        <v>100</v>
      </c>
    </row>
    <row r="68" spans="1:6" x14ac:dyDescent="0.2">
      <c r="A68" s="15" t="s">
        <v>157</v>
      </c>
    </row>
    <row r="69" spans="1:6" x14ac:dyDescent="0.2">
      <c r="A69" s="15" t="s">
        <v>158</v>
      </c>
    </row>
    <row r="70" spans="1:6" x14ac:dyDescent="0.2">
      <c r="A70" s="15" t="s">
        <v>159</v>
      </c>
    </row>
    <row r="71" spans="1:6" x14ac:dyDescent="0.2">
      <c r="A71" s="2" t="s">
        <v>863</v>
      </c>
      <c r="B71" s="16">
        <v>17.218691700000001</v>
      </c>
    </row>
    <row r="72" spans="1:6" x14ac:dyDescent="0.2">
      <c r="A72" s="2" t="s">
        <v>864</v>
      </c>
      <c r="B72" s="16">
        <v>60.957017100000002</v>
      </c>
    </row>
    <row r="73" spans="1:6" x14ac:dyDescent="0.2">
      <c r="A73" s="2" t="s">
        <v>865</v>
      </c>
      <c r="B73" s="16">
        <v>16.807372399999998</v>
      </c>
    </row>
    <row r="74" spans="1:6" x14ac:dyDescent="0.2">
      <c r="A74" s="2" t="s">
        <v>866</v>
      </c>
      <c r="B74" s="16">
        <v>59.636797100000003</v>
      </c>
    </row>
    <row r="76" spans="1:6" x14ac:dyDescent="0.2">
      <c r="A76" s="15" t="s">
        <v>160</v>
      </c>
    </row>
    <row r="77" spans="1:6" x14ac:dyDescent="0.2">
      <c r="A77" s="2" t="s">
        <v>863</v>
      </c>
      <c r="B77" s="16">
        <v>17.655854699999999</v>
      </c>
    </row>
    <row r="78" spans="1:6" x14ac:dyDescent="0.2">
      <c r="A78" s="2" t="s">
        <v>864</v>
      </c>
      <c r="B78" s="16">
        <v>68.4214324</v>
      </c>
    </row>
    <row r="79" spans="1:6" x14ac:dyDescent="0.2">
      <c r="A79" s="2" t="s">
        <v>865</v>
      </c>
      <c r="B79" s="16">
        <v>17.125342799999999</v>
      </c>
    </row>
    <row r="80" spans="1:6" x14ac:dyDescent="0.2">
      <c r="A80" s="2" t="s">
        <v>866</v>
      </c>
      <c r="B80" s="16">
        <v>66.6718975</v>
      </c>
    </row>
    <row r="82" spans="1:2" x14ac:dyDescent="0.2">
      <c r="A82" s="15" t="s">
        <v>161</v>
      </c>
      <c r="B82" s="61"/>
    </row>
    <row r="83" spans="1:2" x14ac:dyDescent="0.2">
      <c r="A83" s="15"/>
      <c r="B83" s="61"/>
    </row>
    <row r="84" spans="1:2" x14ac:dyDescent="0.2">
      <c r="A84" s="65" t="s">
        <v>544</v>
      </c>
      <c r="B84" s="66" t="s">
        <v>1049</v>
      </c>
    </row>
    <row r="85" spans="1:2" x14ac:dyDescent="0.2">
      <c r="A85" s="67" t="s">
        <v>511</v>
      </c>
      <c r="B85" s="68">
        <v>1.5</v>
      </c>
    </row>
    <row r="86" spans="1:2" x14ac:dyDescent="0.2">
      <c r="A86" s="67" t="s">
        <v>513</v>
      </c>
      <c r="B86" s="68">
        <v>1.5</v>
      </c>
    </row>
    <row r="87" spans="1:2" x14ac:dyDescent="0.2">
      <c r="A87" s="15"/>
      <c r="B87" s="61"/>
    </row>
    <row r="88" spans="1:2" x14ac:dyDescent="0.2">
      <c r="A88" s="15" t="s">
        <v>868</v>
      </c>
      <c r="B88" s="62">
        <v>0.1271117749097706</v>
      </c>
    </row>
  </sheetData>
  <mergeCells count="1">
    <mergeCell ref="A1: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26.85546875" style="2" bestFit="1" customWidth="1"/>
    <col min="3" max="3" width="19.14062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26.85546875" style="3" bestFit="1" customWidth="1"/>
    <col min="259" max="259" width="19.140625" style="3" bestFit="1" customWidth="1"/>
    <col min="260" max="260" width="10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26.85546875" style="3" bestFit="1" customWidth="1"/>
    <col min="515" max="515" width="19.140625" style="3" bestFit="1" customWidth="1"/>
    <col min="516" max="516" width="10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26.85546875" style="3" bestFit="1" customWidth="1"/>
    <col min="771" max="771" width="19.140625" style="3" bestFit="1" customWidth="1"/>
    <col min="772" max="772" width="10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26.85546875" style="3" bestFit="1" customWidth="1"/>
    <col min="1027" max="1027" width="19.140625" style="3" bestFit="1" customWidth="1"/>
    <col min="1028" max="1028" width="10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26.85546875" style="3" bestFit="1" customWidth="1"/>
    <col min="1283" max="1283" width="19.140625" style="3" bestFit="1" customWidth="1"/>
    <col min="1284" max="1284" width="10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26.85546875" style="3" bestFit="1" customWidth="1"/>
    <col min="1539" max="1539" width="19.140625" style="3" bestFit="1" customWidth="1"/>
    <col min="1540" max="1540" width="10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26.85546875" style="3" bestFit="1" customWidth="1"/>
    <col min="1795" max="1795" width="19.140625" style="3" bestFit="1" customWidth="1"/>
    <col min="1796" max="1796" width="10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26.85546875" style="3" bestFit="1" customWidth="1"/>
    <col min="2051" max="2051" width="19.140625" style="3" bestFit="1" customWidth="1"/>
    <col min="2052" max="2052" width="10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26.85546875" style="3" bestFit="1" customWidth="1"/>
    <col min="2307" max="2307" width="19.140625" style="3" bestFit="1" customWidth="1"/>
    <col min="2308" max="2308" width="10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26.85546875" style="3" bestFit="1" customWidth="1"/>
    <col min="2563" max="2563" width="19.140625" style="3" bestFit="1" customWidth="1"/>
    <col min="2564" max="2564" width="10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26.85546875" style="3" bestFit="1" customWidth="1"/>
    <col min="2819" max="2819" width="19.140625" style="3" bestFit="1" customWidth="1"/>
    <col min="2820" max="2820" width="10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26.85546875" style="3" bestFit="1" customWidth="1"/>
    <col min="3075" max="3075" width="19.140625" style="3" bestFit="1" customWidth="1"/>
    <col min="3076" max="3076" width="10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26.85546875" style="3" bestFit="1" customWidth="1"/>
    <col min="3331" max="3331" width="19.140625" style="3" bestFit="1" customWidth="1"/>
    <col min="3332" max="3332" width="10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26.85546875" style="3" bestFit="1" customWidth="1"/>
    <col min="3587" max="3587" width="19.140625" style="3" bestFit="1" customWidth="1"/>
    <col min="3588" max="3588" width="10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26.85546875" style="3" bestFit="1" customWidth="1"/>
    <col min="3843" max="3843" width="19.140625" style="3" bestFit="1" customWidth="1"/>
    <col min="3844" max="3844" width="10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26.85546875" style="3" bestFit="1" customWidth="1"/>
    <col min="4099" max="4099" width="19.140625" style="3" bestFit="1" customWidth="1"/>
    <col min="4100" max="4100" width="10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26.85546875" style="3" bestFit="1" customWidth="1"/>
    <col min="4355" max="4355" width="19.140625" style="3" bestFit="1" customWidth="1"/>
    <col min="4356" max="4356" width="10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26.85546875" style="3" bestFit="1" customWidth="1"/>
    <col min="4611" max="4611" width="19.140625" style="3" bestFit="1" customWidth="1"/>
    <col min="4612" max="4612" width="10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26.85546875" style="3" bestFit="1" customWidth="1"/>
    <col min="4867" max="4867" width="19.140625" style="3" bestFit="1" customWidth="1"/>
    <col min="4868" max="4868" width="10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26.85546875" style="3" bestFit="1" customWidth="1"/>
    <col min="5123" max="5123" width="19.140625" style="3" bestFit="1" customWidth="1"/>
    <col min="5124" max="5124" width="10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26.85546875" style="3" bestFit="1" customWidth="1"/>
    <col min="5379" max="5379" width="19.140625" style="3" bestFit="1" customWidth="1"/>
    <col min="5380" max="5380" width="10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26.85546875" style="3" bestFit="1" customWidth="1"/>
    <col min="5635" max="5635" width="19.140625" style="3" bestFit="1" customWidth="1"/>
    <col min="5636" max="5636" width="10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26.85546875" style="3" bestFit="1" customWidth="1"/>
    <col min="5891" max="5891" width="19.140625" style="3" bestFit="1" customWidth="1"/>
    <col min="5892" max="5892" width="10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26.85546875" style="3" bestFit="1" customWidth="1"/>
    <col min="6147" max="6147" width="19.140625" style="3" bestFit="1" customWidth="1"/>
    <col min="6148" max="6148" width="10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26.85546875" style="3" bestFit="1" customWidth="1"/>
    <col min="6403" max="6403" width="19.140625" style="3" bestFit="1" customWidth="1"/>
    <col min="6404" max="6404" width="10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26.85546875" style="3" bestFit="1" customWidth="1"/>
    <col min="6659" max="6659" width="19.140625" style="3" bestFit="1" customWidth="1"/>
    <col min="6660" max="6660" width="10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26.85546875" style="3" bestFit="1" customWidth="1"/>
    <col min="6915" max="6915" width="19.140625" style="3" bestFit="1" customWidth="1"/>
    <col min="6916" max="6916" width="10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26.85546875" style="3" bestFit="1" customWidth="1"/>
    <col min="7171" max="7171" width="19.140625" style="3" bestFit="1" customWidth="1"/>
    <col min="7172" max="7172" width="10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26.85546875" style="3" bestFit="1" customWidth="1"/>
    <col min="7427" max="7427" width="19.140625" style="3" bestFit="1" customWidth="1"/>
    <col min="7428" max="7428" width="10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26.85546875" style="3" bestFit="1" customWidth="1"/>
    <col min="7683" max="7683" width="19.140625" style="3" bestFit="1" customWidth="1"/>
    <col min="7684" max="7684" width="10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26.85546875" style="3" bestFit="1" customWidth="1"/>
    <col min="7939" max="7939" width="19.140625" style="3" bestFit="1" customWidth="1"/>
    <col min="7940" max="7940" width="10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26.85546875" style="3" bestFit="1" customWidth="1"/>
    <col min="8195" max="8195" width="19.140625" style="3" bestFit="1" customWidth="1"/>
    <col min="8196" max="8196" width="10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26.85546875" style="3" bestFit="1" customWidth="1"/>
    <col min="8451" max="8451" width="19.140625" style="3" bestFit="1" customWidth="1"/>
    <col min="8452" max="8452" width="10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26.85546875" style="3" bestFit="1" customWidth="1"/>
    <col min="8707" max="8707" width="19.140625" style="3" bestFit="1" customWidth="1"/>
    <col min="8708" max="8708" width="10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26.85546875" style="3" bestFit="1" customWidth="1"/>
    <col min="8963" max="8963" width="19.140625" style="3" bestFit="1" customWidth="1"/>
    <col min="8964" max="8964" width="10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26.85546875" style="3" bestFit="1" customWidth="1"/>
    <col min="9219" max="9219" width="19.140625" style="3" bestFit="1" customWidth="1"/>
    <col min="9220" max="9220" width="10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26.85546875" style="3" bestFit="1" customWidth="1"/>
    <col min="9475" max="9475" width="19.140625" style="3" bestFit="1" customWidth="1"/>
    <col min="9476" max="9476" width="10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26.85546875" style="3" bestFit="1" customWidth="1"/>
    <col min="9731" max="9731" width="19.140625" style="3" bestFit="1" customWidth="1"/>
    <col min="9732" max="9732" width="10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26.85546875" style="3" bestFit="1" customWidth="1"/>
    <col min="9987" max="9987" width="19.140625" style="3" bestFit="1" customWidth="1"/>
    <col min="9988" max="9988" width="10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26.85546875" style="3" bestFit="1" customWidth="1"/>
    <col min="10243" max="10243" width="19.140625" style="3" bestFit="1" customWidth="1"/>
    <col min="10244" max="10244" width="10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26.85546875" style="3" bestFit="1" customWidth="1"/>
    <col min="10499" max="10499" width="19.140625" style="3" bestFit="1" customWidth="1"/>
    <col min="10500" max="10500" width="10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26.85546875" style="3" bestFit="1" customWidth="1"/>
    <col min="10755" max="10755" width="19.140625" style="3" bestFit="1" customWidth="1"/>
    <col min="10756" max="10756" width="10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26.85546875" style="3" bestFit="1" customWidth="1"/>
    <col min="11011" max="11011" width="19.140625" style="3" bestFit="1" customWidth="1"/>
    <col min="11012" max="11012" width="10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26.85546875" style="3" bestFit="1" customWidth="1"/>
    <col min="11267" max="11267" width="19.140625" style="3" bestFit="1" customWidth="1"/>
    <col min="11268" max="11268" width="10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26.85546875" style="3" bestFit="1" customWidth="1"/>
    <col min="11523" max="11523" width="19.140625" style="3" bestFit="1" customWidth="1"/>
    <col min="11524" max="11524" width="10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26.85546875" style="3" bestFit="1" customWidth="1"/>
    <col min="11779" max="11779" width="19.140625" style="3" bestFit="1" customWidth="1"/>
    <col min="11780" max="11780" width="10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26.85546875" style="3" bestFit="1" customWidth="1"/>
    <col min="12035" max="12035" width="19.140625" style="3" bestFit="1" customWidth="1"/>
    <col min="12036" max="12036" width="10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26.85546875" style="3" bestFit="1" customWidth="1"/>
    <col min="12291" max="12291" width="19.140625" style="3" bestFit="1" customWidth="1"/>
    <col min="12292" max="12292" width="10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26.85546875" style="3" bestFit="1" customWidth="1"/>
    <col min="12547" max="12547" width="19.140625" style="3" bestFit="1" customWidth="1"/>
    <col min="12548" max="12548" width="10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26.85546875" style="3" bestFit="1" customWidth="1"/>
    <col min="12803" max="12803" width="19.140625" style="3" bestFit="1" customWidth="1"/>
    <col min="12804" max="12804" width="10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26.85546875" style="3" bestFit="1" customWidth="1"/>
    <col min="13059" max="13059" width="19.140625" style="3" bestFit="1" customWidth="1"/>
    <col min="13060" max="13060" width="10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26.85546875" style="3" bestFit="1" customWidth="1"/>
    <col min="13315" max="13315" width="19.140625" style="3" bestFit="1" customWidth="1"/>
    <col min="13316" max="13316" width="10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26.85546875" style="3" bestFit="1" customWidth="1"/>
    <col min="13571" max="13571" width="19.140625" style="3" bestFit="1" customWidth="1"/>
    <col min="13572" max="13572" width="10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26.85546875" style="3" bestFit="1" customWidth="1"/>
    <col min="13827" max="13827" width="19.140625" style="3" bestFit="1" customWidth="1"/>
    <col min="13828" max="13828" width="10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26.85546875" style="3" bestFit="1" customWidth="1"/>
    <col min="14083" max="14083" width="19.140625" style="3" bestFit="1" customWidth="1"/>
    <col min="14084" max="14084" width="10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26.85546875" style="3" bestFit="1" customWidth="1"/>
    <col min="14339" max="14339" width="19.140625" style="3" bestFit="1" customWidth="1"/>
    <col min="14340" max="14340" width="10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26.85546875" style="3" bestFit="1" customWidth="1"/>
    <col min="14595" max="14595" width="19.140625" style="3" bestFit="1" customWidth="1"/>
    <col min="14596" max="14596" width="10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26.85546875" style="3" bestFit="1" customWidth="1"/>
    <col min="14851" max="14851" width="19.140625" style="3" bestFit="1" customWidth="1"/>
    <col min="14852" max="14852" width="10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26.85546875" style="3" bestFit="1" customWidth="1"/>
    <col min="15107" max="15107" width="19.140625" style="3" bestFit="1" customWidth="1"/>
    <col min="15108" max="15108" width="10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26.85546875" style="3" bestFit="1" customWidth="1"/>
    <col min="15363" max="15363" width="19.140625" style="3" bestFit="1" customWidth="1"/>
    <col min="15364" max="15364" width="10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26.85546875" style="3" bestFit="1" customWidth="1"/>
    <col min="15619" max="15619" width="19.140625" style="3" bestFit="1" customWidth="1"/>
    <col min="15620" max="15620" width="10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26.85546875" style="3" bestFit="1" customWidth="1"/>
    <col min="15875" max="15875" width="19.140625" style="3" bestFit="1" customWidth="1"/>
    <col min="15876" max="15876" width="10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26.85546875" style="3" bestFit="1" customWidth="1"/>
    <col min="16131" max="16131" width="19.140625" style="3" bestFit="1" customWidth="1"/>
    <col min="16132" max="16132" width="10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1184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6" x14ac:dyDescent="0.2">
      <c r="A4" s="7"/>
      <c r="B4" s="7"/>
      <c r="C4" s="7"/>
      <c r="D4" s="7"/>
      <c r="E4" s="7"/>
      <c r="F4" s="3"/>
    </row>
    <row r="5" spans="1:6" x14ac:dyDescent="0.2">
      <c r="A5" s="12" t="s">
        <v>1164</v>
      </c>
      <c r="B5" s="10"/>
      <c r="C5" s="10"/>
      <c r="D5" s="10"/>
      <c r="E5" s="10"/>
      <c r="F5" s="3"/>
    </row>
    <row r="6" spans="1:6" x14ac:dyDescent="0.2">
      <c r="A6" s="10" t="s">
        <v>1185</v>
      </c>
      <c r="B6" s="10" t="s">
        <v>1186</v>
      </c>
      <c r="C6" s="10">
        <v>9240570.6710000001</v>
      </c>
      <c r="D6" s="10">
        <v>2694.8553464957427</v>
      </c>
      <c r="E6" s="10">
        <v>79.774051988406299</v>
      </c>
      <c r="F6" s="3"/>
    </row>
    <row r="7" spans="1:6" x14ac:dyDescent="0.2">
      <c r="A7" s="10" t="s">
        <v>1171</v>
      </c>
      <c r="B7" s="10" t="s">
        <v>1172</v>
      </c>
      <c r="C7" s="10">
        <v>124383.98299999999</v>
      </c>
      <c r="D7" s="10">
        <v>494.13788596842301</v>
      </c>
      <c r="E7" s="10">
        <v>14.627642799434554</v>
      </c>
      <c r="F7" s="3"/>
    </row>
    <row r="8" spans="1:6" x14ac:dyDescent="0.2">
      <c r="A8" s="10" t="s">
        <v>1187</v>
      </c>
      <c r="B8" s="10" t="s">
        <v>1188</v>
      </c>
      <c r="C8" s="10">
        <v>77980.095000000001</v>
      </c>
      <c r="D8" s="10">
        <v>168.801874064505</v>
      </c>
      <c r="E8" s="10">
        <v>4.9969322082065633</v>
      </c>
      <c r="F8" s="3"/>
    </row>
    <row r="9" spans="1:6" x14ac:dyDescent="0.2">
      <c r="A9" s="12" t="s">
        <v>135</v>
      </c>
      <c r="B9" s="10"/>
      <c r="C9" s="10"/>
      <c r="D9" s="12">
        <f>SUM(D6:D8)</f>
        <v>3357.7951065286707</v>
      </c>
      <c r="E9" s="12">
        <f>SUM(E6:E8)</f>
        <v>99.398626996047412</v>
      </c>
      <c r="F9" s="3"/>
    </row>
    <row r="10" spans="1:6" x14ac:dyDescent="0.2">
      <c r="A10" s="10"/>
      <c r="B10" s="10"/>
      <c r="C10" s="10"/>
      <c r="D10" s="10"/>
      <c r="E10" s="10"/>
      <c r="F10" s="3"/>
    </row>
    <row r="11" spans="1:6" x14ac:dyDescent="0.2">
      <c r="A11" s="12" t="s">
        <v>135</v>
      </c>
      <c r="B11" s="10"/>
      <c r="C11" s="10"/>
      <c r="D11" s="40">
        <v>3357.7951065286707</v>
      </c>
      <c r="E11" s="40">
        <v>99.398626996047412</v>
      </c>
      <c r="F11" s="3"/>
    </row>
    <row r="12" spans="1:6" x14ac:dyDescent="0.2">
      <c r="A12" s="10"/>
      <c r="B12" s="10"/>
      <c r="C12" s="10"/>
      <c r="D12" s="63"/>
      <c r="E12" s="63"/>
      <c r="F12" s="3"/>
    </row>
    <row r="13" spans="1:6" x14ac:dyDescent="0.2">
      <c r="A13" s="12" t="s">
        <v>152</v>
      </c>
      <c r="B13" s="10"/>
      <c r="C13" s="10"/>
      <c r="D13" s="40">
        <v>20.315042479919995</v>
      </c>
      <c r="E13" s="40">
        <v>0.60137300395258164</v>
      </c>
      <c r="F13" s="3"/>
    </row>
    <row r="14" spans="1:6" x14ac:dyDescent="0.2">
      <c r="A14" s="10"/>
      <c r="B14" s="10"/>
      <c r="C14" s="10"/>
      <c r="D14" s="63"/>
      <c r="E14" s="63"/>
      <c r="F14" s="3"/>
    </row>
    <row r="15" spans="1:6" x14ac:dyDescent="0.2">
      <c r="A15" s="14" t="s">
        <v>153</v>
      </c>
      <c r="B15" s="7"/>
      <c r="C15" s="7"/>
      <c r="D15" s="64">
        <v>3378.1101490085907</v>
      </c>
      <c r="E15" s="64">
        <f xml:space="preserve"> ROUND(SUM(E11:E14),2)</f>
        <v>100</v>
      </c>
      <c r="F15" s="3"/>
    </row>
    <row r="17" spans="1:2" x14ac:dyDescent="0.2">
      <c r="A17" s="15" t="s">
        <v>157</v>
      </c>
    </row>
    <row r="18" spans="1:2" x14ac:dyDescent="0.2">
      <c r="A18" s="15" t="s">
        <v>158</v>
      </c>
    </row>
    <row r="19" spans="1:2" x14ac:dyDescent="0.2">
      <c r="A19" s="15" t="s">
        <v>159</v>
      </c>
    </row>
    <row r="20" spans="1:2" x14ac:dyDescent="0.2">
      <c r="A20" s="2" t="s">
        <v>863</v>
      </c>
      <c r="B20" s="16">
        <v>14.3704857</v>
      </c>
    </row>
    <row r="21" spans="1:2" x14ac:dyDescent="0.2">
      <c r="A21" s="2" t="s">
        <v>864</v>
      </c>
      <c r="B21" s="16">
        <v>30.3074163</v>
      </c>
    </row>
    <row r="22" spans="1:2" x14ac:dyDescent="0.2">
      <c r="A22" s="2" t="s">
        <v>865</v>
      </c>
      <c r="B22" s="16">
        <v>14.1839336</v>
      </c>
    </row>
    <row r="23" spans="1:2" x14ac:dyDescent="0.2">
      <c r="A23" s="2" t="s">
        <v>866</v>
      </c>
      <c r="B23" s="16">
        <v>29.882163299999998</v>
      </c>
    </row>
    <row r="25" spans="1:2" x14ac:dyDescent="0.2">
      <c r="A25" s="15" t="s">
        <v>160</v>
      </c>
    </row>
    <row r="26" spans="1:2" x14ac:dyDescent="0.2">
      <c r="A26" s="2" t="s">
        <v>863</v>
      </c>
      <c r="B26" s="16">
        <v>14.650233200000001</v>
      </c>
    </row>
    <row r="27" spans="1:2" x14ac:dyDescent="0.2">
      <c r="A27" s="2" t="s">
        <v>864</v>
      </c>
      <c r="B27" s="16">
        <v>32.104604199999997</v>
      </c>
    </row>
    <row r="28" spans="1:2" x14ac:dyDescent="0.2">
      <c r="A28" s="2" t="s">
        <v>865</v>
      </c>
      <c r="B28" s="16">
        <v>14.441935900000001</v>
      </c>
    </row>
    <row r="29" spans="1:2" x14ac:dyDescent="0.2">
      <c r="A29" s="2" t="s">
        <v>866</v>
      </c>
      <c r="B29" s="16">
        <v>31.6020124</v>
      </c>
    </row>
    <row r="31" spans="1:2" x14ac:dyDescent="0.2">
      <c r="A31" s="15" t="s">
        <v>161</v>
      </c>
      <c r="B31" s="61"/>
    </row>
    <row r="32" spans="1:2" x14ac:dyDescent="0.2">
      <c r="A32" s="15"/>
      <c r="B32" s="61"/>
    </row>
    <row r="33" spans="1:4" x14ac:dyDescent="0.2">
      <c r="A33" s="72" t="s">
        <v>544</v>
      </c>
      <c r="B33" s="73"/>
      <c r="C33" s="81" t="s">
        <v>545</v>
      </c>
      <c r="D33" s="82"/>
    </row>
    <row r="34" spans="1:4" ht="12.75" x14ac:dyDescent="0.2">
      <c r="A34" s="96"/>
      <c r="B34" s="97"/>
      <c r="C34" s="20" t="s">
        <v>546</v>
      </c>
      <c r="D34" s="20" t="s">
        <v>547</v>
      </c>
    </row>
    <row r="35" spans="1:4" ht="12.75" x14ac:dyDescent="0.2">
      <c r="A35" s="98" t="s">
        <v>513</v>
      </c>
      <c r="B35" s="99"/>
      <c r="C35" s="23">
        <v>0.39724576100000003</v>
      </c>
      <c r="D35" s="23">
        <v>0.36804068400000001</v>
      </c>
    </row>
    <row r="36" spans="1:4" ht="12.75" x14ac:dyDescent="0.2">
      <c r="A36" s="98" t="s">
        <v>511</v>
      </c>
      <c r="B36" s="99"/>
      <c r="C36" s="23">
        <v>0.39724576100000003</v>
      </c>
      <c r="D36" s="23">
        <v>0.36804068400000001</v>
      </c>
    </row>
    <row r="37" spans="1:4" x14ac:dyDescent="0.2">
      <c r="A37" s="15"/>
      <c r="B37" s="61"/>
    </row>
    <row r="38" spans="1:4" x14ac:dyDescent="0.2">
      <c r="A38" s="15"/>
      <c r="B38" s="61"/>
    </row>
    <row r="39" spans="1:4" x14ac:dyDescent="0.2">
      <c r="A39" s="15" t="s">
        <v>868</v>
      </c>
      <c r="B39" s="62">
        <v>4.7771549190152425E-2</v>
      </c>
    </row>
  </sheetData>
  <mergeCells count="5">
    <mergeCell ref="A1:E1"/>
    <mergeCell ref="C33:D33"/>
    <mergeCell ref="A34:B34"/>
    <mergeCell ref="A35:B35"/>
    <mergeCell ref="A36:B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1.28515625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31.28515625" style="3" bestFit="1" customWidth="1"/>
    <col min="259" max="259" width="19.140625" style="3" bestFit="1" customWidth="1"/>
    <col min="260" max="260" width="9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31.28515625" style="3" bestFit="1" customWidth="1"/>
    <col min="515" max="515" width="19.140625" style="3" bestFit="1" customWidth="1"/>
    <col min="516" max="516" width="9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31.28515625" style="3" bestFit="1" customWidth="1"/>
    <col min="771" max="771" width="19.140625" style="3" bestFit="1" customWidth="1"/>
    <col min="772" max="772" width="9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31.28515625" style="3" bestFit="1" customWidth="1"/>
    <col min="1027" max="1027" width="19.140625" style="3" bestFit="1" customWidth="1"/>
    <col min="1028" max="1028" width="9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31.28515625" style="3" bestFit="1" customWidth="1"/>
    <col min="1283" max="1283" width="19.140625" style="3" bestFit="1" customWidth="1"/>
    <col min="1284" max="1284" width="9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31.28515625" style="3" bestFit="1" customWidth="1"/>
    <col min="1539" max="1539" width="19.140625" style="3" bestFit="1" customWidth="1"/>
    <col min="1540" max="1540" width="9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31.28515625" style="3" bestFit="1" customWidth="1"/>
    <col min="1795" max="1795" width="19.140625" style="3" bestFit="1" customWidth="1"/>
    <col min="1796" max="1796" width="9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31.28515625" style="3" bestFit="1" customWidth="1"/>
    <col min="2051" max="2051" width="19.140625" style="3" bestFit="1" customWidth="1"/>
    <col min="2052" max="2052" width="9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31.28515625" style="3" bestFit="1" customWidth="1"/>
    <col min="2307" max="2307" width="19.140625" style="3" bestFit="1" customWidth="1"/>
    <col min="2308" max="2308" width="9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31.28515625" style="3" bestFit="1" customWidth="1"/>
    <col min="2563" max="2563" width="19.140625" style="3" bestFit="1" customWidth="1"/>
    <col min="2564" max="2564" width="9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31.28515625" style="3" bestFit="1" customWidth="1"/>
    <col min="2819" max="2819" width="19.140625" style="3" bestFit="1" customWidth="1"/>
    <col min="2820" max="2820" width="9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31.28515625" style="3" bestFit="1" customWidth="1"/>
    <col min="3075" max="3075" width="19.140625" style="3" bestFit="1" customWidth="1"/>
    <col min="3076" max="3076" width="9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31.28515625" style="3" bestFit="1" customWidth="1"/>
    <col min="3331" max="3331" width="19.140625" style="3" bestFit="1" customWidth="1"/>
    <col min="3332" max="3332" width="9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31.28515625" style="3" bestFit="1" customWidth="1"/>
    <col min="3587" max="3587" width="19.140625" style="3" bestFit="1" customWidth="1"/>
    <col min="3588" max="3588" width="9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31.28515625" style="3" bestFit="1" customWidth="1"/>
    <col min="3843" max="3843" width="19.140625" style="3" bestFit="1" customWidth="1"/>
    <col min="3844" max="3844" width="9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31.28515625" style="3" bestFit="1" customWidth="1"/>
    <col min="4099" max="4099" width="19.140625" style="3" bestFit="1" customWidth="1"/>
    <col min="4100" max="4100" width="9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31.28515625" style="3" bestFit="1" customWidth="1"/>
    <col min="4355" max="4355" width="19.140625" style="3" bestFit="1" customWidth="1"/>
    <col min="4356" max="4356" width="9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31.28515625" style="3" bestFit="1" customWidth="1"/>
    <col min="4611" max="4611" width="19.140625" style="3" bestFit="1" customWidth="1"/>
    <col min="4612" max="4612" width="9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31.28515625" style="3" bestFit="1" customWidth="1"/>
    <col min="4867" max="4867" width="19.140625" style="3" bestFit="1" customWidth="1"/>
    <col min="4868" max="4868" width="9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31.28515625" style="3" bestFit="1" customWidth="1"/>
    <col min="5123" max="5123" width="19.140625" style="3" bestFit="1" customWidth="1"/>
    <col min="5124" max="5124" width="9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31.28515625" style="3" bestFit="1" customWidth="1"/>
    <col min="5379" max="5379" width="19.140625" style="3" bestFit="1" customWidth="1"/>
    <col min="5380" max="5380" width="9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31.28515625" style="3" bestFit="1" customWidth="1"/>
    <col min="5635" max="5635" width="19.140625" style="3" bestFit="1" customWidth="1"/>
    <col min="5636" max="5636" width="9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31.28515625" style="3" bestFit="1" customWidth="1"/>
    <col min="5891" max="5891" width="19.140625" style="3" bestFit="1" customWidth="1"/>
    <col min="5892" max="5892" width="9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31.28515625" style="3" bestFit="1" customWidth="1"/>
    <col min="6147" max="6147" width="19.140625" style="3" bestFit="1" customWidth="1"/>
    <col min="6148" max="6148" width="9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31.28515625" style="3" bestFit="1" customWidth="1"/>
    <col min="6403" max="6403" width="19.140625" style="3" bestFit="1" customWidth="1"/>
    <col min="6404" max="6404" width="9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31.28515625" style="3" bestFit="1" customWidth="1"/>
    <col min="6659" max="6659" width="19.140625" style="3" bestFit="1" customWidth="1"/>
    <col min="6660" max="6660" width="9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31.28515625" style="3" bestFit="1" customWidth="1"/>
    <col min="6915" max="6915" width="19.140625" style="3" bestFit="1" customWidth="1"/>
    <col min="6916" max="6916" width="9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31.28515625" style="3" bestFit="1" customWidth="1"/>
    <col min="7171" max="7171" width="19.140625" style="3" bestFit="1" customWidth="1"/>
    <col min="7172" max="7172" width="9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31.28515625" style="3" bestFit="1" customWidth="1"/>
    <col min="7427" max="7427" width="19.140625" style="3" bestFit="1" customWidth="1"/>
    <col min="7428" max="7428" width="9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31.28515625" style="3" bestFit="1" customWidth="1"/>
    <col min="7683" max="7683" width="19.140625" style="3" bestFit="1" customWidth="1"/>
    <col min="7684" max="7684" width="9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31.28515625" style="3" bestFit="1" customWidth="1"/>
    <col min="7939" max="7939" width="19.140625" style="3" bestFit="1" customWidth="1"/>
    <col min="7940" max="7940" width="9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31.28515625" style="3" bestFit="1" customWidth="1"/>
    <col min="8195" max="8195" width="19.140625" style="3" bestFit="1" customWidth="1"/>
    <col min="8196" max="8196" width="9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31.28515625" style="3" bestFit="1" customWidth="1"/>
    <col min="8451" max="8451" width="19.140625" style="3" bestFit="1" customWidth="1"/>
    <col min="8452" max="8452" width="9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31.28515625" style="3" bestFit="1" customWidth="1"/>
    <col min="8707" max="8707" width="19.140625" style="3" bestFit="1" customWidth="1"/>
    <col min="8708" max="8708" width="9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31.28515625" style="3" bestFit="1" customWidth="1"/>
    <col min="8963" max="8963" width="19.140625" style="3" bestFit="1" customWidth="1"/>
    <col min="8964" max="8964" width="9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31.28515625" style="3" bestFit="1" customWidth="1"/>
    <col min="9219" max="9219" width="19.140625" style="3" bestFit="1" customWidth="1"/>
    <col min="9220" max="9220" width="9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31.28515625" style="3" bestFit="1" customWidth="1"/>
    <col min="9475" max="9475" width="19.140625" style="3" bestFit="1" customWidth="1"/>
    <col min="9476" max="9476" width="9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31.28515625" style="3" bestFit="1" customWidth="1"/>
    <col min="9731" max="9731" width="19.140625" style="3" bestFit="1" customWidth="1"/>
    <col min="9732" max="9732" width="9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31.28515625" style="3" bestFit="1" customWidth="1"/>
    <col min="9987" max="9987" width="19.140625" style="3" bestFit="1" customWidth="1"/>
    <col min="9988" max="9988" width="9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31.28515625" style="3" bestFit="1" customWidth="1"/>
    <col min="10243" max="10243" width="19.140625" style="3" bestFit="1" customWidth="1"/>
    <col min="10244" max="10244" width="9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31.28515625" style="3" bestFit="1" customWidth="1"/>
    <col min="10499" max="10499" width="19.140625" style="3" bestFit="1" customWidth="1"/>
    <col min="10500" max="10500" width="9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31.28515625" style="3" bestFit="1" customWidth="1"/>
    <col min="10755" max="10755" width="19.140625" style="3" bestFit="1" customWidth="1"/>
    <col min="10756" max="10756" width="9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31.28515625" style="3" bestFit="1" customWidth="1"/>
    <col min="11011" max="11011" width="19.140625" style="3" bestFit="1" customWidth="1"/>
    <col min="11012" max="11012" width="9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31.28515625" style="3" bestFit="1" customWidth="1"/>
    <col min="11267" max="11267" width="19.140625" style="3" bestFit="1" customWidth="1"/>
    <col min="11268" max="11268" width="9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31.28515625" style="3" bestFit="1" customWidth="1"/>
    <col min="11523" max="11523" width="19.140625" style="3" bestFit="1" customWidth="1"/>
    <col min="11524" max="11524" width="9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31.28515625" style="3" bestFit="1" customWidth="1"/>
    <col min="11779" max="11779" width="19.140625" style="3" bestFit="1" customWidth="1"/>
    <col min="11780" max="11780" width="9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31.28515625" style="3" bestFit="1" customWidth="1"/>
    <col min="12035" max="12035" width="19.140625" style="3" bestFit="1" customWidth="1"/>
    <col min="12036" max="12036" width="9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31.28515625" style="3" bestFit="1" customWidth="1"/>
    <col min="12291" max="12291" width="19.140625" style="3" bestFit="1" customWidth="1"/>
    <col min="12292" max="12292" width="9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31.28515625" style="3" bestFit="1" customWidth="1"/>
    <col min="12547" max="12547" width="19.140625" style="3" bestFit="1" customWidth="1"/>
    <col min="12548" max="12548" width="9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31.28515625" style="3" bestFit="1" customWidth="1"/>
    <col min="12803" max="12803" width="19.140625" style="3" bestFit="1" customWidth="1"/>
    <col min="12804" max="12804" width="9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31.28515625" style="3" bestFit="1" customWidth="1"/>
    <col min="13059" max="13059" width="19.140625" style="3" bestFit="1" customWidth="1"/>
    <col min="13060" max="13060" width="9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31.28515625" style="3" bestFit="1" customWidth="1"/>
    <col min="13315" max="13315" width="19.140625" style="3" bestFit="1" customWidth="1"/>
    <col min="13316" max="13316" width="9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31.28515625" style="3" bestFit="1" customWidth="1"/>
    <col min="13571" max="13571" width="19.140625" style="3" bestFit="1" customWidth="1"/>
    <col min="13572" max="13572" width="9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31.28515625" style="3" bestFit="1" customWidth="1"/>
    <col min="13827" max="13827" width="19.140625" style="3" bestFit="1" customWidth="1"/>
    <col min="13828" max="13828" width="9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31.28515625" style="3" bestFit="1" customWidth="1"/>
    <col min="14083" max="14083" width="19.140625" style="3" bestFit="1" customWidth="1"/>
    <col min="14084" max="14084" width="9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31.28515625" style="3" bestFit="1" customWidth="1"/>
    <col min="14339" max="14339" width="19.140625" style="3" bestFit="1" customWidth="1"/>
    <col min="14340" max="14340" width="9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31.28515625" style="3" bestFit="1" customWidth="1"/>
    <col min="14595" max="14595" width="19.140625" style="3" bestFit="1" customWidth="1"/>
    <col min="14596" max="14596" width="9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31.28515625" style="3" bestFit="1" customWidth="1"/>
    <col min="14851" max="14851" width="19.140625" style="3" bestFit="1" customWidth="1"/>
    <col min="14852" max="14852" width="9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31.28515625" style="3" bestFit="1" customWidth="1"/>
    <col min="15107" max="15107" width="19.140625" style="3" bestFit="1" customWidth="1"/>
    <col min="15108" max="15108" width="9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31.28515625" style="3" bestFit="1" customWidth="1"/>
    <col min="15363" max="15363" width="19.140625" style="3" bestFit="1" customWidth="1"/>
    <col min="15364" max="15364" width="9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31.28515625" style="3" bestFit="1" customWidth="1"/>
    <col min="15619" max="15619" width="19.140625" style="3" bestFit="1" customWidth="1"/>
    <col min="15620" max="15620" width="9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31.28515625" style="3" bestFit="1" customWidth="1"/>
    <col min="15875" max="15875" width="19.140625" style="3" bestFit="1" customWidth="1"/>
    <col min="15876" max="15876" width="9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31.28515625" style="3" bestFit="1" customWidth="1"/>
    <col min="16131" max="16131" width="19.140625" style="3" bestFit="1" customWidth="1"/>
    <col min="16132" max="16132" width="9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1189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839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1164</v>
      </c>
      <c r="B5" s="10"/>
      <c r="C5" s="10"/>
      <c r="D5" s="10"/>
      <c r="E5" s="10"/>
      <c r="F5" s="10"/>
    </row>
    <row r="6" spans="1:6" x14ac:dyDescent="0.2">
      <c r="A6" s="10" t="s">
        <v>1190</v>
      </c>
      <c r="B6" s="10" t="s">
        <v>1191</v>
      </c>
      <c r="C6" s="10" t="s">
        <v>851</v>
      </c>
      <c r="D6" s="10">
        <v>964850.397</v>
      </c>
      <c r="E6" s="10">
        <v>536.744346150306</v>
      </c>
      <c r="F6" s="10">
        <v>50.119316626475104</v>
      </c>
    </row>
    <row r="7" spans="1:6" x14ac:dyDescent="0.2">
      <c r="A7" s="10" t="s">
        <v>1192</v>
      </c>
      <c r="B7" s="10" t="s">
        <v>1193</v>
      </c>
      <c r="C7" s="10" t="s">
        <v>851</v>
      </c>
      <c r="D7" s="10">
        <v>574096.42999999993</v>
      </c>
      <c r="E7" s="10">
        <v>322.03365144419996</v>
      </c>
      <c r="F7" s="10">
        <v>30.070380166784322</v>
      </c>
    </row>
    <row r="8" spans="1:6" x14ac:dyDescent="0.2">
      <c r="A8" s="10" t="s">
        <v>1187</v>
      </c>
      <c r="B8" s="10" t="s">
        <v>1188</v>
      </c>
      <c r="C8" s="10" t="s">
        <v>851</v>
      </c>
      <c r="D8" s="10">
        <v>49545.216999999997</v>
      </c>
      <c r="E8" s="10">
        <v>107.24949079034299</v>
      </c>
      <c r="F8" s="10">
        <v>10.014583712902631</v>
      </c>
    </row>
    <row r="9" spans="1:6" x14ac:dyDescent="0.2">
      <c r="A9" s="10" t="s">
        <v>1171</v>
      </c>
      <c r="B9" s="10" t="s">
        <v>1172</v>
      </c>
      <c r="C9" s="10" t="s">
        <v>851</v>
      </c>
      <c r="D9" s="10">
        <v>26329.307999999997</v>
      </c>
      <c r="E9" s="10">
        <v>104.59794163474798</v>
      </c>
      <c r="F9" s="10">
        <v>9.7669912927251588</v>
      </c>
    </row>
    <row r="10" spans="1:6" x14ac:dyDescent="0.2">
      <c r="A10" s="12" t="s">
        <v>135</v>
      </c>
      <c r="B10" s="10"/>
      <c r="C10" s="10"/>
      <c r="D10" s="10"/>
      <c r="E10" s="12">
        <f>SUM(E6:E9)</f>
        <v>1070.6254300195969</v>
      </c>
      <c r="F10" s="12">
        <f>SUM(F6:F9)</f>
        <v>99.971271798887216</v>
      </c>
    </row>
    <row r="11" spans="1:6" x14ac:dyDescent="0.2">
      <c r="A11" s="10"/>
      <c r="B11" s="10"/>
      <c r="C11" s="10"/>
      <c r="D11" s="10"/>
      <c r="E11" s="10"/>
      <c r="F11" s="10"/>
    </row>
    <row r="12" spans="1:6" x14ac:dyDescent="0.2">
      <c r="A12" s="12" t="s">
        <v>135</v>
      </c>
      <c r="B12" s="10"/>
      <c r="C12" s="10"/>
      <c r="D12" s="10"/>
      <c r="E12" s="12">
        <v>1070.6254300195969</v>
      </c>
      <c r="F12" s="12">
        <v>99.971271798887216</v>
      </c>
    </row>
    <row r="13" spans="1:6" x14ac:dyDescent="0.2">
      <c r="A13" s="10"/>
      <c r="B13" s="10"/>
      <c r="C13" s="10"/>
      <c r="D13" s="10"/>
      <c r="E13" s="10"/>
      <c r="F13" s="10"/>
    </row>
    <row r="14" spans="1:6" x14ac:dyDescent="0.2">
      <c r="A14" s="12" t="s">
        <v>152</v>
      </c>
      <c r="B14" s="10"/>
      <c r="C14" s="10"/>
      <c r="D14" s="10"/>
      <c r="E14" s="12">
        <v>0.30765981183000024</v>
      </c>
      <c r="F14" s="12">
        <v>2.8728201112772436E-2</v>
      </c>
    </row>
    <row r="15" spans="1:6" x14ac:dyDescent="0.2">
      <c r="A15" s="10"/>
      <c r="B15" s="10"/>
      <c r="C15" s="10"/>
      <c r="D15" s="10"/>
      <c r="E15" s="10"/>
      <c r="F15" s="10"/>
    </row>
    <row r="16" spans="1:6" x14ac:dyDescent="0.2">
      <c r="A16" s="14" t="s">
        <v>153</v>
      </c>
      <c r="B16" s="7"/>
      <c r="C16" s="7"/>
      <c r="D16" s="7"/>
      <c r="E16" s="14">
        <v>1070.9330898999999</v>
      </c>
      <c r="F16" s="14">
        <f xml:space="preserve"> ROUND(SUM(F12:F15),2)</f>
        <v>100</v>
      </c>
    </row>
    <row r="18" spans="1:2" x14ac:dyDescent="0.2">
      <c r="A18" s="15" t="s">
        <v>157</v>
      </c>
    </row>
    <row r="19" spans="1:2" x14ac:dyDescent="0.2">
      <c r="A19" s="15" t="s">
        <v>158</v>
      </c>
    </row>
    <row r="20" spans="1:2" x14ac:dyDescent="0.2">
      <c r="A20" s="15" t="s">
        <v>159</v>
      </c>
    </row>
    <row r="21" spans="1:2" x14ac:dyDescent="0.2">
      <c r="A21" s="2" t="s">
        <v>863</v>
      </c>
      <c r="B21" s="16">
        <v>13.3837954</v>
      </c>
    </row>
    <row r="22" spans="1:2" x14ac:dyDescent="0.2">
      <c r="A22" s="2" t="s">
        <v>864</v>
      </c>
      <c r="B22" s="16">
        <v>28.459058299999999</v>
      </c>
    </row>
    <row r="23" spans="1:2" x14ac:dyDescent="0.2">
      <c r="A23" s="2" t="s">
        <v>865</v>
      </c>
      <c r="B23" s="16">
        <v>13.1492653</v>
      </c>
    </row>
    <row r="24" spans="1:2" x14ac:dyDescent="0.2">
      <c r="A24" s="2" t="s">
        <v>866</v>
      </c>
      <c r="B24" s="16">
        <v>27.9147547</v>
      </c>
    </row>
    <row r="26" spans="1:2" x14ac:dyDescent="0.2">
      <c r="A26" s="15" t="s">
        <v>160</v>
      </c>
    </row>
    <row r="27" spans="1:2" x14ac:dyDescent="0.2">
      <c r="A27" s="2" t="s">
        <v>863</v>
      </c>
      <c r="B27" s="16">
        <v>13.9293628</v>
      </c>
    </row>
    <row r="28" spans="1:2" x14ac:dyDescent="0.2">
      <c r="A28" s="2" t="s">
        <v>864</v>
      </c>
      <c r="B28" s="16">
        <v>30.732121599999999</v>
      </c>
    </row>
    <row r="29" spans="1:2" x14ac:dyDescent="0.2">
      <c r="A29" s="2" t="s">
        <v>865</v>
      </c>
      <c r="B29" s="16">
        <v>13.6380634</v>
      </c>
    </row>
    <row r="30" spans="1:2" x14ac:dyDescent="0.2">
      <c r="A30" s="2" t="s">
        <v>866</v>
      </c>
      <c r="B30" s="16">
        <v>30.038323900000002</v>
      </c>
    </row>
    <row r="32" spans="1:2" x14ac:dyDescent="0.2">
      <c r="A32" s="15" t="s">
        <v>161</v>
      </c>
      <c r="B32" s="61"/>
    </row>
    <row r="33" spans="1:4" x14ac:dyDescent="0.2">
      <c r="A33" s="15"/>
      <c r="B33" s="61"/>
    </row>
    <row r="34" spans="1:4" x14ac:dyDescent="0.2">
      <c r="A34" s="72" t="s">
        <v>544</v>
      </c>
      <c r="B34" s="73"/>
      <c r="C34" s="81" t="s">
        <v>545</v>
      </c>
      <c r="D34" s="82"/>
    </row>
    <row r="35" spans="1:4" ht="12.75" x14ac:dyDescent="0.2">
      <c r="A35" s="96"/>
      <c r="B35" s="97"/>
      <c r="C35" s="20" t="s">
        <v>546</v>
      </c>
      <c r="D35" s="20" t="s">
        <v>547</v>
      </c>
    </row>
    <row r="36" spans="1:4" ht="12.75" x14ac:dyDescent="0.2">
      <c r="A36" s="98" t="s">
        <v>513</v>
      </c>
      <c r="B36" s="99"/>
      <c r="C36" s="23">
        <v>0.36113251000000002</v>
      </c>
      <c r="D36" s="23">
        <v>0.33458244000000004</v>
      </c>
    </row>
    <row r="37" spans="1:4" ht="12.75" x14ac:dyDescent="0.2">
      <c r="A37" s="98" t="s">
        <v>511</v>
      </c>
      <c r="B37" s="99"/>
      <c r="C37" s="23">
        <v>0.36113251000000002</v>
      </c>
      <c r="D37" s="23">
        <v>0.33458244000000004</v>
      </c>
    </row>
    <row r="38" spans="1:4" x14ac:dyDescent="0.2">
      <c r="A38" s="15"/>
      <c r="B38" s="61"/>
    </row>
    <row r="39" spans="1:4" x14ac:dyDescent="0.2">
      <c r="A39" s="15" t="s">
        <v>868</v>
      </c>
      <c r="B39" s="62">
        <v>6.1930913616640104E-2</v>
      </c>
    </row>
    <row r="40" spans="1:4" x14ac:dyDescent="0.2">
      <c r="B40" s="74"/>
    </row>
  </sheetData>
  <mergeCells count="5">
    <mergeCell ref="A1:E1"/>
    <mergeCell ref="C34:D34"/>
    <mergeCell ref="A35:B35"/>
    <mergeCell ref="A36:B36"/>
    <mergeCell ref="A37:B3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1.28515625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31.28515625" style="3" bestFit="1" customWidth="1"/>
    <col min="259" max="259" width="19.140625" style="3" bestFit="1" customWidth="1"/>
    <col min="260" max="260" width="9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31.28515625" style="3" bestFit="1" customWidth="1"/>
    <col min="515" max="515" width="19.140625" style="3" bestFit="1" customWidth="1"/>
    <col min="516" max="516" width="9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31.28515625" style="3" bestFit="1" customWidth="1"/>
    <col min="771" max="771" width="19.140625" style="3" bestFit="1" customWidth="1"/>
    <col min="772" max="772" width="9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31.28515625" style="3" bestFit="1" customWidth="1"/>
    <col min="1027" max="1027" width="19.140625" style="3" bestFit="1" customWidth="1"/>
    <col min="1028" max="1028" width="9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31.28515625" style="3" bestFit="1" customWidth="1"/>
    <col min="1283" max="1283" width="19.140625" style="3" bestFit="1" customWidth="1"/>
    <col min="1284" max="1284" width="9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31.28515625" style="3" bestFit="1" customWidth="1"/>
    <col min="1539" max="1539" width="19.140625" style="3" bestFit="1" customWidth="1"/>
    <col min="1540" max="1540" width="9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31.28515625" style="3" bestFit="1" customWidth="1"/>
    <col min="1795" max="1795" width="19.140625" style="3" bestFit="1" customWidth="1"/>
    <col min="1796" max="1796" width="9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31.28515625" style="3" bestFit="1" customWidth="1"/>
    <col min="2051" max="2051" width="19.140625" style="3" bestFit="1" customWidth="1"/>
    <col min="2052" max="2052" width="9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31.28515625" style="3" bestFit="1" customWidth="1"/>
    <col min="2307" max="2307" width="19.140625" style="3" bestFit="1" customWidth="1"/>
    <col min="2308" max="2308" width="9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31.28515625" style="3" bestFit="1" customWidth="1"/>
    <col min="2563" max="2563" width="19.140625" style="3" bestFit="1" customWidth="1"/>
    <col min="2564" max="2564" width="9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31.28515625" style="3" bestFit="1" customWidth="1"/>
    <col min="2819" max="2819" width="19.140625" style="3" bestFit="1" customWidth="1"/>
    <col min="2820" max="2820" width="9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31.28515625" style="3" bestFit="1" customWidth="1"/>
    <col min="3075" max="3075" width="19.140625" style="3" bestFit="1" customWidth="1"/>
    <col min="3076" max="3076" width="9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31.28515625" style="3" bestFit="1" customWidth="1"/>
    <col min="3331" max="3331" width="19.140625" style="3" bestFit="1" customWidth="1"/>
    <col min="3332" max="3332" width="9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31.28515625" style="3" bestFit="1" customWidth="1"/>
    <col min="3587" max="3587" width="19.140625" style="3" bestFit="1" customWidth="1"/>
    <col min="3588" max="3588" width="9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31.28515625" style="3" bestFit="1" customWidth="1"/>
    <col min="3843" max="3843" width="19.140625" style="3" bestFit="1" customWidth="1"/>
    <col min="3844" max="3844" width="9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31.28515625" style="3" bestFit="1" customWidth="1"/>
    <col min="4099" max="4099" width="19.140625" style="3" bestFit="1" customWidth="1"/>
    <col min="4100" max="4100" width="9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31.28515625" style="3" bestFit="1" customWidth="1"/>
    <col min="4355" max="4355" width="19.140625" style="3" bestFit="1" customWidth="1"/>
    <col min="4356" max="4356" width="9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31.28515625" style="3" bestFit="1" customWidth="1"/>
    <col min="4611" max="4611" width="19.140625" style="3" bestFit="1" customWidth="1"/>
    <col min="4612" max="4612" width="9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31.28515625" style="3" bestFit="1" customWidth="1"/>
    <col min="4867" max="4867" width="19.140625" style="3" bestFit="1" customWidth="1"/>
    <col min="4868" max="4868" width="9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31.28515625" style="3" bestFit="1" customWidth="1"/>
    <col min="5123" max="5123" width="19.140625" style="3" bestFit="1" customWidth="1"/>
    <col min="5124" max="5124" width="9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31.28515625" style="3" bestFit="1" customWidth="1"/>
    <col min="5379" max="5379" width="19.140625" style="3" bestFit="1" customWidth="1"/>
    <col min="5380" max="5380" width="9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31.28515625" style="3" bestFit="1" customWidth="1"/>
    <col min="5635" max="5635" width="19.140625" style="3" bestFit="1" customWidth="1"/>
    <col min="5636" max="5636" width="9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31.28515625" style="3" bestFit="1" customWidth="1"/>
    <col min="5891" max="5891" width="19.140625" style="3" bestFit="1" customWidth="1"/>
    <col min="5892" max="5892" width="9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31.28515625" style="3" bestFit="1" customWidth="1"/>
    <col min="6147" max="6147" width="19.140625" style="3" bestFit="1" customWidth="1"/>
    <col min="6148" max="6148" width="9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31.28515625" style="3" bestFit="1" customWidth="1"/>
    <col min="6403" max="6403" width="19.140625" style="3" bestFit="1" customWidth="1"/>
    <col min="6404" max="6404" width="9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31.28515625" style="3" bestFit="1" customWidth="1"/>
    <col min="6659" max="6659" width="19.140625" style="3" bestFit="1" customWidth="1"/>
    <col min="6660" max="6660" width="9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31.28515625" style="3" bestFit="1" customWidth="1"/>
    <col min="6915" max="6915" width="19.140625" style="3" bestFit="1" customWidth="1"/>
    <col min="6916" max="6916" width="9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31.28515625" style="3" bestFit="1" customWidth="1"/>
    <col min="7171" max="7171" width="19.140625" style="3" bestFit="1" customWidth="1"/>
    <col min="7172" max="7172" width="9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31.28515625" style="3" bestFit="1" customWidth="1"/>
    <col min="7427" max="7427" width="19.140625" style="3" bestFit="1" customWidth="1"/>
    <col min="7428" max="7428" width="9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31.28515625" style="3" bestFit="1" customWidth="1"/>
    <col min="7683" max="7683" width="19.140625" style="3" bestFit="1" customWidth="1"/>
    <col min="7684" max="7684" width="9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31.28515625" style="3" bestFit="1" customWidth="1"/>
    <col min="7939" max="7939" width="19.140625" style="3" bestFit="1" customWidth="1"/>
    <col min="7940" max="7940" width="9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31.28515625" style="3" bestFit="1" customWidth="1"/>
    <col min="8195" max="8195" width="19.140625" style="3" bestFit="1" customWidth="1"/>
    <col min="8196" max="8196" width="9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31.28515625" style="3" bestFit="1" customWidth="1"/>
    <col min="8451" max="8451" width="19.140625" style="3" bestFit="1" customWidth="1"/>
    <col min="8452" max="8452" width="9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31.28515625" style="3" bestFit="1" customWidth="1"/>
    <col min="8707" max="8707" width="19.140625" style="3" bestFit="1" customWidth="1"/>
    <col min="8708" max="8708" width="9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31.28515625" style="3" bestFit="1" customWidth="1"/>
    <col min="8963" max="8963" width="19.140625" style="3" bestFit="1" customWidth="1"/>
    <col min="8964" max="8964" width="9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31.28515625" style="3" bestFit="1" customWidth="1"/>
    <col min="9219" max="9219" width="19.140625" style="3" bestFit="1" customWidth="1"/>
    <col min="9220" max="9220" width="9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31.28515625" style="3" bestFit="1" customWidth="1"/>
    <col min="9475" max="9475" width="19.140625" style="3" bestFit="1" customWidth="1"/>
    <col min="9476" max="9476" width="9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31.28515625" style="3" bestFit="1" customWidth="1"/>
    <col min="9731" max="9731" width="19.140625" style="3" bestFit="1" customWidth="1"/>
    <col min="9732" max="9732" width="9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31.28515625" style="3" bestFit="1" customWidth="1"/>
    <col min="9987" max="9987" width="19.140625" style="3" bestFit="1" customWidth="1"/>
    <col min="9988" max="9988" width="9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31.28515625" style="3" bestFit="1" customWidth="1"/>
    <col min="10243" max="10243" width="19.140625" style="3" bestFit="1" customWidth="1"/>
    <col min="10244" max="10244" width="9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31.28515625" style="3" bestFit="1" customWidth="1"/>
    <col min="10499" max="10499" width="19.140625" style="3" bestFit="1" customWidth="1"/>
    <col min="10500" max="10500" width="9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31.28515625" style="3" bestFit="1" customWidth="1"/>
    <col min="10755" max="10755" width="19.140625" style="3" bestFit="1" customWidth="1"/>
    <col min="10756" max="10756" width="9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31.28515625" style="3" bestFit="1" customWidth="1"/>
    <col min="11011" max="11011" width="19.140625" style="3" bestFit="1" customWidth="1"/>
    <col min="11012" max="11012" width="9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31.28515625" style="3" bestFit="1" customWidth="1"/>
    <col min="11267" max="11267" width="19.140625" style="3" bestFit="1" customWidth="1"/>
    <col min="11268" max="11268" width="9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31.28515625" style="3" bestFit="1" customWidth="1"/>
    <col min="11523" max="11523" width="19.140625" style="3" bestFit="1" customWidth="1"/>
    <col min="11524" max="11524" width="9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31.28515625" style="3" bestFit="1" customWidth="1"/>
    <col min="11779" max="11779" width="19.140625" style="3" bestFit="1" customWidth="1"/>
    <col min="11780" max="11780" width="9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31.28515625" style="3" bestFit="1" customWidth="1"/>
    <col min="12035" max="12035" width="19.140625" style="3" bestFit="1" customWidth="1"/>
    <col min="12036" max="12036" width="9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31.28515625" style="3" bestFit="1" customWidth="1"/>
    <col min="12291" max="12291" width="19.140625" style="3" bestFit="1" customWidth="1"/>
    <col min="12292" max="12292" width="9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31.28515625" style="3" bestFit="1" customWidth="1"/>
    <col min="12547" max="12547" width="19.140625" style="3" bestFit="1" customWidth="1"/>
    <col min="12548" max="12548" width="9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31.28515625" style="3" bestFit="1" customWidth="1"/>
    <col min="12803" max="12803" width="19.140625" style="3" bestFit="1" customWidth="1"/>
    <col min="12804" max="12804" width="9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31.28515625" style="3" bestFit="1" customWidth="1"/>
    <col min="13059" max="13059" width="19.140625" style="3" bestFit="1" customWidth="1"/>
    <col min="13060" max="13060" width="9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31.28515625" style="3" bestFit="1" customWidth="1"/>
    <col min="13315" max="13315" width="19.140625" style="3" bestFit="1" customWidth="1"/>
    <col min="13316" max="13316" width="9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31.28515625" style="3" bestFit="1" customWidth="1"/>
    <col min="13571" max="13571" width="19.140625" style="3" bestFit="1" customWidth="1"/>
    <col min="13572" max="13572" width="9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31.28515625" style="3" bestFit="1" customWidth="1"/>
    <col min="13827" max="13827" width="19.140625" style="3" bestFit="1" customWidth="1"/>
    <col min="13828" max="13828" width="9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31.28515625" style="3" bestFit="1" customWidth="1"/>
    <col min="14083" max="14083" width="19.140625" style="3" bestFit="1" customWidth="1"/>
    <col min="14084" max="14084" width="9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31.28515625" style="3" bestFit="1" customWidth="1"/>
    <col min="14339" max="14339" width="19.140625" style="3" bestFit="1" customWidth="1"/>
    <col min="14340" max="14340" width="9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31.28515625" style="3" bestFit="1" customWidth="1"/>
    <col min="14595" max="14595" width="19.140625" style="3" bestFit="1" customWidth="1"/>
    <col min="14596" max="14596" width="9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31.28515625" style="3" bestFit="1" customWidth="1"/>
    <col min="14851" max="14851" width="19.140625" style="3" bestFit="1" customWidth="1"/>
    <col min="14852" max="14852" width="9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31.28515625" style="3" bestFit="1" customWidth="1"/>
    <col min="15107" max="15107" width="19.140625" style="3" bestFit="1" customWidth="1"/>
    <col min="15108" max="15108" width="9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31.28515625" style="3" bestFit="1" customWidth="1"/>
    <col min="15363" max="15363" width="19.140625" style="3" bestFit="1" customWidth="1"/>
    <col min="15364" max="15364" width="9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31.28515625" style="3" bestFit="1" customWidth="1"/>
    <col min="15619" max="15619" width="19.140625" style="3" bestFit="1" customWidth="1"/>
    <col min="15620" max="15620" width="9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31.28515625" style="3" bestFit="1" customWidth="1"/>
    <col min="15875" max="15875" width="19.140625" style="3" bestFit="1" customWidth="1"/>
    <col min="15876" max="15876" width="9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31.28515625" style="3" bestFit="1" customWidth="1"/>
    <col min="16131" max="16131" width="19.140625" style="3" bestFit="1" customWidth="1"/>
    <col min="16132" max="16132" width="9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1194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839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1164</v>
      </c>
      <c r="B5" s="10"/>
      <c r="C5" s="10"/>
      <c r="D5" s="10"/>
      <c r="E5" s="10"/>
      <c r="F5" s="10"/>
    </row>
    <row r="6" spans="1:6" x14ac:dyDescent="0.2">
      <c r="A6" s="10" t="s">
        <v>1190</v>
      </c>
      <c r="B6" s="10" t="s">
        <v>1191</v>
      </c>
      <c r="C6" s="10" t="s">
        <v>851</v>
      </c>
      <c r="D6" s="10">
        <v>865329.59000000008</v>
      </c>
      <c r="E6" s="10">
        <v>481.38112025782004</v>
      </c>
      <c r="F6" s="10">
        <v>35.176515733955867</v>
      </c>
    </row>
    <row r="7" spans="1:6" x14ac:dyDescent="0.2">
      <c r="A7" s="10" t="s">
        <v>1192</v>
      </c>
      <c r="B7" s="10" t="s">
        <v>1193</v>
      </c>
      <c r="C7" s="10" t="s">
        <v>851</v>
      </c>
      <c r="D7" s="10">
        <v>735505.77</v>
      </c>
      <c r="E7" s="10">
        <v>412.57460662380004</v>
      </c>
      <c r="F7" s="10">
        <v>30.148538300712453</v>
      </c>
    </row>
    <row r="8" spans="1:6" x14ac:dyDescent="0.2">
      <c r="A8" s="10" t="s">
        <v>1171</v>
      </c>
      <c r="B8" s="10" t="s">
        <v>1172</v>
      </c>
      <c r="C8" s="10" t="s">
        <v>851</v>
      </c>
      <c r="D8" s="10">
        <v>67381.87999999999</v>
      </c>
      <c r="E8" s="10">
        <v>267.68671442027994</v>
      </c>
      <c r="F8" s="10">
        <v>19.560978869575766</v>
      </c>
    </row>
    <row r="9" spans="1:6" x14ac:dyDescent="0.2">
      <c r="A9" s="10" t="s">
        <v>1195</v>
      </c>
      <c r="B9" s="10" t="s">
        <v>1196</v>
      </c>
      <c r="C9" s="10" t="s">
        <v>851</v>
      </c>
      <c r="D9" s="10">
        <v>16534.330000000002</v>
      </c>
      <c r="E9" s="10">
        <v>135.02291019527999</v>
      </c>
      <c r="F9" s="10">
        <v>9.8666842654422098</v>
      </c>
    </row>
    <row r="10" spans="1:6" x14ac:dyDescent="0.2">
      <c r="A10" s="10" t="s">
        <v>1187</v>
      </c>
      <c r="B10" s="10" t="s">
        <v>1188</v>
      </c>
      <c r="C10" s="10" t="s">
        <v>851</v>
      </c>
      <c r="D10" s="10">
        <v>31820.79</v>
      </c>
      <c r="E10" s="10">
        <v>68.881795876409996</v>
      </c>
      <c r="F10" s="10">
        <v>5.0334786190450114</v>
      </c>
    </row>
    <row r="11" spans="1:6" x14ac:dyDescent="0.2">
      <c r="A11" s="12" t="s">
        <v>135</v>
      </c>
      <c r="B11" s="10"/>
      <c r="C11" s="10"/>
      <c r="D11" s="10"/>
      <c r="E11" s="12">
        <f>SUM(E6:E10)</f>
        <v>1365.54714737359</v>
      </c>
      <c r="F11" s="12">
        <f>SUM(F6:F10)</f>
        <v>99.786195788731305</v>
      </c>
    </row>
    <row r="12" spans="1:6" x14ac:dyDescent="0.2">
      <c r="A12" s="10"/>
      <c r="B12" s="10"/>
      <c r="C12" s="10"/>
      <c r="D12" s="10"/>
      <c r="E12" s="10"/>
      <c r="F12" s="10"/>
    </row>
    <row r="13" spans="1:6" x14ac:dyDescent="0.2">
      <c r="A13" s="12" t="s">
        <v>135</v>
      </c>
      <c r="B13" s="10"/>
      <c r="C13" s="10"/>
      <c r="D13" s="10"/>
      <c r="E13" s="12">
        <v>1365.54714737359</v>
      </c>
      <c r="F13" s="12">
        <v>99.786195788731305</v>
      </c>
    </row>
    <row r="14" spans="1:6" x14ac:dyDescent="0.2">
      <c r="A14" s="10"/>
      <c r="B14" s="10"/>
      <c r="C14" s="10"/>
      <c r="D14" s="10"/>
      <c r="E14" s="10"/>
      <c r="F14" s="10"/>
    </row>
    <row r="15" spans="1:6" x14ac:dyDescent="0.2">
      <c r="A15" s="12" t="s">
        <v>152</v>
      </c>
      <c r="B15" s="10"/>
      <c r="C15" s="10"/>
      <c r="D15" s="10"/>
      <c r="E15" s="12">
        <v>2.9258529046699997</v>
      </c>
      <c r="F15" s="12">
        <v>0.21380421126869645</v>
      </c>
    </row>
    <row r="16" spans="1:6" x14ac:dyDescent="0.2">
      <c r="A16" s="10"/>
      <c r="B16" s="10"/>
      <c r="C16" s="10"/>
      <c r="D16" s="10"/>
      <c r="E16" s="10"/>
      <c r="F16" s="10"/>
    </row>
    <row r="17" spans="1:6" x14ac:dyDescent="0.2">
      <c r="A17" s="14" t="s">
        <v>153</v>
      </c>
      <c r="B17" s="7"/>
      <c r="C17" s="7"/>
      <c r="D17" s="7"/>
      <c r="E17" s="14">
        <v>1368.4729103</v>
      </c>
      <c r="F17" s="14">
        <f xml:space="preserve"> ROUND(SUM(F13:F16),2)</f>
        <v>100</v>
      </c>
    </row>
    <row r="19" spans="1:6" x14ac:dyDescent="0.2">
      <c r="A19" s="15" t="s">
        <v>157</v>
      </c>
    </row>
    <row r="20" spans="1:6" x14ac:dyDescent="0.2">
      <c r="A20" s="15" t="s">
        <v>158</v>
      </c>
    </row>
    <row r="21" spans="1:6" x14ac:dyDescent="0.2">
      <c r="A21" s="15" t="s">
        <v>159</v>
      </c>
    </row>
    <row r="22" spans="1:6" x14ac:dyDescent="0.2">
      <c r="A22" s="2" t="s">
        <v>863</v>
      </c>
      <c r="B22" s="16">
        <v>15.047555600000001</v>
      </c>
    </row>
    <row r="23" spans="1:6" x14ac:dyDescent="0.2">
      <c r="A23" s="2" t="s">
        <v>864</v>
      </c>
      <c r="B23" s="16">
        <v>37.572932799999997</v>
      </c>
    </row>
    <row r="24" spans="1:6" x14ac:dyDescent="0.2">
      <c r="A24" s="2" t="s">
        <v>865</v>
      </c>
      <c r="B24" s="16">
        <v>14.8306641</v>
      </c>
    </row>
    <row r="25" spans="1:6" x14ac:dyDescent="0.2">
      <c r="A25" s="2" t="s">
        <v>866</v>
      </c>
      <c r="B25" s="16">
        <v>36.910452900000003</v>
      </c>
    </row>
    <row r="27" spans="1:6" x14ac:dyDescent="0.2">
      <c r="A27" s="15" t="s">
        <v>160</v>
      </c>
    </row>
    <row r="28" spans="1:6" x14ac:dyDescent="0.2">
      <c r="A28" s="2" t="s">
        <v>863</v>
      </c>
      <c r="B28" s="16">
        <v>16.422854399999999</v>
      </c>
    </row>
    <row r="29" spans="1:6" x14ac:dyDescent="0.2">
      <c r="A29" s="2" t="s">
        <v>864</v>
      </c>
      <c r="B29" s="16">
        <v>41.102767900000003</v>
      </c>
    </row>
    <row r="30" spans="1:6" x14ac:dyDescent="0.2">
      <c r="A30" s="2" t="s">
        <v>865</v>
      </c>
      <c r="B30" s="16">
        <v>16.151076799999998</v>
      </c>
    </row>
    <row r="31" spans="1:6" x14ac:dyDescent="0.2">
      <c r="A31" s="2" t="s">
        <v>866</v>
      </c>
      <c r="B31" s="16">
        <v>40.196686900000003</v>
      </c>
    </row>
    <row r="33" spans="1:2" x14ac:dyDescent="0.2">
      <c r="A33" s="15" t="s">
        <v>161</v>
      </c>
      <c r="B33" s="61" t="s">
        <v>867</v>
      </c>
    </row>
    <row r="34" spans="1:2" x14ac:dyDescent="0.2">
      <c r="A34" s="15" t="s">
        <v>868</v>
      </c>
      <c r="B34" s="62">
        <v>7.0337908404319249E-2</v>
      </c>
    </row>
  </sheetData>
  <mergeCells count="1">
    <mergeCell ref="A1:E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1.28515625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31.28515625" style="3" bestFit="1" customWidth="1"/>
    <col min="259" max="259" width="19.140625" style="3" bestFit="1" customWidth="1"/>
    <col min="260" max="260" width="9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31.28515625" style="3" bestFit="1" customWidth="1"/>
    <col min="515" max="515" width="19.140625" style="3" bestFit="1" customWidth="1"/>
    <col min="516" max="516" width="9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31.28515625" style="3" bestFit="1" customWidth="1"/>
    <col min="771" max="771" width="19.140625" style="3" bestFit="1" customWidth="1"/>
    <col min="772" max="772" width="9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31.28515625" style="3" bestFit="1" customWidth="1"/>
    <col min="1027" max="1027" width="19.140625" style="3" bestFit="1" customWidth="1"/>
    <col min="1028" max="1028" width="9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31.28515625" style="3" bestFit="1" customWidth="1"/>
    <col min="1283" max="1283" width="19.140625" style="3" bestFit="1" customWidth="1"/>
    <col min="1284" max="1284" width="9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31.28515625" style="3" bestFit="1" customWidth="1"/>
    <col min="1539" max="1539" width="19.140625" style="3" bestFit="1" customWidth="1"/>
    <col min="1540" max="1540" width="9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31.28515625" style="3" bestFit="1" customWidth="1"/>
    <col min="1795" max="1795" width="19.140625" style="3" bestFit="1" customWidth="1"/>
    <col min="1796" max="1796" width="9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31.28515625" style="3" bestFit="1" customWidth="1"/>
    <col min="2051" max="2051" width="19.140625" style="3" bestFit="1" customWidth="1"/>
    <col min="2052" max="2052" width="9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31.28515625" style="3" bestFit="1" customWidth="1"/>
    <col min="2307" max="2307" width="19.140625" style="3" bestFit="1" customWidth="1"/>
    <col min="2308" max="2308" width="9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31.28515625" style="3" bestFit="1" customWidth="1"/>
    <col min="2563" max="2563" width="19.140625" style="3" bestFit="1" customWidth="1"/>
    <col min="2564" max="2564" width="9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31.28515625" style="3" bestFit="1" customWidth="1"/>
    <col min="2819" max="2819" width="19.140625" style="3" bestFit="1" customWidth="1"/>
    <col min="2820" max="2820" width="9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31.28515625" style="3" bestFit="1" customWidth="1"/>
    <col min="3075" max="3075" width="19.140625" style="3" bestFit="1" customWidth="1"/>
    <col min="3076" max="3076" width="9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31.28515625" style="3" bestFit="1" customWidth="1"/>
    <col min="3331" max="3331" width="19.140625" style="3" bestFit="1" customWidth="1"/>
    <col min="3332" max="3332" width="9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31.28515625" style="3" bestFit="1" customWidth="1"/>
    <col min="3587" max="3587" width="19.140625" style="3" bestFit="1" customWidth="1"/>
    <col min="3588" max="3588" width="9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31.28515625" style="3" bestFit="1" customWidth="1"/>
    <col min="3843" max="3843" width="19.140625" style="3" bestFit="1" customWidth="1"/>
    <col min="3844" max="3844" width="9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31.28515625" style="3" bestFit="1" customWidth="1"/>
    <col min="4099" max="4099" width="19.140625" style="3" bestFit="1" customWidth="1"/>
    <col min="4100" max="4100" width="9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31.28515625" style="3" bestFit="1" customWidth="1"/>
    <col min="4355" max="4355" width="19.140625" style="3" bestFit="1" customWidth="1"/>
    <col min="4356" max="4356" width="9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31.28515625" style="3" bestFit="1" customWidth="1"/>
    <col min="4611" max="4611" width="19.140625" style="3" bestFit="1" customWidth="1"/>
    <col min="4612" max="4612" width="9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31.28515625" style="3" bestFit="1" customWidth="1"/>
    <col min="4867" max="4867" width="19.140625" style="3" bestFit="1" customWidth="1"/>
    <col min="4868" max="4868" width="9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31.28515625" style="3" bestFit="1" customWidth="1"/>
    <col min="5123" max="5123" width="19.140625" style="3" bestFit="1" customWidth="1"/>
    <col min="5124" max="5124" width="9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31.28515625" style="3" bestFit="1" customWidth="1"/>
    <col min="5379" max="5379" width="19.140625" style="3" bestFit="1" customWidth="1"/>
    <col min="5380" max="5380" width="9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31.28515625" style="3" bestFit="1" customWidth="1"/>
    <col min="5635" max="5635" width="19.140625" style="3" bestFit="1" customWidth="1"/>
    <col min="5636" max="5636" width="9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31.28515625" style="3" bestFit="1" customWidth="1"/>
    <col min="5891" max="5891" width="19.140625" style="3" bestFit="1" customWidth="1"/>
    <col min="5892" max="5892" width="9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31.28515625" style="3" bestFit="1" customWidth="1"/>
    <col min="6147" max="6147" width="19.140625" style="3" bestFit="1" customWidth="1"/>
    <col min="6148" max="6148" width="9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31.28515625" style="3" bestFit="1" customWidth="1"/>
    <col min="6403" max="6403" width="19.140625" style="3" bestFit="1" customWidth="1"/>
    <col min="6404" max="6404" width="9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31.28515625" style="3" bestFit="1" customWidth="1"/>
    <col min="6659" max="6659" width="19.140625" style="3" bestFit="1" customWidth="1"/>
    <col min="6660" max="6660" width="9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31.28515625" style="3" bestFit="1" customWidth="1"/>
    <col min="6915" max="6915" width="19.140625" style="3" bestFit="1" customWidth="1"/>
    <col min="6916" max="6916" width="9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31.28515625" style="3" bestFit="1" customWidth="1"/>
    <col min="7171" max="7171" width="19.140625" style="3" bestFit="1" customWidth="1"/>
    <col min="7172" max="7172" width="9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31.28515625" style="3" bestFit="1" customWidth="1"/>
    <col min="7427" max="7427" width="19.140625" style="3" bestFit="1" customWidth="1"/>
    <col min="7428" max="7428" width="9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31.28515625" style="3" bestFit="1" customWidth="1"/>
    <col min="7683" max="7683" width="19.140625" style="3" bestFit="1" customWidth="1"/>
    <col min="7684" max="7684" width="9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31.28515625" style="3" bestFit="1" customWidth="1"/>
    <col min="7939" max="7939" width="19.140625" style="3" bestFit="1" customWidth="1"/>
    <col min="7940" max="7940" width="9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31.28515625" style="3" bestFit="1" customWidth="1"/>
    <col min="8195" max="8195" width="19.140625" style="3" bestFit="1" customWidth="1"/>
    <col min="8196" max="8196" width="9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31.28515625" style="3" bestFit="1" customWidth="1"/>
    <col min="8451" max="8451" width="19.140625" style="3" bestFit="1" customWidth="1"/>
    <col min="8452" max="8452" width="9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31.28515625" style="3" bestFit="1" customWidth="1"/>
    <col min="8707" max="8707" width="19.140625" style="3" bestFit="1" customWidth="1"/>
    <col min="8708" max="8708" width="9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31.28515625" style="3" bestFit="1" customWidth="1"/>
    <col min="8963" max="8963" width="19.140625" style="3" bestFit="1" customWidth="1"/>
    <col min="8964" max="8964" width="9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31.28515625" style="3" bestFit="1" customWidth="1"/>
    <col min="9219" max="9219" width="19.140625" style="3" bestFit="1" customWidth="1"/>
    <col min="9220" max="9220" width="9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31.28515625" style="3" bestFit="1" customWidth="1"/>
    <col min="9475" max="9475" width="19.140625" style="3" bestFit="1" customWidth="1"/>
    <col min="9476" max="9476" width="9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31.28515625" style="3" bestFit="1" customWidth="1"/>
    <col min="9731" max="9731" width="19.140625" style="3" bestFit="1" customWidth="1"/>
    <col min="9732" max="9732" width="9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31.28515625" style="3" bestFit="1" customWidth="1"/>
    <col min="9987" max="9987" width="19.140625" style="3" bestFit="1" customWidth="1"/>
    <col min="9988" max="9988" width="9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31.28515625" style="3" bestFit="1" customWidth="1"/>
    <col min="10243" max="10243" width="19.140625" style="3" bestFit="1" customWidth="1"/>
    <col min="10244" max="10244" width="9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31.28515625" style="3" bestFit="1" customWidth="1"/>
    <col min="10499" max="10499" width="19.140625" style="3" bestFit="1" customWidth="1"/>
    <col min="10500" max="10500" width="9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31.28515625" style="3" bestFit="1" customWidth="1"/>
    <col min="10755" max="10755" width="19.140625" style="3" bestFit="1" customWidth="1"/>
    <col min="10756" max="10756" width="9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31.28515625" style="3" bestFit="1" customWidth="1"/>
    <col min="11011" max="11011" width="19.140625" style="3" bestFit="1" customWidth="1"/>
    <col min="11012" max="11012" width="9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31.28515625" style="3" bestFit="1" customWidth="1"/>
    <col min="11267" max="11267" width="19.140625" style="3" bestFit="1" customWidth="1"/>
    <col min="11268" max="11268" width="9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31.28515625" style="3" bestFit="1" customWidth="1"/>
    <col min="11523" max="11523" width="19.140625" style="3" bestFit="1" customWidth="1"/>
    <col min="11524" max="11524" width="9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31.28515625" style="3" bestFit="1" customWidth="1"/>
    <col min="11779" max="11779" width="19.140625" style="3" bestFit="1" customWidth="1"/>
    <col min="11780" max="11780" width="9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31.28515625" style="3" bestFit="1" customWidth="1"/>
    <col min="12035" max="12035" width="19.140625" style="3" bestFit="1" customWidth="1"/>
    <col min="12036" max="12036" width="9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31.28515625" style="3" bestFit="1" customWidth="1"/>
    <col min="12291" max="12291" width="19.140625" style="3" bestFit="1" customWidth="1"/>
    <col min="12292" max="12292" width="9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31.28515625" style="3" bestFit="1" customWidth="1"/>
    <col min="12547" max="12547" width="19.140625" style="3" bestFit="1" customWidth="1"/>
    <col min="12548" max="12548" width="9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31.28515625" style="3" bestFit="1" customWidth="1"/>
    <col min="12803" max="12803" width="19.140625" style="3" bestFit="1" customWidth="1"/>
    <col min="12804" max="12804" width="9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31.28515625" style="3" bestFit="1" customWidth="1"/>
    <col min="13059" max="13059" width="19.140625" style="3" bestFit="1" customWidth="1"/>
    <col min="13060" max="13060" width="9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31.28515625" style="3" bestFit="1" customWidth="1"/>
    <col min="13315" max="13315" width="19.140625" style="3" bestFit="1" customWidth="1"/>
    <col min="13316" max="13316" width="9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31.28515625" style="3" bestFit="1" customWidth="1"/>
    <col min="13571" max="13571" width="19.140625" style="3" bestFit="1" customWidth="1"/>
    <col min="13572" max="13572" width="9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31.28515625" style="3" bestFit="1" customWidth="1"/>
    <col min="13827" max="13827" width="19.140625" style="3" bestFit="1" customWidth="1"/>
    <col min="13828" max="13828" width="9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31.28515625" style="3" bestFit="1" customWidth="1"/>
    <col min="14083" max="14083" width="19.140625" style="3" bestFit="1" customWidth="1"/>
    <col min="14084" max="14084" width="9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31.28515625" style="3" bestFit="1" customWidth="1"/>
    <col min="14339" max="14339" width="19.140625" style="3" bestFit="1" customWidth="1"/>
    <col min="14340" max="14340" width="9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31.28515625" style="3" bestFit="1" customWidth="1"/>
    <col min="14595" max="14595" width="19.140625" style="3" bestFit="1" customWidth="1"/>
    <col min="14596" max="14596" width="9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31.28515625" style="3" bestFit="1" customWidth="1"/>
    <col min="14851" max="14851" width="19.140625" style="3" bestFit="1" customWidth="1"/>
    <col min="14852" max="14852" width="9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31.28515625" style="3" bestFit="1" customWidth="1"/>
    <col min="15107" max="15107" width="19.140625" style="3" bestFit="1" customWidth="1"/>
    <col min="15108" max="15108" width="9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31.28515625" style="3" bestFit="1" customWidth="1"/>
    <col min="15363" max="15363" width="19.140625" style="3" bestFit="1" customWidth="1"/>
    <col min="15364" max="15364" width="9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31.28515625" style="3" bestFit="1" customWidth="1"/>
    <col min="15619" max="15619" width="19.140625" style="3" bestFit="1" customWidth="1"/>
    <col min="15620" max="15620" width="9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31.28515625" style="3" bestFit="1" customWidth="1"/>
    <col min="15875" max="15875" width="19.140625" style="3" bestFit="1" customWidth="1"/>
    <col min="15876" max="15876" width="9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31.28515625" style="3" bestFit="1" customWidth="1"/>
    <col min="16131" max="16131" width="19.140625" style="3" bestFit="1" customWidth="1"/>
    <col min="16132" max="16132" width="9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1197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839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1164</v>
      </c>
      <c r="B5" s="10"/>
      <c r="C5" s="10"/>
      <c r="D5" s="10"/>
      <c r="E5" s="10"/>
      <c r="F5" s="10"/>
    </row>
    <row r="6" spans="1:6" x14ac:dyDescent="0.2">
      <c r="A6" s="10" t="s">
        <v>1171</v>
      </c>
      <c r="B6" s="10" t="s">
        <v>1172</v>
      </c>
      <c r="C6" s="10" t="s">
        <v>851</v>
      </c>
      <c r="D6" s="10">
        <v>60028.860999999997</v>
      </c>
      <c r="E6" s="10">
        <v>238.475515546341</v>
      </c>
      <c r="F6" s="10">
        <v>34.306654351836322</v>
      </c>
    </row>
    <row r="7" spans="1:6" x14ac:dyDescent="0.2">
      <c r="A7" s="10" t="s">
        <v>1190</v>
      </c>
      <c r="B7" s="10" t="s">
        <v>1191</v>
      </c>
      <c r="C7" s="10" t="s">
        <v>851</v>
      </c>
      <c r="D7" s="10">
        <v>314666.56200000003</v>
      </c>
      <c r="E7" s="10">
        <v>175.04837910747602</v>
      </c>
      <c r="F7" s="10">
        <v>25.182141752084487</v>
      </c>
    </row>
    <row r="8" spans="1:6" x14ac:dyDescent="0.2">
      <c r="A8" s="10" t="s">
        <v>1192</v>
      </c>
      <c r="B8" s="10" t="s">
        <v>1193</v>
      </c>
      <c r="C8" s="10" t="s">
        <v>851</v>
      </c>
      <c r="D8" s="10">
        <v>249625.25200000001</v>
      </c>
      <c r="E8" s="10">
        <v>140.02478885688001</v>
      </c>
      <c r="F8" s="10">
        <v>20.143711697179935</v>
      </c>
    </row>
    <row r="9" spans="1:6" x14ac:dyDescent="0.2">
      <c r="A9" s="10" t="s">
        <v>1187</v>
      </c>
      <c r="B9" s="10" t="s">
        <v>1188</v>
      </c>
      <c r="C9" s="10" t="s">
        <v>851</v>
      </c>
      <c r="D9" s="10">
        <v>32398.349000000002</v>
      </c>
      <c r="E9" s="10">
        <v>70.132025714971007</v>
      </c>
      <c r="F9" s="10">
        <v>10.089065788097939</v>
      </c>
    </row>
    <row r="10" spans="1:6" x14ac:dyDescent="0.2">
      <c r="A10" s="10" t="s">
        <v>1195</v>
      </c>
      <c r="B10" s="10" t="s">
        <v>1196</v>
      </c>
      <c r="C10" s="10" t="s">
        <v>851</v>
      </c>
      <c r="D10" s="10">
        <v>8418.8359999999993</v>
      </c>
      <c r="E10" s="10">
        <v>68.750033244575988</v>
      </c>
      <c r="F10" s="10">
        <v>9.8902548624141691</v>
      </c>
    </row>
    <row r="11" spans="1:6" x14ac:dyDescent="0.2">
      <c r="A11" s="12" t="s">
        <v>135</v>
      </c>
      <c r="B11" s="10"/>
      <c r="C11" s="10"/>
      <c r="D11" s="10"/>
      <c r="E11" s="12">
        <f>SUM(E6:E10)</f>
        <v>692.43074247024413</v>
      </c>
      <c r="F11" s="12">
        <f>SUM(F6:F10)</f>
        <v>99.611828451612851</v>
      </c>
    </row>
    <row r="12" spans="1:6" x14ac:dyDescent="0.2">
      <c r="A12" s="10"/>
      <c r="B12" s="10"/>
      <c r="C12" s="10"/>
      <c r="D12" s="10"/>
      <c r="E12" s="10"/>
      <c r="F12" s="10"/>
    </row>
    <row r="13" spans="1:6" x14ac:dyDescent="0.2">
      <c r="A13" s="12" t="s">
        <v>135</v>
      </c>
      <c r="B13" s="10"/>
      <c r="C13" s="10"/>
      <c r="D13" s="10"/>
      <c r="E13" s="12">
        <v>692.43074247024413</v>
      </c>
      <c r="F13" s="12">
        <v>99.611828451612851</v>
      </c>
    </row>
    <row r="14" spans="1:6" x14ac:dyDescent="0.2">
      <c r="A14" s="10"/>
      <c r="B14" s="10"/>
      <c r="C14" s="10"/>
      <c r="D14" s="10"/>
      <c r="E14" s="10"/>
      <c r="F14" s="10"/>
    </row>
    <row r="15" spans="1:6" x14ac:dyDescent="0.2">
      <c r="A15" s="12" t="s">
        <v>152</v>
      </c>
      <c r="B15" s="10"/>
      <c r="C15" s="10"/>
      <c r="D15" s="10"/>
      <c r="E15" s="12">
        <v>2.6982931408200002</v>
      </c>
      <c r="F15" s="12">
        <v>0.38817154838713119</v>
      </c>
    </row>
    <row r="16" spans="1:6" x14ac:dyDescent="0.2">
      <c r="A16" s="10"/>
      <c r="B16" s="10"/>
      <c r="C16" s="10"/>
      <c r="D16" s="10"/>
      <c r="E16" s="10"/>
      <c r="F16" s="10"/>
    </row>
    <row r="17" spans="1:6" x14ac:dyDescent="0.2">
      <c r="A17" s="14" t="s">
        <v>153</v>
      </c>
      <c r="B17" s="7"/>
      <c r="C17" s="7"/>
      <c r="D17" s="7"/>
      <c r="E17" s="14">
        <v>695.12903559999995</v>
      </c>
      <c r="F17" s="14">
        <f xml:space="preserve"> ROUND(SUM(F13:F16),2)</f>
        <v>100</v>
      </c>
    </row>
    <row r="19" spans="1:6" x14ac:dyDescent="0.2">
      <c r="A19" s="15" t="s">
        <v>157</v>
      </c>
    </row>
    <row r="20" spans="1:6" x14ac:dyDescent="0.2">
      <c r="A20" s="15" t="s">
        <v>158</v>
      </c>
    </row>
    <row r="21" spans="1:6" x14ac:dyDescent="0.2">
      <c r="A21" s="15" t="s">
        <v>159</v>
      </c>
    </row>
    <row r="22" spans="1:6" x14ac:dyDescent="0.2">
      <c r="A22" s="2" t="s">
        <v>863</v>
      </c>
      <c r="B22" s="16">
        <v>22.931787100000001</v>
      </c>
    </row>
    <row r="23" spans="1:6" x14ac:dyDescent="0.2">
      <c r="A23" s="2" t="s">
        <v>864</v>
      </c>
      <c r="B23" s="16">
        <v>45.958719500000001</v>
      </c>
    </row>
    <row r="24" spans="1:6" x14ac:dyDescent="0.2">
      <c r="A24" s="2" t="s">
        <v>865</v>
      </c>
      <c r="B24" s="16">
        <v>22.545988600000001</v>
      </c>
    </row>
    <row r="25" spans="1:6" x14ac:dyDescent="0.2">
      <c r="A25" s="2" t="s">
        <v>866</v>
      </c>
      <c r="B25" s="16">
        <v>45.199177300000002</v>
      </c>
    </row>
    <row r="27" spans="1:6" x14ac:dyDescent="0.2">
      <c r="A27" s="15" t="s">
        <v>160</v>
      </c>
    </row>
    <row r="28" spans="1:6" x14ac:dyDescent="0.2">
      <c r="A28" s="2" t="s">
        <v>863</v>
      </c>
      <c r="B28" s="16">
        <v>25.371531699999998</v>
      </c>
    </row>
    <row r="29" spans="1:6" x14ac:dyDescent="0.2">
      <c r="A29" s="2" t="s">
        <v>864</v>
      </c>
      <c r="B29" s="16">
        <v>50.903510199999999</v>
      </c>
    </row>
    <row r="30" spans="1:6" x14ac:dyDescent="0.2">
      <c r="A30" s="2" t="s">
        <v>865</v>
      </c>
      <c r="B30" s="16">
        <v>24.9028758</v>
      </c>
    </row>
    <row r="31" spans="1:6" x14ac:dyDescent="0.2">
      <c r="A31" s="2" t="s">
        <v>866</v>
      </c>
      <c r="B31" s="16">
        <v>49.9241563</v>
      </c>
    </row>
    <row r="33" spans="1:2" x14ac:dyDescent="0.2">
      <c r="A33" s="15" t="s">
        <v>161</v>
      </c>
      <c r="B33" s="61" t="s">
        <v>867</v>
      </c>
    </row>
    <row r="34" spans="1:2" x14ac:dyDescent="0.2">
      <c r="A34" s="15" t="s">
        <v>868</v>
      </c>
      <c r="B34" s="62">
        <v>7.6552050706511512E-2</v>
      </c>
    </row>
  </sheetData>
  <mergeCells count="1">
    <mergeCell ref="A1:E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1.28515625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31.28515625" style="3" bestFit="1" customWidth="1"/>
    <col min="259" max="259" width="19.140625" style="3" bestFit="1" customWidth="1"/>
    <col min="260" max="260" width="9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31.28515625" style="3" bestFit="1" customWidth="1"/>
    <col min="515" max="515" width="19.140625" style="3" bestFit="1" customWidth="1"/>
    <col min="516" max="516" width="9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31.28515625" style="3" bestFit="1" customWidth="1"/>
    <col min="771" max="771" width="19.140625" style="3" bestFit="1" customWidth="1"/>
    <col min="772" max="772" width="9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31.28515625" style="3" bestFit="1" customWidth="1"/>
    <col min="1027" max="1027" width="19.140625" style="3" bestFit="1" customWidth="1"/>
    <col min="1028" max="1028" width="9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31.28515625" style="3" bestFit="1" customWidth="1"/>
    <col min="1283" max="1283" width="19.140625" style="3" bestFit="1" customWidth="1"/>
    <col min="1284" max="1284" width="9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31.28515625" style="3" bestFit="1" customWidth="1"/>
    <col min="1539" max="1539" width="19.140625" style="3" bestFit="1" customWidth="1"/>
    <col min="1540" max="1540" width="9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31.28515625" style="3" bestFit="1" customWidth="1"/>
    <col min="1795" max="1795" width="19.140625" style="3" bestFit="1" customWidth="1"/>
    <col min="1796" max="1796" width="9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31.28515625" style="3" bestFit="1" customWidth="1"/>
    <col min="2051" max="2051" width="19.140625" style="3" bestFit="1" customWidth="1"/>
    <col min="2052" max="2052" width="9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31.28515625" style="3" bestFit="1" customWidth="1"/>
    <col min="2307" max="2307" width="19.140625" style="3" bestFit="1" customWidth="1"/>
    <col min="2308" max="2308" width="9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31.28515625" style="3" bestFit="1" customWidth="1"/>
    <col min="2563" max="2563" width="19.140625" style="3" bestFit="1" customWidth="1"/>
    <col min="2564" max="2564" width="9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31.28515625" style="3" bestFit="1" customWidth="1"/>
    <col min="2819" max="2819" width="19.140625" style="3" bestFit="1" customWidth="1"/>
    <col min="2820" max="2820" width="9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31.28515625" style="3" bestFit="1" customWidth="1"/>
    <col min="3075" max="3075" width="19.140625" style="3" bestFit="1" customWidth="1"/>
    <col min="3076" max="3076" width="9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31.28515625" style="3" bestFit="1" customWidth="1"/>
    <col min="3331" max="3331" width="19.140625" style="3" bestFit="1" customWidth="1"/>
    <col min="3332" max="3332" width="9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31.28515625" style="3" bestFit="1" customWidth="1"/>
    <col min="3587" max="3587" width="19.140625" style="3" bestFit="1" customWidth="1"/>
    <col min="3588" max="3588" width="9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31.28515625" style="3" bestFit="1" customWidth="1"/>
    <col min="3843" max="3843" width="19.140625" style="3" bestFit="1" customWidth="1"/>
    <col min="3844" max="3844" width="9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31.28515625" style="3" bestFit="1" customWidth="1"/>
    <col min="4099" max="4099" width="19.140625" style="3" bestFit="1" customWidth="1"/>
    <col min="4100" max="4100" width="9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31.28515625" style="3" bestFit="1" customWidth="1"/>
    <col min="4355" max="4355" width="19.140625" style="3" bestFit="1" customWidth="1"/>
    <col min="4356" max="4356" width="9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31.28515625" style="3" bestFit="1" customWidth="1"/>
    <col min="4611" max="4611" width="19.140625" style="3" bestFit="1" customWidth="1"/>
    <col min="4612" max="4612" width="9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31.28515625" style="3" bestFit="1" customWidth="1"/>
    <col min="4867" max="4867" width="19.140625" style="3" bestFit="1" customWidth="1"/>
    <col min="4868" max="4868" width="9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31.28515625" style="3" bestFit="1" customWidth="1"/>
    <col min="5123" max="5123" width="19.140625" style="3" bestFit="1" customWidth="1"/>
    <col min="5124" max="5124" width="9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31.28515625" style="3" bestFit="1" customWidth="1"/>
    <col min="5379" max="5379" width="19.140625" style="3" bestFit="1" customWidth="1"/>
    <col min="5380" max="5380" width="9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31.28515625" style="3" bestFit="1" customWidth="1"/>
    <col min="5635" max="5635" width="19.140625" style="3" bestFit="1" customWidth="1"/>
    <col min="5636" max="5636" width="9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31.28515625" style="3" bestFit="1" customWidth="1"/>
    <col min="5891" max="5891" width="19.140625" style="3" bestFit="1" customWidth="1"/>
    <col min="5892" max="5892" width="9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31.28515625" style="3" bestFit="1" customWidth="1"/>
    <col min="6147" max="6147" width="19.140625" style="3" bestFit="1" customWidth="1"/>
    <col min="6148" max="6148" width="9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31.28515625" style="3" bestFit="1" customWidth="1"/>
    <col min="6403" max="6403" width="19.140625" style="3" bestFit="1" customWidth="1"/>
    <col min="6404" max="6404" width="9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31.28515625" style="3" bestFit="1" customWidth="1"/>
    <col min="6659" max="6659" width="19.140625" style="3" bestFit="1" customWidth="1"/>
    <col min="6660" max="6660" width="9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31.28515625" style="3" bestFit="1" customWidth="1"/>
    <col min="6915" max="6915" width="19.140625" style="3" bestFit="1" customWidth="1"/>
    <col min="6916" max="6916" width="9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31.28515625" style="3" bestFit="1" customWidth="1"/>
    <col min="7171" max="7171" width="19.140625" style="3" bestFit="1" customWidth="1"/>
    <col min="7172" max="7172" width="9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31.28515625" style="3" bestFit="1" customWidth="1"/>
    <col min="7427" max="7427" width="19.140625" style="3" bestFit="1" customWidth="1"/>
    <col min="7428" max="7428" width="9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31.28515625" style="3" bestFit="1" customWidth="1"/>
    <col min="7683" max="7683" width="19.140625" style="3" bestFit="1" customWidth="1"/>
    <col min="7684" max="7684" width="9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31.28515625" style="3" bestFit="1" customWidth="1"/>
    <col min="7939" max="7939" width="19.140625" style="3" bestFit="1" customWidth="1"/>
    <col min="7940" max="7940" width="9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31.28515625" style="3" bestFit="1" customWidth="1"/>
    <col min="8195" max="8195" width="19.140625" style="3" bestFit="1" customWidth="1"/>
    <col min="8196" max="8196" width="9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31.28515625" style="3" bestFit="1" customWidth="1"/>
    <col min="8451" max="8451" width="19.140625" style="3" bestFit="1" customWidth="1"/>
    <col min="8452" max="8452" width="9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31.28515625" style="3" bestFit="1" customWidth="1"/>
    <col min="8707" max="8707" width="19.140625" style="3" bestFit="1" customWidth="1"/>
    <col min="8708" max="8708" width="9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31.28515625" style="3" bestFit="1" customWidth="1"/>
    <col min="8963" max="8963" width="19.140625" style="3" bestFit="1" customWidth="1"/>
    <col min="8964" max="8964" width="9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31.28515625" style="3" bestFit="1" customWidth="1"/>
    <col min="9219" max="9219" width="19.140625" style="3" bestFit="1" customWidth="1"/>
    <col min="9220" max="9220" width="9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31.28515625" style="3" bestFit="1" customWidth="1"/>
    <col min="9475" max="9475" width="19.140625" style="3" bestFit="1" customWidth="1"/>
    <col min="9476" max="9476" width="9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31.28515625" style="3" bestFit="1" customWidth="1"/>
    <col min="9731" max="9731" width="19.140625" style="3" bestFit="1" customWidth="1"/>
    <col min="9732" max="9732" width="9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31.28515625" style="3" bestFit="1" customWidth="1"/>
    <col min="9987" max="9987" width="19.140625" style="3" bestFit="1" customWidth="1"/>
    <col min="9988" max="9988" width="9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31.28515625" style="3" bestFit="1" customWidth="1"/>
    <col min="10243" max="10243" width="19.140625" style="3" bestFit="1" customWidth="1"/>
    <col min="10244" max="10244" width="9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31.28515625" style="3" bestFit="1" customWidth="1"/>
    <col min="10499" max="10499" width="19.140625" style="3" bestFit="1" customWidth="1"/>
    <col min="10500" max="10500" width="9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31.28515625" style="3" bestFit="1" customWidth="1"/>
    <col min="10755" max="10755" width="19.140625" style="3" bestFit="1" customWidth="1"/>
    <col min="10756" max="10756" width="9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31.28515625" style="3" bestFit="1" customWidth="1"/>
    <col min="11011" max="11011" width="19.140625" style="3" bestFit="1" customWidth="1"/>
    <col min="11012" max="11012" width="9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31.28515625" style="3" bestFit="1" customWidth="1"/>
    <col min="11267" max="11267" width="19.140625" style="3" bestFit="1" customWidth="1"/>
    <col min="11268" max="11268" width="9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31.28515625" style="3" bestFit="1" customWidth="1"/>
    <col min="11523" max="11523" width="19.140625" style="3" bestFit="1" customWidth="1"/>
    <col min="11524" max="11524" width="9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31.28515625" style="3" bestFit="1" customWidth="1"/>
    <col min="11779" max="11779" width="19.140625" style="3" bestFit="1" customWidth="1"/>
    <col min="11780" max="11780" width="9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31.28515625" style="3" bestFit="1" customWidth="1"/>
    <col min="12035" max="12035" width="19.140625" style="3" bestFit="1" customWidth="1"/>
    <col min="12036" max="12036" width="9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31.28515625" style="3" bestFit="1" customWidth="1"/>
    <col min="12291" max="12291" width="19.140625" style="3" bestFit="1" customWidth="1"/>
    <col min="12292" max="12292" width="9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31.28515625" style="3" bestFit="1" customWidth="1"/>
    <col min="12547" max="12547" width="19.140625" style="3" bestFit="1" customWidth="1"/>
    <col min="12548" max="12548" width="9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31.28515625" style="3" bestFit="1" customWidth="1"/>
    <col min="12803" max="12803" width="19.140625" style="3" bestFit="1" customWidth="1"/>
    <col min="12804" max="12804" width="9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31.28515625" style="3" bestFit="1" customWidth="1"/>
    <col min="13059" max="13059" width="19.140625" style="3" bestFit="1" customWidth="1"/>
    <col min="13060" max="13060" width="9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31.28515625" style="3" bestFit="1" customWidth="1"/>
    <col min="13315" max="13315" width="19.140625" style="3" bestFit="1" customWidth="1"/>
    <col min="13316" max="13316" width="9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31.28515625" style="3" bestFit="1" customWidth="1"/>
    <col min="13571" max="13571" width="19.140625" style="3" bestFit="1" customWidth="1"/>
    <col min="13572" max="13572" width="9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31.28515625" style="3" bestFit="1" customWidth="1"/>
    <col min="13827" max="13827" width="19.140625" style="3" bestFit="1" customWidth="1"/>
    <col min="13828" max="13828" width="9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31.28515625" style="3" bestFit="1" customWidth="1"/>
    <col min="14083" max="14083" width="19.140625" style="3" bestFit="1" customWidth="1"/>
    <col min="14084" max="14084" width="9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31.28515625" style="3" bestFit="1" customWidth="1"/>
    <col min="14339" max="14339" width="19.140625" style="3" bestFit="1" customWidth="1"/>
    <col min="14340" max="14340" width="9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31.28515625" style="3" bestFit="1" customWidth="1"/>
    <col min="14595" max="14595" width="19.140625" style="3" bestFit="1" customWidth="1"/>
    <col min="14596" max="14596" width="9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31.28515625" style="3" bestFit="1" customWidth="1"/>
    <col min="14851" max="14851" width="19.140625" style="3" bestFit="1" customWidth="1"/>
    <col min="14852" max="14852" width="9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31.28515625" style="3" bestFit="1" customWidth="1"/>
    <col min="15107" max="15107" width="19.140625" style="3" bestFit="1" customWidth="1"/>
    <col min="15108" max="15108" width="9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31.28515625" style="3" bestFit="1" customWidth="1"/>
    <col min="15363" max="15363" width="19.140625" style="3" bestFit="1" customWidth="1"/>
    <col min="15364" max="15364" width="9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31.28515625" style="3" bestFit="1" customWidth="1"/>
    <col min="15619" max="15619" width="19.140625" style="3" bestFit="1" customWidth="1"/>
    <col min="15620" max="15620" width="9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31.28515625" style="3" bestFit="1" customWidth="1"/>
    <col min="15875" max="15875" width="19.140625" style="3" bestFit="1" customWidth="1"/>
    <col min="15876" max="15876" width="9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31.28515625" style="3" bestFit="1" customWidth="1"/>
    <col min="16131" max="16131" width="19.140625" style="3" bestFit="1" customWidth="1"/>
    <col min="16132" max="16132" width="9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1198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839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1164</v>
      </c>
      <c r="B5" s="10"/>
      <c r="C5" s="10"/>
      <c r="D5" s="10"/>
      <c r="E5" s="10"/>
      <c r="F5" s="10"/>
    </row>
    <row r="6" spans="1:6" x14ac:dyDescent="0.2">
      <c r="A6" s="10" t="s">
        <v>1171</v>
      </c>
      <c r="B6" s="10" t="s">
        <v>1172</v>
      </c>
      <c r="C6" s="10" t="s">
        <v>851</v>
      </c>
      <c r="D6" s="10">
        <v>171583.65</v>
      </c>
      <c r="E6" s="10">
        <v>681.64710626565</v>
      </c>
      <c r="F6" s="10">
        <v>49.412398876121976</v>
      </c>
    </row>
    <row r="7" spans="1:6" x14ac:dyDescent="0.2">
      <c r="A7" s="10" t="s">
        <v>1187</v>
      </c>
      <c r="B7" s="10" t="s">
        <v>1188</v>
      </c>
      <c r="C7" s="10" t="s">
        <v>851</v>
      </c>
      <c r="D7" s="10">
        <v>97240.62</v>
      </c>
      <c r="E7" s="10">
        <v>210.49472806098001</v>
      </c>
      <c r="F7" s="10">
        <v>15.258701120659486</v>
      </c>
    </row>
    <row r="8" spans="1:6" x14ac:dyDescent="0.2">
      <c r="A8" s="10" t="s">
        <v>1195</v>
      </c>
      <c r="B8" s="10" t="s">
        <v>1196</v>
      </c>
      <c r="C8" s="10" t="s">
        <v>851</v>
      </c>
      <c r="D8" s="10">
        <v>25264.27</v>
      </c>
      <c r="E8" s="10">
        <v>206.31348590232</v>
      </c>
      <c r="F8" s="10">
        <v>14.955604102507035</v>
      </c>
    </row>
    <row r="9" spans="1:6" x14ac:dyDescent="0.2">
      <c r="A9" s="10" t="s">
        <v>1190</v>
      </c>
      <c r="B9" s="10" t="s">
        <v>1191</v>
      </c>
      <c r="C9" s="10" t="s">
        <v>851</v>
      </c>
      <c r="D9" s="10">
        <v>251848.77000000002</v>
      </c>
      <c r="E9" s="10">
        <v>140.10296705346002</v>
      </c>
      <c r="F9" s="10">
        <v>10.156023003896967</v>
      </c>
    </row>
    <row r="10" spans="1:6" x14ac:dyDescent="0.2">
      <c r="A10" s="10" t="s">
        <v>1192</v>
      </c>
      <c r="B10" s="10" t="s">
        <v>1193</v>
      </c>
      <c r="C10" s="10" t="s">
        <v>851</v>
      </c>
      <c r="D10" s="10">
        <v>249739.6</v>
      </c>
      <c r="E10" s="10">
        <v>140.08893122400002</v>
      </c>
      <c r="F10" s="10">
        <v>10.15500555073468</v>
      </c>
    </row>
    <row r="11" spans="1:6" x14ac:dyDescent="0.2">
      <c r="A11" s="12" t="s">
        <v>135</v>
      </c>
      <c r="B11" s="10"/>
      <c r="C11" s="10"/>
      <c r="D11" s="10"/>
      <c r="E11" s="12">
        <f>SUM(E6:E10)</f>
        <v>1378.6472185064104</v>
      </c>
      <c r="F11" s="12">
        <f>SUM(F6:F10)</f>
        <v>99.93773265392015</v>
      </c>
    </row>
    <row r="12" spans="1:6" x14ac:dyDescent="0.2">
      <c r="A12" s="10"/>
      <c r="B12" s="10"/>
      <c r="C12" s="10"/>
      <c r="D12" s="10"/>
      <c r="E12" s="10"/>
      <c r="F12" s="10"/>
    </row>
    <row r="13" spans="1:6" x14ac:dyDescent="0.2">
      <c r="A13" s="12" t="s">
        <v>135</v>
      </c>
      <c r="B13" s="10"/>
      <c r="C13" s="10"/>
      <c r="D13" s="10"/>
      <c r="E13" s="12">
        <v>1378.5544857000002</v>
      </c>
      <c r="F13" s="12">
        <v>99.93773265392015</v>
      </c>
    </row>
    <row r="14" spans="1:6" x14ac:dyDescent="0.2">
      <c r="A14" s="10"/>
      <c r="B14" s="10"/>
      <c r="C14" s="10"/>
      <c r="D14" s="10"/>
      <c r="E14" s="10"/>
      <c r="F14" s="10"/>
    </row>
    <row r="15" spans="1:6" x14ac:dyDescent="0.2">
      <c r="A15" s="12" t="s">
        <v>152</v>
      </c>
      <c r="B15" s="10"/>
      <c r="C15" s="10"/>
      <c r="D15" s="10"/>
      <c r="E15" s="12">
        <v>0.8589819000000003</v>
      </c>
      <c r="F15" s="12">
        <v>6.2267346079846506E-2</v>
      </c>
    </row>
    <row r="16" spans="1:6" x14ac:dyDescent="0.2">
      <c r="A16" s="10"/>
      <c r="B16" s="10"/>
      <c r="C16" s="10"/>
      <c r="D16" s="10"/>
      <c r="E16" s="10"/>
      <c r="F16" s="10"/>
    </row>
    <row r="17" spans="1:6" x14ac:dyDescent="0.2">
      <c r="A17" s="14" t="s">
        <v>153</v>
      </c>
      <c r="B17" s="7"/>
      <c r="C17" s="7"/>
      <c r="D17" s="7"/>
      <c r="E17" s="14">
        <v>1379.5066459000002</v>
      </c>
      <c r="F17" s="14">
        <f xml:space="preserve"> ROUND(SUM(F13:F16),2)</f>
        <v>100</v>
      </c>
    </row>
    <row r="19" spans="1:6" x14ac:dyDescent="0.2">
      <c r="A19" s="15" t="s">
        <v>157</v>
      </c>
    </row>
    <row r="20" spans="1:6" x14ac:dyDescent="0.2">
      <c r="A20" s="15" t="s">
        <v>158</v>
      </c>
    </row>
    <row r="21" spans="1:6" x14ac:dyDescent="0.2">
      <c r="A21" s="15" t="s">
        <v>159</v>
      </c>
    </row>
    <row r="22" spans="1:6" x14ac:dyDescent="0.2">
      <c r="A22" s="2" t="s">
        <v>863</v>
      </c>
      <c r="B22" s="16">
        <v>28.7531155</v>
      </c>
    </row>
    <row r="23" spans="1:6" x14ac:dyDescent="0.2">
      <c r="A23" s="2" t="s">
        <v>864</v>
      </c>
      <c r="B23" s="16">
        <v>62.210874400000002</v>
      </c>
    </row>
    <row r="24" spans="1:6" x14ac:dyDescent="0.2">
      <c r="A24" s="2" t="s">
        <v>865</v>
      </c>
      <c r="B24" s="16">
        <v>28.2782026</v>
      </c>
    </row>
    <row r="25" spans="1:6" x14ac:dyDescent="0.2">
      <c r="A25" s="2" t="s">
        <v>866</v>
      </c>
      <c r="B25" s="16">
        <v>61.325437299999997</v>
      </c>
    </row>
    <row r="27" spans="1:6" x14ac:dyDescent="0.2">
      <c r="A27" s="15" t="s">
        <v>160</v>
      </c>
    </row>
    <row r="28" spans="1:6" x14ac:dyDescent="0.2">
      <c r="A28" s="2" t="s">
        <v>863</v>
      </c>
      <c r="B28" s="16">
        <v>32.442478600000001</v>
      </c>
    </row>
    <row r="29" spans="1:6" x14ac:dyDescent="0.2">
      <c r="A29" s="2" t="s">
        <v>864</v>
      </c>
      <c r="B29" s="16">
        <v>70.224502000000001</v>
      </c>
    </row>
    <row r="30" spans="1:6" x14ac:dyDescent="0.2">
      <c r="A30" s="2" t="s">
        <v>865</v>
      </c>
      <c r="B30" s="16">
        <v>31.877088400000002</v>
      </c>
    </row>
    <row r="31" spans="1:6" x14ac:dyDescent="0.2">
      <c r="A31" s="2" t="s">
        <v>866</v>
      </c>
      <c r="B31" s="16">
        <v>69.130152800000005</v>
      </c>
    </row>
    <row r="33" spans="1:2" x14ac:dyDescent="0.2">
      <c r="A33" s="15" t="s">
        <v>161</v>
      </c>
      <c r="B33" s="61" t="s">
        <v>867</v>
      </c>
    </row>
    <row r="34" spans="1:2" x14ac:dyDescent="0.2">
      <c r="A34" s="15" t="s">
        <v>868</v>
      </c>
      <c r="B34" s="62">
        <v>5.2730015097039125E-2</v>
      </c>
    </row>
  </sheetData>
  <mergeCells count="1">
    <mergeCell ref="A1:E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28.85546875" style="2" bestFit="1" customWidth="1"/>
    <col min="3" max="3" width="32.710937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28.85546875" style="3" bestFit="1" customWidth="1"/>
    <col min="259" max="259" width="32.7109375" style="3" bestFit="1" customWidth="1"/>
    <col min="260" max="260" width="10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28.85546875" style="3" bestFit="1" customWidth="1"/>
    <col min="515" max="515" width="32.7109375" style="3" bestFit="1" customWidth="1"/>
    <col min="516" max="516" width="10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28.85546875" style="3" bestFit="1" customWidth="1"/>
    <col min="771" max="771" width="32.7109375" style="3" bestFit="1" customWidth="1"/>
    <col min="772" max="772" width="10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28.85546875" style="3" bestFit="1" customWidth="1"/>
    <col min="1027" max="1027" width="32.7109375" style="3" bestFit="1" customWidth="1"/>
    <col min="1028" max="1028" width="10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28.85546875" style="3" bestFit="1" customWidth="1"/>
    <col min="1283" max="1283" width="32.7109375" style="3" bestFit="1" customWidth="1"/>
    <col min="1284" max="1284" width="10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28.85546875" style="3" bestFit="1" customWidth="1"/>
    <col min="1539" max="1539" width="32.7109375" style="3" bestFit="1" customWidth="1"/>
    <col min="1540" max="1540" width="10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28.85546875" style="3" bestFit="1" customWidth="1"/>
    <col min="1795" max="1795" width="32.7109375" style="3" bestFit="1" customWidth="1"/>
    <col min="1796" max="1796" width="10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28.85546875" style="3" bestFit="1" customWidth="1"/>
    <col min="2051" max="2051" width="32.7109375" style="3" bestFit="1" customWidth="1"/>
    <col min="2052" max="2052" width="10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28.85546875" style="3" bestFit="1" customWidth="1"/>
    <col min="2307" max="2307" width="32.7109375" style="3" bestFit="1" customWidth="1"/>
    <col min="2308" max="2308" width="10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28.85546875" style="3" bestFit="1" customWidth="1"/>
    <col min="2563" max="2563" width="32.7109375" style="3" bestFit="1" customWidth="1"/>
    <col min="2564" max="2564" width="10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28.85546875" style="3" bestFit="1" customWidth="1"/>
    <col min="2819" max="2819" width="32.7109375" style="3" bestFit="1" customWidth="1"/>
    <col min="2820" max="2820" width="10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28.85546875" style="3" bestFit="1" customWidth="1"/>
    <col min="3075" max="3075" width="32.7109375" style="3" bestFit="1" customWidth="1"/>
    <col min="3076" max="3076" width="10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28.85546875" style="3" bestFit="1" customWidth="1"/>
    <col min="3331" max="3331" width="32.7109375" style="3" bestFit="1" customWidth="1"/>
    <col min="3332" max="3332" width="10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28.85546875" style="3" bestFit="1" customWidth="1"/>
    <col min="3587" max="3587" width="32.7109375" style="3" bestFit="1" customWidth="1"/>
    <col min="3588" max="3588" width="10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28.85546875" style="3" bestFit="1" customWidth="1"/>
    <col min="3843" max="3843" width="32.7109375" style="3" bestFit="1" customWidth="1"/>
    <col min="3844" max="3844" width="10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28.85546875" style="3" bestFit="1" customWidth="1"/>
    <col min="4099" max="4099" width="32.7109375" style="3" bestFit="1" customWidth="1"/>
    <col min="4100" max="4100" width="10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28.85546875" style="3" bestFit="1" customWidth="1"/>
    <col min="4355" max="4355" width="32.7109375" style="3" bestFit="1" customWidth="1"/>
    <col min="4356" max="4356" width="10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28.85546875" style="3" bestFit="1" customWidth="1"/>
    <col min="4611" max="4611" width="32.7109375" style="3" bestFit="1" customWidth="1"/>
    <col min="4612" max="4612" width="10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28.85546875" style="3" bestFit="1" customWidth="1"/>
    <col min="4867" max="4867" width="32.7109375" style="3" bestFit="1" customWidth="1"/>
    <col min="4868" max="4868" width="10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28.85546875" style="3" bestFit="1" customWidth="1"/>
    <col min="5123" max="5123" width="32.7109375" style="3" bestFit="1" customWidth="1"/>
    <col min="5124" max="5124" width="10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28.85546875" style="3" bestFit="1" customWidth="1"/>
    <col min="5379" max="5379" width="32.7109375" style="3" bestFit="1" customWidth="1"/>
    <col min="5380" max="5380" width="10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28.85546875" style="3" bestFit="1" customWidth="1"/>
    <col min="5635" max="5635" width="32.7109375" style="3" bestFit="1" customWidth="1"/>
    <col min="5636" max="5636" width="10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28.85546875" style="3" bestFit="1" customWidth="1"/>
    <col min="5891" max="5891" width="32.7109375" style="3" bestFit="1" customWidth="1"/>
    <col min="5892" max="5892" width="10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28.85546875" style="3" bestFit="1" customWidth="1"/>
    <col min="6147" max="6147" width="32.7109375" style="3" bestFit="1" customWidth="1"/>
    <col min="6148" max="6148" width="10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28.85546875" style="3" bestFit="1" customWidth="1"/>
    <col min="6403" max="6403" width="32.7109375" style="3" bestFit="1" customWidth="1"/>
    <col min="6404" max="6404" width="10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28.85546875" style="3" bestFit="1" customWidth="1"/>
    <col min="6659" max="6659" width="32.7109375" style="3" bestFit="1" customWidth="1"/>
    <col min="6660" max="6660" width="10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28.85546875" style="3" bestFit="1" customWidth="1"/>
    <col min="6915" max="6915" width="32.7109375" style="3" bestFit="1" customWidth="1"/>
    <col min="6916" max="6916" width="10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28.85546875" style="3" bestFit="1" customWidth="1"/>
    <col min="7171" max="7171" width="32.7109375" style="3" bestFit="1" customWidth="1"/>
    <col min="7172" max="7172" width="10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28.85546875" style="3" bestFit="1" customWidth="1"/>
    <col min="7427" max="7427" width="32.7109375" style="3" bestFit="1" customWidth="1"/>
    <col min="7428" max="7428" width="10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28.85546875" style="3" bestFit="1" customWidth="1"/>
    <col min="7683" max="7683" width="32.7109375" style="3" bestFit="1" customWidth="1"/>
    <col min="7684" max="7684" width="10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28.85546875" style="3" bestFit="1" customWidth="1"/>
    <col min="7939" max="7939" width="32.7109375" style="3" bestFit="1" customWidth="1"/>
    <col min="7940" max="7940" width="10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28.85546875" style="3" bestFit="1" customWidth="1"/>
    <col min="8195" max="8195" width="32.7109375" style="3" bestFit="1" customWidth="1"/>
    <col min="8196" max="8196" width="10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28.85546875" style="3" bestFit="1" customWidth="1"/>
    <col min="8451" max="8451" width="32.7109375" style="3" bestFit="1" customWidth="1"/>
    <col min="8452" max="8452" width="10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28.85546875" style="3" bestFit="1" customWidth="1"/>
    <col min="8707" max="8707" width="32.7109375" style="3" bestFit="1" customWidth="1"/>
    <col min="8708" max="8708" width="10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28.85546875" style="3" bestFit="1" customWidth="1"/>
    <col min="8963" max="8963" width="32.7109375" style="3" bestFit="1" customWidth="1"/>
    <col min="8964" max="8964" width="10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28.85546875" style="3" bestFit="1" customWidth="1"/>
    <col min="9219" max="9219" width="32.7109375" style="3" bestFit="1" customWidth="1"/>
    <col min="9220" max="9220" width="10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28.85546875" style="3" bestFit="1" customWidth="1"/>
    <col min="9475" max="9475" width="32.7109375" style="3" bestFit="1" customWidth="1"/>
    <col min="9476" max="9476" width="10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28.85546875" style="3" bestFit="1" customWidth="1"/>
    <col min="9731" max="9731" width="32.7109375" style="3" bestFit="1" customWidth="1"/>
    <col min="9732" max="9732" width="10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28.85546875" style="3" bestFit="1" customWidth="1"/>
    <col min="9987" max="9987" width="32.7109375" style="3" bestFit="1" customWidth="1"/>
    <col min="9988" max="9988" width="10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28.85546875" style="3" bestFit="1" customWidth="1"/>
    <col min="10243" max="10243" width="32.7109375" style="3" bestFit="1" customWidth="1"/>
    <col min="10244" max="10244" width="10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28.85546875" style="3" bestFit="1" customWidth="1"/>
    <col min="10499" max="10499" width="32.7109375" style="3" bestFit="1" customWidth="1"/>
    <col min="10500" max="10500" width="10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28.85546875" style="3" bestFit="1" customWidth="1"/>
    <col min="10755" max="10755" width="32.7109375" style="3" bestFit="1" customWidth="1"/>
    <col min="10756" max="10756" width="10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28.85546875" style="3" bestFit="1" customWidth="1"/>
    <col min="11011" max="11011" width="32.7109375" style="3" bestFit="1" customWidth="1"/>
    <col min="11012" max="11012" width="10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28.85546875" style="3" bestFit="1" customWidth="1"/>
    <col min="11267" max="11267" width="32.7109375" style="3" bestFit="1" customWidth="1"/>
    <col min="11268" max="11268" width="10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28.85546875" style="3" bestFit="1" customWidth="1"/>
    <col min="11523" max="11523" width="32.7109375" style="3" bestFit="1" customWidth="1"/>
    <col min="11524" max="11524" width="10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28.85546875" style="3" bestFit="1" customWidth="1"/>
    <col min="11779" max="11779" width="32.7109375" style="3" bestFit="1" customWidth="1"/>
    <col min="11780" max="11780" width="10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28.85546875" style="3" bestFit="1" customWidth="1"/>
    <col min="12035" max="12035" width="32.7109375" style="3" bestFit="1" customWidth="1"/>
    <col min="12036" max="12036" width="10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28.85546875" style="3" bestFit="1" customWidth="1"/>
    <col min="12291" max="12291" width="32.7109375" style="3" bestFit="1" customWidth="1"/>
    <col min="12292" max="12292" width="10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28.85546875" style="3" bestFit="1" customWidth="1"/>
    <col min="12547" max="12547" width="32.7109375" style="3" bestFit="1" customWidth="1"/>
    <col min="12548" max="12548" width="10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28.85546875" style="3" bestFit="1" customWidth="1"/>
    <col min="12803" max="12803" width="32.7109375" style="3" bestFit="1" customWidth="1"/>
    <col min="12804" max="12804" width="10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28.85546875" style="3" bestFit="1" customWidth="1"/>
    <col min="13059" max="13059" width="32.7109375" style="3" bestFit="1" customWidth="1"/>
    <col min="13060" max="13060" width="10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28.85546875" style="3" bestFit="1" customWidth="1"/>
    <col min="13315" max="13315" width="32.7109375" style="3" bestFit="1" customWidth="1"/>
    <col min="13316" max="13316" width="10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28.85546875" style="3" bestFit="1" customWidth="1"/>
    <col min="13571" max="13571" width="32.7109375" style="3" bestFit="1" customWidth="1"/>
    <col min="13572" max="13572" width="10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28.85546875" style="3" bestFit="1" customWidth="1"/>
    <col min="13827" max="13827" width="32.7109375" style="3" bestFit="1" customWidth="1"/>
    <col min="13828" max="13828" width="10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28.85546875" style="3" bestFit="1" customWidth="1"/>
    <col min="14083" max="14083" width="32.7109375" style="3" bestFit="1" customWidth="1"/>
    <col min="14084" max="14084" width="10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28.85546875" style="3" bestFit="1" customWidth="1"/>
    <col min="14339" max="14339" width="32.7109375" style="3" bestFit="1" customWidth="1"/>
    <col min="14340" max="14340" width="10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28.85546875" style="3" bestFit="1" customWidth="1"/>
    <col min="14595" max="14595" width="32.7109375" style="3" bestFit="1" customWidth="1"/>
    <col min="14596" max="14596" width="10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28.85546875" style="3" bestFit="1" customWidth="1"/>
    <col min="14851" max="14851" width="32.7109375" style="3" bestFit="1" customWidth="1"/>
    <col min="14852" max="14852" width="10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28.85546875" style="3" bestFit="1" customWidth="1"/>
    <col min="15107" max="15107" width="32.7109375" style="3" bestFit="1" customWidth="1"/>
    <col min="15108" max="15108" width="10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28.85546875" style="3" bestFit="1" customWidth="1"/>
    <col min="15363" max="15363" width="32.7109375" style="3" bestFit="1" customWidth="1"/>
    <col min="15364" max="15364" width="10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28.85546875" style="3" bestFit="1" customWidth="1"/>
    <col min="15619" max="15619" width="32.7109375" style="3" bestFit="1" customWidth="1"/>
    <col min="15620" max="15620" width="10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28.85546875" style="3" bestFit="1" customWidth="1"/>
    <col min="15875" max="15875" width="32.7109375" style="3" bestFit="1" customWidth="1"/>
    <col min="15876" max="15876" width="10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28.85546875" style="3" bestFit="1" customWidth="1"/>
    <col min="16131" max="16131" width="32.7109375" style="3" bestFit="1" customWidth="1"/>
    <col min="16132" max="16132" width="10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1199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839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20</v>
      </c>
      <c r="B8" s="10" t="s">
        <v>21</v>
      </c>
      <c r="C8" s="10" t="s">
        <v>11</v>
      </c>
      <c r="D8" s="10">
        <v>2350000</v>
      </c>
      <c r="E8" s="10">
        <v>5904.375</v>
      </c>
      <c r="F8" s="10">
        <v>8.8045738917319909</v>
      </c>
    </row>
    <row r="9" spans="1:6" x14ac:dyDescent="0.2">
      <c r="A9" s="10" t="s">
        <v>9</v>
      </c>
      <c r="B9" s="10" t="s">
        <v>10</v>
      </c>
      <c r="C9" s="10" t="s">
        <v>11</v>
      </c>
      <c r="D9" s="10">
        <v>450000</v>
      </c>
      <c r="E9" s="10">
        <v>5727.8249999999998</v>
      </c>
      <c r="F9" s="10">
        <v>8.5413034320160541</v>
      </c>
    </row>
    <row r="10" spans="1:6" x14ac:dyDescent="0.2">
      <c r="A10" s="10" t="s">
        <v>29</v>
      </c>
      <c r="B10" s="10" t="s">
        <v>30</v>
      </c>
      <c r="C10" s="10" t="s">
        <v>11</v>
      </c>
      <c r="D10" s="10">
        <v>2000000</v>
      </c>
      <c r="E10" s="10">
        <v>5043</v>
      </c>
      <c r="F10" s="10">
        <v>7.5200958841544496</v>
      </c>
    </row>
    <row r="11" spans="1:6" x14ac:dyDescent="0.2">
      <c r="A11" s="10" t="s">
        <v>12</v>
      </c>
      <c r="B11" s="10" t="s">
        <v>13</v>
      </c>
      <c r="C11" s="10" t="s">
        <v>11</v>
      </c>
      <c r="D11" s="10">
        <v>825000</v>
      </c>
      <c r="E11" s="10">
        <v>4466.1374999999998</v>
      </c>
      <c r="F11" s="10">
        <v>6.6598814657580494</v>
      </c>
    </row>
    <row r="12" spans="1:6" x14ac:dyDescent="0.2">
      <c r="A12" s="10" t="s">
        <v>22</v>
      </c>
      <c r="B12" s="10" t="s">
        <v>23</v>
      </c>
      <c r="C12" s="10" t="s">
        <v>24</v>
      </c>
      <c r="D12" s="10">
        <v>1225000</v>
      </c>
      <c r="E12" s="10">
        <v>3846.5</v>
      </c>
      <c r="F12" s="10">
        <v>5.7358811854848497</v>
      </c>
    </row>
    <row r="13" spans="1:6" x14ac:dyDescent="0.2">
      <c r="A13" s="10" t="s">
        <v>58</v>
      </c>
      <c r="B13" s="10" t="s">
        <v>59</v>
      </c>
      <c r="C13" s="10" t="s">
        <v>19</v>
      </c>
      <c r="D13" s="10">
        <v>1000000</v>
      </c>
      <c r="E13" s="10">
        <v>3658.5</v>
      </c>
      <c r="F13" s="10">
        <v>5.455536544156069</v>
      </c>
    </row>
    <row r="14" spans="1:6" x14ac:dyDescent="0.2">
      <c r="A14" s="10" t="s">
        <v>879</v>
      </c>
      <c r="B14" s="10" t="s">
        <v>880</v>
      </c>
      <c r="C14" s="10" t="s">
        <v>19</v>
      </c>
      <c r="D14" s="10">
        <v>825000</v>
      </c>
      <c r="E14" s="10">
        <v>2809.125</v>
      </c>
      <c r="F14" s="10">
        <v>4.1889528753867475</v>
      </c>
    </row>
    <row r="15" spans="1:6" x14ac:dyDescent="0.2">
      <c r="A15" s="10" t="s">
        <v>1026</v>
      </c>
      <c r="B15" s="10" t="s">
        <v>1027</v>
      </c>
      <c r="C15" s="10" t="s">
        <v>842</v>
      </c>
      <c r="D15" s="10">
        <v>270000</v>
      </c>
      <c r="E15" s="10">
        <v>2746.71</v>
      </c>
      <c r="F15" s="10">
        <v>4.095879945660494</v>
      </c>
    </row>
    <row r="16" spans="1:6" x14ac:dyDescent="0.2">
      <c r="A16" s="10" t="s">
        <v>1038</v>
      </c>
      <c r="B16" s="10" t="s">
        <v>1039</v>
      </c>
      <c r="C16" s="10" t="s">
        <v>24</v>
      </c>
      <c r="D16" s="10">
        <v>2900000</v>
      </c>
      <c r="E16" s="10">
        <v>2293.9</v>
      </c>
      <c r="F16" s="10">
        <v>3.4206519826813198</v>
      </c>
    </row>
    <row r="17" spans="1:6" x14ac:dyDescent="0.2">
      <c r="A17" s="10" t="s">
        <v>1112</v>
      </c>
      <c r="B17" s="10" t="s">
        <v>1113</v>
      </c>
      <c r="C17" s="10" t="s">
        <v>51</v>
      </c>
      <c r="D17" s="10">
        <v>325000</v>
      </c>
      <c r="E17" s="10">
        <v>1893.125</v>
      </c>
      <c r="F17" s="10">
        <v>2.8230183463592891</v>
      </c>
    </row>
    <row r="18" spans="1:6" x14ac:dyDescent="0.2">
      <c r="A18" s="10" t="s">
        <v>1116</v>
      </c>
      <c r="B18" s="10" t="s">
        <v>1117</v>
      </c>
      <c r="C18" s="10" t="s">
        <v>48</v>
      </c>
      <c r="D18" s="10">
        <v>725000</v>
      </c>
      <c r="E18" s="10">
        <v>1558.75</v>
      </c>
      <c r="F18" s="10">
        <v>2.3244000514427423</v>
      </c>
    </row>
    <row r="19" spans="1:6" x14ac:dyDescent="0.2">
      <c r="A19" s="10" t="s">
        <v>1114</v>
      </c>
      <c r="B19" s="10" t="s">
        <v>1115</v>
      </c>
      <c r="C19" s="10" t="s">
        <v>11</v>
      </c>
      <c r="D19" s="10">
        <v>850000</v>
      </c>
      <c r="E19" s="10">
        <v>1422.9</v>
      </c>
      <c r="F19" s="10">
        <v>2.1218212241846857</v>
      </c>
    </row>
    <row r="20" spans="1:6" x14ac:dyDescent="0.2">
      <c r="A20" s="10" t="s">
        <v>34</v>
      </c>
      <c r="B20" s="10" t="s">
        <v>35</v>
      </c>
      <c r="C20" s="10" t="s">
        <v>36</v>
      </c>
      <c r="D20" s="10">
        <v>800000</v>
      </c>
      <c r="E20" s="10">
        <v>1412.4</v>
      </c>
      <c r="F20" s="10">
        <v>2.1061636777274928</v>
      </c>
    </row>
    <row r="21" spans="1:6" x14ac:dyDescent="0.2">
      <c r="A21" s="10" t="s">
        <v>875</v>
      </c>
      <c r="B21" s="10" t="s">
        <v>876</v>
      </c>
      <c r="C21" s="10" t="s">
        <v>11</v>
      </c>
      <c r="D21" s="10">
        <v>1900000</v>
      </c>
      <c r="E21" s="10">
        <v>1368</v>
      </c>
      <c r="F21" s="10">
        <v>2.0399546241370787</v>
      </c>
    </row>
    <row r="22" spans="1:6" x14ac:dyDescent="0.2">
      <c r="A22" s="10" t="s">
        <v>1122</v>
      </c>
      <c r="B22" s="10" t="s">
        <v>1123</v>
      </c>
      <c r="C22" s="10" t="s">
        <v>88</v>
      </c>
      <c r="D22" s="10">
        <v>350000</v>
      </c>
      <c r="E22" s="10">
        <v>1311.2750000000001</v>
      </c>
      <c r="F22" s="10">
        <v>1.9553665933957223</v>
      </c>
    </row>
    <row r="23" spans="1:6" x14ac:dyDescent="0.2">
      <c r="A23" s="10" t="s">
        <v>1200</v>
      </c>
      <c r="B23" s="10" t="s">
        <v>1201</v>
      </c>
      <c r="C23" s="10" t="s">
        <v>51</v>
      </c>
      <c r="D23" s="10">
        <v>300000</v>
      </c>
      <c r="E23" s="10">
        <v>1271.8499999999999</v>
      </c>
      <c r="F23" s="10">
        <v>1.896576234436216</v>
      </c>
    </row>
    <row r="24" spans="1:6" x14ac:dyDescent="0.2">
      <c r="A24" s="10" t="s">
        <v>56</v>
      </c>
      <c r="B24" s="10" t="s">
        <v>57</v>
      </c>
      <c r="C24" s="10" t="s">
        <v>51</v>
      </c>
      <c r="D24" s="10">
        <v>200000</v>
      </c>
      <c r="E24" s="10">
        <v>1225.2</v>
      </c>
      <c r="F24" s="10">
        <v>1.8270119923192611</v>
      </c>
    </row>
    <row r="25" spans="1:6" x14ac:dyDescent="0.2">
      <c r="A25" s="10" t="s">
        <v>921</v>
      </c>
      <c r="B25" s="10" t="s">
        <v>922</v>
      </c>
      <c r="C25" s="10" t="s">
        <v>48</v>
      </c>
      <c r="D25" s="10">
        <v>230000</v>
      </c>
      <c r="E25" s="10">
        <v>1148.2750000000001</v>
      </c>
      <c r="F25" s="10">
        <v>1.7123018245840675</v>
      </c>
    </row>
    <row r="26" spans="1:6" x14ac:dyDescent="0.2">
      <c r="A26" s="10" t="s">
        <v>990</v>
      </c>
      <c r="B26" s="10" t="s">
        <v>991</v>
      </c>
      <c r="C26" s="10" t="s">
        <v>992</v>
      </c>
      <c r="D26" s="10">
        <v>2500000</v>
      </c>
      <c r="E26" s="10">
        <v>1107.5</v>
      </c>
      <c r="F26" s="10">
        <v>1.6514983525086364</v>
      </c>
    </row>
    <row r="27" spans="1:6" x14ac:dyDescent="0.2">
      <c r="A27" s="10" t="s">
        <v>1126</v>
      </c>
      <c r="B27" s="10" t="s">
        <v>1127</v>
      </c>
      <c r="C27" s="10" t="s">
        <v>1128</v>
      </c>
      <c r="D27" s="10">
        <v>1000000</v>
      </c>
      <c r="E27" s="10">
        <v>1101.5</v>
      </c>
      <c r="F27" s="10">
        <v>1.6425511831045263</v>
      </c>
    </row>
    <row r="28" spans="1:6" x14ac:dyDescent="0.2">
      <c r="A28" s="10" t="s">
        <v>109</v>
      </c>
      <c r="B28" s="10" t="s">
        <v>110</v>
      </c>
      <c r="C28" s="10" t="s">
        <v>11</v>
      </c>
      <c r="D28" s="10">
        <v>225000</v>
      </c>
      <c r="E28" s="10">
        <v>1056.2625</v>
      </c>
      <c r="F28" s="10">
        <v>1.575093253784789</v>
      </c>
    </row>
    <row r="29" spans="1:6" x14ac:dyDescent="0.2">
      <c r="A29" s="10" t="s">
        <v>847</v>
      </c>
      <c r="B29" s="10" t="s">
        <v>848</v>
      </c>
      <c r="C29" s="10" t="s">
        <v>76</v>
      </c>
      <c r="D29" s="10">
        <v>75000</v>
      </c>
      <c r="E29" s="10">
        <v>1051.6500000000001</v>
      </c>
      <c r="F29" s="10">
        <v>1.5682151173053795</v>
      </c>
    </row>
    <row r="30" spans="1:6" x14ac:dyDescent="0.2">
      <c r="A30" s="10" t="s">
        <v>984</v>
      </c>
      <c r="B30" s="10" t="s">
        <v>985</v>
      </c>
      <c r="C30" s="10" t="s">
        <v>76</v>
      </c>
      <c r="D30" s="10">
        <v>249228</v>
      </c>
      <c r="E30" s="10">
        <v>1045.636074</v>
      </c>
      <c r="F30" s="10">
        <v>1.5592471815210824</v>
      </c>
    </row>
    <row r="31" spans="1:6" x14ac:dyDescent="0.2">
      <c r="A31" s="10" t="s">
        <v>1202</v>
      </c>
      <c r="B31" s="10" t="s">
        <v>1203</v>
      </c>
      <c r="C31" s="10" t="s">
        <v>106</v>
      </c>
      <c r="D31" s="10">
        <v>360000</v>
      </c>
      <c r="E31" s="10">
        <v>1032.1199999999999</v>
      </c>
      <c r="F31" s="10">
        <v>1.5390920808950013</v>
      </c>
    </row>
    <row r="32" spans="1:6" x14ac:dyDescent="0.2">
      <c r="A32" s="10" t="s">
        <v>1120</v>
      </c>
      <c r="B32" s="10" t="s">
        <v>1121</v>
      </c>
      <c r="C32" s="10" t="s">
        <v>11</v>
      </c>
      <c r="D32" s="10">
        <v>725000</v>
      </c>
      <c r="E32" s="10">
        <v>1020.075</v>
      </c>
      <c r="F32" s="10">
        <v>1.5211306383162506</v>
      </c>
    </row>
    <row r="33" spans="1:6" x14ac:dyDescent="0.2">
      <c r="A33" s="10" t="s">
        <v>46</v>
      </c>
      <c r="B33" s="10" t="s">
        <v>47</v>
      </c>
      <c r="C33" s="10" t="s">
        <v>48</v>
      </c>
      <c r="D33" s="10">
        <v>25000</v>
      </c>
      <c r="E33" s="10">
        <v>962.88750000000005</v>
      </c>
      <c r="F33" s="10">
        <v>1.4358529299333271</v>
      </c>
    </row>
    <row r="34" spans="1:6" x14ac:dyDescent="0.2">
      <c r="A34" s="10" t="s">
        <v>1124</v>
      </c>
      <c r="B34" s="10" t="s">
        <v>1125</v>
      </c>
      <c r="C34" s="10" t="s">
        <v>76</v>
      </c>
      <c r="D34" s="10">
        <v>600000</v>
      </c>
      <c r="E34" s="10">
        <v>684.6</v>
      </c>
      <c r="F34" s="10">
        <v>1.0208720290089504</v>
      </c>
    </row>
    <row r="35" spans="1:6" x14ac:dyDescent="0.2">
      <c r="A35" s="10" t="s">
        <v>1040</v>
      </c>
      <c r="B35" s="10" t="s">
        <v>1041</v>
      </c>
      <c r="C35" s="10" t="s">
        <v>33</v>
      </c>
      <c r="D35" s="10">
        <v>16000</v>
      </c>
      <c r="E35" s="10">
        <v>662.11199999999997</v>
      </c>
      <c r="F35" s="10">
        <v>0.9873380380823461</v>
      </c>
    </row>
    <row r="36" spans="1:6" x14ac:dyDescent="0.2">
      <c r="A36" s="10" t="s">
        <v>978</v>
      </c>
      <c r="B36" s="10" t="s">
        <v>979</v>
      </c>
      <c r="C36" s="10" t="s">
        <v>48</v>
      </c>
      <c r="D36" s="10">
        <v>500000</v>
      </c>
      <c r="E36" s="10">
        <v>658.5</v>
      </c>
      <c r="F36" s="10">
        <v>0.98195184210107189</v>
      </c>
    </row>
    <row r="37" spans="1:6" x14ac:dyDescent="0.2">
      <c r="A37" s="10" t="s">
        <v>1144</v>
      </c>
      <c r="B37" s="10" t="s">
        <v>1145</v>
      </c>
      <c r="C37" s="10" t="s">
        <v>992</v>
      </c>
      <c r="D37" s="10">
        <v>175000</v>
      </c>
      <c r="E37" s="10">
        <v>654.9375</v>
      </c>
      <c r="F37" s="10">
        <v>0.97663946026738169</v>
      </c>
    </row>
    <row r="38" spans="1:6" x14ac:dyDescent="0.2">
      <c r="A38" s="10" t="s">
        <v>910</v>
      </c>
      <c r="B38" s="10" t="s">
        <v>911</v>
      </c>
      <c r="C38" s="10" t="s">
        <v>76</v>
      </c>
      <c r="D38" s="10">
        <v>13000</v>
      </c>
      <c r="E38" s="10">
        <v>531.87549999999999</v>
      </c>
      <c r="F38" s="10">
        <v>0.79313003339928423</v>
      </c>
    </row>
    <row r="39" spans="1:6" x14ac:dyDescent="0.2">
      <c r="A39" s="10" t="s">
        <v>1129</v>
      </c>
      <c r="B39" s="10" t="s">
        <v>1130</v>
      </c>
      <c r="C39" s="10" t="s">
        <v>947</v>
      </c>
      <c r="D39" s="10">
        <v>250000</v>
      </c>
      <c r="E39" s="10">
        <v>352.5</v>
      </c>
      <c r="F39" s="10">
        <v>0.5256462024914621</v>
      </c>
    </row>
    <row r="40" spans="1:6" x14ac:dyDescent="0.2">
      <c r="A40" s="10" t="s">
        <v>959</v>
      </c>
      <c r="B40" s="10" t="s">
        <v>960</v>
      </c>
      <c r="C40" s="10" t="s">
        <v>76</v>
      </c>
      <c r="D40" s="10">
        <v>55963</v>
      </c>
      <c r="E40" s="10">
        <v>309.139612</v>
      </c>
      <c r="F40" s="10">
        <v>0.46098741301413915</v>
      </c>
    </row>
    <row r="41" spans="1:6" x14ac:dyDescent="0.2">
      <c r="A41" s="10" t="s">
        <v>114</v>
      </c>
      <c r="B41" s="10" t="s">
        <v>115</v>
      </c>
      <c r="C41" s="10" t="s">
        <v>116</v>
      </c>
      <c r="D41" s="10">
        <v>100000</v>
      </c>
      <c r="E41" s="10">
        <v>137.85</v>
      </c>
      <c r="F41" s="10">
        <v>0.20556121705942709</v>
      </c>
    </row>
    <row r="42" spans="1:6" x14ac:dyDescent="0.2">
      <c r="A42" s="12" t="s">
        <v>135</v>
      </c>
      <c r="B42" s="10"/>
      <c r="C42" s="10"/>
      <c r="D42" s="10"/>
      <c r="E42" s="12">
        <f xml:space="preserve"> SUM(E8:E41)</f>
        <v>61476.993186</v>
      </c>
      <c r="F42" s="12">
        <f>SUM(F8:F41)</f>
        <v>91.674178748409645</v>
      </c>
    </row>
    <row r="43" spans="1:6" x14ac:dyDescent="0.2">
      <c r="A43" s="10"/>
      <c r="B43" s="10"/>
      <c r="C43" s="10"/>
      <c r="D43" s="10"/>
      <c r="E43" s="10"/>
      <c r="F43" s="10"/>
    </row>
    <row r="44" spans="1:6" x14ac:dyDescent="0.2">
      <c r="A44" s="12" t="s">
        <v>135</v>
      </c>
      <c r="B44" s="10"/>
      <c r="C44" s="10"/>
      <c r="D44" s="10"/>
      <c r="E44" s="40">
        <v>61476.993186</v>
      </c>
      <c r="F44" s="40">
        <v>91.674178748409645</v>
      </c>
    </row>
    <row r="45" spans="1:6" x14ac:dyDescent="0.2">
      <c r="A45" s="10"/>
      <c r="B45" s="10"/>
      <c r="C45" s="10"/>
      <c r="D45" s="10"/>
      <c r="E45" s="63"/>
      <c r="F45" s="63"/>
    </row>
    <row r="46" spans="1:6" x14ac:dyDescent="0.2">
      <c r="A46" s="12" t="s">
        <v>152</v>
      </c>
      <c r="B46" s="10"/>
      <c r="C46" s="10"/>
      <c r="D46" s="10"/>
      <c r="E46" s="40">
        <v>5583.3219706999998</v>
      </c>
      <c r="F46" s="40">
        <v>8.33</v>
      </c>
    </row>
    <row r="47" spans="1:6" x14ac:dyDescent="0.2">
      <c r="A47" s="10"/>
      <c r="B47" s="10"/>
      <c r="C47" s="10"/>
      <c r="D47" s="10"/>
      <c r="E47" s="63"/>
      <c r="F47" s="63"/>
    </row>
    <row r="48" spans="1:6" x14ac:dyDescent="0.2">
      <c r="A48" s="14" t="s">
        <v>153</v>
      </c>
      <c r="B48" s="7"/>
      <c r="C48" s="7"/>
      <c r="D48" s="7"/>
      <c r="E48" s="64">
        <v>67060.315156700002</v>
      </c>
      <c r="F48" s="64">
        <f xml:space="preserve"> ROUND(SUM(F44:F47),2)</f>
        <v>100</v>
      </c>
    </row>
    <row r="50" spans="1:2" x14ac:dyDescent="0.2">
      <c r="A50" s="15" t="s">
        <v>157</v>
      </c>
    </row>
    <row r="51" spans="1:2" x14ac:dyDescent="0.2">
      <c r="A51" s="15" t="s">
        <v>158</v>
      </c>
    </row>
    <row r="52" spans="1:2" x14ac:dyDescent="0.2">
      <c r="A52" s="15" t="s">
        <v>159</v>
      </c>
    </row>
    <row r="53" spans="1:2" x14ac:dyDescent="0.2">
      <c r="A53" s="2" t="s">
        <v>863</v>
      </c>
      <c r="B53" s="16">
        <v>19.3869902</v>
      </c>
    </row>
    <row r="54" spans="1:2" x14ac:dyDescent="0.2">
      <c r="A54" s="2" t="s">
        <v>864</v>
      </c>
      <c r="B54" s="16">
        <v>28.438094299999999</v>
      </c>
    </row>
    <row r="55" spans="1:2" x14ac:dyDescent="0.2">
      <c r="A55" s="2" t="s">
        <v>865</v>
      </c>
      <c r="B55" s="16">
        <v>18.632431199999999</v>
      </c>
    </row>
    <row r="56" spans="1:2" x14ac:dyDescent="0.2">
      <c r="A56" s="2" t="s">
        <v>866</v>
      </c>
      <c r="B56" s="16">
        <v>27.477747999999998</v>
      </c>
    </row>
    <row r="58" spans="1:2" x14ac:dyDescent="0.2">
      <c r="A58" s="15" t="s">
        <v>160</v>
      </c>
    </row>
    <row r="59" spans="1:2" x14ac:dyDescent="0.2">
      <c r="A59" s="2" t="s">
        <v>863</v>
      </c>
      <c r="B59" s="16">
        <v>23.0810013</v>
      </c>
    </row>
    <row r="60" spans="1:2" x14ac:dyDescent="0.2">
      <c r="A60" s="2" t="s">
        <v>864</v>
      </c>
      <c r="B60" s="16">
        <v>33.857743999999997</v>
      </c>
    </row>
    <row r="61" spans="1:2" x14ac:dyDescent="0.2">
      <c r="A61" s="2" t="s">
        <v>865</v>
      </c>
      <c r="B61" s="16">
        <v>22.029571700000002</v>
      </c>
    </row>
    <row r="62" spans="1:2" x14ac:dyDescent="0.2">
      <c r="A62" s="2" t="s">
        <v>866</v>
      </c>
      <c r="B62" s="16">
        <v>32.487593699999998</v>
      </c>
    </row>
    <row r="64" spans="1:2" x14ac:dyDescent="0.2">
      <c r="A64" s="15" t="s">
        <v>161</v>
      </c>
      <c r="B64" s="61" t="s">
        <v>867</v>
      </c>
    </row>
    <row r="66" spans="1:2" x14ac:dyDescent="0.2">
      <c r="A66" s="15" t="s">
        <v>868</v>
      </c>
      <c r="B66" s="62">
        <v>0.27252150073827647</v>
      </c>
    </row>
  </sheetData>
  <mergeCells count="1">
    <mergeCell ref="A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4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34" style="3" bestFit="1" customWidth="1"/>
    <col min="259" max="259" width="20" style="3" bestFit="1" customWidth="1"/>
    <col min="260" max="260" width="11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34" style="3" bestFit="1" customWidth="1"/>
    <col min="515" max="515" width="20" style="3" bestFit="1" customWidth="1"/>
    <col min="516" max="516" width="11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34" style="3" bestFit="1" customWidth="1"/>
    <col min="771" max="771" width="20" style="3" bestFit="1" customWidth="1"/>
    <col min="772" max="772" width="11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34" style="3" bestFit="1" customWidth="1"/>
    <col min="1027" max="1027" width="20" style="3" bestFit="1" customWidth="1"/>
    <col min="1028" max="1028" width="11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34" style="3" bestFit="1" customWidth="1"/>
    <col min="1283" max="1283" width="20" style="3" bestFit="1" customWidth="1"/>
    <col min="1284" max="1284" width="11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34" style="3" bestFit="1" customWidth="1"/>
    <col min="1539" max="1539" width="20" style="3" bestFit="1" customWidth="1"/>
    <col min="1540" max="1540" width="11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34" style="3" bestFit="1" customWidth="1"/>
    <col min="1795" max="1795" width="20" style="3" bestFit="1" customWidth="1"/>
    <col min="1796" max="1796" width="11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34" style="3" bestFit="1" customWidth="1"/>
    <col min="2051" max="2051" width="20" style="3" bestFit="1" customWidth="1"/>
    <col min="2052" max="2052" width="11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34" style="3" bestFit="1" customWidth="1"/>
    <col min="2307" max="2307" width="20" style="3" bestFit="1" customWidth="1"/>
    <col min="2308" max="2308" width="11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34" style="3" bestFit="1" customWidth="1"/>
    <col min="2563" max="2563" width="20" style="3" bestFit="1" customWidth="1"/>
    <col min="2564" max="2564" width="11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34" style="3" bestFit="1" customWidth="1"/>
    <col min="2819" max="2819" width="20" style="3" bestFit="1" customWidth="1"/>
    <col min="2820" max="2820" width="11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34" style="3" bestFit="1" customWidth="1"/>
    <col min="3075" max="3075" width="20" style="3" bestFit="1" customWidth="1"/>
    <col min="3076" max="3076" width="11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34" style="3" bestFit="1" customWidth="1"/>
    <col min="3331" max="3331" width="20" style="3" bestFit="1" customWidth="1"/>
    <col min="3332" max="3332" width="11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34" style="3" bestFit="1" customWidth="1"/>
    <col min="3587" max="3587" width="20" style="3" bestFit="1" customWidth="1"/>
    <col min="3588" max="3588" width="11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34" style="3" bestFit="1" customWidth="1"/>
    <col min="3843" max="3843" width="20" style="3" bestFit="1" customWidth="1"/>
    <col min="3844" max="3844" width="11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34" style="3" bestFit="1" customWidth="1"/>
    <col min="4099" max="4099" width="20" style="3" bestFit="1" customWidth="1"/>
    <col min="4100" max="4100" width="11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34" style="3" bestFit="1" customWidth="1"/>
    <col min="4355" max="4355" width="20" style="3" bestFit="1" customWidth="1"/>
    <col min="4356" max="4356" width="11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34" style="3" bestFit="1" customWidth="1"/>
    <col min="4611" max="4611" width="20" style="3" bestFit="1" customWidth="1"/>
    <col min="4612" max="4612" width="11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34" style="3" bestFit="1" customWidth="1"/>
    <col min="4867" max="4867" width="20" style="3" bestFit="1" customWidth="1"/>
    <col min="4868" max="4868" width="11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34" style="3" bestFit="1" customWidth="1"/>
    <col min="5123" max="5123" width="20" style="3" bestFit="1" customWidth="1"/>
    <col min="5124" max="5124" width="11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34" style="3" bestFit="1" customWidth="1"/>
    <col min="5379" max="5379" width="20" style="3" bestFit="1" customWidth="1"/>
    <col min="5380" max="5380" width="11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34" style="3" bestFit="1" customWidth="1"/>
    <col min="5635" max="5635" width="20" style="3" bestFit="1" customWidth="1"/>
    <col min="5636" max="5636" width="11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34" style="3" bestFit="1" customWidth="1"/>
    <col min="5891" max="5891" width="20" style="3" bestFit="1" customWidth="1"/>
    <col min="5892" max="5892" width="11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34" style="3" bestFit="1" customWidth="1"/>
    <col min="6147" max="6147" width="20" style="3" bestFit="1" customWidth="1"/>
    <col min="6148" max="6148" width="11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34" style="3" bestFit="1" customWidth="1"/>
    <col min="6403" max="6403" width="20" style="3" bestFit="1" customWidth="1"/>
    <col min="6404" max="6404" width="11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34" style="3" bestFit="1" customWidth="1"/>
    <col min="6659" max="6659" width="20" style="3" bestFit="1" customWidth="1"/>
    <col min="6660" max="6660" width="11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34" style="3" bestFit="1" customWidth="1"/>
    <col min="6915" max="6915" width="20" style="3" bestFit="1" customWidth="1"/>
    <col min="6916" max="6916" width="11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34" style="3" bestFit="1" customWidth="1"/>
    <col min="7171" max="7171" width="20" style="3" bestFit="1" customWidth="1"/>
    <col min="7172" max="7172" width="11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34" style="3" bestFit="1" customWidth="1"/>
    <col min="7427" max="7427" width="20" style="3" bestFit="1" customWidth="1"/>
    <col min="7428" max="7428" width="11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34" style="3" bestFit="1" customWidth="1"/>
    <col min="7683" max="7683" width="20" style="3" bestFit="1" customWidth="1"/>
    <col min="7684" max="7684" width="11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34" style="3" bestFit="1" customWidth="1"/>
    <col min="7939" max="7939" width="20" style="3" bestFit="1" customWidth="1"/>
    <col min="7940" max="7940" width="11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34" style="3" bestFit="1" customWidth="1"/>
    <col min="8195" max="8195" width="20" style="3" bestFit="1" customWidth="1"/>
    <col min="8196" max="8196" width="11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34" style="3" bestFit="1" customWidth="1"/>
    <col min="8451" max="8451" width="20" style="3" bestFit="1" customWidth="1"/>
    <col min="8452" max="8452" width="11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34" style="3" bestFit="1" customWidth="1"/>
    <col min="8707" max="8707" width="20" style="3" bestFit="1" customWidth="1"/>
    <col min="8708" max="8708" width="11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34" style="3" bestFit="1" customWidth="1"/>
    <col min="8963" max="8963" width="20" style="3" bestFit="1" customWidth="1"/>
    <col min="8964" max="8964" width="11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34" style="3" bestFit="1" customWidth="1"/>
    <col min="9219" max="9219" width="20" style="3" bestFit="1" customWidth="1"/>
    <col min="9220" max="9220" width="11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34" style="3" bestFit="1" customWidth="1"/>
    <col min="9475" max="9475" width="20" style="3" bestFit="1" customWidth="1"/>
    <col min="9476" max="9476" width="11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34" style="3" bestFit="1" customWidth="1"/>
    <col min="9731" max="9731" width="20" style="3" bestFit="1" customWidth="1"/>
    <col min="9732" max="9732" width="11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34" style="3" bestFit="1" customWidth="1"/>
    <col min="9987" max="9987" width="20" style="3" bestFit="1" customWidth="1"/>
    <col min="9988" max="9988" width="11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34" style="3" bestFit="1" customWidth="1"/>
    <col min="10243" max="10243" width="20" style="3" bestFit="1" customWidth="1"/>
    <col min="10244" max="10244" width="11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34" style="3" bestFit="1" customWidth="1"/>
    <col min="10499" max="10499" width="20" style="3" bestFit="1" customWidth="1"/>
    <col min="10500" max="10500" width="11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34" style="3" bestFit="1" customWidth="1"/>
    <col min="10755" max="10755" width="20" style="3" bestFit="1" customWidth="1"/>
    <col min="10756" max="10756" width="11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34" style="3" bestFit="1" customWidth="1"/>
    <col min="11011" max="11011" width="20" style="3" bestFit="1" customWidth="1"/>
    <col min="11012" max="11012" width="11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34" style="3" bestFit="1" customWidth="1"/>
    <col min="11267" max="11267" width="20" style="3" bestFit="1" customWidth="1"/>
    <col min="11268" max="11268" width="11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34" style="3" bestFit="1" customWidth="1"/>
    <col min="11523" max="11523" width="20" style="3" bestFit="1" customWidth="1"/>
    <col min="11524" max="11524" width="11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34" style="3" bestFit="1" customWidth="1"/>
    <col min="11779" max="11779" width="20" style="3" bestFit="1" customWidth="1"/>
    <col min="11780" max="11780" width="11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34" style="3" bestFit="1" customWidth="1"/>
    <col min="12035" max="12035" width="20" style="3" bestFit="1" customWidth="1"/>
    <col min="12036" max="12036" width="11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34" style="3" bestFit="1" customWidth="1"/>
    <col min="12291" max="12291" width="20" style="3" bestFit="1" customWidth="1"/>
    <col min="12292" max="12292" width="11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34" style="3" bestFit="1" customWidth="1"/>
    <col min="12547" max="12547" width="20" style="3" bestFit="1" customWidth="1"/>
    <col min="12548" max="12548" width="11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34" style="3" bestFit="1" customWidth="1"/>
    <col min="12803" max="12803" width="20" style="3" bestFit="1" customWidth="1"/>
    <col min="12804" max="12804" width="11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34" style="3" bestFit="1" customWidth="1"/>
    <col min="13059" max="13059" width="20" style="3" bestFit="1" customWidth="1"/>
    <col min="13060" max="13060" width="11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34" style="3" bestFit="1" customWidth="1"/>
    <col min="13315" max="13315" width="20" style="3" bestFit="1" customWidth="1"/>
    <col min="13316" max="13316" width="11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34" style="3" bestFit="1" customWidth="1"/>
    <col min="13571" max="13571" width="20" style="3" bestFit="1" customWidth="1"/>
    <col min="13572" max="13572" width="11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34" style="3" bestFit="1" customWidth="1"/>
    <col min="13827" max="13827" width="20" style="3" bestFit="1" customWidth="1"/>
    <col min="13828" max="13828" width="11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34" style="3" bestFit="1" customWidth="1"/>
    <col min="14083" max="14083" width="20" style="3" bestFit="1" customWidth="1"/>
    <col min="14084" max="14084" width="11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34" style="3" bestFit="1" customWidth="1"/>
    <col min="14339" max="14339" width="20" style="3" bestFit="1" customWidth="1"/>
    <col min="14340" max="14340" width="11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34" style="3" bestFit="1" customWidth="1"/>
    <col min="14595" max="14595" width="20" style="3" bestFit="1" customWidth="1"/>
    <col min="14596" max="14596" width="11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34" style="3" bestFit="1" customWidth="1"/>
    <col min="14851" max="14851" width="20" style="3" bestFit="1" customWidth="1"/>
    <col min="14852" max="14852" width="11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34" style="3" bestFit="1" customWidth="1"/>
    <col min="15107" max="15107" width="20" style="3" bestFit="1" customWidth="1"/>
    <col min="15108" max="15108" width="11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34" style="3" bestFit="1" customWidth="1"/>
    <col min="15363" max="15363" width="20" style="3" bestFit="1" customWidth="1"/>
    <col min="15364" max="15364" width="11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34" style="3" bestFit="1" customWidth="1"/>
    <col min="15619" max="15619" width="20" style="3" bestFit="1" customWidth="1"/>
    <col min="15620" max="15620" width="11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34" style="3" bestFit="1" customWidth="1"/>
    <col min="15875" max="15875" width="20" style="3" bestFit="1" customWidth="1"/>
    <col min="15876" max="15876" width="11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34" style="3" bestFit="1" customWidth="1"/>
    <col min="16131" max="16131" width="20" style="3" bestFit="1" customWidth="1"/>
    <col min="16132" max="16132" width="11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1204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839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10">
        <v>4950000</v>
      </c>
      <c r="E8" s="10">
        <v>63006.074999999997</v>
      </c>
      <c r="F8" s="10">
        <v>8.1769550775662569</v>
      </c>
    </row>
    <row r="9" spans="1:6" x14ac:dyDescent="0.2">
      <c r="A9" s="10" t="s">
        <v>29</v>
      </c>
      <c r="B9" s="10" t="s">
        <v>30</v>
      </c>
      <c r="C9" s="10" t="s">
        <v>11</v>
      </c>
      <c r="D9" s="10">
        <v>14000000</v>
      </c>
      <c r="E9" s="10">
        <v>35301</v>
      </c>
      <c r="F9" s="10">
        <v>4.5813787193245492</v>
      </c>
    </row>
    <row r="10" spans="1:6" x14ac:dyDescent="0.2">
      <c r="A10" s="10" t="s">
        <v>27</v>
      </c>
      <c r="B10" s="10" t="s">
        <v>28</v>
      </c>
      <c r="C10" s="10" t="s">
        <v>11</v>
      </c>
      <c r="D10" s="10">
        <v>2700000</v>
      </c>
      <c r="E10" s="10">
        <v>32290.65</v>
      </c>
      <c r="F10" s="10">
        <v>4.190694222349431</v>
      </c>
    </row>
    <row r="11" spans="1:6" x14ac:dyDescent="0.2">
      <c r="A11" s="10" t="s">
        <v>14</v>
      </c>
      <c r="B11" s="10" t="s">
        <v>15</v>
      </c>
      <c r="C11" s="10" t="s">
        <v>16</v>
      </c>
      <c r="D11" s="10">
        <v>2930000</v>
      </c>
      <c r="E11" s="10">
        <v>30356.264999999999</v>
      </c>
      <c r="F11" s="10">
        <v>3.9396489184209118</v>
      </c>
    </row>
    <row r="12" spans="1:6" x14ac:dyDescent="0.2">
      <c r="A12" s="10" t="s">
        <v>22</v>
      </c>
      <c r="B12" s="10" t="s">
        <v>23</v>
      </c>
      <c r="C12" s="10" t="s">
        <v>24</v>
      </c>
      <c r="D12" s="10">
        <v>9600000</v>
      </c>
      <c r="E12" s="10">
        <v>30144</v>
      </c>
      <c r="F12" s="10">
        <v>3.9121010768907172</v>
      </c>
    </row>
    <row r="13" spans="1:6" x14ac:dyDescent="0.2">
      <c r="A13" s="10" t="s">
        <v>25</v>
      </c>
      <c r="B13" s="10" t="s">
        <v>26</v>
      </c>
      <c r="C13" s="10" t="s">
        <v>11</v>
      </c>
      <c r="D13" s="10">
        <v>2350000</v>
      </c>
      <c r="E13" s="10">
        <v>29485.45</v>
      </c>
      <c r="F13" s="10">
        <v>3.8266341791934515</v>
      </c>
    </row>
    <row r="14" spans="1:6" x14ac:dyDescent="0.2">
      <c r="A14" s="10" t="s">
        <v>39</v>
      </c>
      <c r="B14" s="10" t="s">
        <v>40</v>
      </c>
      <c r="C14" s="10" t="s">
        <v>41</v>
      </c>
      <c r="D14" s="10">
        <v>2050000</v>
      </c>
      <c r="E14" s="10">
        <v>29379.575000000001</v>
      </c>
      <c r="F14" s="10">
        <v>3.8128936768873274</v>
      </c>
    </row>
    <row r="15" spans="1:6" x14ac:dyDescent="0.2">
      <c r="A15" s="10" t="s">
        <v>17</v>
      </c>
      <c r="B15" s="10" t="s">
        <v>18</v>
      </c>
      <c r="C15" s="10" t="s">
        <v>19</v>
      </c>
      <c r="D15" s="10">
        <v>1560000</v>
      </c>
      <c r="E15" s="10">
        <v>21928.92</v>
      </c>
      <c r="F15" s="10">
        <v>2.8459445178825096</v>
      </c>
    </row>
    <row r="16" spans="1:6" x14ac:dyDescent="0.2">
      <c r="A16" s="10" t="s">
        <v>42</v>
      </c>
      <c r="B16" s="10" t="s">
        <v>43</v>
      </c>
      <c r="C16" s="10" t="s">
        <v>19</v>
      </c>
      <c r="D16" s="10">
        <v>4000000</v>
      </c>
      <c r="E16" s="10">
        <v>21394</v>
      </c>
      <c r="F16" s="10">
        <v>2.7765223739052547</v>
      </c>
    </row>
    <row r="17" spans="1:6" x14ac:dyDescent="0.2">
      <c r="A17" s="10" t="s">
        <v>37</v>
      </c>
      <c r="B17" s="10" t="s">
        <v>38</v>
      </c>
      <c r="C17" s="10" t="s">
        <v>11</v>
      </c>
      <c r="D17" s="10">
        <v>2750000</v>
      </c>
      <c r="E17" s="10">
        <v>21367.5</v>
      </c>
      <c r="F17" s="10">
        <v>2.7730831926904989</v>
      </c>
    </row>
    <row r="18" spans="1:6" x14ac:dyDescent="0.2">
      <c r="A18" s="10" t="s">
        <v>49</v>
      </c>
      <c r="B18" s="10" t="s">
        <v>50</v>
      </c>
      <c r="C18" s="10" t="s">
        <v>51</v>
      </c>
      <c r="D18" s="10">
        <v>1850000</v>
      </c>
      <c r="E18" s="10">
        <v>20048.45</v>
      </c>
      <c r="F18" s="10">
        <v>2.6018963254707304</v>
      </c>
    </row>
    <row r="19" spans="1:6" x14ac:dyDescent="0.2">
      <c r="A19" s="10" t="s">
        <v>84</v>
      </c>
      <c r="B19" s="10" t="s">
        <v>85</v>
      </c>
      <c r="C19" s="10" t="s">
        <v>48</v>
      </c>
      <c r="D19" s="10">
        <v>380000</v>
      </c>
      <c r="E19" s="10">
        <v>18378.89</v>
      </c>
      <c r="F19" s="10">
        <v>2.3852201221157121</v>
      </c>
    </row>
    <row r="20" spans="1:6" x14ac:dyDescent="0.2">
      <c r="A20" s="10" t="s">
        <v>31</v>
      </c>
      <c r="B20" s="10" t="s">
        <v>32</v>
      </c>
      <c r="C20" s="10" t="s">
        <v>33</v>
      </c>
      <c r="D20" s="10">
        <v>570000</v>
      </c>
      <c r="E20" s="10">
        <v>17712.18</v>
      </c>
      <c r="F20" s="10">
        <v>2.2986942161651482</v>
      </c>
    </row>
    <row r="21" spans="1:6" x14ac:dyDescent="0.2">
      <c r="A21" s="10" t="s">
        <v>66</v>
      </c>
      <c r="B21" s="10" t="s">
        <v>67</v>
      </c>
      <c r="C21" s="10" t="s">
        <v>16</v>
      </c>
      <c r="D21" s="10">
        <v>2200000</v>
      </c>
      <c r="E21" s="10">
        <v>17597.8</v>
      </c>
      <c r="F21" s="10">
        <v>2.2838499313597218</v>
      </c>
    </row>
    <row r="22" spans="1:6" x14ac:dyDescent="0.2">
      <c r="A22" s="10" t="s">
        <v>56</v>
      </c>
      <c r="B22" s="10" t="s">
        <v>57</v>
      </c>
      <c r="C22" s="10" t="s">
        <v>51</v>
      </c>
      <c r="D22" s="10">
        <v>2800000</v>
      </c>
      <c r="E22" s="10">
        <v>17152.8</v>
      </c>
      <c r="F22" s="10">
        <v>2.2260976430364612</v>
      </c>
    </row>
    <row r="23" spans="1:6" x14ac:dyDescent="0.2">
      <c r="A23" s="10" t="s">
        <v>885</v>
      </c>
      <c r="B23" s="10" t="s">
        <v>886</v>
      </c>
      <c r="C23" s="10" t="s">
        <v>91</v>
      </c>
      <c r="D23" s="10">
        <v>6500000</v>
      </c>
      <c r="E23" s="10">
        <v>16682.25</v>
      </c>
      <c r="F23" s="10">
        <v>2.1650294649004831</v>
      </c>
    </row>
    <row r="24" spans="1:6" x14ac:dyDescent="0.2">
      <c r="A24" s="10" t="s">
        <v>119</v>
      </c>
      <c r="B24" s="10" t="s">
        <v>120</v>
      </c>
      <c r="C24" s="10" t="s">
        <v>121</v>
      </c>
      <c r="D24" s="10">
        <v>5100000</v>
      </c>
      <c r="E24" s="10">
        <v>16437.3</v>
      </c>
      <c r="F24" s="10">
        <v>2.13323975023805</v>
      </c>
    </row>
    <row r="25" spans="1:6" x14ac:dyDescent="0.2">
      <c r="A25" s="10" t="s">
        <v>44</v>
      </c>
      <c r="B25" s="10" t="s">
        <v>45</v>
      </c>
      <c r="C25" s="10" t="s">
        <v>19</v>
      </c>
      <c r="D25" s="10">
        <v>450000</v>
      </c>
      <c r="E25" s="10">
        <v>15361.65</v>
      </c>
      <c r="F25" s="10">
        <v>1.9936414380247574</v>
      </c>
    </row>
    <row r="26" spans="1:6" x14ac:dyDescent="0.2">
      <c r="A26" s="10" t="s">
        <v>20</v>
      </c>
      <c r="B26" s="10" t="s">
        <v>21</v>
      </c>
      <c r="C26" s="10" t="s">
        <v>11</v>
      </c>
      <c r="D26" s="10">
        <v>6100000</v>
      </c>
      <c r="E26" s="10">
        <v>15326.25</v>
      </c>
      <c r="F26" s="10">
        <v>1.9890472110435362</v>
      </c>
    </row>
    <row r="27" spans="1:6" x14ac:dyDescent="0.2">
      <c r="A27" s="10" t="s">
        <v>68</v>
      </c>
      <c r="B27" s="10" t="s">
        <v>69</v>
      </c>
      <c r="C27" s="10" t="s">
        <v>33</v>
      </c>
      <c r="D27" s="10">
        <v>3800000</v>
      </c>
      <c r="E27" s="10">
        <v>14736.4</v>
      </c>
      <c r="F27" s="10">
        <v>1.912496228419996</v>
      </c>
    </row>
    <row r="28" spans="1:6" x14ac:dyDescent="0.2">
      <c r="A28" s="10" t="s">
        <v>1118</v>
      </c>
      <c r="B28" s="10" t="s">
        <v>1119</v>
      </c>
      <c r="C28" s="10" t="s">
        <v>19</v>
      </c>
      <c r="D28" s="10">
        <v>520000</v>
      </c>
      <c r="E28" s="10">
        <v>14703.52</v>
      </c>
      <c r="F28" s="10">
        <v>1.9082290481052349</v>
      </c>
    </row>
    <row r="29" spans="1:6" x14ac:dyDescent="0.2">
      <c r="A29" s="10" t="s">
        <v>46</v>
      </c>
      <c r="B29" s="10" t="s">
        <v>47</v>
      </c>
      <c r="C29" s="10" t="s">
        <v>48</v>
      </c>
      <c r="D29" s="10">
        <v>340000</v>
      </c>
      <c r="E29" s="10">
        <v>13095.27</v>
      </c>
      <c r="F29" s="10">
        <v>1.699509682496507</v>
      </c>
    </row>
    <row r="30" spans="1:6" x14ac:dyDescent="0.2">
      <c r="A30" s="10" t="s">
        <v>74</v>
      </c>
      <c r="B30" s="10" t="s">
        <v>75</v>
      </c>
      <c r="C30" s="10" t="s">
        <v>76</v>
      </c>
      <c r="D30" s="10">
        <v>1400000</v>
      </c>
      <c r="E30" s="10">
        <v>12677</v>
      </c>
      <c r="F30" s="10">
        <v>1.6452264248853377</v>
      </c>
    </row>
    <row r="31" spans="1:6" x14ac:dyDescent="0.2">
      <c r="A31" s="10" t="s">
        <v>79</v>
      </c>
      <c r="B31" s="10" t="s">
        <v>80</v>
      </c>
      <c r="C31" s="10" t="s">
        <v>33</v>
      </c>
      <c r="D31" s="10">
        <v>850000</v>
      </c>
      <c r="E31" s="10">
        <v>12633.125</v>
      </c>
      <c r="F31" s="10">
        <v>1.6395323088175107</v>
      </c>
    </row>
    <row r="32" spans="1:6" x14ac:dyDescent="0.2">
      <c r="A32" s="10" t="s">
        <v>34</v>
      </c>
      <c r="B32" s="10" t="s">
        <v>35</v>
      </c>
      <c r="C32" s="10" t="s">
        <v>36</v>
      </c>
      <c r="D32" s="10">
        <v>7000000</v>
      </c>
      <c r="E32" s="10">
        <v>12358.5</v>
      </c>
      <c r="F32" s="10">
        <v>1.6038913600966667</v>
      </c>
    </row>
    <row r="33" spans="1:6" x14ac:dyDescent="0.2">
      <c r="A33" s="10" t="s">
        <v>845</v>
      </c>
      <c r="B33" s="10" t="s">
        <v>846</v>
      </c>
      <c r="C33" s="10" t="s">
        <v>48</v>
      </c>
      <c r="D33" s="10">
        <v>750000</v>
      </c>
      <c r="E33" s="10">
        <v>11998.875</v>
      </c>
      <c r="F33" s="10">
        <v>1.5572190754039645</v>
      </c>
    </row>
    <row r="34" spans="1:6" x14ac:dyDescent="0.2">
      <c r="A34" s="10" t="s">
        <v>77</v>
      </c>
      <c r="B34" s="10" t="s">
        <v>78</v>
      </c>
      <c r="C34" s="10" t="s">
        <v>33</v>
      </c>
      <c r="D34" s="10">
        <v>1584014</v>
      </c>
      <c r="E34" s="10">
        <v>11764.47198</v>
      </c>
      <c r="F34" s="10">
        <v>1.5267981522693956</v>
      </c>
    </row>
    <row r="35" spans="1:6" x14ac:dyDescent="0.2">
      <c r="A35" s="10" t="s">
        <v>852</v>
      </c>
      <c r="B35" s="10" t="s">
        <v>853</v>
      </c>
      <c r="C35" s="10" t="s">
        <v>16</v>
      </c>
      <c r="D35" s="10">
        <v>460000</v>
      </c>
      <c r="E35" s="10">
        <v>11181.68</v>
      </c>
      <c r="F35" s="10">
        <v>1.4511631624683983</v>
      </c>
    </row>
    <row r="36" spans="1:6" x14ac:dyDescent="0.2">
      <c r="A36" s="10" t="s">
        <v>12</v>
      </c>
      <c r="B36" s="10" t="s">
        <v>13</v>
      </c>
      <c r="C36" s="10" t="s">
        <v>11</v>
      </c>
      <c r="D36" s="10">
        <v>2000000</v>
      </c>
      <c r="E36" s="10">
        <v>10827</v>
      </c>
      <c r="F36" s="10">
        <v>1.4051326419684114</v>
      </c>
    </row>
    <row r="37" spans="1:6" x14ac:dyDescent="0.2">
      <c r="A37" s="10" t="s">
        <v>1052</v>
      </c>
      <c r="B37" s="10" t="s">
        <v>1053</v>
      </c>
      <c r="C37" s="10" t="s">
        <v>16</v>
      </c>
      <c r="D37" s="10">
        <v>2136403</v>
      </c>
      <c r="E37" s="10">
        <v>10232.302170000001</v>
      </c>
      <c r="F37" s="10">
        <v>1.3279525059158779</v>
      </c>
    </row>
    <row r="38" spans="1:6" x14ac:dyDescent="0.2">
      <c r="A38" s="10" t="s">
        <v>95</v>
      </c>
      <c r="B38" s="10" t="s">
        <v>96</v>
      </c>
      <c r="C38" s="10" t="s">
        <v>62</v>
      </c>
      <c r="D38" s="10">
        <v>3700000</v>
      </c>
      <c r="E38" s="10">
        <v>10193.5</v>
      </c>
      <c r="F38" s="10">
        <v>1.322916743872264</v>
      </c>
    </row>
    <row r="39" spans="1:6" x14ac:dyDescent="0.2">
      <c r="A39" s="10" t="s">
        <v>107</v>
      </c>
      <c r="B39" s="10" t="s">
        <v>108</v>
      </c>
      <c r="C39" s="10" t="s">
        <v>62</v>
      </c>
      <c r="D39" s="10">
        <v>1050000</v>
      </c>
      <c r="E39" s="10">
        <v>9492</v>
      </c>
      <c r="F39" s="10">
        <v>1.2318757769986295</v>
      </c>
    </row>
    <row r="40" spans="1:6" x14ac:dyDescent="0.2">
      <c r="A40" s="10" t="s">
        <v>60</v>
      </c>
      <c r="B40" s="10" t="s">
        <v>61</v>
      </c>
      <c r="C40" s="10" t="s">
        <v>62</v>
      </c>
      <c r="D40" s="10">
        <v>800000</v>
      </c>
      <c r="E40" s="10">
        <v>9285.6</v>
      </c>
      <c r="F40" s="10">
        <v>1.2050890976504924</v>
      </c>
    </row>
    <row r="41" spans="1:6" x14ac:dyDescent="0.2">
      <c r="A41" s="10" t="s">
        <v>117</v>
      </c>
      <c r="B41" s="10" t="s">
        <v>118</v>
      </c>
      <c r="C41" s="10" t="s">
        <v>62</v>
      </c>
      <c r="D41" s="10">
        <v>3750000</v>
      </c>
      <c r="E41" s="10">
        <v>9050.625</v>
      </c>
      <c r="F41" s="10">
        <v>1.1745939427094627</v>
      </c>
    </row>
    <row r="42" spans="1:6" x14ac:dyDescent="0.2">
      <c r="A42" s="10" t="s">
        <v>1122</v>
      </c>
      <c r="B42" s="10" t="s">
        <v>1123</v>
      </c>
      <c r="C42" s="10" t="s">
        <v>88</v>
      </c>
      <c r="D42" s="10">
        <v>2300000</v>
      </c>
      <c r="E42" s="10">
        <v>8616.9500000000007</v>
      </c>
      <c r="F42" s="10">
        <v>1.1183114176789233</v>
      </c>
    </row>
    <row r="43" spans="1:6" x14ac:dyDescent="0.2">
      <c r="A43" s="10" t="s">
        <v>1114</v>
      </c>
      <c r="B43" s="10" t="s">
        <v>1115</v>
      </c>
      <c r="C43" s="10" t="s">
        <v>11</v>
      </c>
      <c r="D43" s="10">
        <v>4700000</v>
      </c>
      <c r="E43" s="10">
        <v>7867.8</v>
      </c>
      <c r="F43" s="10">
        <v>1.0210864136398881</v>
      </c>
    </row>
    <row r="44" spans="1:6" x14ac:dyDescent="0.2">
      <c r="A44" s="10" t="s">
        <v>879</v>
      </c>
      <c r="B44" s="10" t="s">
        <v>880</v>
      </c>
      <c r="C44" s="10" t="s">
        <v>19</v>
      </c>
      <c r="D44" s="10">
        <v>2300000</v>
      </c>
      <c r="E44" s="10">
        <v>7831.5</v>
      </c>
      <c r="F44" s="10">
        <v>1.0163753842777883</v>
      </c>
    </row>
    <row r="45" spans="1:6" x14ac:dyDescent="0.2">
      <c r="A45" s="10" t="s">
        <v>843</v>
      </c>
      <c r="B45" s="10" t="s">
        <v>844</v>
      </c>
      <c r="C45" s="10" t="s">
        <v>83</v>
      </c>
      <c r="D45" s="10">
        <v>2500000</v>
      </c>
      <c r="E45" s="10">
        <v>4575</v>
      </c>
      <c r="F45" s="10">
        <v>0.59374543613239883</v>
      </c>
    </row>
    <row r="46" spans="1:6" x14ac:dyDescent="0.2">
      <c r="A46" s="10" t="s">
        <v>114</v>
      </c>
      <c r="B46" s="10" t="s">
        <v>115</v>
      </c>
      <c r="C46" s="10" t="s">
        <v>116</v>
      </c>
      <c r="D46" s="10">
        <v>3300000</v>
      </c>
      <c r="E46" s="10">
        <v>4549.05</v>
      </c>
      <c r="F46" s="10">
        <v>0.59037763415040201</v>
      </c>
    </row>
    <row r="47" spans="1:6" x14ac:dyDescent="0.2">
      <c r="A47" s="10" t="s">
        <v>1120</v>
      </c>
      <c r="B47" s="10" t="s">
        <v>1121</v>
      </c>
      <c r="C47" s="10" t="s">
        <v>11</v>
      </c>
      <c r="D47" s="10">
        <v>3000000</v>
      </c>
      <c r="E47" s="10">
        <v>4221</v>
      </c>
      <c r="F47" s="10">
        <v>0.547803166320187</v>
      </c>
    </row>
    <row r="48" spans="1:6" x14ac:dyDescent="0.2">
      <c r="A48" s="10" t="s">
        <v>1038</v>
      </c>
      <c r="B48" s="10" t="s">
        <v>1039</v>
      </c>
      <c r="C48" s="10" t="s">
        <v>24</v>
      </c>
      <c r="D48" s="10">
        <v>4000000</v>
      </c>
      <c r="E48" s="10">
        <v>3164</v>
      </c>
      <c r="F48" s="10">
        <v>0.41062525899954311</v>
      </c>
    </row>
    <row r="49" spans="1:6" x14ac:dyDescent="0.2">
      <c r="A49" s="10" t="s">
        <v>1132</v>
      </c>
      <c r="B49" s="10" t="s">
        <v>1133</v>
      </c>
      <c r="C49" s="10" t="s">
        <v>851</v>
      </c>
      <c r="D49" s="10">
        <v>200000</v>
      </c>
      <c r="E49" s="10">
        <v>2786.9</v>
      </c>
      <c r="F49" s="10">
        <v>0.36168506141144974</v>
      </c>
    </row>
    <row r="50" spans="1:6" x14ac:dyDescent="0.2">
      <c r="A50" s="10" t="s">
        <v>1112</v>
      </c>
      <c r="B50" s="10" t="s">
        <v>1113</v>
      </c>
      <c r="C50" s="10" t="s">
        <v>51</v>
      </c>
      <c r="D50" s="10">
        <v>300000</v>
      </c>
      <c r="E50" s="10">
        <v>1747.5</v>
      </c>
      <c r="F50" s="10">
        <v>0.22679128953909661</v>
      </c>
    </row>
    <row r="51" spans="1:6" x14ac:dyDescent="0.2">
      <c r="A51" s="12" t="s">
        <v>135</v>
      </c>
      <c r="B51" s="10"/>
      <c r="C51" s="10"/>
      <c r="D51" s="10"/>
      <c r="E51" s="12">
        <f xml:space="preserve"> SUM(E8:E50)</f>
        <v>688940.57415000023</v>
      </c>
      <c r="F51" s="12">
        <f>SUM(F8:F50)</f>
        <v>89.410999271693342</v>
      </c>
    </row>
    <row r="52" spans="1:6" x14ac:dyDescent="0.2">
      <c r="A52" s="10"/>
      <c r="B52" s="10"/>
      <c r="C52" s="10"/>
      <c r="D52" s="10"/>
      <c r="E52" s="10"/>
      <c r="F52" s="10"/>
    </row>
    <row r="53" spans="1:6" x14ac:dyDescent="0.2">
      <c r="A53" s="12" t="s">
        <v>1060</v>
      </c>
      <c r="B53" s="10"/>
      <c r="C53" s="10"/>
      <c r="D53" s="10"/>
      <c r="E53" s="10"/>
      <c r="F53" s="10"/>
    </row>
    <row r="54" spans="1:6" x14ac:dyDescent="0.2">
      <c r="A54" s="10"/>
      <c r="B54" s="10"/>
      <c r="C54" s="10"/>
      <c r="D54" s="10"/>
      <c r="E54" s="10"/>
      <c r="F54" s="10"/>
    </row>
    <row r="55" spans="1:6" x14ac:dyDescent="0.2">
      <c r="A55" s="10"/>
      <c r="B55" s="10"/>
      <c r="C55" s="10"/>
      <c r="D55" s="10"/>
      <c r="E55" s="10"/>
      <c r="F55" s="10"/>
    </row>
    <row r="56" spans="1:6" x14ac:dyDescent="0.2">
      <c r="A56" s="10" t="s">
        <v>1063</v>
      </c>
      <c r="B56" s="10" t="s">
        <v>1064</v>
      </c>
      <c r="C56" s="10" t="s">
        <v>16</v>
      </c>
      <c r="D56" s="10">
        <v>760000</v>
      </c>
      <c r="E56" s="10">
        <v>27848.204979999999</v>
      </c>
      <c r="F56" s="10">
        <v>3.6141518276184788</v>
      </c>
    </row>
    <row r="57" spans="1:6" x14ac:dyDescent="0.2">
      <c r="A57" s="12" t="s">
        <v>135</v>
      </c>
      <c r="B57" s="10"/>
      <c r="C57" s="10"/>
      <c r="D57" s="10"/>
      <c r="E57" s="12">
        <f>SUM(E56:E56)</f>
        <v>27848.204979999999</v>
      </c>
      <c r="F57" s="12">
        <f>SUM(F56:F56)</f>
        <v>3.6141518276184788</v>
      </c>
    </row>
    <row r="58" spans="1:6" x14ac:dyDescent="0.2">
      <c r="A58" s="10"/>
      <c r="B58" s="10"/>
      <c r="C58" s="10"/>
      <c r="D58" s="10"/>
      <c r="E58" s="10"/>
      <c r="F58" s="10"/>
    </row>
    <row r="59" spans="1:6" x14ac:dyDescent="0.2">
      <c r="A59" s="12" t="s">
        <v>135</v>
      </c>
      <c r="B59" s="10"/>
      <c r="C59" s="10"/>
      <c r="D59" s="10"/>
      <c r="E59" s="40">
        <v>716788.77913000027</v>
      </c>
      <c r="F59" s="40">
        <v>93.025151099311827</v>
      </c>
    </row>
    <row r="60" spans="1:6" x14ac:dyDescent="0.2">
      <c r="A60" s="10"/>
      <c r="B60" s="10"/>
      <c r="C60" s="10"/>
      <c r="D60" s="10"/>
      <c r="E60" s="63"/>
      <c r="F60" s="63"/>
    </row>
    <row r="61" spans="1:6" x14ac:dyDescent="0.2">
      <c r="A61" s="12" t="s">
        <v>152</v>
      </c>
      <c r="B61" s="10"/>
      <c r="C61" s="10"/>
      <c r="D61" s="10"/>
      <c r="E61" s="40">
        <v>53743.459366199997</v>
      </c>
      <c r="F61" s="40">
        <v>6.97</v>
      </c>
    </row>
    <row r="62" spans="1:6" x14ac:dyDescent="0.2">
      <c r="A62" s="10"/>
      <c r="B62" s="10"/>
      <c r="C62" s="10"/>
      <c r="D62" s="10"/>
      <c r="E62" s="63"/>
      <c r="F62" s="63"/>
    </row>
    <row r="63" spans="1:6" x14ac:dyDescent="0.2">
      <c r="A63" s="14" t="s">
        <v>153</v>
      </c>
      <c r="B63" s="7"/>
      <c r="C63" s="7"/>
      <c r="D63" s="7"/>
      <c r="E63" s="64">
        <v>770532.2384962003</v>
      </c>
      <c r="F63" s="64">
        <f xml:space="preserve"> ROUND(SUM(F59:F62),2)</f>
        <v>100</v>
      </c>
    </row>
    <row r="65" spans="1:2" x14ac:dyDescent="0.2">
      <c r="A65" s="15" t="s">
        <v>157</v>
      </c>
    </row>
    <row r="66" spans="1:2" x14ac:dyDescent="0.2">
      <c r="A66" s="15" t="s">
        <v>158</v>
      </c>
    </row>
    <row r="67" spans="1:2" x14ac:dyDescent="0.2">
      <c r="A67" s="15" t="s">
        <v>159</v>
      </c>
    </row>
    <row r="68" spans="1:2" x14ac:dyDescent="0.2">
      <c r="A68" s="2" t="s">
        <v>863</v>
      </c>
      <c r="B68" s="16">
        <v>37.820857099999998</v>
      </c>
    </row>
    <row r="69" spans="1:2" x14ac:dyDescent="0.2">
      <c r="A69" s="2" t="s">
        <v>864</v>
      </c>
      <c r="B69" s="16">
        <v>353.42514629999999</v>
      </c>
    </row>
    <row r="70" spans="1:2" x14ac:dyDescent="0.2">
      <c r="A70" s="2" t="s">
        <v>865</v>
      </c>
      <c r="B70" s="16">
        <v>36.628770000000003</v>
      </c>
    </row>
    <row r="71" spans="1:2" x14ac:dyDescent="0.2">
      <c r="A71" s="2" t="s">
        <v>866</v>
      </c>
      <c r="B71" s="16">
        <v>344.23189170000001</v>
      </c>
    </row>
    <row r="73" spans="1:2" x14ac:dyDescent="0.2">
      <c r="A73" s="15" t="s">
        <v>160</v>
      </c>
    </row>
    <row r="74" spans="1:2" x14ac:dyDescent="0.2">
      <c r="A74" s="2" t="s">
        <v>863</v>
      </c>
      <c r="B74" s="16">
        <v>42.512508400000002</v>
      </c>
    </row>
    <row r="75" spans="1:2" x14ac:dyDescent="0.2">
      <c r="A75" s="2" t="s">
        <v>864</v>
      </c>
      <c r="B75" s="16">
        <v>397.26806959999999</v>
      </c>
    </row>
    <row r="76" spans="1:2" x14ac:dyDescent="0.2">
      <c r="A76" s="2" t="s">
        <v>865</v>
      </c>
      <c r="B76" s="16">
        <v>40.9963847</v>
      </c>
    </row>
    <row r="77" spans="1:2" x14ac:dyDescent="0.2">
      <c r="A77" s="2" t="s">
        <v>866</v>
      </c>
      <c r="B77" s="16">
        <v>385.2778849</v>
      </c>
    </row>
    <row r="79" spans="1:2" x14ac:dyDescent="0.2">
      <c r="A79" s="15" t="s">
        <v>161</v>
      </c>
      <c r="B79" s="61"/>
    </row>
    <row r="80" spans="1:2" x14ac:dyDescent="0.2">
      <c r="A80" s="15"/>
      <c r="B80" s="61"/>
    </row>
    <row r="81" spans="1:2" x14ac:dyDescent="0.2">
      <c r="A81" s="65" t="s">
        <v>544</v>
      </c>
      <c r="B81" s="66" t="s">
        <v>1049</v>
      </c>
    </row>
    <row r="82" spans="1:2" x14ac:dyDescent="0.2">
      <c r="A82" s="67" t="s">
        <v>511</v>
      </c>
      <c r="B82" s="68">
        <v>1.75</v>
      </c>
    </row>
    <row r="83" spans="1:2" x14ac:dyDescent="0.2">
      <c r="A83" s="67" t="s">
        <v>513</v>
      </c>
      <c r="B83" s="68">
        <v>1.75</v>
      </c>
    </row>
    <row r="85" spans="1:2" x14ac:dyDescent="0.2">
      <c r="A85" s="15" t="s">
        <v>868</v>
      </c>
      <c r="B85" s="62">
        <v>0.13053973154084034</v>
      </c>
    </row>
  </sheetData>
  <mergeCells count="1">
    <mergeCell ref="A1:E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7.7109375" style="2" bestFit="1" customWidth="1"/>
    <col min="3" max="3" width="32.710937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37.7109375" style="3" bestFit="1" customWidth="1"/>
    <col min="259" max="259" width="32.7109375" style="3" bestFit="1" customWidth="1"/>
    <col min="260" max="260" width="10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37.7109375" style="3" bestFit="1" customWidth="1"/>
    <col min="515" max="515" width="32.7109375" style="3" bestFit="1" customWidth="1"/>
    <col min="516" max="516" width="10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37.7109375" style="3" bestFit="1" customWidth="1"/>
    <col min="771" max="771" width="32.7109375" style="3" bestFit="1" customWidth="1"/>
    <col min="772" max="772" width="10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37.7109375" style="3" bestFit="1" customWidth="1"/>
    <col min="1027" max="1027" width="32.7109375" style="3" bestFit="1" customWidth="1"/>
    <col min="1028" max="1028" width="10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37.7109375" style="3" bestFit="1" customWidth="1"/>
    <col min="1283" max="1283" width="32.7109375" style="3" bestFit="1" customWidth="1"/>
    <col min="1284" max="1284" width="10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37.7109375" style="3" bestFit="1" customWidth="1"/>
    <col min="1539" max="1539" width="32.7109375" style="3" bestFit="1" customWidth="1"/>
    <col min="1540" max="1540" width="10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37.7109375" style="3" bestFit="1" customWidth="1"/>
    <col min="1795" max="1795" width="32.7109375" style="3" bestFit="1" customWidth="1"/>
    <col min="1796" max="1796" width="10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37.7109375" style="3" bestFit="1" customWidth="1"/>
    <col min="2051" max="2051" width="32.7109375" style="3" bestFit="1" customWidth="1"/>
    <col min="2052" max="2052" width="10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37.7109375" style="3" bestFit="1" customWidth="1"/>
    <col min="2307" max="2307" width="32.7109375" style="3" bestFit="1" customWidth="1"/>
    <col min="2308" max="2308" width="10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37.7109375" style="3" bestFit="1" customWidth="1"/>
    <col min="2563" max="2563" width="32.7109375" style="3" bestFit="1" customWidth="1"/>
    <col min="2564" max="2564" width="10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37.7109375" style="3" bestFit="1" customWidth="1"/>
    <col min="2819" max="2819" width="32.7109375" style="3" bestFit="1" customWidth="1"/>
    <col min="2820" max="2820" width="10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37.7109375" style="3" bestFit="1" customWidth="1"/>
    <col min="3075" max="3075" width="32.7109375" style="3" bestFit="1" customWidth="1"/>
    <col min="3076" max="3076" width="10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37.7109375" style="3" bestFit="1" customWidth="1"/>
    <col min="3331" max="3331" width="32.7109375" style="3" bestFit="1" customWidth="1"/>
    <col min="3332" max="3332" width="10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37.7109375" style="3" bestFit="1" customWidth="1"/>
    <col min="3587" max="3587" width="32.7109375" style="3" bestFit="1" customWidth="1"/>
    <col min="3588" max="3588" width="10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37.7109375" style="3" bestFit="1" customWidth="1"/>
    <col min="3843" max="3843" width="32.7109375" style="3" bestFit="1" customWidth="1"/>
    <col min="3844" max="3844" width="10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37.7109375" style="3" bestFit="1" customWidth="1"/>
    <col min="4099" max="4099" width="32.7109375" style="3" bestFit="1" customWidth="1"/>
    <col min="4100" max="4100" width="10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37.7109375" style="3" bestFit="1" customWidth="1"/>
    <col min="4355" max="4355" width="32.7109375" style="3" bestFit="1" customWidth="1"/>
    <col min="4356" max="4356" width="10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37.7109375" style="3" bestFit="1" customWidth="1"/>
    <col min="4611" max="4611" width="32.7109375" style="3" bestFit="1" customWidth="1"/>
    <col min="4612" max="4612" width="10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37.7109375" style="3" bestFit="1" customWidth="1"/>
    <col min="4867" max="4867" width="32.7109375" style="3" bestFit="1" customWidth="1"/>
    <col min="4868" max="4868" width="10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37.7109375" style="3" bestFit="1" customWidth="1"/>
    <col min="5123" max="5123" width="32.7109375" style="3" bestFit="1" customWidth="1"/>
    <col min="5124" max="5124" width="10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37.7109375" style="3" bestFit="1" customWidth="1"/>
    <col min="5379" max="5379" width="32.7109375" style="3" bestFit="1" customWidth="1"/>
    <col min="5380" max="5380" width="10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37.7109375" style="3" bestFit="1" customWidth="1"/>
    <col min="5635" max="5635" width="32.7109375" style="3" bestFit="1" customWidth="1"/>
    <col min="5636" max="5636" width="10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37.7109375" style="3" bestFit="1" customWidth="1"/>
    <col min="5891" max="5891" width="32.7109375" style="3" bestFit="1" customWidth="1"/>
    <col min="5892" max="5892" width="10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37.7109375" style="3" bestFit="1" customWidth="1"/>
    <col min="6147" max="6147" width="32.7109375" style="3" bestFit="1" customWidth="1"/>
    <col min="6148" max="6148" width="10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37.7109375" style="3" bestFit="1" customWidth="1"/>
    <col min="6403" max="6403" width="32.7109375" style="3" bestFit="1" customWidth="1"/>
    <col min="6404" max="6404" width="10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37.7109375" style="3" bestFit="1" customWidth="1"/>
    <col min="6659" max="6659" width="32.7109375" style="3" bestFit="1" customWidth="1"/>
    <col min="6660" max="6660" width="10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37.7109375" style="3" bestFit="1" customWidth="1"/>
    <col min="6915" max="6915" width="32.7109375" style="3" bestFit="1" customWidth="1"/>
    <col min="6916" max="6916" width="10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37.7109375" style="3" bestFit="1" customWidth="1"/>
    <col min="7171" max="7171" width="32.7109375" style="3" bestFit="1" customWidth="1"/>
    <col min="7172" max="7172" width="10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37.7109375" style="3" bestFit="1" customWidth="1"/>
    <col min="7427" max="7427" width="32.7109375" style="3" bestFit="1" customWidth="1"/>
    <col min="7428" max="7428" width="10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37.7109375" style="3" bestFit="1" customWidth="1"/>
    <col min="7683" max="7683" width="32.7109375" style="3" bestFit="1" customWidth="1"/>
    <col min="7684" max="7684" width="10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37.7109375" style="3" bestFit="1" customWidth="1"/>
    <col min="7939" max="7939" width="32.7109375" style="3" bestFit="1" customWidth="1"/>
    <col min="7940" max="7940" width="10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37.7109375" style="3" bestFit="1" customWidth="1"/>
    <col min="8195" max="8195" width="32.7109375" style="3" bestFit="1" customWidth="1"/>
    <col min="8196" max="8196" width="10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37.7109375" style="3" bestFit="1" customWidth="1"/>
    <col min="8451" max="8451" width="32.7109375" style="3" bestFit="1" customWidth="1"/>
    <col min="8452" max="8452" width="10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37.7109375" style="3" bestFit="1" customWidth="1"/>
    <col min="8707" max="8707" width="32.7109375" style="3" bestFit="1" customWidth="1"/>
    <col min="8708" max="8708" width="10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37.7109375" style="3" bestFit="1" customWidth="1"/>
    <col min="8963" max="8963" width="32.7109375" style="3" bestFit="1" customWidth="1"/>
    <col min="8964" max="8964" width="10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37.7109375" style="3" bestFit="1" customWidth="1"/>
    <col min="9219" max="9219" width="32.7109375" style="3" bestFit="1" customWidth="1"/>
    <col min="9220" max="9220" width="10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37.7109375" style="3" bestFit="1" customWidth="1"/>
    <col min="9475" max="9475" width="32.7109375" style="3" bestFit="1" customWidth="1"/>
    <col min="9476" max="9476" width="10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37.7109375" style="3" bestFit="1" customWidth="1"/>
    <col min="9731" max="9731" width="32.7109375" style="3" bestFit="1" customWidth="1"/>
    <col min="9732" max="9732" width="10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37.7109375" style="3" bestFit="1" customWidth="1"/>
    <col min="9987" max="9987" width="32.7109375" style="3" bestFit="1" customWidth="1"/>
    <col min="9988" max="9988" width="10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37.7109375" style="3" bestFit="1" customWidth="1"/>
    <col min="10243" max="10243" width="32.7109375" style="3" bestFit="1" customWidth="1"/>
    <col min="10244" max="10244" width="10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37.7109375" style="3" bestFit="1" customWidth="1"/>
    <col min="10499" max="10499" width="32.7109375" style="3" bestFit="1" customWidth="1"/>
    <col min="10500" max="10500" width="10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37.7109375" style="3" bestFit="1" customWidth="1"/>
    <col min="10755" max="10755" width="32.7109375" style="3" bestFit="1" customWidth="1"/>
    <col min="10756" max="10756" width="10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37.7109375" style="3" bestFit="1" customWidth="1"/>
    <col min="11011" max="11011" width="32.7109375" style="3" bestFit="1" customWidth="1"/>
    <col min="11012" max="11012" width="10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37.7109375" style="3" bestFit="1" customWidth="1"/>
    <col min="11267" max="11267" width="32.7109375" style="3" bestFit="1" customWidth="1"/>
    <col min="11268" max="11268" width="10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37.7109375" style="3" bestFit="1" customWidth="1"/>
    <col min="11523" max="11523" width="32.7109375" style="3" bestFit="1" customWidth="1"/>
    <col min="11524" max="11524" width="10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37.7109375" style="3" bestFit="1" customWidth="1"/>
    <col min="11779" max="11779" width="32.7109375" style="3" bestFit="1" customWidth="1"/>
    <col min="11780" max="11780" width="10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37.7109375" style="3" bestFit="1" customWidth="1"/>
    <col min="12035" max="12035" width="32.7109375" style="3" bestFit="1" customWidth="1"/>
    <col min="12036" max="12036" width="10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37.7109375" style="3" bestFit="1" customWidth="1"/>
    <col min="12291" max="12291" width="32.7109375" style="3" bestFit="1" customWidth="1"/>
    <col min="12292" max="12292" width="10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37.7109375" style="3" bestFit="1" customWidth="1"/>
    <col min="12547" max="12547" width="32.7109375" style="3" bestFit="1" customWidth="1"/>
    <col min="12548" max="12548" width="10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37.7109375" style="3" bestFit="1" customWidth="1"/>
    <col min="12803" max="12803" width="32.7109375" style="3" bestFit="1" customWidth="1"/>
    <col min="12804" max="12804" width="10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37.7109375" style="3" bestFit="1" customWidth="1"/>
    <col min="13059" max="13059" width="32.7109375" style="3" bestFit="1" customWidth="1"/>
    <col min="13060" max="13060" width="10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37.7109375" style="3" bestFit="1" customWidth="1"/>
    <col min="13315" max="13315" width="32.7109375" style="3" bestFit="1" customWidth="1"/>
    <col min="13316" max="13316" width="10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37.7109375" style="3" bestFit="1" customWidth="1"/>
    <col min="13571" max="13571" width="32.7109375" style="3" bestFit="1" customWidth="1"/>
    <col min="13572" max="13572" width="10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37.7109375" style="3" bestFit="1" customWidth="1"/>
    <col min="13827" max="13827" width="32.7109375" style="3" bestFit="1" customWidth="1"/>
    <col min="13828" max="13828" width="10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37.7109375" style="3" bestFit="1" customWidth="1"/>
    <col min="14083" max="14083" width="32.7109375" style="3" bestFit="1" customWidth="1"/>
    <col min="14084" max="14084" width="10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37.7109375" style="3" bestFit="1" customWidth="1"/>
    <col min="14339" max="14339" width="32.7109375" style="3" bestFit="1" customWidth="1"/>
    <col min="14340" max="14340" width="10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37.7109375" style="3" bestFit="1" customWidth="1"/>
    <col min="14595" max="14595" width="32.7109375" style="3" bestFit="1" customWidth="1"/>
    <col min="14596" max="14596" width="10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37.7109375" style="3" bestFit="1" customWidth="1"/>
    <col min="14851" max="14851" width="32.7109375" style="3" bestFit="1" customWidth="1"/>
    <col min="14852" max="14852" width="10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37.7109375" style="3" bestFit="1" customWidth="1"/>
    <col min="15107" max="15107" width="32.7109375" style="3" bestFit="1" customWidth="1"/>
    <col min="15108" max="15108" width="10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37.7109375" style="3" bestFit="1" customWidth="1"/>
    <col min="15363" max="15363" width="32.7109375" style="3" bestFit="1" customWidth="1"/>
    <col min="15364" max="15364" width="10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37.7109375" style="3" bestFit="1" customWidth="1"/>
    <col min="15619" max="15619" width="32.7109375" style="3" bestFit="1" customWidth="1"/>
    <col min="15620" max="15620" width="10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37.7109375" style="3" bestFit="1" customWidth="1"/>
    <col min="15875" max="15875" width="32.7109375" style="3" bestFit="1" customWidth="1"/>
    <col min="15876" max="15876" width="10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37.7109375" style="3" bestFit="1" customWidth="1"/>
    <col min="16131" max="16131" width="32.7109375" style="3" bestFit="1" customWidth="1"/>
    <col min="16132" max="16132" width="10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1205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839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77</v>
      </c>
      <c r="B8" s="10" t="s">
        <v>78</v>
      </c>
      <c r="C8" s="10" t="s">
        <v>33</v>
      </c>
      <c r="D8" s="10">
        <v>36500</v>
      </c>
      <c r="E8" s="10">
        <v>271.08550000000002</v>
      </c>
      <c r="F8" s="10">
        <f t="shared" ref="F8:F22" si="0">+E8/$E$72%</f>
        <v>2.4888481008188634</v>
      </c>
    </row>
    <row r="9" spans="1:6" x14ac:dyDescent="0.2">
      <c r="A9" s="10" t="s">
        <v>25</v>
      </c>
      <c r="B9" s="10" t="s">
        <v>26</v>
      </c>
      <c r="C9" s="10" t="s">
        <v>11</v>
      </c>
      <c r="D9" s="10">
        <v>17751</v>
      </c>
      <c r="E9" s="10">
        <v>222.72179700000001</v>
      </c>
      <c r="F9" s="10">
        <f t="shared" si="0"/>
        <v>2.0448187803272933</v>
      </c>
    </row>
    <row r="10" spans="1:6" x14ac:dyDescent="0.2">
      <c r="A10" s="10" t="s">
        <v>970</v>
      </c>
      <c r="B10" s="10" t="s">
        <v>971</v>
      </c>
      <c r="C10" s="10" t="s">
        <v>851</v>
      </c>
      <c r="D10" s="10">
        <v>32900</v>
      </c>
      <c r="E10" s="10">
        <v>155.78149999999999</v>
      </c>
      <c r="F10" s="10">
        <f t="shared" si="0"/>
        <v>1.4302369194136675</v>
      </c>
    </row>
    <row r="11" spans="1:6" x14ac:dyDescent="0.2">
      <c r="A11" s="10" t="s">
        <v>104</v>
      </c>
      <c r="B11" s="10" t="s">
        <v>105</v>
      </c>
      <c r="C11" s="10" t="s">
        <v>106</v>
      </c>
      <c r="D11" s="10">
        <v>77491</v>
      </c>
      <c r="E11" s="10">
        <v>141.80852999999999</v>
      </c>
      <c r="F11" s="10">
        <f t="shared" si="0"/>
        <v>1.3019504568500151</v>
      </c>
    </row>
    <row r="12" spans="1:6" x14ac:dyDescent="0.2">
      <c r="A12" s="10" t="s">
        <v>1134</v>
      </c>
      <c r="B12" s="10" t="s">
        <v>1135</v>
      </c>
      <c r="C12" s="10" t="s">
        <v>62</v>
      </c>
      <c r="D12" s="10">
        <v>15852</v>
      </c>
      <c r="E12" s="10">
        <v>137.57158200000001</v>
      </c>
      <c r="F12" s="10">
        <f t="shared" si="0"/>
        <v>1.2630508477485758</v>
      </c>
    </row>
    <row r="13" spans="1:6" x14ac:dyDescent="0.2">
      <c r="A13" s="10" t="s">
        <v>1073</v>
      </c>
      <c r="B13" s="10" t="s">
        <v>1074</v>
      </c>
      <c r="C13" s="10" t="s">
        <v>842</v>
      </c>
      <c r="D13" s="10">
        <v>33000</v>
      </c>
      <c r="E13" s="10">
        <v>130.38300000000001</v>
      </c>
      <c r="F13" s="10">
        <f t="shared" si="0"/>
        <v>1.1970521548702011</v>
      </c>
    </row>
    <row r="14" spans="1:6" x14ac:dyDescent="0.2">
      <c r="A14" s="10" t="s">
        <v>1206</v>
      </c>
      <c r="B14" s="10" t="s">
        <v>1207</v>
      </c>
      <c r="C14" s="10" t="s">
        <v>851</v>
      </c>
      <c r="D14" s="10">
        <v>35200</v>
      </c>
      <c r="E14" s="10">
        <v>128.2336</v>
      </c>
      <c r="F14" s="10">
        <f t="shared" si="0"/>
        <v>1.1773184173301994</v>
      </c>
    </row>
    <row r="15" spans="1:6" x14ac:dyDescent="0.2">
      <c r="A15" s="10" t="s">
        <v>9</v>
      </c>
      <c r="B15" s="10" t="s">
        <v>10</v>
      </c>
      <c r="C15" s="10" t="s">
        <v>11</v>
      </c>
      <c r="D15" s="10">
        <v>9952</v>
      </c>
      <c r="E15" s="10">
        <v>126.674032</v>
      </c>
      <c r="F15" s="10">
        <f t="shared" si="0"/>
        <v>1.1629999537646534</v>
      </c>
    </row>
    <row r="16" spans="1:6" x14ac:dyDescent="0.2">
      <c r="A16" s="10" t="s">
        <v>1208</v>
      </c>
      <c r="B16" s="10" t="s">
        <v>1209</v>
      </c>
      <c r="C16" s="10" t="s">
        <v>1128</v>
      </c>
      <c r="D16" s="10">
        <v>88750</v>
      </c>
      <c r="E16" s="10">
        <v>115.77437500000001</v>
      </c>
      <c r="F16" s="10">
        <f t="shared" si="0"/>
        <v>1.0629297153194874</v>
      </c>
    </row>
    <row r="17" spans="1:6" x14ac:dyDescent="0.2">
      <c r="A17" s="10" t="s">
        <v>74</v>
      </c>
      <c r="B17" s="10" t="s">
        <v>75</v>
      </c>
      <c r="C17" s="10" t="s">
        <v>76</v>
      </c>
      <c r="D17" s="10">
        <v>12581</v>
      </c>
      <c r="E17" s="10">
        <v>113.92095500000001</v>
      </c>
      <c r="F17" s="10">
        <f t="shared" si="0"/>
        <v>1.045913383398305</v>
      </c>
    </row>
    <row r="18" spans="1:6" x14ac:dyDescent="0.2">
      <c r="A18" s="10" t="s">
        <v>1210</v>
      </c>
      <c r="B18" s="10" t="s">
        <v>1211</v>
      </c>
      <c r="C18" s="10" t="s">
        <v>76</v>
      </c>
      <c r="D18" s="10">
        <v>11364</v>
      </c>
      <c r="E18" s="10">
        <v>103.50331199999999</v>
      </c>
      <c r="F18" s="10">
        <f t="shared" si="0"/>
        <v>0.95026853704702852</v>
      </c>
    </row>
    <row r="19" spans="1:6" x14ac:dyDescent="0.2">
      <c r="A19" s="10" t="s">
        <v>42</v>
      </c>
      <c r="B19" s="10" t="s">
        <v>43</v>
      </c>
      <c r="C19" s="10" t="s">
        <v>19</v>
      </c>
      <c r="D19" s="10">
        <v>18325</v>
      </c>
      <c r="E19" s="10">
        <v>98.011262500000001</v>
      </c>
      <c r="F19" s="10">
        <f t="shared" si="0"/>
        <v>0.8998457849349526</v>
      </c>
    </row>
    <row r="20" spans="1:6" x14ac:dyDescent="0.2">
      <c r="A20" s="10" t="s">
        <v>114</v>
      </c>
      <c r="B20" s="10" t="s">
        <v>115</v>
      </c>
      <c r="C20" s="10" t="s">
        <v>116</v>
      </c>
      <c r="D20" s="10">
        <v>37704</v>
      </c>
      <c r="E20" s="10">
        <v>51.974964</v>
      </c>
      <c r="F20" s="10">
        <f t="shared" si="0"/>
        <v>0.47718446925980473</v>
      </c>
    </row>
    <row r="21" spans="1:6" x14ac:dyDescent="0.2">
      <c r="A21" s="10" t="s">
        <v>1212</v>
      </c>
      <c r="B21" s="10" t="s">
        <v>1213</v>
      </c>
      <c r="C21" s="10" t="s">
        <v>116</v>
      </c>
      <c r="D21" s="10">
        <v>14190</v>
      </c>
      <c r="E21" s="10">
        <v>30.288554999999999</v>
      </c>
      <c r="F21" s="10">
        <f t="shared" si="0"/>
        <v>0.27808057822457372</v>
      </c>
    </row>
    <row r="22" spans="1:6" x14ac:dyDescent="0.2">
      <c r="A22" s="10" t="s">
        <v>1214</v>
      </c>
      <c r="B22" s="10" t="s">
        <v>1215</v>
      </c>
      <c r="C22" s="10" t="s">
        <v>113</v>
      </c>
      <c r="D22" s="10">
        <v>176</v>
      </c>
      <c r="E22" s="10">
        <v>26.607064000000001</v>
      </c>
      <c r="F22" s="10">
        <f t="shared" si="0"/>
        <v>0.2442806446850383</v>
      </c>
    </row>
    <row r="23" spans="1:6" x14ac:dyDescent="0.2">
      <c r="A23" s="12" t="s">
        <v>135</v>
      </c>
      <c r="B23" s="10"/>
      <c r="C23" s="10"/>
      <c r="D23" s="10"/>
      <c r="E23" s="12">
        <f xml:space="preserve"> SUM(E8:E22)</f>
        <v>1854.3400285000002</v>
      </c>
      <c r="F23" s="12">
        <f>SUM(F8:F22)</f>
        <v>17.024778743992663</v>
      </c>
    </row>
    <row r="24" spans="1:6" x14ac:dyDescent="0.2">
      <c r="A24" s="10"/>
      <c r="B24" s="10"/>
      <c r="C24" s="10"/>
      <c r="D24" s="10"/>
      <c r="E24" s="10"/>
      <c r="F24" s="10"/>
    </row>
    <row r="25" spans="1:6" x14ac:dyDescent="0.2">
      <c r="A25" s="12" t="s">
        <v>1060</v>
      </c>
      <c r="B25" s="10"/>
      <c r="C25" s="10"/>
      <c r="D25" s="10"/>
      <c r="E25" s="10"/>
      <c r="F25" s="10"/>
    </row>
    <row r="26" spans="1:6" x14ac:dyDescent="0.2">
      <c r="A26" s="10"/>
      <c r="B26" s="10"/>
      <c r="C26" s="10"/>
      <c r="D26" s="10"/>
      <c r="E26" s="10"/>
      <c r="F26" s="10"/>
    </row>
    <row r="27" spans="1:6" x14ac:dyDescent="0.2">
      <c r="A27" s="10"/>
      <c r="B27" s="10"/>
      <c r="C27" s="10"/>
      <c r="D27" s="10"/>
      <c r="E27" s="10"/>
      <c r="F27" s="10"/>
    </row>
    <row r="28" spans="1:6" x14ac:dyDescent="0.2">
      <c r="A28" s="10" t="s">
        <v>1216</v>
      </c>
      <c r="B28" s="10" t="s">
        <v>1217</v>
      </c>
      <c r="C28" s="10" t="s">
        <v>1218</v>
      </c>
      <c r="D28" s="10">
        <v>257714</v>
      </c>
      <c r="E28" s="10">
        <v>999.91800460000002</v>
      </c>
      <c r="F28" s="10">
        <f t="shared" ref="F28:F65" si="1">+E28/$E$72%</f>
        <v>9.1802919253272393</v>
      </c>
    </row>
    <row r="29" spans="1:6" x14ac:dyDescent="0.2">
      <c r="A29" s="75" t="s">
        <v>1219</v>
      </c>
      <c r="B29" s="75" t="s">
        <v>1220</v>
      </c>
      <c r="C29" s="75" t="s">
        <v>1218</v>
      </c>
      <c r="D29" s="75">
        <v>909</v>
      </c>
      <c r="E29" s="75">
        <v>878.41593450000005</v>
      </c>
      <c r="F29" s="75">
        <f t="shared" si="1"/>
        <v>8.0647759851019405</v>
      </c>
    </row>
    <row r="30" spans="1:6" x14ac:dyDescent="0.2">
      <c r="A30" s="10" t="s">
        <v>1221</v>
      </c>
      <c r="B30" s="10" t="s">
        <v>1222</v>
      </c>
      <c r="C30" s="10" t="s">
        <v>16</v>
      </c>
      <c r="D30" s="10">
        <v>44900</v>
      </c>
      <c r="E30" s="10">
        <v>821.83661930000005</v>
      </c>
      <c r="F30" s="10">
        <f t="shared" si="1"/>
        <v>7.545318761528006</v>
      </c>
    </row>
    <row r="31" spans="1:6" x14ac:dyDescent="0.2">
      <c r="A31" s="75" t="s">
        <v>1223</v>
      </c>
      <c r="B31" s="75" t="s">
        <v>1224</v>
      </c>
      <c r="C31" s="75" t="s">
        <v>11</v>
      </c>
      <c r="D31" s="75">
        <v>21751</v>
      </c>
      <c r="E31" s="75">
        <v>528.10991969999998</v>
      </c>
      <c r="F31" s="75">
        <f t="shared" si="1"/>
        <v>4.8486007944687097</v>
      </c>
    </row>
    <row r="32" spans="1:6" x14ac:dyDescent="0.2">
      <c r="A32" s="10" t="s">
        <v>1225</v>
      </c>
      <c r="B32" s="10" t="s">
        <v>1226</v>
      </c>
      <c r="C32" s="10" t="s">
        <v>116</v>
      </c>
      <c r="D32" s="10">
        <v>6573</v>
      </c>
      <c r="E32" s="10">
        <v>462.21368009999998</v>
      </c>
      <c r="F32" s="10">
        <f t="shared" si="1"/>
        <v>4.243604471243879</v>
      </c>
    </row>
    <row r="33" spans="1:6" x14ac:dyDescent="0.2">
      <c r="A33" s="10" t="s">
        <v>1227</v>
      </c>
      <c r="B33" s="10" t="s">
        <v>1228</v>
      </c>
      <c r="C33" s="10" t="s">
        <v>851</v>
      </c>
      <c r="D33" s="10">
        <v>96724</v>
      </c>
      <c r="E33" s="10">
        <v>428.47201519999999</v>
      </c>
      <c r="F33" s="10">
        <f t="shared" si="1"/>
        <v>3.9338207365740741</v>
      </c>
    </row>
    <row r="34" spans="1:6" x14ac:dyDescent="0.2">
      <c r="A34" s="75" t="s">
        <v>1229</v>
      </c>
      <c r="B34" s="75" t="s">
        <v>1230</v>
      </c>
      <c r="C34" s="75" t="s">
        <v>106</v>
      </c>
      <c r="D34" s="75">
        <v>785</v>
      </c>
      <c r="E34" s="75">
        <v>419.16972469999996</v>
      </c>
      <c r="F34" s="75">
        <f t="shared" si="1"/>
        <v>3.848415991413634</v>
      </c>
    </row>
    <row r="35" spans="1:6" x14ac:dyDescent="0.2">
      <c r="A35" s="10" t="s">
        <v>1231</v>
      </c>
      <c r="B35" s="10" t="s">
        <v>1232</v>
      </c>
      <c r="C35" s="10" t="s">
        <v>94</v>
      </c>
      <c r="D35" s="10">
        <v>9608</v>
      </c>
      <c r="E35" s="10">
        <v>299.50699150000003</v>
      </c>
      <c r="F35" s="10">
        <f t="shared" si="1"/>
        <v>2.749787085538498</v>
      </c>
    </row>
    <row r="36" spans="1:6" x14ac:dyDescent="0.2">
      <c r="A36" s="10" t="s">
        <v>1233</v>
      </c>
      <c r="B36" s="10" t="s">
        <v>1234</v>
      </c>
      <c r="C36" s="10" t="s">
        <v>11</v>
      </c>
      <c r="D36" s="10">
        <v>72051</v>
      </c>
      <c r="E36" s="10">
        <v>259.56476650000002</v>
      </c>
      <c r="F36" s="10">
        <f t="shared" si="1"/>
        <v>2.3830757312472146</v>
      </c>
    </row>
    <row r="37" spans="1:6" x14ac:dyDescent="0.2">
      <c r="A37" s="10" t="s">
        <v>1235</v>
      </c>
      <c r="B37" s="10" t="s">
        <v>1236</v>
      </c>
      <c r="C37" s="10" t="s">
        <v>62</v>
      </c>
      <c r="D37" s="10">
        <v>101700</v>
      </c>
      <c r="E37" s="10">
        <v>216.29959199999999</v>
      </c>
      <c r="F37" s="10">
        <f t="shared" si="1"/>
        <v>1.9858562289650128</v>
      </c>
    </row>
    <row r="38" spans="1:6" x14ac:dyDescent="0.2">
      <c r="A38" s="10" t="s">
        <v>1237</v>
      </c>
      <c r="B38" s="10" t="s">
        <v>1238</v>
      </c>
      <c r="C38" s="10" t="s">
        <v>851</v>
      </c>
      <c r="D38" s="10">
        <v>61310</v>
      </c>
      <c r="E38" s="10">
        <v>211.79559019999999</v>
      </c>
      <c r="F38" s="10">
        <f t="shared" si="1"/>
        <v>1.9445047869807874</v>
      </c>
    </row>
    <row r="39" spans="1:6" x14ac:dyDescent="0.2">
      <c r="A39" s="10" t="s">
        <v>1239</v>
      </c>
      <c r="B39" s="10" t="s">
        <v>1240</v>
      </c>
      <c r="C39" s="10" t="s">
        <v>1218</v>
      </c>
      <c r="D39" s="10">
        <v>19010</v>
      </c>
      <c r="E39" s="10">
        <v>211.3719304</v>
      </c>
      <c r="F39" s="10">
        <f t="shared" si="1"/>
        <v>1.9406151474072091</v>
      </c>
    </row>
    <row r="40" spans="1:6" x14ac:dyDescent="0.2">
      <c r="A40" s="10" t="s">
        <v>1241</v>
      </c>
      <c r="B40" s="10" t="s">
        <v>1242</v>
      </c>
      <c r="C40" s="10" t="s">
        <v>48</v>
      </c>
      <c r="D40" s="10">
        <v>19812</v>
      </c>
      <c r="E40" s="10">
        <v>197.1798513</v>
      </c>
      <c r="F40" s="10">
        <f t="shared" si="1"/>
        <v>1.810317034395978</v>
      </c>
    </row>
    <row r="41" spans="1:6" x14ac:dyDescent="0.2">
      <c r="A41" s="10" t="s">
        <v>1243</v>
      </c>
      <c r="B41" s="10" t="s">
        <v>1244</v>
      </c>
      <c r="C41" s="10" t="s">
        <v>116</v>
      </c>
      <c r="D41" s="10">
        <v>159331</v>
      </c>
      <c r="E41" s="10">
        <v>188.26944979999999</v>
      </c>
      <c r="F41" s="10">
        <f t="shared" si="1"/>
        <v>1.7285102396732481</v>
      </c>
    </row>
    <row r="42" spans="1:6" x14ac:dyDescent="0.2">
      <c r="A42" s="10" t="s">
        <v>1245</v>
      </c>
      <c r="B42" s="10" t="s">
        <v>1246</v>
      </c>
      <c r="C42" s="10" t="s">
        <v>947</v>
      </c>
      <c r="D42" s="10">
        <v>80196</v>
      </c>
      <c r="E42" s="10">
        <v>181.2458202</v>
      </c>
      <c r="F42" s="10">
        <f t="shared" si="1"/>
        <v>1.6640259821573902</v>
      </c>
    </row>
    <row r="43" spans="1:6" x14ac:dyDescent="0.2">
      <c r="A43" s="10" t="s">
        <v>1247</v>
      </c>
      <c r="B43" s="10" t="s">
        <v>1248</v>
      </c>
      <c r="C43" s="10" t="s">
        <v>11</v>
      </c>
      <c r="D43" s="10">
        <v>226029</v>
      </c>
      <c r="E43" s="10">
        <v>181.1510901</v>
      </c>
      <c r="F43" s="10">
        <f t="shared" si="1"/>
        <v>1.66315626087213</v>
      </c>
    </row>
    <row r="44" spans="1:6" x14ac:dyDescent="0.2">
      <c r="A44" s="10" t="s">
        <v>1249</v>
      </c>
      <c r="B44" s="10" t="s">
        <v>1250</v>
      </c>
      <c r="C44" s="10" t="s">
        <v>106</v>
      </c>
      <c r="D44" s="10">
        <v>1234500</v>
      </c>
      <c r="E44" s="10">
        <v>176.4518684</v>
      </c>
      <c r="F44" s="10">
        <f t="shared" si="1"/>
        <v>1.6200124962540601</v>
      </c>
    </row>
    <row r="45" spans="1:6" x14ac:dyDescent="0.2">
      <c r="A45" s="10" t="s">
        <v>1251</v>
      </c>
      <c r="B45" s="10" t="s">
        <v>1252</v>
      </c>
      <c r="C45" s="10" t="s">
        <v>62</v>
      </c>
      <c r="D45" s="10">
        <v>123390</v>
      </c>
      <c r="E45" s="10">
        <v>163.71437119999999</v>
      </c>
      <c r="F45" s="10">
        <f t="shared" si="1"/>
        <v>1.5030689647283768</v>
      </c>
    </row>
    <row r="46" spans="1:6" x14ac:dyDescent="0.2">
      <c r="A46" s="10" t="s">
        <v>1253</v>
      </c>
      <c r="B46" s="10" t="s">
        <v>1254</v>
      </c>
      <c r="C46" s="10" t="s">
        <v>11</v>
      </c>
      <c r="D46" s="10">
        <v>20941</v>
      </c>
      <c r="E46" s="10">
        <v>157.28111820000001</v>
      </c>
      <c r="F46" s="10">
        <f t="shared" si="1"/>
        <v>1.4440049811839335</v>
      </c>
    </row>
    <row r="47" spans="1:6" x14ac:dyDescent="0.2">
      <c r="A47" s="75" t="s">
        <v>1255</v>
      </c>
      <c r="B47" s="75" t="s">
        <v>1256</v>
      </c>
      <c r="C47" s="75" t="s">
        <v>11</v>
      </c>
      <c r="D47" s="75">
        <v>47264</v>
      </c>
      <c r="E47" s="75">
        <v>157.01336480000001</v>
      </c>
      <c r="F47" s="75">
        <f t="shared" si="1"/>
        <v>1.4415467252422551</v>
      </c>
    </row>
    <row r="48" spans="1:6" x14ac:dyDescent="0.2">
      <c r="A48" s="10" t="s">
        <v>1257</v>
      </c>
      <c r="B48" s="10" t="s">
        <v>1258</v>
      </c>
      <c r="C48" s="10" t="s">
        <v>851</v>
      </c>
      <c r="D48" s="10">
        <v>43336</v>
      </c>
      <c r="E48" s="10">
        <v>156.7139229</v>
      </c>
      <c r="F48" s="10">
        <f t="shared" si="1"/>
        <v>1.4387975357646896</v>
      </c>
    </row>
    <row r="49" spans="1:6" x14ac:dyDescent="0.2">
      <c r="A49" s="75" t="s">
        <v>1259</v>
      </c>
      <c r="B49" s="75" t="s">
        <v>1260</v>
      </c>
      <c r="C49" s="75" t="s">
        <v>19</v>
      </c>
      <c r="D49" s="75">
        <v>1726</v>
      </c>
      <c r="E49" s="75">
        <v>141.42937879999999</v>
      </c>
      <c r="F49" s="75">
        <f t="shared" si="1"/>
        <v>1.2984694527238514</v>
      </c>
    </row>
    <row r="50" spans="1:6" x14ac:dyDescent="0.2">
      <c r="A50" s="10" t="s">
        <v>1261</v>
      </c>
      <c r="B50" s="10" t="s">
        <v>1262</v>
      </c>
      <c r="C50" s="10" t="s">
        <v>1218</v>
      </c>
      <c r="D50" s="10">
        <v>14110</v>
      </c>
      <c r="E50" s="10">
        <v>138.89017100000001</v>
      </c>
      <c r="F50" s="10">
        <f t="shared" si="1"/>
        <v>1.2751568723364297</v>
      </c>
    </row>
    <row r="51" spans="1:6" x14ac:dyDescent="0.2">
      <c r="A51" s="10" t="s">
        <v>1263</v>
      </c>
      <c r="B51" s="10" t="s">
        <v>1264</v>
      </c>
      <c r="C51" s="10" t="s">
        <v>11</v>
      </c>
      <c r="D51" s="10">
        <v>269000</v>
      </c>
      <c r="E51" s="10">
        <v>132.9167363</v>
      </c>
      <c r="F51" s="10">
        <f t="shared" si="1"/>
        <v>1.2203145011713894</v>
      </c>
    </row>
    <row r="52" spans="1:6" x14ac:dyDescent="0.2">
      <c r="A52" s="10" t="s">
        <v>1265</v>
      </c>
      <c r="B52" s="10" t="s">
        <v>1266</v>
      </c>
      <c r="C52" s="10" t="s">
        <v>62</v>
      </c>
      <c r="D52" s="10">
        <v>439300</v>
      </c>
      <c r="E52" s="10">
        <v>127.38743959999999</v>
      </c>
      <c r="F52" s="10">
        <f t="shared" si="1"/>
        <v>1.1695497808500921</v>
      </c>
    </row>
    <row r="53" spans="1:6" x14ac:dyDescent="0.2">
      <c r="A53" s="10" t="s">
        <v>1267</v>
      </c>
      <c r="B53" s="10" t="s">
        <v>1268</v>
      </c>
      <c r="C53" s="10" t="s">
        <v>1269</v>
      </c>
      <c r="D53" s="10">
        <v>2509</v>
      </c>
      <c r="E53" s="10">
        <v>117.62757329999999</v>
      </c>
      <c r="F53" s="10">
        <f t="shared" si="1"/>
        <v>1.0799440118030534</v>
      </c>
    </row>
    <row r="54" spans="1:6" x14ac:dyDescent="0.2">
      <c r="A54" s="10" t="s">
        <v>1270</v>
      </c>
      <c r="B54" s="10" t="s">
        <v>1271</v>
      </c>
      <c r="C54" s="10" t="s">
        <v>16</v>
      </c>
      <c r="D54" s="10">
        <v>968</v>
      </c>
      <c r="E54" s="10">
        <v>117.5211838</v>
      </c>
      <c r="F54" s="10">
        <f t="shared" si="1"/>
        <v>1.0789672450448828</v>
      </c>
    </row>
    <row r="55" spans="1:6" x14ac:dyDescent="0.2">
      <c r="A55" s="10" t="s">
        <v>1272</v>
      </c>
      <c r="B55" s="10" t="s">
        <v>1273</v>
      </c>
      <c r="C55" s="10" t="s">
        <v>116</v>
      </c>
      <c r="D55" s="10">
        <v>115000</v>
      </c>
      <c r="E55" s="10">
        <v>108.4574585</v>
      </c>
      <c r="F55" s="10">
        <f t="shared" si="1"/>
        <v>0.99575277765636927</v>
      </c>
    </row>
    <row r="56" spans="1:6" x14ac:dyDescent="0.2">
      <c r="A56" s="10" t="s">
        <v>1274</v>
      </c>
      <c r="B56" s="10" t="s">
        <v>1275</v>
      </c>
      <c r="C56" s="10" t="s">
        <v>62</v>
      </c>
      <c r="D56" s="10">
        <v>108000</v>
      </c>
      <c r="E56" s="10">
        <v>107.90251189999999</v>
      </c>
      <c r="F56" s="10">
        <f t="shared" si="1"/>
        <v>0.99065778809969474</v>
      </c>
    </row>
    <row r="57" spans="1:6" x14ac:dyDescent="0.2">
      <c r="A57" s="10" t="s">
        <v>1276</v>
      </c>
      <c r="B57" s="10" t="s">
        <v>1277</v>
      </c>
      <c r="C57" s="10" t="s">
        <v>106</v>
      </c>
      <c r="D57" s="10">
        <v>170000</v>
      </c>
      <c r="E57" s="10">
        <v>100.438102</v>
      </c>
      <c r="F57" s="10">
        <f t="shared" si="1"/>
        <v>0.92212670693397947</v>
      </c>
    </row>
    <row r="58" spans="1:6" x14ac:dyDescent="0.2">
      <c r="A58" s="10" t="s">
        <v>1278</v>
      </c>
      <c r="B58" s="10" t="s">
        <v>1279</v>
      </c>
      <c r="C58" s="10" t="s">
        <v>62</v>
      </c>
      <c r="D58" s="10">
        <v>7709</v>
      </c>
      <c r="E58" s="10">
        <v>97.937207900000004</v>
      </c>
      <c r="F58" s="10">
        <f t="shared" si="1"/>
        <v>0.89916588633998196</v>
      </c>
    </row>
    <row r="59" spans="1:6" s="76" customFormat="1" x14ac:dyDescent="0.2">
      <c r="A59" s="10" t="s">
        <v>1280</v>
      </c>
      <c r="B59" s="10" t="s">
        <v>1281</v>
      </c>
      <c r="C59" s="10" t="s">
        <v>116</v>
      </c>
      <c r="D59" s="10">
        <v>37521</v>
      </c>
      <c r="E59" s="10">
        <v>97.695953799999998</v>
      </c>
      <c r="F59" s="10">
        <f t="shared" si="1"/>
        <v>0.89695092165688473</v>
      </c>
    </row>
    <row r="60" spans="1:6" s="76" customFormat="1" x14ac:dyDescent="0.2">
      <c r="A60" s="75" t="s">
        <v>1282</v>
      </c>
      <c r="B60" s="75" t="s">
        <v>1283</v>
      </c>
      <c r="C60" s="75" t="s">
        <v>842</v>
      </c>
      <c r="D60" s="75">
        <v>167</v>
      </c>
      <c r="E60" s="75">
        <v>96.444927199999995</v>
      </c>
      <c r="F60" s="75">
        <f t="shared" si="1"/>
        <v>0.88546519048541339</v>
      </c>
    </row>
    <row r="61" spans="1:6" s="76" customFormat="1" x14ac:dyDescent="0.2">
      <c r="A61" s="75" t="s">
        <v>1284</v>
      </c>
      <c r="B61" s="75" t="s">
        <v>1285</v>
      </c>
      <c r="C61" s="75" t="s">
        <v>62</v>
      </c>
      <c r="D61" s="75">
        <v>30900</v>
      </c>
      <c r="E61" s="75">
        <v>75.628885199999999</v>
      </c>
      <c r="F61" s="75">
        <f t="shared" si="1"/>
        <v>0.69435217780762104</v>
      </c>
    </row>
    <row r="62" spans="1:6" s="76" customFormat="1" x14ac:dyDescent="0.2">
      <c r="A62" s="10" t="s">
        <v>1286</v>
      </c>
      <c r="B62" s="10" t="s">
        <v>1287</v>
      </c>
      <c r="C62" s="10" t="s">
        <v>842</v>
      </c>
      <c r="D62" s="10">
        <v>7500</v>
      </c>
      <c r="E62" s="10">
        <v>74.9145611</v>
      </c>
      <c r="F62" s="10">
        <f t="shared" si="1"/>
        <v>0.68779393629468821</v>
      </c>
    </row>
    <row r="63" spans="1:6" s="76" customFormat="1" x14ac:dyDescent="0.2">
      <c r="A63" s="10" t="s">
        <v>1288</v>
      </c>
      <c r="B63" s="10" t="s">
        <v>1289</v>
      </c>
      <c r="C63" s="10" t="s">
        <v>106</v>
      </c>
      <c r="D63" s="10">
        <v>14300</v>
      </c>
      <c r="E63" s="10">
        <v>46.695945999999999</v>
      </c>
      <c r="F63" s="10">
        <f t="shared" si="1"/>
        <v>0.428717568877864</v>
      </c>
    </row>
    <row r="64" spans="1:6" s="76" customFormat="1" x14ac:dyDescent="0.2">
      <c r="A64" s="10" t="s">
        <v>1290</v>
      </c>
      <c r="B64" s="10" t="s">
        <v>1291</v>
      </c>
      <c r="C64" s="10" t="s">
        <v>116</v>
      </c>
      <c r="D64" s="10">
        <v>4062</v>
      </c>
      <c r="E64" s="10">
        <v>40.242906900000001</v>
      </c>
      <c r="F64" s="10">
        <f t="shared" si="1"/>
        <v>0.36947192826431269</v>
      </c>
    </row>
    <row r="65" spans="1:6" s="76" customFormat="1" x14ac:dyDescent="0.2">
      <c r="A65" s="10" t="s">
        <v>1292</v>
      </c>
      <c r="B65" s="10" t="s">
        <v>1293</v>
      </c>
      <c r="C65" s="10" t="s">
        <v>106</v>
      </c>
      <c r="D65" s="10">
        <v>706</v>
      </c>
      <c r="E65" s="10">
        <v>0.29842269999999999</v>
      </c>
      <c r="F65" s="10">
        <f t="shared" si="1"/>
        <v>2.739832156777981E-3</v>
      </c>
    </row>
    <row r="66" spans="1:6" x14ac:dyDescent="0.2">
      <c r="A66" s="12" t="s">
        <v>135</v>
      </c>
      <c r="B66" s="10"/>
      <c r="C66" s="10"/>
      <c r="D66" s="10"/>
      <c r="E66" s="12">
        <f>SUM(E28:E65)</f>
        <v>8918.1249916000015</v>
      </c>
      <c r="F66" s="12">
        <f>SUM(F28:F65)</f>
        <v>81.877704444571535</v>
      </c>
    </row>
    <row r="67" spans="1:6" x14ac:dyDescent="0.2">
      <c r="A67" s="10"/>
      <c r="B67" s="10"/>
      <c r="C67" s="10"/>
      <c r="D67" s="10"/>
      <c r="E67" s="10"/>
      <c r="F67" s="10"/>
    </row>
    <row r="68" spans="1:6" x14ac:dyDescent="0.2">
      <c r="A68" s="12" t="s">
        <v>135</v>
      </c>
      <c r="B68" s="10"/>
      <c r="C68" s="10"/>
      <c r="D68" s="10"/>
      <c r="E68" s="40">
        <f>+E66+E23</f>
        <v>10772.465020100002</v>
      </c>
      <c r="F68" s="40">
        <f>+F66+F23</f>
        <v>98.90248318856419</v>
      </c>
    </row>
    <row r="69" spans="1:6" x14ac:dyDescent="0.2">
      <c r="A69" s="10"/>
      <c r="B69" s="10"/>
      <c r="C69" s="10"/>
      <c r="D69" s="10"/>
      <c r="E69" s="63"/>
      <c r="F69" s="63"/>
    </row>
    <row r="70" spans="1:6" x14ac:dyDescent="0.2">
      <c r="A70" s="12" t="s">
        <v>152</v>
      </c>
      <c r="B70" s="10"/>
      <c r="C70" s="10"/>
      <c r="D70" s="10"/>
      <c r="E70" s="40">
        <v>119.5416038</v>
      </c>
      <c r="F70" s="40">
        <f>+E70/E72%</f>
        <v>1.0975168114357685</v>
      </c>
    </row>
    <row r="71" spans="1:6" x14ac:dyDescent="0.2">
      <c r="A71" s="10"/>
      <c r="B71" s="10"/>
      <c r="C71" s="10"/>
      <c r="D71" s="10"/>
      <c r="E71" s="63"/>
      <c r="F71" s="63"/>
    </row>
    <row r="72" spans="1:6" x14ac:dyDescent="0.2">
      <c r="A72" s="14" t="s">
        <v>153</v>
      </c>
      <c r="B72" s="7"/>
      <c r="C72" s="7"/>
      <c r="D72" s="7"/>
      <c r="E72" s="64">
        <f>+E68+E70</f>
        <v>10892.006623900003</v>
      </c>
      <c r="F72" s="64">
        <f xml:space="preserve"> ROUND(SUM(F68:F71),2)</f>
        <v>100</v>
      </c>
    </row>
    <row r="74" spans="1:6" x14ac:dyDescent="0.2">
      <c r="A74" s="15" t="s">
        <v>157</v>
      </c>
    </row>
    <row r="75" spans="1:6" x14ac:dyDescent="0.2">
      <c r="A75" s="15" t="s">
        <v>158</v>
      </c>
    </row>
    <row r="76" spans="1:6" x14ac:dyDescent="0.2">
      <c r="A76" s="15" t="s">
        <v>159</v>
      </c>
    </row>
    <row r="77" spans="1:6" x14ac:dyDescent="0.2">
      <c r="A77" s="2" t="s">
        <v>863</v>
      </c>
      <c r="B77" s="16">
        <v>12.186423700000001</v>
      </c>
    </row>
    <row r="78" spans="1:6" x14ac:dyDescent="0.2">
      <c r="A78" s="2" t="s">
        <v>864</v>
      </c>
      <c r="B78" s="16">
        <v>16.050209299999999</v>
      </c>
    </row>
    <row r="79" spans="1:6" x14ac:dyDescent="0.2">
      <c r="A79" s="2" t="s">
        <v>865</v>
      </c>
      <c r="B79" s="16">
        <v>11.940595500000001</v>
      </c>
    </row>
    <row r="80" spans="1:6" x14ac:dyDescent="0.2">
      <c r="A80" s="2" t="s">
        <v>866</v>
      </c>
      <c r="B80" s="16">
        <v>15.7388268</v>
      </c>
    </row>
    <row r="82" spans="1:2" x14ac:dyDescent="0.2">
      <c r="A82" s="15" t="s">
        <v>160</v>
      </c>
    </row>
    <row r="83" spans="1:2" x14ac:dyDescent="0.2">
      <c r="A83" s="2" t="s">
        <v>863</v>
      </c>
      <c r="B83" s="16">
        <v>13.8391342</v>
      </c>
    </row>
    <row r="84" spans="1:2" x14ac:dyDescent="0.2">
      <c r="A84" s="2" t="s">
        <v>864</v>
      </c>
      <c r="B84" s="16">
        <v>18.249141600000002</v>
      </c>
    </row>
    <row r="85" spans="1:2" x14ac:dyDescent="0.2">
      <c r="A85" s="2" t="s">
        <v>865</v>
      </c>
      <c r="B85" s="16">
        <v>13.524621700000001</v>
      </c>
    </row>
    <row r="86" spans="1:2" x14ac:dyDescent="0.2">
      <c r="A86" s="2" t="s">
        <v>866</v>
      </c>
      <c r="B86" s="16">
        <v>17.826725400000001</v>
      </c>
    </row>
    <row r="88" spans="1:2" x14ac:dyDescent="0.2">
      <c r="A88" s="15" t="s">
        <v>161</v>
      </c>
      <c r="B88" s="61" t="s">
        <v>867</v>
      </c>
    </row>
    <row r="89" spans="1:2" x14ac:dyDescent="0.2">
      <c r="A89" s="15" t="s">
        <v>868</v>
      </c>
      <c r="B89" s="62">
        <v>0.24656233759404292</v>
      </c>
    </row>
  </sheetData>
  <mergeCells count="1">
    <mergeCell ref="A1:E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5.85546875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256" width="9.140625" style="3"/>
    <col min="257" max="257" width="59" style="3" bestFit="1" customWidth="1"/>
    <col min="258" max="258" width="35.85546875" style="3" bestFit="1" customWidth="1"/>
    <col min="259" max="259" width="20" style="3" bestFit="1" customWidth="1"/>
    <col min="260" max="260" width="11.5703125" style="3" bestFit="1" customWidth="1"/>
    <col min="261" max="261" width="24" style="3" bestFit="1" customWidth="1"/>
    <col min="262" max="262" width="14.140625" style="3" bestFit="1" customWidth="1"/>
    <col min="263" max="512" width="9.140625" style="3"/>
    <col min="513" max="513" width="59" style="3" bestFit="1" customWidth="1"/>
    <col min="514" max="514" width="35.85546875" style="3" bestFit="1" customWidth="1"/>
    <col min="515" max="515" width="20" style="3" bestFit="1" customWidth="1"/>
    <col min="516" max="516" width="11.5703125" style="3" bestFit="1" customWidth="1"/>
    <col min="517" max="517" width="24" style="3" bestFit="1" customWidth="1"/>
    <col min="518" max="518" width="14.140625" style="3" bestFit="1" customWidth="1"/>
    <col min="519" max="768" width="9.140625" style="3"/>
    <col min="769" max="769" width="59" style="3" bestFit="1" customWidth="1"/>
    <col min="770" max="770" width="35.85546875" style="3" bestFit="1" customWidth="1"/>
    <col min="771" max="771" width="20" style="3" bestFit="1" customWidth="1"/>
    <col min="772" max="772" width="11.5703125" style="3" bestFit="1" customWidth="1"/>
    <col min="773" max="773" width="24" style="3" bestFit="1" customWidth="1"/>
    <col min="774" max="774" width="14.140625" style="3" bestFit="1" customWidth="1"/>
    <col min="775" max="1024" width="9.140625" style="3"/>
    <col min="1025" max="1025" width="59" style="3" bestFit="1" customWidth="1"/>
    <col min="1026" max="1026" width="35.85546875" style="3" bestFit="1" customWidth="1"/>
    <col min="1027" max="1027" width="20" style="3" bestFit="1" customWidth="1"/>
    <col min="1028" max="1028" width="11.5703125" style="3" bestFit="1" customWidth="1"/>
    <col min="1029" max="1029" width="24" style="3" bestFit="1" customWidth="1"/>
    <col min="1030" max="1030" width="14.140625" style="3" bestFit="1" customWidth="1"/>
    <col min="1031" max="1280" width="9.140625" style="3"/>
    <col min="1281" max="1281" width="59" style="3" bestFit="1" customWidth="1"/>
    <col min="1282" max="1282" width="35.85546875" style="3" bestFit="1" customWidth="1"/>
    <col min="1283" max="1283" width="20" style="3" bestFit="1" customWidth="1"/>
    <col min="1284" max="1284" width="11.5703125" style="3" bestFit="1" customWidth="1"/>
    <col min="1285" max="1285" width="24" style="3" bestFit="1" customWidth="1"/>
    <col min="1286" max="1286" width="14.140625" style="3" bestFit="1" customWidth="1"/>
    <col min="1287" max="1536" width="9.140625" style="3"/>
    <col min="1537" max="1537" width="59" style="3" bestFit="1" customWidth="1"/>
    <col min="1538" max="1538" width="35.85546875" style="3" bestFit="1" customWidth="1"/>
    <col min="1539" max="1539" width="20" style="3" bestFit="1" customWidth="1"/>
    <col min="1540" max="1540" width="11.5703125" style="3" bestFit="1" customWidth="1"/>
    <col min="1541" max="1541" width="24" style="3" bestFit="1" customWidth="1"/>
    <col min="1542" max="1542" width="14.140625" style="3" bestFit="1" customWidth="1"/>
    <col min="1543" max="1792" width="9.140625" style="3"/>
    <col min="1793" max="1793" width="59" style="3" bestFit="1" customWidth="1"/>
    <col min="1794" max="1794" width="35.85546875" style="3" bestFit="1" customWidth="1"/>
    <col min="1795" max="1795" width="20" style="3" bestFit="1" customWidth="1"/>
    <col min="1796" max="1796" width="11.5703125" style="3" bestFit="1" customWidth="1"/>
    <col min="1797" max="1797" width="24" style="3" bestFit="1" customWidth="1"/>
    <col min="1798" max="1798" width="14.140625" style="3" bestFit="1" customWidth="1"/>
    <col min="1799" max="2048" width="9.140625" style="3"/>
    <col min="2049" max="2049" width="59" style="3" bestFit="1" customWidth="1"/>
    <col min="2050" max="2050" width="35.85546875" style="3" bestFit="1" customWidth="1"/>
    <col min="2051" max="2051" width="20" style="3" bestFit="1" customWidth="1"/>
    <col min="2052" max="2052" width="11.5703125" style="3" bestFit="1" customWidth="1"/>
    <col min="2053" max="2053" width="24" style="3" bestFit="1" customWidth="1"/>
    <col min="2054" max="2054" width="14.140625" style="3" bestFit="1" customWidth="1"/>
    <col min="2055" max="2304" width="9.140625" style="3"/>
    <col min="2305" max="2305" width="59" style="3" bestFit="1" customWidth="1"/>
    <col min="2306" max="2306" width="35.85546875" style="3" bestFit="1" customWidth="1"/>
    <col min="2307" max="2307" width="20" style="3" bestFit="1" customWidth="1"/>
    <col min="2308" max="2308" width="11.5703125" style="3" bestFit="1" customWidth="1"/>
    <col min="2309" max="2309" width="24" style="3" bestFit="1" customWidth="1"/>
    <col min="2310" max="2310" width="14.140625" style="3" bestFit="1" customWidth="1"/>
    <col min="2311" max="2560" width="9.140625" style="3"/>
    <col min="2561" max="2561" width="59" style="3" bestFit="1" customWidth="1"/>
    <col min="2562" max="2562" width="35.85546875" style="3" bestFit="1" customWidth="1"/>
    <col min="2563" max="2563" width="20" style="3" bestFit="1" customWidth="1"/>
    <col min="2564" max="2564" width="11.5703125" style="3" bestFit="1" customWidth="1"/>
    <col min="2565" max="2565" width="24" style="3" bestFit="1" customWidth="1"/>
    <col min="2566" max="2566" width="14.140625" style="3" bestFit="1" customWidth="1"/>
    <col min="2567" max="2816" width="9.140625" style="3"/>
    <col min="2817" max="2817" width="59" style="3" bestFit="1" customWidth="1"/>
    <col min="2818" max="2818" width="35.85546875" style="3" bestFit="1" customWidth="1"/>
    <col min="2819" max="2819" width="20" style="3" bestFit="1" customWidth="1"/>
    <col min="2820" max="2820" width="11.5703125" style="3" bestFit="1" customWidth="1"/>
    <col min="2821" max="2821" width="24" style="3" bestFit="1" customWidth="1"/>
    <col min="2822" max="2822" width="14.140625" style="3" bestFit="1" customWidth="1"/>
    <col min="2823" max="3072" width="9.140625" style="3"/>
    <col min="3073" max="3073" width="59" style="3" bestFit="1" customWidth="1"/>
    <col min="3074" max="3074" width="35.85546875" style="3" bestFit="1" customWidth="1"/>
    <col min="3075" max="3075" width="20" style="3" bestFit="1" customWidth="1"/>
    <col min="3076" max="3076" width="11.5703125" style="3" bestFit="1" customWidth="1"/>
    <col min="3077" max="3077" width="24" style="3" bestFit="1" customWidth="1"/>
    <col min="3078" max="3078" width="14.140625" style="3" bestFit="1" customWidth="1"/>
    <col min="3079" max="3328" width="9.140625" style="3"/>
    <col min="3329" max="3329" width="59" style="3" bestFit="1" customWidth="1"/>
    <col min="3330" max="3330" width="35.85546875" style="3" bestFit="1" customWidth="1"/>
    <col min="3331" max="3331" width="20" style="3" bestFit="1" customWidth="1"/>
    <col min="3332" max="3332" width="11.5703125" style="3" bestFit="1" customWidth="1"/>
    <col min="3333" max="3333" width="24" style="3" bestFit="1" customWidth="1"/>
    <col min="3334" max="3334" width="14.140625" style="3" bestFit="1" customWidth="1"/>
    <col min="3335" max="3584" width="9.140625" style="3"/>
    <col min="3585" max="3585" width="59" style="3" bestFit="1" customWidth="1"/>
    <col min="3586" max="3586" width="35.85546875" style="3" bestFit="1" customWidth="1"/>
    <col min="3587" max="3587" width="20" style="3" bestFit="1" customWidth="1"/>
    <col min="3588" max="3588" width="11.5703125" style="3" bestFit="1" customWidth="1"/>
    <col min="3589" max="3589" width="24" style="3" bestFit="1" customWidth="1"/>
    <col min="3590" max="3590" width="14.140625" style="3" bestFit="1" customWidth="1"/>
    <col min="3591" max="3840" width="9.140625" style="3"/>
    <col min="3841" max="3841" width="59" style="3" bestFit="1" customWidth="1"/>
    <col min="3842" max="3842" width="35.85546875" style="3" bestFit="1" customWidth="1"/>
    <col min="3843" max="3843" width="20" style="3" bestFit="1" customWidth="1"/>
    <col min="3844" max="3844" width="11.5703125" style="3" bestFit="1" customWidth="1"/>
    <col min="3845" max="3845" width="24" style="3" bestFit="1" customWidth="1"/>
    <col min="3846" max="3846" width="14.140625" style="3" bestFit="1" customWidth="1"/>
    <col min="3847" max="4096" width="9.140625" style="3"/>
    <col min="4097" max="4097" width="59" style="3" bestFit="1" customWidth="1"/>
    <col min="4098" max="4098" width="35.85546875" style="3" bestFit="1" customWidth="1"/>
    <col min="4099" max="4099" width="20" style="3" bestFit="1" customWidth="1"/>
    <col min="4100" max="4100" width="11.5703125" style="3" bestFit="1" customWidth="1"/>
    <col min="4101" max="4101" width="24" style="3" bestFit="1" customWidth="1"/>
    <col min="4102" max="4102" width="14.140625" style="3" bestFit="1" customWidth="1"/>
    <col min="4103" max="4352" width="9.140625" style="3"/>
    <col min="4353" max="4353" width="59" style="3" bestFit="1" customWidth="1"/>
    <col min="4354" max="4354" width="35.85546875" style="3" bestFit="1" customWidth="1"/>
    <col min="4355" max="4355" width="20" style="3" bestFit="1" customWidth="1"/>
    <col min="4356" max="4356" width="11.5703125" style="3" bestFit="1" customWidth="1"/>
    <col min="4357" max="4357" width="24" style="3" bestFit="1" customWidth="1"/>
    <col min="4358" max="4358" width="14.140625" style="3" bestFit="1" customWidth="1"/>
    <col min="4359" max="4608" width="9.140625" style="3"/>
    <col min="4609" max="4609" width="59" style="3" bestFit="1" customWidth="1"/>
    <col min="4610" max="4610" width="35.85546875" style="3" bestFit="1" customWidth="1"/>
    <col min="4611" max="4611" width="20" style="3" bestFit="1" customWidth="1"/>
    <col min="4612" max="4612" width="11.5703125" style="3" bestFit="1" customWidth="1"/>
    <col min="4613" max="4613" width="24" style="3" bestFit="1" customWidth="1"/>
    <col min="4614" max="4614" width="14.140625" style="3" bestFit="1" customWidth="1"/>
    <col min="4615" max="4864" width="9.140625" style="3"/>
    <col min="4865" max="4865" width="59" style="3" bestFit="1" customWidth="1"/>
    <col min="4866" max="4866" width="35.85546875" style="3" bestFit="1" customWidth="1"/>
    <col min="4867" max="4867" width="20" style="3" bestFit="1" customWidth="1"/>
    <col min="4868" max="4868" width="11.5703125" style="3" bestFit="1" customWidth="1"/>
    <col min="4869" max="4869" width="24" style="3" bestFit="1" customWidth="1"/>
    <col min="4870" max="4870" width="14.140625" style="3" bestFit="1" customWidth="1"/>
    <col min="4871" max="5120" width="9.140625" style="3"/>
    <col min="5121" max="5121" width="59" style="3" bestFit="1" customWidth="1"/>
    <col min="5122" max="5122" width="35.85546875" style="3" bestFit="1" customWidth="1"/>
    <col min="5123" max="5123" width="20" style="3" bestFit="1" customWidth="1"/>
    <col min="5124" max="5124" width="11.5703125" style="3" bestFit="1" customWidth="1"/>
    <col min="5125" max="5125" width="24" style="3" bestFit="1" customWidth="1"/>
    <col min="5126" max="5126" width="14.140625" style="3" bestFit="1" customWidth="1"/>
    <col min="5127" max="5376" width="9.140625" style="3"/>
    <col min="5377" max="5377" width="59" style="3" bestFit="1" customWidth="1"/>
    <col min="5378" max="5378" width="35.85546875" style="3" bestFit="1" customWidth="1"/>
    <col min="5379" max="5379" width="20" style="3" bestFit="1" customWidth="1"/>
    <col min="5380" max="5380" width="11.5703125" style="3" bestFit="1" customWidth="1"/>
    <col min="5381" max="5381" width="24" style="3" bestFit="1" customWidth="1"/>
    <col min="5382" max="5382" width="14.140625" style="3" bestFit="1" customWidth="1"/>
    <col min="5383" max="5632" width="9.140625" style="3"/>
    <col min="5633" max="5633" width="59" style="3" bestFit="1" customWidth="1"/>
    <col min="5634" max="5634" width="35.85546875" style="3" bestFit="1" customWidth="1"/>
    <col min="5635" max="5635" width="20" style="3" bestFit="1" customWidth="1"/>
    <col min="5636" max="5636" width="11.5703125" style="3" bestFit="1" customWidth="1"/>
    <col min="5637" max="5637" width="24" style="3" bestFit="1" customWidth="1"/>
    <col min="5638" max="5638" width="14.140625" style="3" bestFit="1" customWidth="1"/>
    <col min="5639" max="5888" width="9.140625" style="3"/>
    <col min="5889" max="5889" width="59" style="3" bestFit="1" customWidth="1"/>
    <col min="5890" max="5890" width="35.85546875" style="3" bestFit="1" customWidth="1"/>
    <col min="5891" max="5891" width="20" style="3" bestFit="1" customWidth="1"/>
    <col min="5892" max="5892" width="11.5703125" style="3" bestFit="1" customWidth="1"/>
    <col min="5893" max="5893" width="24" style="3" bestFit="1" customWidth="1"/>
    <col min="5894" max="5894" width="14.140625" style="3" bestFit="1" customWidth="1"/>
    <col min="5895" max="6144" width="9.140625" style="3"/>
    <col min="6145" max="6145" width="59" style="3" bestFit="1" customWidth="1"/>
    <col min="6146" max="6146" width="35.85546875" style="3" bestFit="1" customWidth="1"/>
    <col min="6147" max="6147" width="20" style="3" bestFit="1" customWidth="1"/>
    <col min="6148" max="6148" width="11.5703125" style="3" bestFit="1" customWidth="1"/>
    <col min="6149" max="6149" width="24" style="3" bestFit="1" customWidth="1"/>
    <col min="6150" max="6150" width="14.140625" style="3" bestFit="1" customWidth="1"/>
    <col min="6151" max="6400" width="9.140625" style="3"/>
    <col min="6401" max="6401" width="59" style="3" bestFit="1" customWidth="1"/>
    <col min="6402" max="6402" width="35.85546875" style="3" bestFit="1" customWidth="1"/>
    <col min="6403" max="6403" width="20" style="3" bestFit="1" customWidth="1"/>
    <col min="6404" max="6404" width="11.5703125" style="3" bestFit="1" customWidth="1"/>
    <col min="6405" max="6405" width="24" style="3" bestFit="1" customWidth="1"/>
    <col min="6406" max="6406" width="14.140625" style="3" bestFit="1" customWidth="1"/>
    <col min="6407" max="6656" width="9.140625" style="3"/>
    <col min="6657" max="6657" width="59" style="3" bestFit="1" customWidth="1"/>
    <col min="6658" max="6658" width="35.85546875" style="3" bestFit="1" customWidth="1"/>
    <col min="6659" max="6659" width="20" style="3" bestFit="1" customWidth="1"/>
    <col min="6660" max="6660" width="11.5703125" style="3" bestFit="1" customWidth="1"/>
    <col min="6661" max="6661" width="24" style="3" bestFit="1" customWidth="1"/>
    <col min="6662" max="6662" width="14.140625" style="3" bestFit="1" customWidth="1"/>
    <col min="6663" max="6912" width="9.140625" style="3"/>
    <col min="6913" max="6913" width="59" style="3" bestFit="1" customWidth="1"/>
    <col min="6914" max="6914" width="35.85546875" style="3" bestFit="1" customWidth="1"/>
    <col min="6915" max="6915" width="20" style="3" bestFit="1" customWidth="1"/>
    <col min="6916" max="6916" width="11.5703125" style="3" bestFit="1" customWidth="1"/>
    <col min="6917" max="6917" width="24" style="3" bestFit="1" customWidth="1"/>
    <col min="6918" max="6918" width="14.140625" style="3" bestFit="1" customWidth="1"/>
    <col min="6919" max="7168" width="9.140625" style="3"/>
    <col min="7169" max="7169" width="59" style="3" bestFit="1" customWidth="1"/>
    <col min="7170" max="7170" width="35.85546875" style="3" bestFit="1" customWidth="1"/>
    <col min="7171" max="7171" width="20" style="3" bestFit="1" customWidth="1"/>
    <col min="7172" max="7172" width="11.5703125" style="3" bestFit="1" customWidth="1"/>
    <col min="7173" max="7173" width="24" style="3" bestFit="1" customWidth="1"/>
    <col min="7174" max="7174" width="14.140625" style="3" bestFit="1" customWidth="1"/>
    <col min="7175" max="7424" width="9.140625" style="3"/>
    <col min="7425" max="7425" width="59" style="3" bestFit="1" customWidth="1"/>
    <col min="7426" max="7426" width="35.85546875" style="3" bestFit="1" customWidth="1"/>
    <col min="7427" max="7427" width="20" style="3" bestFit="1" customWidth="1"/>
    <col min="7428" max="7428" width="11.5703125" style="3" bestFit="1" customWidth="1"/>
    <col min="7429" max="7429" width="24" style="3" bestFit="1" customWidth="1"/>
    <col min="7430" max="7430" width="14.140625" style="3" bestFit="1" customWidth="1"/>
    <col min="7431" max="7680" width="9.140625" style="3"/>
    <col min="7681" max="7681" width="59" style="3" bestFit="1" customWidth="1"/>
    <col min="7682" max="7682" width="35.85546875" style="3" bestFit="1" customWidth="1"/>
    <col min="7683" max="7683" width="20" style="3" bestFit="1" customWidth="1"/>
    <col min="7684" max="7684" width="11.5703125" style="3" bestFit="1" customWidth="1"/>
    <col min="7685" max="7685" width="24" style="3" bestFit="1" customWidth="1"/>
    <col min="7686" max="7686" width="14.140625" style="3" bestFit="1" customWidth="1"/>
    <col min="7687" max="7936" width="9.140625" style="3"/>
    <col min="7937" max="7937" width="59" style="3" bestFit="1" customWidth="1"/>
    <col min="7938" max="7938" width="35.85546875" style="3" bestFit="1" customWidth="1"/>
    <col min="7939" max="7939" width="20" style="3" bestFit="1" customWidth="1"/>
    <col min="7940" max="7940" width="11.5703125" style="3" bestFit="1" customWidth="1"/>
    <col min="7941" max="7941" width="24" style="3" bestFit="1" customWidth="1"/>
    <col min="7942" max="7942" width="14.140625" style="3" bestFit="1" customWidth="1"/>
    <col min="7943" max="8192" width="9.140625" style="3"/>
    <col min="8193" max="8193" width="59" style="3" bestFit="1" customWidth="1"/>
    <col min="8194" max="8194" width="35.85546875" style="3" bestFit="1" customWidth="1"/>
    <col min="8195" max="8195" width="20" style="3" bestFit="1" customWidth="1"/>
    <col min="8196" max="8196" width="11.5703125" style="3" bestFit="1" customWidth="1"/>
    <col min="8197" max="8197" width="24" style="3" bestFit="1" customWidth="1"/>
    <col min="8198" max="8198" width="14.140625" style="3" bestFit="1" customWidth="1"/>
    <col min="8199" max="8448" width="9.140625" style="3"/>
    <col min="8449" max="8449" width="59" style="3" bestFit="1" customWidth="1"/>
    <col min="8450" max="8450" width="35.85546875" style="3" bestFit="1" customWidth="1"/>
    <col min="8451" max="8451" width="20" style="3" bestFit="1" customWidth="1"/>
    <col min="8452" max="8452" width="11.5703125" style="3" bestFit="1" customWidth="1"/>
    <col min="8453" max="8453" width="24" style="3" bestFit="1" customWidth="1"/>
    <col min="8454" max="8454" width="14.140625" style="3" bestFit="1" customWidth="1"/>
    <col min="8455" max="8704" width="9.140625" style="3"/>
    <col min="8705" max="8705" width="59" style="3" bestFit="1" customWidth="1"/>
    <col min="8706" max="8706" width="35.85546875" style="3" bestFit="1" customWidth="1"/>
    <col min="8707" max="8707" width="20" style="3" bestFit="1" customWidth="1"/>
    <col min="8708" max="8708" width="11.5703125" style="3" bestFit="1" customWidth="1"/>
    <col min="8709" max="8709" width="24" style="3" bestFit="1" customWidth="1"/>
    <col min="8710" max="8710" width="14.140625" style="3" bestFit="1" customWidth="1"/>
    <col min="8711" max="8960" width="9.140625" style="3"/>
    <col min="8961" max="8961" width="59" style="3" bestFit="1" customWidth="1"/>
    <col min="8962" max="8962" width="35.85546875" style="3" bestFit="1" customWidth="1"/>
    <col min="8963" max="8963" width="20" style="3" bestFit="1" customWidth="1"/>
    <col min="8964" max="8964" width="11.5703125" style="3" bestFit="1" customWidth="1"/>
    <col min="8965" max="8965" width="24" style="3" bestFit="1" customWidth="1"/>
    <col min="8966" max="8966" width="14.140625" style="3" bestFit="1" customWidth="1"/>
    <col min="8967" max="9216" width="9.140625" style="3"/>
    <col min="9217" max="9217" width="59" style="3" bestFit="1" customWidth="1"/>
    <col min="9218" max="9218" width="35.85546875" style="3" bestFit="1" customWidth="1"/>
    <col min="9219" max="9219" width="20" style="3" bestFit="1" customWidth="1"/>
    <col min="9220" max="9220" width="11.5703125" style="3" bestFit="1" customWidth="1"/>
    <col min="9221" max="9221" width="24" style="3" bestFit="1" customWidth="1"/>
    <col min="9222" max="9222" width="14.140625" style="3" bestFit="1" customWidth="1"/>
    <col min="9223" max="9472" width="9.140625" style="3"/>
    <col min="9473" max="9473" width="59" style="3" bestFit="1" customWidth="1"/>
    <col min="9474" max="9474" width="35.85546875" style="3" bestFit="1" customWidth="1"/>
    <col min="9475" max="9475" width="20" style="3" bestFit="1" customWidth="1"/>
    <col min="9476" max="9476" width="11.5703125" style="3" bestFit="1" customWidth="1"/>
    <col min="9477" max="9477" width="24" style="3" bestFit="1" customWidth="1"/>
    <col min="9478" max="9478" width="14.140625" style="3" bestFit="1" customWidth="1"/>
    <col min="9479" max="9728" width="9.140625" style="3"/>
    <col min="9729" max="9729" width="59" style="3" bestFit="1" customWidth="1"/>
    <col min="9730" max="9730" width="35.85546875" style="3" bestFit="1" customWidth="1"/>
    <col min="9731" max="9731" width="20" style="3" bestFit="1" customWidth="1"/>
    <col min="9732" max="9732" width="11.5703125" style="3" bestFit="1" customWidth="1"/>
    <col min="9733" max="9733" width="24" style="3" bestFit="1" customWidth="1"/>
    <col min="9734" max="9734" width="14.140625" style="3" bestFit="1" customWidth="1"/>
    <col min="9735" max="9984" width="9.140625" style="3"/>
    <col min="9985" max="9985" width="59" style="3" bestFit="1" customWidth="1"/>
    <col min="9986" max="9986" width="35.85546875" style="3" bestFit="1" customWidth="1"/>
    <col min="9987" max="9987" width="20" style="3" bestFit="1" customWidth="1"/>
    <col min="9988" max="9988" width="11.5703125" style="3" bestFit="1" customWidth="1"/>
    <col min="9989" max="9989" width="24" style="3" bestFit="1" customWidth="1"/>
    <col min="9990" max="9990" width="14.140625" style="3" bestFit="1" customWidth="1"/>
    <col min="9991" max="10240" width="9.140625" style="3"/>
    <col min="10241" max="10241" width="59" style="3" bestFit="1" customWidth="1"/>
    <col min="10242" max="10242" width="35.85546875" style="3" bestFit="1" customWidth="1"/>
    <col min="10243" max="10243" width="20" style="3" bestFit="1" customWidth="1"/>
    <col min="10244" max="10244" width="11.5703125" style="3" bestFit="1" customWidth="1"/>
    <col min="10245" max="10245" width="24" style="3" bestFit="1" customWidth="1"/>
    <col min="10246" max="10246" width="14.140625" style="3" bestFit="1" customWidth="1"/>
    <col min="10247" max="10496" width="9.140625" style="3"/>
    <col min="10497" max="10497" width="59" style="3" bestFit="1" customWidth="1"/>
    <col min="10498" max="10498" width="35.85546875" style="3" bestFit="1" customWidth="1"/>
    <col min="10499" max="10499" width="20" style="3" bestFit="1" customWidth="1"/>
    <col min="10500" max="10500" width="11.5703125" style="3" bestFit="1" customWidth="1"/>
    <col min="10501" max="10501" width="24" style="3" bestFit="1" customWidth="1"/>
    <col min="10502" max="10502" width="14.140625" style="3" bestFit="1" customWidth="1"/>
    <col min="10503" max="10752" width="9.140625" style="3"/>
    <col min="10753" max="10753" width="59" style="3" bestFit="1" customWidth="1"/>
    <col min="10754" max="10754" width="35.85546875" style="3" bestFit="1" customWidth="1"/>
    <col min="10755" max="10755" width="20" style="3" bestFit="1" customWidth="1"/>
    <col min="10756" max="10756" width="11.5703125" style="3" bestFit="1" customWidth="1"/>
    <col min="10757" max="10757" width="24" style="3" bestFit="1" customWidth="1"/>
    <col min="10758" max="10758" width="14.140625" style="3" bestFit="1" customWidth="1"/>
    <col min="10759" max="11008" width="9.140625" style="3"/>
    <col min="11009" max="11009" width="59" style="3" bestFit="1" customWidth="1"/>
    <col min="11010" max="11010" width="35.85546875" style="3" bestFit="1" customWidth="1"/>
    <col min="11011" max="11011" width="20" style="3" bestFit="1" customWidth="1"/>
    <col min="11012" max="11012" width="11.5703125" style="3" bestFit="1" customWidth="1"/>
    <col min="11013" max="11013" width="24" style="3" bestFit="1" customWidth="1"/>
    <col min="11014" max="11014" width="14.140625" style="3" bestFit="1" customWidth="1"/>
    <col min="11015" max="11264" width="9.140625" style="3"/>
    <col min="11265" max="11265" width="59" style="3" bestFit="1" customWidth="1"/>
    <col min="11266" max="11266" width="35.85546875" style="3" bestFit="1" customWidth="1"/>
    <col min="11267" max="11267" width="20" style="3" bestFit="1" customWidth="1"/>
    <col min="11268" max="11268" width="11.5703125" style="3" bestFit="1" customWidth="1"/>
    <col min="11269" max="11269" width="24" style="3" bestFit="1" customWidth="1"/>
    <col min="11270" max="11270" width="14.140625" style="3" bestFit="1" customWidth="1"/>
    <col min="11271" max="11520" width="9.140625" style="3"/>
    <col min="11521" max="11521" width="59" style="3" bestFit="1" customWidth="1"/>
    <col min="11522" max="11522" width="35.85546875" style="3" bestFit="1" customWidth="1"/>
    <col min="11523" max="11523" width="20" style="3" bestFit="1" customWidth="1"/>
    <col min="11524" max="11524" width="11.5703125" style="3" bestFit="1" customWidth="1"/>
    <col min="11525" max="11525" width="24" style="3" bestFit="1" customWidth="1"/>
    <col min="11526" max="11526" width="14.140625" style="3" bestFit="1" customWidth="1"/>
    <col min="11527" max="11776" width="9.140625" style="3"/>
    <col min="11777" max="11777" width="59" style="3" bestFit="1" customWidth="1"/>
    <col min="11778" max="11778" width="35.85546875" style="3" bestFit="1" customWidth="1"/>
    <col min="11779" max="11779" width="20" style="3" bestFit="1" customWidth="1"/>
    <col min="11780" max="11780" width="11.5703125" style="3" bestFit="1" customWidth="1"/>
    <col min="11781" max="11781" width="24" style="3" bestFit="1" customWidth="1"/>
    <col min="11782" max="11782" width="14.140625" style="3" bestFit="1" customWidth="1"/>
    <col min="11783" max="12032" width="9.140625" style="3"/>
    <col min="12033" max="12033" width="59" style="3" bestFit="1" customWidth="1"/>
    <col min="12034" max="12034" width="35.85546875" style="3" bestFit="1" customWidth="1"/>
    <col min="12035" max="12035" width="20" style="3" bestFit="1" customWidth="1"/>
    <col min="12036" max="12036" width="11.5703125" style="3" bestFit="1" customWidth="1"/>
    <col min="12037" max="12037" width="24" style="3" bestFit="1" customWidth="1"/>
    <col min="12038" max="12038" width="14.140625" style="3" bestFit="1" customWidth="1"/>
    <col min="12039" max="12288" width="9.140625" style="3"/>
    <col min="12289" max="12289" width="59" style="3" bestFit="1" customWidth="1"/>
    <col min="12290" max="12290" width="35.85546875" style="3" bestFit="1" customWidth="1"/>
    <col min="12291" max="12291" width="20" style="3" bestFit="1" customWidth="1"/>
    <col min="12292" max="12292" width="11.5703125" style="3" bestFit="1" customWidth="1"/>
    <col min="12293" max="12293" width="24" style="3" bestFit="1" customWidth="1"/>
    <col min="12294" max="12294" width="14.140625" style="3" bestFit="1" customWidth="1"/>
    <col min="12295" max="12544" width="9.140625" style="3"/>
    <col min="12545" max="12545" width="59" style="3" bestFit="1" customWidth="1"/>
    <col min="12546" max="12546" width="35.85546875" style="3" bestFit="1" customWidth="1"/>
    <col min="12547" max="12547" width="20" style="3" bestFit="1" customWidth="1"/>
    <col min="12548" max="12548" width="11.5703125" style="3" bestFit="1" customWidth="1"/>
    <col min="12549" max="12549" width="24" style="3" bestFit="1" customWidth="1"/>
    <col min="12550" max="12550" width="14.140625" style="3" bestFit="1" customWidth="1"/>
    <col min="12551" max="12800" width="9.140625" style="3"/>
    <col min="12801" max="12801" width="59" style="3" bestFit="1" customWidth="1"/>
    <col min="12802" max="12802" width="35.85546875" style="3" bestFit="1" customWidth="1"/>
    <col min="12803" max="12803" width="20" style="3" bestFit="1" customWidth="1"/>
    <col min="12804" max="12804" width="11.5703125" style="3" bestFit="1" customWidth="1"/>
    <col min="12805" max="12805" width="24" style="3" bestFit="1" customWidth="1"/>
    <col min="12806" max="12806" width="14.140625" style="3" bestFit="1" customWidth="1"/>
    <col min="12807" max="13056" width="9.140625" style="3"/>
    <col min="13057" max="13057" width="59" style="3" bestFit="1" customWidth="1"/>
    <col min="13058" max="13058" width="35.85546875" style="3" bestFit="1" customWidth="1"/>
    <col min="13059" max="13059" width="20" style="3" bestFit="1" customWidth="1"/>
    <col min="13060" max="13060" width="11.5703125" style="3" bestFit="1" customWidth="1"/>
    <col min="13061" max="13061" width="24" style="3" bestFit="1" customWidth="1"/>
    <col min="13062" max="13062" width="14.140625" style="3" bestFit="1" customWidth="1"/>
    <col min="13063" max="13312" width="9.140625" style="3"/>
    <col min="13313" max="13313" width="59" style="3" bestFit="1" customWidth="1"/>
    <col min="13314" max="13314" width="35.85546875" style="3" bestFit="1" customWidth="1"/>
    <col min="13315" max="13315" width="20" style="3" bestFit="1" customWidth="1"/>
    <col min="13316" max="13316" width="11.5703125" style="3" bestFit="1" customWidth="1"/>
    <col min="13317" max="13317" width="24" style="3" bestFit="1" customWidth="1"/>
    <col min="13318" max="13318" width="14.140625" style="3" bestFit="1" customWidth="1"/>
    <col min="13319" max="13568" width="9.140625" style="3"/>
    <col min="13569" max="13569" width="59" style="3" bestFit="1" customWidth="1"/>
    <col min="13570" max="13570" width="35.85546875" style="3" bestFit="1" customWidth="1"/>
    <col min="13571" max="13571" width="20" style="3" bestFit="1" customWidth="1"/>
    <col min="13572" max="13572" width="11.5703125" style="3" bestFit="1" customWidth="1"/>
    <col min="13573" max="13573" width="24" style="3" bestFit="1" customWidth="1"/>
    <col min="13574" max="13574" width="14.140625" style="3" bestFit="1" customWidth="1"/>
    <col min="13575" max="13824" width="9.140625" style="3"/>
    <col min="13825" max="13825" width="59" style="3" bestFit="1" customWidth="1"/>
    <col min="13826" max="13826" width="35.85546875" style="3" bestFit="1" customWidth="1"/>
    <col min="13827" max="13827" width="20" style="3" bestFit="1" customWidth="1"/>
    <col min="13828" max="13828" width="11.5703125" style="3" bestFit="1" customWidth="1"/>
    <col min="13829" max="13829" width="24" style="3" bestFit="1" customWidth="1"/>
    <col min="13830" max="13830" width="14.140625" style="3" bestFit="1" customWidth="1"/>
    <col min="13831" max="14080" width="9.140625" style="3"/>
    <col min="14081" max="14081" width="59" style="3" bestFit="1" customWidth="1"/>
    <col min="14082" max="14082" width="35.85546875" style="3" bestFit="1" customWidth="1"/>
    <col min="14083" max="14083" width="20" style="3" bestFit="1" customWidth="1"/>
    <col min="14084" max="14084" width="11.5703125" style="3" bestFit="1" customWidth="1"/>
    <col min="14085" max="14085" width="24" style="3" bestFit="1" customWidth="1"/>
    <col min="14086" max="14086" width="14.140625" style="3" bestFit="1" customWidth="1"/>
    <col min="14087" max="14336" width="9.140625" style="3"/>
    <col min="14337" max="14337" width="59" style="3" bestFit="1" customWidth="1"/>
    <col min="14338" max="14338" width="35.85546875" style="3" bestFit="1" customWidth="1"/>
    <col min="14339" max="14339" width="20" style="3" bestFit="1" customWidth="1"/>
    <col min="14340" max="14340" width="11.5703125" style="3" bestFit="1" customWidth="1"/>
    <col min="14341" max="14341" width="24" style="3" bestFit="1" customWidth="1"/>
    <col min="14342" max="14342" width="14.140625" style="3" bestFit="1" customWidth="1"/>
    <col min="14343" max="14592" width="9.140625" style="3"/>
    <col min="14593" max="14593" width="59" style="3" bestFit="1" customWidth="1"/>
    <col min="14594" max="14594" width="35.85546875" style="3" bestFit="1" customWidth="1"/>
    <col min="14595" max="14595" width="20" style="3" bestFit="1" customWidth="1"/>
    <col min="14596" max="14596" width="11.5703125" style="3" bestFit="1" customWidth="1"/>
    <col min="14597" max="14597" width="24" style="3" bestFit="1" customWidth="1"/>
    <col min="14598" max="14598" width="14.140625" style="3" bestFit="1" customWidth="1"/>
    <col min="14599" max="14848" width="9.140625" style="3"/>
    <col min="14849" max="14849" width="59" style="3" bestFit="1" customWidth="1"/>
    <col min="14850" max="14850" width="35.85546875" style="3" bestFit="1" customWidth="1"/>
    <col min="14851" max="14851" width="20" style="3" bestFit="1" customWidth="1"/>
    <col min="14852" max="14852" width="11.5703125" style="3" bestFit="1" customWidth="1"/>
    <col min="14853" max="14853" width="24" style="3" bestFit="1" customWidth="1"/>
    <col min="14854" max="14854" width="14.140625" style="3" bestFit="1" customWidth="1"/>
    <col min="14855" max="15104" width="9.140625" style="3"/>
    <col min="15105" max="15105" width="59" style="3" bestFit="1" customWidth="1"/>
    <col min="15106" max="15106" width="35.85546875" style="3" bestFit="1" customWidth="1"/>
    <col min="15107" max="15107" width="20" style="3" bestFit="1" customWidth="1"/>
    <col min="15108" max="15108" width="11.5703125" style="3" bestFit="1" customWidth="1"/>
    <col min="15109" max="15109" width="24" style="3" bestFit="1" customWidth="1"/>
    <col min="15110" max="15110" width="14.140625" style="3" bestFit="1" customWidth="1"/>
    <col min="15111" max="15360" width="9.140625" style="3"/>
    <col min="15361" max="15361" width="59" style="3" bestFit="1" customWidth="1"/>
    <col min="15362" max="15362" width="35.85546875" style="3" bestFit="1" customWidth="1"/>
    <col min="15363" max="15363" width="20" style="3" bestFit="1" customWidth="1"/>
    <col min="15364" max="15364" width="11.5703125" style="3" bestFit="1" customWidth="1"/>
    <col min="15365" max="15365" width="24" style="3" bestFit="1" customWidth="1"/>
    <col min="15366" max="15366" width="14.140625" style="3" bestFit="1" customWidth="1"/>
    <col min="15367" max="15616" width="9.140625" style="3"/>
    <col min="15617" max="15617" width="59" style="3" bestFit="1" customWidth="1"/>
    <col min="15618" max="15618" width="35.85546875" style="3" bestFit="1" customWidth="1"/>
    <col min="15619" max="15619" width="20" style="3" bestFit="1" customWidth="1"/>
    <col min="15620" max="15620" width="11.5703125" style="3" bestFit="1" customWidth="1"/>
    <col min="15621" max="15621" width="24" style="3" bestFit="1" customWidth="1"/>
    <col min="15622" max="15622" width="14.140625" style="3" bestFit="1" customWidth="1"/>
    <col min="15623" max="15872" width="9.140625" style="3"/>
    <col min="15873" max="15873" width="59" style="3" bestFit="1" customWidth="1"/>
    <col min="15874" max="15874" width="35.85546875" style="3" bestFit="1" customWidth="1"/>
    <col min="15875" max="15875" width="20" style="3" bestFit="1" customWidth="1"/>
    <col min="15876" max="15876" width="11.5703125" style="3" bestFit="1" customWidth="1"/>
    <col min="15877" max="15877" width="24" style="3" bestFit="1" customWidth="1"/>
    <col min="15878" max="15878" width="14.140625" style="3" bestFit="1" customWidth="1"/>
    <col min="15879" max="16128" width="9.140625" style="3"/>
    <col min="16129" max="16129" width="59" style="3" bestFit="1" customWidth="1"/>
    <col min="16130" max="16130" width="35.85546875" style="3" bestFit="1" customWidth="1"/>
    <col min="16131" max="16131" width="20" style="3" bestFit="1" customWidth="1"/>
    <col min="16132" max="16132" width="11.5703125" style="3" bestFit="1" customWidth="1"/>
    <col min="16133" max="16133" width="24" style="3" bestFit="1" customWidth="1"/>
    <col min="16134" max="16134" width="14.140625" style="3" bestFit="1" customWidth="1"/>
    <col min="16135" max="16384" width="9.140625" style="3"/>
  </cols>
  <sheetData>
    <row r="1" spans="1:6" x14ac:dyDescent="0.2">
      <c r="A1" s="95" t="s">
        <v>1294</v>
      </c>
      <c r="B1" s="95"/>
      <c r="C1" s="95"/>
      <c r="D1" s="95"/>
      <c r="E1" s="95"/>
    </row>
    <row r="3" spans="1:6" s="1" customFormat="1" x14ac:dyDescent="0.2">
      <c r="A3" s="5" t="s">
        <v>1</v>
      </c>
      <c r="B3" s="5" t="s">
        <v>2</v>
      </c>
      <c r="C3" s="5" t="s">
        <v>839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10">
        <v>5600000</v>
      </c>
      <c r="E8" s="10">
        <v>71279.600000000006</v>
      </c>
      <c r="F8" s="10">
        <v>7.6881150368316238</v>
      </c>
    </row>
    <row r="9" spans="1:6" x14ac:dyDescent="0.2">
      <c r="A9" s="10" t="s">
        <v>29</v>
      </c>
      <c r="B9" s="10" t="s">
        <v>30</v>
      </c>
      <c r="C9" s="10" t="s">
        <v>11</v>
      </c>
      <c r="D9" s="10">
        <v>14800000</v>
      </c>
      <c r="E9" s="10">
        <v>37318.199999999997</v>
      </c>
      <c r="F9" s="10">
        <v>4.0250873260721143</v>
      </c>
    </row>
    <row r="10" spans="1:6" x14ac:dyDescent="0.2">
      <c r="A10" s="10" t="s">
        <v>22</v>
      </c>
      <c r="B10" s="10" t="s">
        <v>23</v>
      </c>
      <c r="C10" s="10" t="s">
        <v>24</v>
      </c>
      <c r="D10" s="10">
        <v>11400000</v>
      </c>
      <c r="E10" s="10">
        <v>35796</v>
      </c>
      <c r="F10" s="10">
        <v>3.860905025539211</v>
      </c>
    </row>
    <row r="11" spans="1:6" x14ac:dyDescent="0.2">
      <c r="A11" s="10" t="s">
        <v>14</v>
      </c>
      <c r="B11" s="10" t="s">
        <v>15</v>
      </c>
      <c r="C11" s="10" t="s">
        <v>16</v>
      </c>
      <c r="D11" s="10">
        <v>3400000</v>
      </c>
      <c r="E11" s="10">
        <v>35225.699999999997</v>
      </c>
      <c r="F11" s="10">
        <v>3.7993932885835449</v>
      </c>
    </row>
    <row r="12" spans="1:6" x14ac:dyDescent="0.2">
      <c r="A12" s="10" t="s">
        <v>27</v>
      </c>
      <c r="B12" s="10" t="s">
        <v>28</v>
      </c>
      <c r="C12" s="10" t="s">
        <v>11</v>
      </c>
      <c r="D12" s="10">
        <v>2920000</v>
      </c>
      <c r="E12" s="10">
        <v>34921.74</v>
      </c>
      <c r="F12" s="10">
        <v>3.7666086005859225</v>
      </c>
    </row>
    <row r="13" spans="1:6" x14ac:dyDescent="0.2">
      <c r="A13" s="10" t="s">
        <v>25</v>
      </c>
      <c r="B13" s="10" t="s">
        <v>26</v>
      </c>
      <c r="C13" s="10" t="s">
        <v>11</v>
      </c>
      <c r="D13" s="10">
        <v>2550000</v>
      </c>
      <c r="E13" s="10">
        <v>31994.85</v>
      </c>
      <c r="F13" s="10">
        <v>3.4509184589443853</v>
      </c>
    </row>
    <row r="14" spans="1:6" x14ac:dyDescent="0.2">
      <c r="A14" s="10" t="s">
        <v>39</v>
      </c>
      <c r="B14" s="10" t="s">
        <v>40</v>
      </c>
      <c r="C14" s="10" t="s">
        <v>41</v>
      </c>
      <c r="D14" s="10">
        <v>2030000</v>
      </c>
      <c r="E14" s="10">
        <v>29092.945</v>
      </c>
      <c r="F14" s="10">
        <v>3.1379231634326703</v>
      </c>
    </row>
    <row r="15" spans="1:6" x14ac:dyDescent="0.2">
      <c r="A15" s="10" t="s">
        <v>37</v>
      </c>
      <c r="B15" s="10" t="s">
        <v>38</v>
      </c>
      <c r="C15" s="10" t="s">
        <v>11</v>
      </c>
      <c r="D15" s="10">
        <v>3150000</v>
      </c>
      <c r="E15" s="10">
        <v>24475.5</v>
      </c>
      <c r="F15" s="10">
        <v>2.6398921933340307</v>
      </c>
    </row>
    <row r="16" spans="1:6" x14ac:dyDescent="0.2">
      <c r="A16" s="10" t="s">
        <v>42</v>
      </c>
      <c r="B16" s="10" t="s">
        <v>43</v>
      </c>
      <c r="C16" s="10" t="s">
        <v>19</v>
      </c>
      <c r="D16" s="10">
        <v>4000000</v>
      </c>
      <c r="E16" s="10">
        <v>21394</v>
      </c>
      <c r="F16" s="10">
        <v>2.3075260396800168</v>
      </c>
    </row>
    <row r="17" spans="1:6" x14ac:dyDescent="0.2">
      <c r="A17" s="10" t="s">
        <v>17</v>
      </c>
      <c r="B17" s="10" t="s">
        <v>18</v>
      </c>
      <c r="C17" s="10" t="s">
        <v>19</v>
      </c>
      <c r="D17" s="10">
        <v>1500000</v>
      </c>
      <c r="E17" s="10">
        <v>21085.5</v>
      </c>
      <c r="F17" s="10">
        <v>2.2742516738185001</v>
      </c>
    </row>
    <row r="18" spans="1:6" x14ac:dyDescent="0.2">
      <c r="A18" s="10" t="s">
        <v>31</v>
      </c>
      <c r="B18" s="10" t="s">
        <v>32</v>
      </c>
      <c r="C18" s="10" t="s">
        <v>33</v>
      </c>
      <c r="D18" s="10">
        <v>670000</v>
      </c>
      <c r="E18" s="10">
        <v>20819.580000000002</v>
      </c>
      <c r="F18" s="10">
        <v>2.2455699254557953</v>
      </c>
    </row>
    <row r="19" spans="1:6" x14ac:dyDescent="0.2">
      <c r="A19" s="10" t="s">
        <v>66</v>
      </c>
      <c r="B19" s="10" t="s">
        <v>67</v>
      </c>
      <c r="C19" s="10" t="s">
        <v>16</v>
      </c>
      <c r="D19" s="10">
        <v>2600000</v>
      </c>
      <c r="E19" s="10">
        <v>20797.400000000001</v>
      </c>
      <c r="F19" s="10">
        <v>2.2431776225876967</v>
      </c>
    </row>
    <row r="20" spans="1:6" x14ac:dyDescent="0.2">
      <c r="A20" s="10" t="s">
        <v>56</v>
      </c>
      <c r="B20" s="10" t="s">
        <v>57</v>
      </c>
      <c r="C20" s="10" t="s">
        <v>51</v>
      </c>
      <c r="D20" s="10">
        <v>3140000</v>
      </c>
      <c r="E20" s="10">
        <v>19235.64</v>
      </c>
      <c r="F20" s="10">
        <v>2.0747284374081758</v>
      </c>
    </row>
    <row r="21" spans="1:6" x14ac:dyDescent="0.2">
      <c r="A21" s="10" t="s">
        <v>107</v>
      </c>
      <c r="B21" s="10" t="s">
        <v>108</v>
      </c>
      <c r="C21" s="10" t="s">
        <v>62</v>
      </c>
      <c r="D21" s="10">
        <v>2000000</v>
      </c>
      <c r="E21" s="10">
        <v>18080</v>
      </c>
      <c r="F21" s="10">
        <v>1.9500827707494954</v>
      </c>
    </row>
    <row r="22" spans="1:6" x14ac:dyDescent="0.2">
      <c r="A22" s="10" t="s">
        <v>46</v>
      </c>
      <c r="B22" s="10" t="s">
        <v>47</v>
      </c>
      <c r="C22" s="10" t="s">
        <v>48</v>
      </c>
      <c r="D22" s="10">
        <v>460000</v>
      </c>
      <c r="E22" s="10">
        <v>17717.13</v>
      </c>
      <c r="F22" s="10">
        <v>1.9109441349628875</v>
      </c>
    </row>
    <row r="23" spans="1:6" x14ac:dyDescent="0.2">
      <c r="A23" s="10" t="s">
        <v>44</v>
      </c>
      <c r="B23" s="10" t="s">
        <v>45</v>
      </c>
      <c r="C23" s="10" t="s">
        <v>19</v>
      </c>
      <c r="D23" s="10">
        <v>510000</v>
      </c>
      <c r="E23" s="10">
        <v>17409.87</v>
      </c>
      <c r="F23" s="10">
        <v>1.877803513716179</v>
      </c>
    </row>
    <row r="24" spans="1:6" x14ac:dyDescent="0.2">
      <c r="A24" s="10" t="s">
        <v>20</v>
      </c>
      <c r="B24" s="10" t="s">
        <v>21</v>
      </c>
      <c r="C24" s="10" t="s">
        <v>11</v>
      </c>
      <c r="D24" s="10">
        <v>6900000</v>
      </c>
      <c r="E24" s="10">
        <v>17336.25</v>
      </c>
      <c r="F24" s="10">
        <v>1.8698629665047533</v>
      </c>
    </row>
    <row r="25" spans="1:6" x14ac:dyDescent="0.2">
      <c r="A25" s="10" t="s">
        <v>68</v>
      </c>
      <c r="B25" s="10" t="s">
        <v>69</v>
      </c>
      <c r="C25" s="10" t="s">
        <v>33</v>
      </c>
      <c r="D25" s="10">
        <v>4405800</v>
      </c>
      <c r="E25" s="10">
        <v>17085.6924</v>
      </c>
      <c r="F25" s="10">
        <v>1.8428381844892476</v>
      </c>
    </row>
    <row r="26" spans="1:6" x14ac:dyDescent="0.2">
      <c r="A26" s="10" t="s">
        <v>84</v>
      </c>
      <c r="B26" s="10" t="s">
        <v>85</v>
      </c>
      <c r="C26" s="10" t="s">
        <v>48</v>
      </c>
      <c r="D26" s="10">
        <v>310000</v>
      </c>
      <c r="E26" s="10">
        <v>14993.305</v>
      </c>
      <c r="F26" s="10">
        <v>1.6171562918745723</v>
      </c>
    </row>
    <row r="27" spans="1:6" x14ac:dyDescent="0.2">
      <c r="A27" s="10" t="s">
        <v>74</v>
      </c>
      <c r="B27" s="10" t="s">
        <v>75</v>
      </c>
      <c r="C27" s="10" t="s">
        <v>76</v>
      </c>
      <c r="D27" s="10">
        <v>1630000</v>
      </c>
      <c r="E27" s="10">
        <v>14759.65</v>
      </c>
      <c r="F27" s="10">
        <v>1.5919545999608844</v>
      </c>
    </row>
    <row r="28" spans="1:6" x14ac:dyDescent="0.2">
      <c r="A28" s="10" t="s">
        <v>70</v>
      </c>
      <c r="B28" s="10" t="s">
        <v>71</v>
      </c>
      <c r="C28" s="10" t="s">
        <v>33</v>
      </c>
      <c r="D28" s="10">
        <v>900000</v>
      </c>
      <c r="E28" s="10">
        <v>14611.95</v>
      </c>
      <c r="F28" s="10">
        <v>1.5760238906002817</v>
      </c>
    </row>
    <row r="29" spans="1:6" x14ac:dyDescent="0.2">
      <c r="A29" s="10" t="s">
        <v>12</v>
      </c>
      <c r="B29" s="10" t="s">
        <v>13</v>
      </c>
      <c r="C29" s="10" t="s">
        <v>11</v>
      </c>
      <c r="D29" s="10">
        <v>2400000</v>
      </c>
      <c r="E29" s="10">
        <v>12992.4</v>
      </c>
      <c r="F29" s="10">
        <v>1.4013415592193441</v>
      </c>
    </row>
    <row r="30" spans="1:6" x14ac:dyDescent="0.2">
      <c r="A30" s="10" t="s">
        <v>111</v>
      </c>
      <c r="B30" s="10" t="s">
        <v>112</v>
      </c>
      <c r="C30" s="10" t="s">
        <v>113</v>
      </c>
      <c r="D30" s="10">
        <v>3800000</v>
      </c>
      <c r="E30" s="10">
        <v>12809.8</v>
      </c>
      <c r="F30" s="10">
        <v>1.3816465861032567</v>
      </c>
    </row>
    <row r="31" spans="1:6" x14ac:dyDescent="0.2">
      <c r="A31" s="10" t="s">
        <v>81</v>
      </c>
      <c r="B31" s="10" t="s">
        <v>82</v>
      </c>
      <c r="C31" s="10" t="s">
        <v>83</v>
      </c>
      <c r="D31" s="10">
        <v>1240000</v>
      </c>
      <c r="E31" s="10">
        <v>12533.92</v>
      </c>
      <c r="F31" s="10">
        <v>1.3518905664796745</v>
      </c>
    </row>
    <row r="32" spans="1:6" x14ac:dyDescent="0.2">
      <c r="A32" s="10" t="s">
        <v>92</v>
      </c>
      <c r="B32" s="10" t="s">
        <v>93</v>
      </c>
      <c r="C32" s="10" t="s">
        <v>94</v>
      </c>
      <c r="D32" s="10">
        <v>7200000</v>
      </c>
      <c r="E32" s="10">
        <v>12528</v>
      </c>
      <c r="F32" s="10">
        <v>1.3512520438025266</v>
      </c>
    </row>
    <row r="33" spans="1:6" x14ac:dyDescent="0.2">
      <c r="A33" s="10" t="s">
        <v>854</v>
      </c>
      <c r="B33" s="10" t="s">
        <v>855</v>
      </c>
      <c r="C33" s="10" t="s">
        <v>83</v>
      </c>
      <c r="D33" s="10">
        <v>5650000</v>
      </c>
      <c r="E33" s="10">
        <v>12427.174999999999</v>
      </c>
      <c r="F33" s="10">
        <v>1.3403772044573483</v>
      </c>
    </row>
    <row r="34" spans="1:6" x14ac:dyDescent="0.2">
      <c r="A34" s="10" t="s">
        <v>79</v>
      </c>
      <c r="B34" s="10" t="s">
        <v>80</v>
      </c>
      <c r="C34" s="10" t="s">
        <v>33</v>
      </c>
      <c r="D34" s="10">
        <v>800000</v>
      </c>
      <c r="E34" s="10">
        <v>11890</v>
      </c>
      <c r="F34" s="10">
        <v>1.2824382823125831</v>
      </c>
    </row>
    <row r="35" spans="1:6" x14ac:dyDescent="0.2">
      <c r="A35" s="10" t="s">
        <v>77</v>
      </c>
      <c r="B35" s="10" t="s">
        <v>78</v>
      </c>
      <c r="C35" s="10" t="s">
        <v>33</v>
      </c>
      <c r="D35" s="10">
        <v>1600000</v>
      </c>
      <c r="E35" s="10">
        <v>11883.2</v>
      </c>
      <c r="F35" s="10">
        <v>1.2817048441023455</v>
      </c>
    </row>
    <row r="36" spans="1:6" x14ac:dyDescent="0.2">
      <c r="A36" s="10" t="s">
        <v>97</v>
      </c>
      <c r="B36" s="10" t="s">
        <v>98</v>
      </c>
      <c r="C36" s="10" t="s">
        <v>41</v>
      </c>
      <c r="D36" s="10">
        <v>3100000</v>
      </c>
      <c r="E36" s="10">
        <v>11752.1</v>
      </c>
      <c r="F36" s="10">
        <v>1.2675645868432051</v>
      </c>
    </row>
    <row r="37" spans="1:6" x14ac:dyDescent="0.2">
      <c r="A37" s="10" t="s">
        <v>95</v>
      </c>
      <c r="B37" s="10" t="s">
        <v>96</v>
      </c>
      <c r="C37" s="10" t="s">
        <v>62</v>
      </c>
      <c r="D37" s="10">
        <v>4100000</v>
      </c>
      <c r="E37" s="10">
        <v>11295.5</v>
      </c>
      <c r="F37" s="10">
        <v>1.2183163681969538</v>
      </c>
    </row>
    <row r="38" spans="1:6" x14ac:dyDescent="0.2">
      <c r="A38" s="10" t="s">
        <v>119</v>
      </c>
      <c r="B38" s="10" t="s">
        <v>120</v>
      </c>
      <c r="C38" s="10" t="s">
        <v>121</v>
      </c>
      <c r="D38" s="10">
        <v>3500000</v>
      </c>
      <c r="E38" s="10">
        <v>11280.5</v>
      </c>
      <c r="F38" s="10">
        <v>1.2166984897920179</v>
      </c>
    </row>
    <row r="39" spans="1:6" x14ac:dyDescent="0.2">
      <c r="A39" s="10" t="s">
        <v>852</v>
      </c>
      <c r="B39" s="10" t="s">
        <v>853</v>
      </c>
      <c r="C39" s="10" t="s">
        <v>16</v>
      </c>
      <c r="D39" s="10">
        <v>450000</v>
      </c>
      <c r="E39" s="10">
        <v>10938.6</v>
      </c>
      <c r="F39" s="10">
        <v>1.1798216480155106</v>
      </c>
    </row>
    <row r="40" spans="1:6" x14ac:dyDescent="0.2">
      <c r="A40" s="10" t="s">
        <v>58</v>
      </c>
      <c r="B40" s="10" t="s">
        <v>59</v>
      </c>
      <c r="C40" s="10" t="s">
        <v>19</v>
      </c>
      <c r="D40" s="10">
        <v>2900000</v>
      </c>
      <c r="E40" s="10">
        <v>10609.65</v>
      </c>
      <c r="F40" s="10">
        <v>1.1443415745952645</v>
      </c>
    </row>
    <row r="41" spans="1:6" x14ac:dyDescent="0.2">
      <c r="A41" s="10" t="s">
        <v>843</v>
      </c>
      <c r="B41" s="10" t="s">
        <v>844</v>
      </c>
      <c r="C41" s="10" t="s">
        <v>83</v>
      </c>
      <c r="D41" s="10">
        <v>5750000</v>
      </c>
      <c r="E41" s="10">
        <v>10522.5</v>
      </c>
      <c r="F41" s="10">
        <v>1.1349417010625866</v>
      </c>
    </row>
    <row r="42" spans="1:6" x14ac:dyDescent="0.2">
      <c r="A42" s="10" t="s">
        <v>86</v>
      </c>
      <c r="B42" s="10" t="s">
        <v>87</v>
      </c>
      <c r="C42" s="10" t="s">
        <v>88</v>
      </c>
      <c r="D42" s="10">
        <v>6705969</v>
      </c>
      <c r="E42" s="10">
        <v>10478.07656</v>
      </c>
      <c r="F42" s="10">
        <v>1.1301502527793219</v>
      </c>
    </row>
    <row r="43" spans="1:6" x14ac:dyDescent="0.2">
      <c r="A43" s="10" t="s">
        <v>99</v>
      </c>
      <c r="B43" s="10" t="s">
        <v>100</v>
      </c>
      <c r="C43" s="10" t="s">
        <v>83</v>
      </c>
      <c r="D43" s="10">
        <v>1000000</v>
      </c>
      <c r="E43" s="10">
        <v>10139</v>
      </c>
      <c r="F43" s="10">
        <v>1.0935779431763901</v>
      </c>
    </row>
    <row r="44" spans="1:6" x14ac:dyDescent="0.2">
      <c r="A44" s="10" t="s">
        <v>1032</v>
      </c>
      <c r="B44" s="10" t="s">
        <v>1033</v>
      </c>
      <c r="C44" s="10" t="s">
        <v>842</v>
      </c>
      <c r="D44" s="10">
        <v>2000000</v>
      </c>
      <c r="E44" s="10">
        <v>9806</v>
      </c>
      <c r="F44" s="10">
        <v>1.0576610425868116</v>
      </c>
    </row>
    <row r="45" spans="1:6" x14ac:dyDescent="0.2">
      <c r="A45" s="10" t="s">
        <v>875</v>
      </c>
      <c r="B45" s="10" t="s">
        <v>876</v>
      </c>
      <c r="C45" s="10" t="s">
        <v>11</v>
      </c>
      <c r="D45" s="10">
        <v>13000000</v>
      </c>
      <c r="E45" s="10">
        <v>9360</v>
      </c>
      <c r="F45" s="10">
        <v>1.0095561246800486</v>
      </c>
    </row>
    <row r="46" spans="1:6" x14ac:dyDescent="0.2">
      <c r="A46" s="10" t="s">
        <v>845</v>
      </c>
      <c r="B46" s="10" t="s">
        <v>846</v>
      </c>
      <c r="C46" s="10" t="s">
        <v>48</v>
      </c>
      <c r="D46" s="10">
        <v>585000</v>
      </c>
      <c r="E46" s="10">
        <v>9359.1224999999995</v>
      </c>
      <c r="F46" s="10">
        <v>1.0094614787933598</v>
      </c>
    </row>
    <row r="47" spans="1:6" x14ac:dyDescent="0.2">
      <c r="A47" s="10" t="s">
        <v>114</v>
      </c>
      <c r="B47" s="10" t="s">
        <v>115</v>
      </c>
      <c r="C47" s="10" t="s">
        <v>116</v>
      </c>
      <c r="D47" s="10">
        <v>6700000</v>
      </c>
      <c r="E47" s="10">
        <v>9235.9500000000007</v>
      </c>
      <c r="F47" s="10">
        <v>0.99617627027122813</v>
      </c>
    </row>
    <row r="48" spans="1:6" x14ac:dyDescent="0.2">
      <c r="A48" s="10" t="s">
        <v>1134</v>
      </c>
      <c r="B48" s="10" t="s">
        <v>1135</v>
      </c>
      <c r="C48" s="10" t="s">
        <v>62</v>
      </c>
      <c r="D48" s="10">
        <v>1050000</v>
      </c>
      <c r="E48" s="10">
        <v>9112.4249999999993</v>
      </c>
      <c r="F48" s="10">
        <v>0.98285304160658016</v>
      </c>
    </row>
    <row r="49" spans="1:6" x14ac:dyDescent="0.2">
      <c r="A49" s="10" t="s">
        <v>1052</v>
      </c>
      <c r="B49" s="10" t="s">
        <v>1053</v>
      </c>
      <c r="C49" s="10" t="s">
        <v>16</v>
      </c>
      <c r="D49" s="10">
        <v>1900000</v>
      </c>
      <c r="E49" s="10">
        <v>9100.0499999999993</v>
      </c>
      <c r="F49" s="10">
        <v>0.98151829192250806</v>
      </c>
    </row>
    <row r="50" spans="1:6" x14ac:dyDescent="0.2">
      <c r="A50" s="10" t="s">
        <v>109</v>
      </c>
      <c r="B50" s="10" t="s">
        <v>110</v>
      </c>
      <c r="C50" s="10" t="s">
        <v>11</v>
      </c>
      <c r="D50" s="10">
        <v>1930000</v>
      </c>
      <c r="E50" s="10">
        <v>9060.3850000000002</v>
      </c>
      <c r="F50" s="10">
        <v>0.97724008212705571</v>
      </c>
    </row>
    <row r="51" spans="1:6" x14ac:dyDescent="0.2">
      <c r="A51" s="10" t="s">
        <v>847</v>
      </c>
      <c r="B51" s="10" t="s">
        <v>848</v>
      </c>
      <c r="C51" s="10" t="s">
        <v>76</v>
      </c>
      <c r="D51" s="10">
        <v>640000</v>
      </c>
      <c r="E51" s="10">
        <v>8974.08</v>
      </c>
      <c r="F51" s="10">
        <v>0.96793134907785572</v>
      </c>
    </row>
    <row r="52" spans="1:6" x14ac:dyDescent="0.2">
      <c r="A52" s="10" t="s">
        <v>72</v>
      </c>
      <c r="B52" s="10" t="s">
        <v>73</v>
      </c>
      <c r="C52" s="10" t="s">
        <v>24</v>
      </c>
      <c r="D52" s="10">
        <v>1555556</v>
      </c>
      <c r="E52" s="10">
        <v>8799.0025139999998</v>
      </c>
      <c r="F52" s="10">
        <v>0.9490477434918636</v>
      </c>
    </row>
    <row r="53" spans="1:6" x14ac:dyDescent="0.2">
      <c r="A53" s="10" t="s">
        <v>849</v>
      </c>
      <c r="B53" s="10" t="s">
        <v>850</v>
      </c>
      <c r="C53" s="10" t="s">
        <v>851</v>
      </c>
      <c r="D53" s="10">
        <v>580000</v>
      </c>
      <c r="E53" s="10">
        <v>7895.54</v>
      </c>
      <c r="F53" s="10">
        <v>0.85160157742054599</v>
      </c>
    </row>
    <row r="54" spans="1:6" x14ac:dyDescent="0.2">
      <c r="A54" s="10" t="s">
        <v>117</v>
      </c>
      <c r="B54" s="10" t="s">
        <v>118</v>
      </c>
      <c r="C54" s="10" t="s">
        <v>62</v>
      </c>
      <c r="D54" s="10">
        <v>2900000</v>
      </c>
      <c r="E54" s="10">
        <v>6999.15</v>
      </c>
      <c r="F54" s="10">
        <v>0.75491824252717532</v>
      </c>
    </row>
    <row r="55" spans="1:6" x14ac:dyDescent="0.2">
      <c r="A55" s="10" t="s">
        <v>104</v>
      </c>
      <c r="B55" s="10" t="s">
        <v>105</v>
      </c>
      <c r="C55" s="10" t="s">
        <v>106</v>
      </c>
      <c r="D55" s="10">
        <v>3400000</v>
      </c>
      <c r="E55" s="10">
        <v>6222</v>
      </c>
      <c r="F55" s="10">
        <v>0.67109596236744251</v>
      </c>
    </row>
    <row r="56" spans="1:6" x14ac:dyDescent="0.2">
      <c r="A56" s="10" t="s">
        <v>1034</v>
      </c>
      <c r="B56" s="10" t="s">
        <v>1035</v>
      </c>
      <c r="C56" s="10" t="s">
        <v>842</v>
      </c>
      <c r="D56" s="10">
        <v>4000000</v>
      </c>
      <c r="E56" s="10">
        <v>6158</v>
      </c>
      <c r="F56" s="10">
        <v>0.66419301450638235</v>
      </c>
    </row>
    <row r="57" spans="1:6" x14ac:dyDescent="0.2">
      <c r="A57" s="10" t="s">
        <v>1295</v>
      </c>
      <c r="B57" s="10" t="s">
        <v>1296</v>
      </c>
      <c r="C57" s="10" t="s">
        <v>62</v>
      </c>
      <c r="D57" s="10">
        <v>620000</v>
      </c>
      <c r="E57" s="10">
        <v>5976.8</v>
      </c>
      <c r="F57" s="10">
        <v>0.64464904337475581</v>
      </c>
    </row>
    <row r="58" spans="1:6" x14ac:dyDescent="0.2">
      <c r="A58" s="10" t="s">
        <v>1038</v>
      </c>
      <c r="B58" s="10" t="s">
        <v>1039</v>
      </c>
      <c r="C58" s="10" t="s">
        <v>24</v>
      </c>
      <c r="D58" s="10">
        <v>7500000</v>
      </c>
      <c r="E58" s="10">
        <v>5932.5</v>
      </c>
      <c r="F58" s="10">
        <v>0.63987090915217826</v>
      </c>
    </row>
    <row r="59" spans="1:6" x14ac:dyDescent="0.2">
      <c r="A59" s="10" t="s">
        <v>883</v>
      </c>
      <c r="B59" s="10" t="s">
        <v>884</v>
      </c>
      <c r="C59" s="10" t="s">
        <v>851</v>
      </c>
      <c r="D59" s="10">
        <v>3000000</v>
      </c>
      <c r="E59" s="10">
        <v>5239.5</v>
      </c>
      <c r="F59" s="10">
        <v>0.56512492684413607</v>
      </c>
    </row>
    <row r="60" spans="1:6" x14ac:dyDescent="0.2">
      <c r="A60" s="10" t="s">
        <v>101</v>
      </c>
      <c r="B60" s="10" t="s">
        <v>102</v>
      </c>
      <c r="C60" s="10" t="s">
        <v>103</v>
      </c>
      <c r="D60" s="10">
        <v>700000</v>
      </c>
      <c r="E60" s="10">
        <v>4771.2</v>
      </c>
      <c r="F60" s="10">
        <v>0.51461476304203502</v>
      </c>
    </row>
    <row r="61" spans="1:6" x14ac:dyDescent="0.2">
      <c r="A61" s="10" t="s">
        <v>939</v>
      </c>
      <c r="B61" s="10" t="s">
        <v>940</v>
      </c>
      <c r="C61" s="10" t="s">
        <v>106</v>
      </c>
      <c r="D61" s="10">
        <v>5344319</v>
      </c>
      <c r="E61" s="10">
        <v>4462.5063650000002</v>
      </c>
      <c r="F61" s="10">
        <v>0.48131951198818912</v>
      </c>
    </row>
    <row r="62" spans="1:6" x14ac:dyDescent="0.2">
      <c r="A62" s="10" t="s">
        <v>126</v>
      </c>
      <c r="B62" s="10" t="s">
        <v>127</v>
      </c>
      <c r="C62" s="10" t="s">
        <v>76</v>
      </c>
      <c r="D62" s="10">
        <v>2747000</v>
      </c>
      <c r="E62" s="10">
        <v>3568.3530000000001</v>
      </c>
      <c r="F62" s="10">
        <v>0.38487741732590014</v>
      </c>
    </row>
    <row r="63" spans="1:6" x14ac:dyDescent="0.2">
      <c r="A63" s="10" t="s">
        <v>122</v>
      </c>
      <c r="B63" s="10" t="s">
        <v>123</v>
      </c>
      <c r="C63" s="10" t="s">
        <v>94</v>
      </c>
      <c r="D63" s="10">
        <v>1267354</v>
      </c>
      <c r="E63" s="10">
        <v>3189.930018</v>
      </c>
      <c r="F63" s="10">
        <v>0.34406125929194842</v>
      </c>
    </row>
    <row r="64" spans="1:6" x14ac:dyDescent="0.2">
      <c r="A64" s="10" t="s">
        <v>941</v>
      </c>
      <c r="B64" s="10" t="s">
        <v>942</v>
      </c>
      <c r="C64" s="10" t="s">
        <v>121</v>
      </c>
      <c r="D64" s="10">
        <v>2650000</v>
      </c>
      <c r="E64" s="10">
        <v>2229.9749999999999</v>
      </c>
      <c r="F64" s="10">
        <v>0.24052189306980673</v>
      </c>
    </row>
    <row r="65" spans="1:6" x14ac:dyDescent="0.2">
      <c r="A65" s="10" t="s">
        <v>1016</v>
      </c>
      <c r="B65" s="10" t="s">
        <v>1017</v>
      </c>
      <c r="C65" s="10" t="s">
        <v>76</v>
      </c>
      <c r="D65" s="10">
        <v>400000</v>
      </c>
      <c r="E65" s="10">
        <v>508.2</v>
      </c>
      <c r="F65" s="10">
        <v>5.4813720359230836E-2</v>
      </c>
    </row>
    <row r="66" spans="1:6" x14ac:dyDescent="0.2">
      <c r="A66" s="12" t="s">
        <v>135</v>
      </c>
      <c r="B66" s="10"/>
      <c r="C66" s="10"/>
      <c r="D66" s="10"/>
      <c r="E66" s="12">
        <f xml:space="preserve"> SUM(E8:E65)</f>
        <v>855471.59335700015</v>
      </c>
      <c r="F66" s="12">
        <f>SUM(F8:F65)</f>
        <v>92.269934461897364</v>
      </c>
    </row>
    <row r="67" spans="1:6" x14ac:dyDescent="0.2">
      <c r="A67" s="10"/>
      <c r="B67" s="10"/>
      <c r="C67" s="10"/>
      <c r="D67" s="10"/>
      <c r="E67" s="10"/>
      <c r="F67" s="10"/>
    </row>
    <row r="68" spans="1:6" x14ac:dyDescent="0.2">
      <c r="A68" s="12" t="s">
        <v>1297</v>
      </c>
      <c r="B68" s="10"/>
      <c r="C68" s="10"/>
      <c r="D68" s="10"/>
      <c r="E68" s="10"/>
      <c r="F68" s="10"/>
    </row>
    <row r="69" spans="1:6" x14ac:dyDescent="0.2">
      <c r="A69" s="10" t="s">
        <v>857</v>
      </c>
      <c r="B69" s="10" t="s">
        <v>1298</v>
      </c>
      <c r="C69" s="10" t="s">
        <v>132</v>
      </c>
      <c r="D69" s="10">
        <v>38000</v>
      </c>
      <c r="E69" s="10">
        <v>0.60040000000000004</v>
      </c>
      <c r="F69" s="10">
        <v>6.4758279621570641E-5</v>
      </c>
    </row>
    <row r="70" spans="1:6" x14ac:dyDescent="0.2">
      <c r="A70" s="10" t="s">
        <v>133</v>
      </c>
      <c r="B70" s="10" t="s">
        <v>134</v>
      </c>
      <c r="C70" s="10" t="s">
        <v>132</v>
      </c>
      <c r="D70" s="10">
        <v>73500</v>
      </c>
      <c r="E70" s="10">
        <v>7.3499999999999998E-3</v>
      </c>
      <c r="F70" s="10">
        <v>7.9276041841862787E-7</v>
      </c>
    </row>
    <row r="71" spans="1:6" x14ac:dyDescent="0.2">
      <c r="A71" s="10" t="s">
        <v>1058</v>
      </c>
      <c r="B71" s="10" t="s">
        <v>1299</v>
      </c>
      <c r="C71" s="10" t="s">
        <v>132</v>
      </c>
      <c r="D71" s="10">
        <v>45000</v>
      </c>
      <c r="E71" s="10">
        <v>4.4999999999999997E-3</v>
      </c>
      <c r="F71" s="10">
        <v>4.8536352148079259E-7</v>
      </c>
    </row>
    <row r="72" spans="1:6" x14ac:dyDescent="0.2">
      <c r="A72" s="12" t="s">
        <v>135</v>
      </c>
      <c r="B72" s="10"/>
      <c r="C72" s="10"/>
      <c r="D72" s="10"/>
      <c r="E72" s="12">
        <f>SUM(E69:E71)</f>
        <v>0.61224999999999996</v>
      </c>
      <c r="F72" s="12">
        <f>SUM(F69:F71)</f>
        <v>6.6036403561470051E-5</v>
      </c>
    </row>
    <row r="73" spans="1:6" x14ac:dyDescent="0.2">
      <c r="A73" s="10"/>
      <c r="B73" s="10"/>
      <c r="C73" s="10"/>
      <c r="D73" s="10"/>
      <c r="E73" s="10"/>
      <c r="F73" s="10"/>
    </row>
    <row r="74" spans="1:6" x14ac:dyDescent="0.2">
      <c r="A74" s="12" t="s">
        <v>1060</v>
      </c>
      <c r="B74" s="10"/>
      <c r="C74" s="10"/>
      <c r="D74" s="10"/>
      <c r="E74" s="10"/>
      <c r="F74" s="10"/>
    </row>
    <row r="75" spans="1:6" x14ac:dyDescent="0.2">
      <c r="A75" s="10"/>
      <c r="B75" s="10"/>
      <c r="C75" s="10"/>
      <c r="D75" s="10"/>
      <c r="E75" s="10"/>
      <c r="F75" s="10"/>
    </row>
    <row r="76" spans="1:6" x14ac:dyDescent="0.2">
      <c r="A76" s="10"/>
      <c r="B76" s="10"/>
      <c r="C76" s="10"/>
      <c r="D76" s="10"/>
      <c r="E76" s="10"/>
      <c r="F76" s="10"/>
    </row>
    <row r="77" spans="1:6" x14ac:dyDescent="0.2">
      <c r="A77" s="10" t="s">
        <v>1063</v>
      </c>
      <c r="B77" s="10" t="s">
        <v>1064</v>
      </c>
      <c r="C77" s="10" t="s">
        <v>16</v>
      </c>
      <c r="D77" s="10">
        <v>500000</v>
      </c>
      <c r="E77" s="10">
        <v>18321.18749</v>
      </c>
      <c r="F77" s="10">
        <v>1.976096906190276</v>
      </c>
    </row>
    <row r="78" spans="1:6" x14ac:dyDescent="0.2">
      <c r="A78" s="12" t="s">
        <v>135</v>
      </c>
      <c r="B78" s="10"/>
      <c r="C78" s="10"/>
      <c r="D78" s="10"/>
      <c r="E78" s="12">
        <f>SUM(E77:E77)</f>
        <v>18321.18749</v>
      </c>
      <c r="F78" s="12">
        <f>SUM(F77:F77)</f>
        <v>1.976096906190276</v>
      </c>
    </row>
    <row r="79" spans="1:6" x14ac:dyDescent="0.2">
      <c r="A79" s="10"/>
      <c r="B79" s="10"/>
      <c r="C79" s="10"/>
      <c r="D79" s="10"/>
      <c r="E79" s="10"/>
      <c r="F79" s="10"/>
    </row>
    <row r="80" spans="1:6" x14ac:dyDescent="0.2">
      <c r="A80" s="12" t="s">
        <v>135</v>
      </c>
      <c r="B80" s="10"/>
      <c r="C80" s="10"/>
      <c r="D80" s="10"/>
      <c r="E80" s="40">
        <v>873793.3930970002</v>
      </c>
      <c r="F80" s="40">
        <v>94.246097404491195</v>
      </c>
    </row>
    <row r="81" spans="1:6" x14ac:dyDescent="0.2">
      <c r="A81" s="10"/>
      <c r="B81" s="10"/>
      <c r="C81" s="10"/>
      <c r="D81" s="10"/>
      <c r="E81" s="63"/>
      <c r="F81" s="63"/>
    </row>
    <row r="82" spans="1:6" x14ac:dyDescent="0.2">
      <c r="A82" s="12" t="s">
        <v>152</v>
      </c>
      <c r="B82" s="10"/>
      <c r="C82" s="10"/>
      <c r="D82" s="10"/>
      <c r="E82" s="40">
        <v>53346.740193400001</v>
      </c>
      <c r="F82" s="40">
        <v>5.75</v>
      </c>
    </row>
    <row r="83" spans="1:6" x14ac:dyDescent="0.2">
      <c r="A83" s="10"/>
      <c r="B83" s="10"/>
      <c r="C83" s="10"/>
      <c r="D83" s="10"/>
      <c r="E83" s="63"/>
      <c r="F83" s="63"/>
    </row>
    <row r="84" spans="1:6" x14ac:dyDescent="0.2">
      <c r="A84" s="14" t="s">
        <v>153</v>
      </c>
      <c r="B84" s="7"/>
      <c r="C84" s="7"/>
      <c r="D84" s="7"/>
      <c r="E84" s="64">
        <v>927140.13329040015</v>
      </c>
      <c r="F84" s="64">
        <f xml:space="preserve"> ROUND(SUM(F80:F83),2)</f>
        <v>100</v>
      </c>
    </row>
    <row r="86" spans="1:6" x14ac:dyDescent="0.2">
      <c r="A86" s="15" t="s">
        <v>157</v>
      </c>
    </row>
    <row r="87" spans="1:6" x14ac:dyDescent="0.2">
      <c r="A87" s="15" t="s">
        <v>158</v>
      </c>
    </row>
    <row r="88" spans="1:6" x14ac:dyDescent="0.2">
      <c r="A88" s="15" t="s">
        <v>159</v>
      </c>
    </row>
    <row r="89" spans="1:6" x14ac:dyDescent="0.2">
      <c r="A89" s="2" t="s">
        <v>863</v>
      </c>
      <c r="B89" s="16">
        <v>34.2536743</v>
      </c>
    </row>
    <row r="90" spans="1:6" x14ac:dyDescent="0.2">
      <c r="A90" s="2" t="s">
        <v>864</v>
      </c>
      <c r="B90" s="16">
        <v>444.2050529</v>
      </c>
    </row>
    <row r="91" spans="1:6" x14ac:dyDescent="0.2">
      <c r="A91" s="2" t="s">
        <v>865</v>
      </c>
      <c r="B91" s="16">
        <v>33.195866100000003</v>
      </c>
    </row>
    <row r="92" spans="1:6" x14ac:dyDescent="0.2">
      <c r="A92" s="2" t="s">
        <v>866</v>
      </c>
      <c r="B92" s="16">
        <v>432.22793109999998</v>
      </c>
    </row>
    <row r="94" spans="1:6" x14ac:dyDescent="0.2">
      <c r="A94" s="15" t="s">
        <v>160</v>
      </c>
    </row>
    <row r="95" spans="1:6" x14ac:dyDescent="0.2">
      <c r="A95" s="2" t="s">
        <v>863</v>
      </c>
      <c r="B95" s="16">
        <v>38.723075700000003</v>
      </c>
    </row>
    <row r="96" spans="1:6" x14ac:dyDescent="0.2">
      <c r="A96" s="2" t="s">
        <v>864</v>
      </c>
      <c r="B96" s="16">
        <v>502.16588369999999</v>
      </c>
    </row>
    <row r="97" spans="1:2" x14ac:dyDescent="0.2">
      <c r="A97" s="2" t="s">
        <v>865</v>
      </c>
      <c r="B97" s="16">
        <v>37.311652500000001</v>
      </c>
    </row>
    <row r="98" spans="1:2" x14ac:dyDescent="0.2">
      <c r="A98" s="2" t="s">
        <v>866</v>
      </c>
      <c r="B98" s="16">
        <v>485.81636750000001</v>
      </c>
    </row>
    <row r="100" spans="1:2" x14ac:dyDescent="0.2">
      <c r="A100" s="15" t="s">
        <v>161</v>
      </c>
      <c r="B100" s="61" t="s">
        <v>867</v>
      </c>
    </row>
    <row r="102" spans="1:2" x14ac:dyDescent="0.2">
      <c r="A102" s="15" t="s">
        <v>868</v>
      </c>
      <c r="B102" s="62">
        <v>9.7250604701981991E-2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showGridLines="0" zoomScale="115" zoomScaleNormal="115" workbookViewId="0"/>
  </sheetViews>
  <sheetFormatPr defaultRowHeight="11.25" x14ac:dyDescent="0.2"/>
  <cols>
    <col min="1" max="1" width="38" style="3" customWidth="1"/>
    <col min="2" max="2" width="43.28515625" style="3" bestFit="1" customWidth="1"/>
    <col min="3" max="3" width="11.855468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80" t="s">
        <v>421</v>
      </c>
      <c r="C1" s="80"/>
      <c r="D1" s="80"/>
      <c r="E1" s="80"/>
    </row>
    <row r="3" spans="1:6" s="1" customFormat="1" x14ac:dyDescent="0.2">
      <c r="A3" s="4" t="s">
        <v>1</v>
      </c>
      <c r="B3" s="4" t="s">
        <v>2</v>
      </c>
      <c r="C3" s="4" t="s">
        <v>163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136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258</v>
      </c>
      <c r="B8" s="9" t="s">
        <v>573</v>
      </c>
      <c r="C8" s="9" t="s">
        <v>196</v>
      </c>
      <c r="D8" s="9">
        <v>4400</v>
      </c>
      <c r="E8" s="10">
        <v>44385.836000000003</v>
      </c>
      <c r="F8" s="10">
        <v>6.6641655285869597</v>
      </c>
    </row>
    <row r="9" spans="1:6" x14ac:dyDescent="0.2">
      <c r="A9" s="9" t="s">
        <v>329</v>
      </c>
      <c r="B9" s="9" t="s">
        <v>702</v>
      </c>
      <c r="C9" s="9" t="s">
        <v>179</v>
      </c>
      <c r="D9" s="9">
        <v>1650</v>
      </c>
      <c r="E9" s="10">
        <v>16872.586500000001</v>
      </c>
      <c r="F9" s="10">
        <v>2.5332790697330001</v>
      </c>
    </row>
    <row r="10" spans="1:6" x14ac:dyDescent="0.2">
      <c r="A10" s="9" t="s">
        <v>216</v>
      </c>
      <c r="B10" s="9" t="s">
        <v>665</v>
      </c>
      <c r="C10" s="9" t="s">
        <v>196</v>
      </c>
      <c r="D10" s="9">
        <v>1320</v>
      </c>
      <c r="E10" s="10">
        <v>13650.331200000001</v>
      </c>
      <c r="F10" s="10">
        <v>2.04948413356087</v>
      </c>
    </row>
    <row r="11" spans="1:6" x14ac:dyDescent="0.2">
      <c r="A11" s="9" t="s">
        <v>324</v>
      </c>
      <c r="B11" s="9" t="s">
        <v>661</v>
      </c>
      <c r="C11" s="9" t="s">
        <v>218</v>
      </c>
      <c r="D11" s="9">
        <v>520</v>
      </c>
      <c r="E11" s="10">
        <v>13128.621999999999</v>
      </c>
      <c r="F11" s="10">
        <v>1.9711538196610401</v>
      </c>
    </row>
    <row r="12" spans="1:6" x14ac:dyDescent="0.2">
      <c r="A12" s="9" t="s">
        <v>263</v>
      </c>
      <c r="B12" s="9" t="s">
        <v>703</v>
      </c>
      <c r="C12" s="9" t="s">
        <v>264</v>
      </c>
      <c r="D12" s="9">
        <v>1250</v>
      </c>
      <c r="E12" s="10">
        <v>12628.35</v>
      </c>
      <c r="F12" s="10">
        <v>1.8960421237290901</v>
      </c>
    </row>
    <row r="13" spans="1:6" x14ac:dyDescent="0.2">
      <c r="A13" s="9" t="s">
        <v>378</v>
      </c>
      <c r="B13" s="9" t="s">
        <v>676</v>
      </c>
      <c r="C13" s="9" t="s">
        <v>277</v>
      </c>
      <c r="D13" s="9">
        <v>1200</v>
      </c>
      <c r="E13" s="10">
        <v>12146.364</v>
      </c>
      <c r="F13" s="10">
        <v>1.82367591919345</v>
      </c>
    </row>
    <row r="14" spans="1:6" x14ac:dyDescent="0.2">
      <c r="A14" s="9" t="s">
        <v>389</v>
      </c>
      <c r="B14" s="9" t="s">
        <v>704</v>
      </c>
      <c r="C14" s="9" t="s">
        <v>196</v>
      </c>
      <c r="D14" s="9">
        <v>1200</v>
      </c>
      <c r="E14" s="10">
        <v>12056.136</v>
      </c>
      <c r="F14" s="10">
        <v>1.8101289325530801</v>
      </c>
    </row>
    <row r="15" spans="1:6" x14ac:dyDescent="0.2">
      <c r="A15" s="9" t="s">
        <v>219</v>
      </c>
      <c r="B15" s="9" t="s">
        <v>669</v>
      </c>
      <c r="C15" s="9" t="s">
        <v>220</v>
      </c>
      <c r="D15" s="9">
        <v>1480</v>
      </c>
      <c r="E15" s="10">
        <v>9970.2864000000009</v>
      </c>
      <c r="F15" s="10">
        <v>1.49695589685456</v>
      </c>
    </row>
    <row r="16" spans="1:6" x14ac:dyDescent="0.2">
      <c r="A16" s="9" t="s">
        <v>212</v>
      </c>
      <c r="B16" s="9" t="s">
        <v>671</v>
      </c>
      <c r="C16" s="9" t="s">
        <v>213</v>
      </c>
      <c r="D16" s="9">
        <v>19</v>
      </c>
      <c r="E16" s="10">
        <v>9706.1214999999993</v>
      </c>
      <c r="F16" s="10">
        <v>1.45729372578623</v>
      </c>
    </row>
    <row r="17" spans="1:6" x14ac:dyDescent="0.2">
      <c r="A17" s="9" t="s">
        <v>379</v>
      </c>
      <c r="B17" s="9" t="s">
        <v>569</v>
      </c>
      <c r="C17" s="9" t="s">
        <v>220</v>
      </c>
      <c r="D17" s="9">
        <v>950</v>
      </c>
      <c r="E17" s="10">
        <v>9569.16</v>
      </c>
      <c r="F17" s="10">
        <v>1.4367300913186201</v>
      </c>
    </row>
    <row r="18" spans="1:6" x14ac:dyDescent="0.2">
      <c r="A18" s="9" t="s">
        <v>215</v>
      </c>
      <c r="B18" s="9" t="s">
        <v>705</v>
      </c>
      <c r="C18" s="9" t="s">
        <v>213</v>
      </c>
      <c r="D18" s="9">
        <v>18</v>
      </c>
      <c r="E18" s="10">
        <v>9121.2839999999997</v>
      </c>
      <c r="F18" s="10">
        <v>1.3694852206738199</v>
      </c>
    </row>
    <row r="19" spans="1:6" x14ac:dyDescent="0.2">
      <c r="A19" s="9" t="s">
        <v>209</v>
      </c>
      <c r="B19" s="9" t="s">
        <v>577</v>
      </c>
      <c r="C19" s="9" t="s">
        <v>210</v>
      </c>
      <c r="D19" s="9">
        <v>850</v>
      </c>
      <c r="E19" s="10">
        <v>8569.8785000000007</v>
      </c>
      <c r="F19" s="10">
        <v>1.28669625336962</v>
      </c>
    </row>
    <row r="20" spans="1:6" x14ac:dyDescent="0.2">
      <c r="A20" s="9" t="s">
        <v>390</v>
      </c>
      <c r="B20" s="9" t="s">
        <v>706</v>
      </c>
      <c r="C20" s="9" t="s">
        <v>277</v>
      </c>
      <c r="D20" s="9">
        <v>800</v>
      </c>
      <c r="E20" s="10">
        <v>8080.6480000000001</v>
      </c>
      <c r="F20" s="10">
        <v>1.2132423471813201</v>
      </c>
    </row>
    <row r="21" spans="1:6" x14ac:dyDescent="0.2">
      <c r="A21" s="9" t="s">
        <v>335</v>
      </c>
      <c r="B21" s="9" t="s">
        <v>707</v>
      </c>
      <c r="C21" s="9" t="s">
        <v>277</v>
      </c>
      <c r="D21" s="9">
        <v>750</v>
      </c>
      <c r="E21" s="10">
        <v>7575.6075000000001</v>
      </c>
      <c r="F21" s="10">
        <v>1.1374147004824899</v>
      </c>
    </row>
    <row r="22" spans="1:6" x14ac:dyDescent="0.2">
      <c r="A22" s="9" t="s">
        <v>211</v>
      </c>
      <c r="B22" s="9" t="s">
        <v>708</v>
      </c>
      <c r="C22" s="9" t="s">
        <v>196</v>
      </c>
      <c r="D22" s="9">
        <v>650</v>
      </c>
      <c r="E22" s="10">
        <v>6698.8545000000004</v>
      </c>
      <c r="F22" s="10">
        <v>1.00577750163182</v>
      </c>
    </row>
    <row r="23" spans="1:6" x14ac:dyDescent="0.2">
      <c r="A23" s="9" t="s">
        <v>260</v>
      </c>
      <c r="B23" s="9" t="s">
        <v>709</v>
      </c>
      <c r="C23" s="9" t="s">
        <v>218</v>
      </c>
      <c r="D23" s="9">
        <v>650</v>
      </c>
      <c r="E23" s="10">
        <v>6519.7275</v>
      </c>
      <c r="F23" s="10">
        <v>0.97888306669002301</v>
      </c>
    </row>
    <row r="24" spans="1:6" x14ac:dyDescent="0.2">
      <c r="A24" s="9" t="s">
        <v>391</v>
      </c>
      <c r="B24" s="9" t="s">
        <v>674</v>
      </c>
      <c r="C24" s="9" t="s">
        <v>196</v>
      </c>
      <c r="D24" s="9">
        <v>750</v>
      </c>
      <c r="E24" s="10">
        <v>6025.95</v>
      </c>
      <c r="F24" s="10">
        <v>0.90474646612465703</v>
      </c>
    </row>
    <row r="25" spans="1:6" x14ac:dyDescent="0.2">
      <c r="A25" s="9" t="s">
        <v>217</v>
      </c>
      <c r="B25" s="9" t="s">
        <v>710</v>
      </c>
      <c r="C25" s="9" t="s">
        <v>218</v>
      </c>
      <c r="D25" s="9">
        <v>500</v>
      </c>
      <c r="E25" s="10">
        <v>5270.27</v>
      </c>
      <c r="F25" s="10">
        <v>0.79128737510646396</v>
      </c>
    </row>
    <row r="26" spans="1:6" x14ac:dyDescent="0.2">
      <c r="A26" s="9" t="s">
        <v>373</v>
      </c>
      <c r="B26" s="9" t="s">
        <v>711</v>
      </c>
      <c r="C26" s="9" t="s">
        <v>218</v>
      </c>
      <c r="D26" s="9">
        <v>450</v>
      </c>
      <c r="E26" s="10">
        <v>4654.6334999999999</v>
      </c>
      <c r="F26" s="10">
        <v>0.69885465532081203</v>
      </c>
    </row>
    <row r="27" spans="1:6" x14ac:dyDescent="0.2">
      <c r="A27" s="9" t="s">
        <v>392</v>
      </c>
      <c r="B27" s="9" t="s">
        <v>668</v>
      </c>
      <c r="C27" s="9" t="s">
        <v>208</v>
      </c>
      <c r="D27" s="9">
        <v>450</v>
      </c>
      <c r="E27" s="10">
        <v>4516.3305</v>
      </c>
      <c r="F27" s="10">
        <v>0.67808960574282995</v>
      </c>
    </row>
    <row r="28" spans="1:6" x14ac:dyDescent="0.2">
      <c r="A28" s="9" t="s">
        <v>308</v>
      </c>
      <c r="B28" s="9" t="s">
        <v>712</v>
      </c>
      <c r="C28" s="9" t="s">
        <v>141</v>
      </c>
      <c r="D28" s="9">
        <v>408</v>
      </c>
      <c r="E28" s="10">
        <v>4214.0524800000003</v>
      </c>
      <c r="F28" s="10">
        <v>0.63270506548243</v>
      </c>
    </row>
    <row r="29" spans="1:6" x14ac:dyDescent="0.2">
      <c r="A29" s="9" t="s">
        <v>393</v>
      </c>
      <c r="B29" s="9" t="s">
        <v>664</v>
      </c>
      <c r="C29" s="9" t="s">
        <v>218</v>
      </c>
      <c r="D29" s="9">
        <v>400</v>
      </c>
      <c r="E29" s="10">
        <v>4202.732</v>
      </c>
      <c r="F29" s="10">
        <v>0.63100538920319804</v>
      </c>
    </row>
    <row r="30" spans="1:6" x14ac:dyDescent="0.2">
      <c r="A30" s="9" t="s">
        <v>321</v>
      </c>
      <c r="B30" s="9" t="s">
        <v>713</v>
      </c>
      <c r="C30" s="9" t="s">
        <v>213</v>
      </c>
      <c r="D30" s="9">
        <v>8</v>
      </c>
      <c r="E30" s="10">
        <v>4053.904</v>
      </c>
      <c r="F30" s="10">
        <v>0.60866009807725097</v>
      </c>
    </row>
    <row r="31" spans="1:6" x14ac:dyDescent="0.2">
      <c r="A31" s="9" t="s">
        <v>394</v>
      </c>
      <c r="B31" s="9" t="s">
        <v>677</v>
      </c>
      <c r="C31" s="9" t="s">
        <v>220</v>
      </c>
      <c r="D31" s="9">
        <v>400</v>
      </c>
      <c r="E31" s="10">
        <v>4043.116</v>
      </c>
      <c r="F31" s="10">
        <v>0.60704036925830096</v>
      </c>
    </row>
    <row r="32" spans="1:6" x14ac:dyDescent="0.2">
      <c r="A32" s="9" t="s">
        <v>207</v>
      </c>
      <c r="B32" s="9" t="s">
        <v>714</v>
      </c>
      <c r="C32" s="9" t="s">
        <v>208</v>
      </c>
      <c r="D32" s="9">
        <v>400</v>
      </c>
      <c r="E32" s="10">
        <v>3993.2840000000001</v>
      </c>
      <c r="F32" s="10">
        <v>0.59955850732783</v>
      </c>
    </row>
    <row r="33" spans="1:6" x14ac:dyDescent="0.2">
      <c r="A33" s="9" t="s">
        <v>221</v>
      </c>
      <c r="B33" s="9" t="s">
        <v>585</v>
      </c>
      <c r="C33" s="9" t="s">
        <v>179</v>
      </c>
      <c r="D33" s="9">
        <v>320</v>
      </c>
      <c r="E33" s="10">
        <v>3317.0176000000001</v>
      </c>
      <c r="F33" s="10">
        <v>0.49802271038978002</v>
      </c>
    </row>
    <row r="34" spans="1:6" x14ac:dyDescent="0.2">
      <c r="A34" s="9" t="s">
        <v>266</v>
      </c>
      <c r="B34" s="9" t="s">
        <v>562</v>
      </c>
      <c r="C34" s="9" t="s">
        <v>179</v>
      </c>
      <c r="D34" s="9">
        <v>320</v>
      </c>
      <c r="E34" s="10">
        <v>3253.8047999999999</v>
      </c>
      <c r="F34" s="10">
        <v>0.48853183220229901</v>
      </c>
    </row>
    <row r="35" spans="1:6" x14ac:dyDescent="0.2">
      <c r="A35" s="9" t="s">
        <v>395</v>
      </c>
      <c r="B35" s="9" t="s">
        <v>715</v>
      </c>
      <c r="C35" s="9" t="s">
        <v>220</v>
      </c>
      <c r="D35" s="9">
        <v>300</v>
      </c>
      <c r="E35" s="10">
        <v>3053.4389999999999</v>
      </c>
      <c r="F35" s="10">
        <v>0.458448567408825</v>
      </c>
    </row>
    <row r="36" spans="1:6" x14ac:dyDescent="0.2">
      <c r="A36" s="9" t="s">
        <v>396</v>
      </c>
      <c r="B36" s="9" t="s">
        <v>716</v>
      </c>
      <c r="C36" s="9" t="s">
        <v>220</v>
      </c>
      <c r="D36" s="9">
        <v>300</v>
      </c>
      <c r="E36" s="10">
        <v>3029.232</v>
      </c>
      <c r="F36" s="10">
        <v>0.45481408691936198</v>
      </c>
    </row>
    <row r="37" spans="1:6" x14ac:dyDescent="0.2">
      <c r="A37" s="9" t="s">
        <v>397</v>
      </c>
      <c r="B37" s="9" t="s">
        <v>717</v>
      </c>
      <c r="C37" s="9" t="s">
        <v>213</v>
      </c>
      <c r="D37" s="9">
        <v>300</v>
      </c>
      <c r="E37" s="10">
        <v>3019.3110000000001</v>
      </c>
      <c r="F37" s="10">
        <v>0.453324530967118</v>
      </c>
    </row>
    <row r="38" spans="1:6" x14ac:dyDescent="0.2">
      <c r="A38" s="9" t="s">
        <v>137</v>
      </c>
      <c r="B38" s="9" t="s">
        <v>718</v>
      </c>
      <c r="C38" s="9" t="s">
        <v>138</v>
      </c>
      <c r="D38" s="9">
        <v>250</v>
      </c>
      <c r="E38" s="10">
        <v>2594.5025000000001</v>
      </c>
      <c r="F38" s="10">
        <v>0.38954305432779701</v>
      </c>
    </row>
    <row r="39" spans="1:6" x14ac:dyDescent="0.2">
      <c r="A39" s="9" t="s">
        <v>398</v>
      </c>
      <c r="B39" s="9" t="s">
        <v>559</v>
      </c>
      <c r="C39" s="9" t="s">
        <v>179</v>
      </c>
      <c r="D39" s="9">
        <v>250</v>
      </c>
      <c r="E39" s="10">
        <v>2544.4549999999999</v>
      </c>
      <c r="F39" s="10">
        <v>0.38202883685779199</v>
      </c>
    </row>
    <row r="40" spans="1:6" x14ac:dyDescent="0.2">
      <c r="A40" s="9" t="s">
        <v>399</v>
      </c>
      <c r="B40" s="9" t="s">
        <v>582</v>
      </c>
      <c r="C40" s="9" t="s">
        <v>169</v>
      </c>
      <c r="D40" s="9">
        <v>250</v>
      </c>
      <c r="E40" s="10">
        <v>2510.6849999999999</v>
      </c>
      <c r="F40" s="10">
        <v>0.37695855114997401</v>
      </c>
    </row>
    <row r="41" spans="1:6" x14ac:dyDescent="0.2">
      <c r="A41" s="9" t="s">
        <v>140</v>
      </c>
      <c r="B41" s="9" t="s">
        <v>588</v>
      </c>
      <c r="C41" s="9" t="s">
        <v>141</v>
      </c>
      <c r="D41" s="9">
        <v>240</v>
      </c>
      <c r="E41" s="10">
        <v>2447.3688000000002</v>
      </c>
      <c r="F41" s="10">
        <v>0.36745214830918699</v>
      </c>
    </row>
    <row r="42" spans="1:6" x14ac:dyDescent="0.2">
      <c r="A42" s="9" t="s">
        <v>325</v>
      </c>
      <c r="B42" s="9" t="s">
        <v>719</v>
      </c>
      <c r="C42" s="9" t="s">
        <v>277</v>
      </c>
      <c r="D42" s="9">
        <v>220</v>
      </c>
      <c r="E42" s="10">
        <v>2257.0086000000001</v>
      </c>
      <c r="F42" s="10">
        <v>0.33887114145702502</v>
      </c>
    </row>
    <row r="43" spans="1:6" x14ac:dyDescent="0.2">
      <c r="A43" s="9" t="s">
        <v>194</v>
      </c>
      <c r="B43" s="9" t="s">
        <v>572</v>
      </c>
      <c r="C43" s="9" t="s">
        <v>190</v>
      </c>
      <c r="D43" s="9">
        <v>150</v>
      </c>
      <c r="E43" s="10">
        <v>1521.0150000000001</v>
      </c>
      <c r="F43" s="10">
        <v>0.22836780029250101</v>
      </c>
    </row>
    <row r="44" spans="1:6" x14ac:dyDescent="0.2">
      <c r="A44" s="9" t="s">
        <v>400</v>
      </c>
      <c r="B44" s="9" t="s">
        <v>593</v>
      </c>
      <c r="C44" s="9" t="s">
        <v>372</v>
      </c>
      <c r="D44" s="9">
        <v>15</v>
      </c>
      <c r="E44" s="10">
        <v>1515.3150000000001</v>
      </c>
      <c r="F44" s="10">
        <v>0.22751199251830601</v>
      </c>
    </row>
    <row r="45" spans="1:6" x14ac:dyDescent="0.2">
      <c r="A45" s="9" t="s">
        <v>334</v>
      </c>
      <c r="B45" s="9" t="s">
        <v>720</v>
      </c>
      <c r="C45" s="9" t="s">
        <v>196</v>
      </c>
      <c r="D45" s="9">
        <v>140</v>
      </c>
      <c r="E45" s="10">
        <v>1424.808</v>
      </c>
      <c r="F45" s="10">
        <v>0.21392311633952199</v>
      </c>
    </row>
    <row r="46" spans="1:6" x14ac:dyDescent="0.2">
      <c r="A46" s="9" t="s">
        <v>401</v>
      </c>
      <c r="B46" s="9" t="s">
        <v>721</v>
      </c>
      <c r="C46" s="9" t="s">
        <v>372</v>
      </c>
      <c r="D46" s="9">
        <v>125</v>
      </c>
      <c r="E46" s="10">
        <v>1279.83375</v>
      </c>
      <c r="F46" s="10">
        <v>0.192156433846874</v>
      </c>
    </row>
    <row r="47" spans="1:6" x14ac:dyDescent="0.2">
      <c r="A47" s="9" t="s">
        <v>402</v>
      </c>
      <c r="B47" s="9" t="s">
        <v>722</v>
      </c>
      <c r="C47" s="9" t="s">
        <v>372</v>
      </c>
      <c r="D47" s="9">
        <v>125</v>
      </c>
      <c r="E47" s="10">
        <v>1275.0362500000001</v>
      </c>
      <c r="F47" s="10">
        <v>0.191436128970259</v>
      </c>
    </row>
    <row r="48" spans="1:6" x14ac:dyDescent="0.2">
      <c r="A48" s="9" t="s">
        <v>403</v>
      </c>
      <c r="B48" s="9" t="s">
        <v>723</v>
      </c>
      <c r="C48" s="9" t="s">
        <v>372</v>
      </c>
      <c r="D48" s="9">
        <v>125</v>
      </c>
      <c r="E48" s="10">
        <v>1271.4349999999999</v>
      </c>
      <c r="F48" s="10">
        <v>0.19089543111994001</v>
      </c>
    </row>
    <row r="49" spans="1:6" x14ac:dyDescent="0.2">
      <c r="A49" s="9" t="s">
        <v>404</v>
      </c>
      <c r="B49" s="9" t="s">
        <v>724</v>
      </c>
      <c r="C49" s="9" t="s">
        <v>372</v>
      </c>
      <c r="D49" s="9">
        <v>125</v>
      </c>
      <c r="E49" s="10">
        <v>1264.3062500000001</v>
      </c>
      <c r="F49" s="10">
        <v>0.18982510837076599</v>
      </c>
    </row>
    <row r="50" spans="1:6" x14ac:dyDescent="0.2">
      <c r="A50" s="9" t="s">
        <v>327</v>
      </c>
      <c r="B50" s="9" t="s">
        <v>675</v>
      </c>
      <c r="C50" s="9" t="s">
        <v>277</v>
      </c>
      <c r="D50" s="9">
        <v>90</v>
      </c>
      <c r="E50" s="10">
        <v>929.54790000000003</v>
      </c>
      <c r="F50" s="10">
        <v>0.13956391566783599</v>
      </c>
    </row>
    <row r="51" spans="1:6" x14ac:dyDescent="0.2">
      <c r="A51" s="9" t="s">
        <v>405</v>
      </c>
      <c r="B51" s="9" t="s">
        <v>725</v>
      </c>
      <c r="C51" s="9" t="s">
        <v>196</v>
      </c>
      <c r="D51" s="9">
        <v>75</v>
      </c>
      <c r="E51" s="10">
        <v>763.56825000000003</v>
      </c>
      <c r="F51" s="10">
        <v>0.114643446399736</v>
      </c>
    </row>
    <row r="52" spans="1:6" x14ac:dyDescent="0.2">
      <c r="A52" s="9" t="s">
        <v>406</v>
      </c>
      <c r="B52" s="9" t="s">
        <v>726</v>
      </c>
      <c r="C52" s="9" t="s">
        <v>196</v>
      </c>
      <c r="D52" s="9">
        <v>60</v>
      </c>
      <c r="E52" s="10">
        <v>610.63199999999995</v>
      </c>
      <c r="F52" s="10">
        <v>9.1681335574080702E-2</v>
      </c>
    </row>
    <row r="53" spans="1:6" x14ac:dyDescent="0.2">
      <c r="A53" s="9" t="s">
        <v>311</v>
      </c>
      <c r="B53" s="9" t="s">
        <v>678</v>
      </c>
      <c r="C53" s="9" t="s">
        <v>210</v>
      </c>
      <c r="D53" s="9">
        <v>50</v>
      </c>
      <c r="E53" s="10">
        <v>588.01099999999997</v>
      </c>
      <c r="F53" s="10">
        <v>8.8284979844244604E-2</v>
      </c>
    </row>
    <row r="54" spans="1:6" x14ac:dyDescent="0.2">
      <c r="A54" s="9" t="s">
        <v>407</v>
      </c>
      <c r="B54" s="9" t="s">
        <v>627</v>
      </c>
      <c r="C54" s="9" t="s">
        <v>218</v>
      </c>
      <c r="D54" s="9">
        <v>50</v>
      </c>
      <c r="E54" s="10">
        <v>502.78899999999999</v>
      </c>
      <c r="F54" s="10">
        <v>7.5489602628025496E-2</v>
      </c>
    </row>
    <row r="55" spans="1:6" x14ac:dyDescent="0.2">
      <c r="A55" s="9" t="s">
        <v>197</v>
      </c>
      <c r="B55" s="9" t="s">
        <v>727</v>
      </c>
      <c r="C55" s="9" t="s">
        <v>198</v>
      </c>
      <c r="D55" s="9">
        <v>30</v>
      </c>
      <c r="E55" s="10">
        <v>106.82550000000001</v>
      </c>
      <c r="F55" s="10">
        <v>1.6038963751275701E-2</v>
      </c>
    </row>
    <row r="56" spans="1:6" x14ac:dyDescent="0.2">
      <c r="A56" s="9" t="s">
        <v>301</v>
      </c>
      <c r="B56" s="9" t="s">
        <v>728</v>
      </c>
      <c r="C56" s="9" t="s">
        <v>165</v>
      </c>
      <c r="D56" s="9">
        <v>10</v>
      </c>
      <c r="E56" s="10">
        <v>100.56489999999999</v>
      </c>
      <c r="F56" s="10">
        <v>1.509898653178E-2</v>
      </c>
    </row>
    <row r="57" spans="1:6" x14ac:dyDescent="0.2">
      <c r="A57" s="8" t="s">
        <v>135</v>
      </c>
      <c r="B57" s="9"/>
      <c r="C57" s="9"/>
      <c r="D57" s="9"/>
      <c r="E57" s="12">
        <f>SUM(E8:E56)</f>
        <v>282834.57818000007</v>
      </c>
      <c r="F57" s="12">
        <f>SUM(F8:F56)</f>
        <v>42.465268564494089</v>
      </c>
    </row>
    <row r="58" spans="1:6" x14ac:dyDescent="0.2">
      <c r="A58" s="9"/>
      <c r="B58" s="9"/>
      <c r="C58" s="9"/>
      <c r="D58" s="9"/>
      <c r="E58" s="10"/>
      <c r="F58" s="10"/>
    </row>
    <row r="59" spans="1:6" x14ac:dyDescent="0.2">
      <c r="A59" s="8" t="s">
        <v>222</v>
      </c>
      <c r="B59" s="9"/>
      <c r="C59" s="9"/>
      <c r="D59" s="9"/>
      <c r="E59" s="10"/>
      <c r="F59" s="10"/>
    </row>
    <row r="60" spans="1:6" x14ac:dyDescent="0.2">
      <c r="A60" s="9" t="s">
        <v>235</v>
      </c>
      <c r="B60" s="9" t="s">
        <v>700</v>
      </c>
      <c r="C60" s="9" t="s">
        <v>236</v>
      </c>
      <c r="D60" s="9">
        <v>2750</v>
      </c>
      <c r="E60" s="10">
        <v>36124.824999999997</v>
      </c>
      <c r="F60" s="10">
        <v>5.42384317130439</v>
      </c>
    </row>
    <row r="61" spans="1:6" x14ac:dyDescent="0.2">
      <c r="A61" s="9" t="s">
        <v>281</v>
      </c>
      <c r="B61" s="9" t="s">
        <v>679</v>
      </c>
      <c r="C61" s="9" t="s">
        <v>224</v>
      </c>
      <c r="D61" s="9">
        <v>2900</v>
      </c>
      <c r="E61" s="10">
        <v>29365.834999999999</v>
      </c>
      <c r="F61" s="10">
        <v>4.4090368225839498</v>
      </c>
    </row>
    <row r="62" spans="1:6" x14ac:dyDescent="0.2">
      <c r="A62" s="9" t="s">
        <v>386</v>
      </c>
      <c r="B62" s="9" t="s">
        <v>729</v>
      </c>
      <c r="C62" s="9" t="s">
        <v>220</v>
      </c>
      <c r="D62" s="9">
        <v>2795</v>
      </c>
      <c r="E62" s="10">
        <v>28715.410749999999</v>
      </c>
      <c r="F62" s="10">
        <v>4.3113810103602699</v>
      </c>
    </row>
    <row r="63" spans="1:6" x14ac:dyDescent="0.2">
      <c r="A63" s="9" t="s">
        <v>408</v>
      </c>
      <c r="B63" s="9" t="s">
        <v>730</v>
      </c>
      <c r="C63" s="9" t="s">
        <v>218</v>
      </c>
      <c r="D63" s="9">
        <v>2500</v>
      </c>
      <c r="E63" s="10">
        <v>25349.525000000001</v>
      </c>
      <c r="F63" s="10">
        <v>3.8060211521317999</v>
      </c>
    </row>
    <row r="64" spans="1:6" x14ac:dyDescent="0.2">
      <c r="A64" s="9" t="s">
        <v>387</v>
      </c>
      <c r="B64" s="9" t="s">
        <v>744</v>
      </c>
      <c r="C64" s="9" t="s">
        <v>236</v>
      </c>
      <c r="D64" s="9">
        <v>170</v>
      </c>
      <c r="E64" s="10">
        <v>20137.995999999999</v>
      </c>
      <c r="F64" s="10">
        <v>3.0235532514927099</v>
      </c>
    </row>
    <row r="65" spans="1:6" x14ac:dyDescent="0.2">
      <c r="A65" s="9" t="s">
        <v>363</v>
      </c>
      <c r="B65" s="9" t="s">
        <v>745</v>
      </c>
      <c r="C65" s="9" t="s">
        <v>236</v>
      </c>
      <c r="D65" s="9">
        <v>170</v>
      </c>
      <c r="E65" s="10">
        <v>20132.725999999999</v>
      </c>
      <c r="F65" s="10">
        <v>3.0227620046558599</v>
      </c>
    </row>
    <row r="66" spans="1:6" x14ac:dyDescent="0.2">
      <c r="A66" s="9" t="s">
        <v>242</v>
      </c>
      <c r="B66" s="9" t="s">
        <v>693</v>
      </c>
      <c r="C66" s="9" t="s">
        <v>243</v>
      </c>
      <c r="D66" s="9">
        <v>1513</v>
      </c>
      <c r="E66" s="10">
        <v>18260.079269999998</v>
      </c>
      <c r="F66" s="10">
        <v>2.7415996134532499</v>
      </c>
    </row>
    <row r="67" spans="1:6" x14ac:dyDescent="0.2">
      <c r="A67" s="9" t="s">
        <v>234</v>
      </c>
      <c r="B67" s="9" t="s">
        <v>681</v>
      </c>
      <c r="C67" s="9" t="s">
        <v>224</v>
      </c>
      <c r="D67" s="9">
        <v>1675</v>
      </c>
      <c r="E67" s="10">
        <v>16947.331750000001</v>
      </c>
      <c r="F67" s="10">
        <v>2.5445014497390002</v>
      </c>
    </row>
    <row r="68" spans="1:6" x14ac:dyDescent="0.2">
      <c r="A68" s="9" t="s">
        <v>223</v>
      </c>
      <c r="B68" s="9" t="s">
        <v>682</v>
      </c>
      <c r="C68" s="9" t="s">
        <v>224</v>
      </c>
      <c r="D68" s="9">
        <v>1650</v>
      </c>
      <c r="E68" s="10">
        <v>16726.313999999998</v>
      </c>
      <c r="F68" s="10">
        <v>2.5113174657591499</v>
      </c>
    </row>
    <row r="69" spans="1:6" x14ac:dyDescent="0.2">
      <c r="A69" s="9" t="s">
        <v>286</v>
      </c>
      <c r="B69" s="9" t="s">
        <v>746</v>
      </c>
      <c r="C69" s="9" t="s">
        <v>224</v>
      </c>
      <c r="D69" s="9">
        <v>120</v>
      </c>
      <c r="E69" s="10">
        <v>15806.472</v>
      </c>
      <c r="F69" s="10">
        <v>2.3732108105607099</v>
      </c>
    </row>
    <row r="70" spans="1:6" x14ac:dyDescent="0.2">
      <c r="A70" s="9" t="s">
        <v>418</v>
      </c>
      <c r="B70" s="9" t="s">
        <v>747</v>
      </c>
      <c r="C70" s="9" t="s">
        <v>227</v>
      </c>
      <c r="D70" s="9">
        <v>100</v>
      </c>
      <c r="E70" s="10">
        <v>11774.9</v>
      </c>
      <c r="F70" s="10">
        <v>1.7679036772577299</v>
      </c>
    </row>
    <row r="71" spans="1:6" x14ac:dyDescent="0.2">
      <c r="A71" s="9" t="s">
        <v>355</v>
      </c>
      <c r="B71" s="9" t="s">
        <v>617</v>
      </c>
      <c r="C71" s="9" t="s">
        <v>356</v>
      </c>
      <c r="D71" s="9">
        <v>2300</v>
      </c>
      <c r="E71" s="10">
        <v>11566.872499999999</v>
      </c>
      <c r="F71" s="10">
        <v>1.73667007168819</v>
      </c>
    </row>
    <row r="72" spans="1:6" x14ac:dyDescent="0.2">
      <c r="A72" s="9" t="s">
        <v>351</v>
      </c>
      <c r="B72" s="9" t="s">
        <v>691</v>
      </c>
      <c r="C72" s="9" t="s">
        <v>352</v>
      </c>
      <c r="D72" s="9">
        <v>1050</v>
      </c>
      <c r="E72" s="10">
        <v>10689.945</v>
      </c>
      <c r="F72" s="10">
        <v>1.6050066731082999</v>
      </c>
    </row>
    <row r="73" spans="1:6" x14ac:dyDescent="0.2">
      <c r="A73" s="9" t="s">
        <v>340</v>
      </c>
      <c r="B73" s="9" t="s">
        <v>683</v>
      </c>
      <c r="C73" s="9" t="s">
        <v>341</v>
      </c>
      <c r="D73" s="9">
        <v>960</v>
      </c>
      <c r="E73" s="10">
        <v>9771.2448000000004</v>
      </c>
      <c r="F73" s="10">
        <v>1.4670714497197801</v>
      </c>
    </row>
    <row r="74" spans="1:6" x14ac:dyDescent="0.2">
      <c r="A74" s="9" t="s">
        <v>364</v>
      </c>
      <c r="B74" s="9" t="s">
        <v>695</v>
      </c>
      <c r="C74" s="9" t="s">
        <v>365</v>
      </c>
      <c r="D74" s="9">
        <v>650</v>
      </c>
      <c r="E74" s="10">
        <v>8147.5029999999997</v>
      </c>
      <c r="F74" s="10">
        <v>1.22328007152234</v>
      </c>
    </row>
    <row r="75" spans="1:6" x14ac:dyDescent="0.2">
      <c r="A75" s="9" t="s">
        <v>409</v>
      </c>
      <c r="B75" s="9" t="s">
        <v>731</v>
      </c>
      <c r="C75" s="9" t="s">
        <v>224</v>
      </c>
      <c r="D75" s="9">
        <v>750</v>
      </c>
      <c r="E75" s="10">
        <v>7675.0649999999996</v>
      </c>
      <c r="F75" s="10">
        <v>1.15234742007933</v>
      </c>
    </row>
    <row r="76" spans="1:6" x14ac:dyDescent="0.2">
      <c r="A76" s="9" t="s">
        <v>410</v>
      </c>
      <c r="B76" s="9" t="s">
        <v>732</v>
      </c>
      <c r="C76" s="9" t="s">
        <v>224</v>
      </c>
      <c r="D76" s="9">
        <v>644</v>
      </c>
      <c r="E76" s="10">
        <v>6582.18876</v>
      </c>
      <c r="F76" s="10">
        <v>0.98826110737318396</v>
      </c>
    </row>
    <row r="77" spans="1:6" x14ac:dyDescent="0.2">
      <c r="A77" s="9" t="s">
        <v>288</v>
      </c>
      <c r="B77" s="9" t="s">
        <v>694</v>
      </c>
      <c r="C77" s="9" t="s">
        <v>1304</v>
      </c>
      <c r="D77" s="9">
        <v>47</v>
      </c>
      <c r="E77" s="10">
        <v>6173.8918000000003</v>
      </c>
      <c r="F77" s="10">
        <v>0.92695870166297401</v>
      </c>
    </row>
    <row r="78" spans="1:6" x14ac:dyDescent="0.2">
      <c r="A78" s="9" t="s">
        <v>411</v>
      </c>
      <c r="B78" s="9" t="s">
        <v>733</v>
      </c>
      <c r="C78" s="9" t="s">
        <v>224</v>
      </c>
      <c r="D78" s="9">
        <v>600</v>
      </c>
      <c r="E78" s="10">
        <v>6095.3459999999995</v>
      </c>
      <c r="F78" s="10">
        <v>0.91516570056290902</v>
      </c>
    </row>
    <row r="79" spans="1:6" x14ac:dyDescent="0.2">
      <c r="A79" s="9" t="s">
        <v>412</v>
      </c>
      <c r="B79" s="9" t="s">
        <v>734</v>
      </c>
      <c r="C79" s="9" t="s">
        <v>227</v>
      </c>
      <c r="D79" s="9">
        <v>597</v>
      </c>
      <c r="E79" s="10">
        <v>6083.8837199999998</v>
      </c>
      <c r="F79" s="10">
        <v>0.91344473418852301</v>
      </c>
    </row>
    <row r="80" spans="1:6" x14ac:dyDescent="0.2">
      <c r="A80" s="9" t="s">
        <v>413</v>
      </c>
      <c r="B80" s="9" t="s">
        <v>735</v>
      </c>
      <c r="C80" s="9" t="s">
        <v>1304</v>
      </c>
      <c r="D80" s="9">
        <v>500</v>
      </c>
      <c r="E80" s="10">
        <v>5280.6049999999996</v>
      </c>
      <c r="F80" s="10">
        <v>0.79283908972862305</v>
      </c>
    </row>
    <row r="81" spans="1:6" x14ac:dyDescent="0.2">
      <c r="A81" s="9" t="s">
        <v>349</v>
      </c>
      <c r="B81" s="9" t="s">
        <v>685</v>
      </c>
      <c r="C81" s="9" t="s">
        <v>224</v>
      </c>
      <c r="D81" s="9">
        <v>500</v>
      </c>
      <c r="E81" s="10">
        <v>5026.46</v>
      </c>
      <c r="F81" s="10">
        <v>0.75468132362813201</v>
      </c>
    </row>
    <row r="82" spans="1:6" x14ac:dyDescent="0.2">
      <c r="A82" s="9" t="s">
        <v>385</v>
      </c>
      <c r="B82" s="9" t="s">
        <v>736</v>
      </c>
      <c r="C82" s="9" t="s">
        <v>227</v>
      </c>
      <c r="D82" s="9">
        <v>422</v>
      </c>
      <c r="E82" s="10">
        <v>4322.5966399999998</v>
      </c>
      <c r="F82" s="10">
        <v>0.64900207179321401</v>
      </c>
    </row>
    <row r="83" spans="1:6" x14ac:dyDescent="0.2">
      <c r="A83" s="9" t="s">
        <v>414</v>
      </c>
      <c r="B83" s="9" t="s">
        <v>737</v>
      </c>
      <c r="C83" s="9" t="s">
        <v>224</v>
      </c>
      <c r="D83" s="9">
        <v>400</v>
      </c>
      <c r="E83" s="10">
        <v>4034.4319999999998</v>
      </c>
      <c r="F83" s="10">
        <v>0.60573653860722898</v>
      </c>
    </row>
    <row r="84" spans="1:6" x14ac:dyDescent="0.2">
      <c r="A84" s="9" t="s">
        <v>383</v>
      </c>
      <c r="B84" s="9" t="s">
        <v>738</v>
      </c>
      <c r="C84" s="9" t="s">
        <v>224</v>
      </c>
      <c r="D84" s="9">
        <v>370</v>
      </c>
      <c r="E84" s="10">
        <v>3813.3753999999999</v>
      </c>
      <c r="F84" s="10">
        <v>0.57254672162176901</v>
      </c>
    </row>
    <row r="85" spans="1:6" x14ac:dyDescent="0.2">
      <c r="A85" s="9" t="s">
        <v>419</v>
      </c>
      <c r="B85" s="9" t="s">
        <v>748</v>
      </c>
      <c r="C85" s="9" t="s">
        <v>241</v>
      </c>
      <c r="D85" s="9">
        <v>310</v>
      </c>
      <c r="E85" s="10">
        <v>3596.3193000000001</v>
      </c>
      <c r="F85" s="10">
        <v>0.53995754656625095</v>
      </c>
    </row>
    <row r="86" spans="1:6" x14ac:dyDescent="0.2">
      <c r="A86" s="9" t="s">
        <v>415</v>
      </c>
      <c r="B86" s="9" t="s">
        <v>689</v>
      </c>
      <c r="C86" s="9" t="s">
        <v>227</v>
      </c>
      <c r="D86" s="9">
        <v>338</v>
      </c>
      <c r="E86" s="10">
        <v>3434.0056399999999</v>
      </c>
      <c r="F86" s="10">
        <v>0.51558749532308501</v>
      </c>
    </row>
    <row r="87" spans="1:6" x14ac:dyDescent="0.2">
      <c r="A87" s="9" t="s">
        <v>420</v>
      </c>
      <c r="B87" s="9" t="s">
        <v>749</v>
      </c>
      <c r="C87" s="9" t="s">
        <v>241</v>
      </c>
      <c r="D87" s="9">
        <v>285</v>
      </c>
      <c r="E87" s="10">
        <v>3311.1271499999998</v>
      </c>
      <c r="F87" s="10">
        <v>0.49713830812600601</v>
      </c>
    </row>
    <row r="88" spans="1:6" x14ac:dyDescent="0.2">
      <c r="A88" s="9" t="s">
        <v>228</v>
      </c>
      <c r="B88" s="9" t="s">
        <v>739</v>
      </c>
      <c r="C88" s="9" t="s">
        <v>227</v>
      </c>
      <c r="D88" s="9">
        <v>323</v>
      </c>
      <c r="E88" s="10">
        <v>3302.17758</v>
      </c>
      <c r="F88" s="10">
        <v>0.49579460433974298</v>
      </c>
    </row>
    <row r="89" spans="1:6" x14ac:dyDescent="0.2">
      <c r="A89" s="9" t="s">
        <v>233</v>
      </c>
      <c r="B89" s="9" t="s">
        <v>740</v>
      </c>
      <c r="C89" s="9" t="s">
        <v>224</v>
      </c>
      <c r="D89" s="9">
        <v>320</v>
      </c>
      <c r="E89" s="10">
        <v>3283.7952</v>
      </c>
      <c r="F89" s="10">
        <v>0.49303464228497001</v>
      </c>
    </row>
    <row r="90" spans="1:6" x14ac:dyDescent="0.2">
      <c r="A90" s="9" t="s">
        <v>416</v>
      </c>
      <c r="B90" s="9" t="s">
        <v>688</v>
      </c>
      <c r="C90" s="9" t="s">
        <v>224</v>
      </c>
      <c r="D90" s="9">
        <v>280</v>
      </c>
      <c r="E90" s="10">
        <v>2857.8395999999998</v>
      </c>
      <c r="F90" s="10">
        <v>0.42908093808463499</v>
      </c>
    </row>
    <row r="91" spans="1:6" x14ac:dyDescent="0.2">
      <c r="A91" s="9" t="s">
        <v>238</v>
      </c>
      <c r="B91" s="9" t="s">
        <v>699</v>
      </c>
      <c r="C91" s="9" t="s">
        <v>239</v>
      </c>
      <c r="D91" s="9">
        <v>15</v>
      </c>
      <c r="E91" s="10">
        <v>1789.818</v>
      </c>
      <c r="F91" s="10">
        <v>0.26872634364810599</v>
      </c>
    </row>
    <row r="92" spans="1:6" x14ac:dyDescent="0.2">
      <c r="A92" s="9" t="s">
        <v>384</v>
      </c>
      <c r="B92" s="9" t="s">
        <v>741</v>
      </c>
      <c r="C92" s="9" t="s">
        <v>224</v>
      </c>
      <c r="D92" s="9">
        <v>170</v>
      </c>
      <c r="E92" s="10">
        <v>1720.6567</v>
      </c>
      <c r="F92" s="10">
        <v>0.25834234747030999</v>
      </c>
    </row>
    <row r="93" spans="1:6" x14ac:dyDescent="0.2">
      <c r="A93" s="9" t="s">
        <v>354</v>
      </c>
      <c r="B93" s="9" t="s">
        <v>742</v>
      </c>
      <c r="C93" s="9" t="s">
        <v>352</v>
      </c>
      <c r="D93" s="9">
        <v>120</v>
      </c>
      <c r="E93" s="10">
        <v>1222.2239999999999</v>
      </c>
      <c r="F93" s="10">
        <v>0.18350680719434201</v>
      </c>
    </row>
    <row r="94" spans="1:6" x14ac:dyDescent="0.2">
      <c r="A94" s="9" t="s">
        <v>339</v>
      </c>
      <c r="B94" s="9" t="s">
        <v>743</v>
      </c>
      <c r="C94" s="9" t="s">
        <v>1304</v>
      </c>
      <c r="D94" s="9">
        <v>90</v>
      </c>
      <c r="E94" s="10">
        <v>950.50890000000004</v>
      </c>
      <c r="F94" s="10">
        <v>0.14271103615115199</v>
      </c>
    </row>
    <row r="95" spans="1:6" x14ac:dyDescent="0.2">
      <c r="A95" s="9" t="s">
        <v>417</v>
      </c>
      <c r="B95" s="9" t="s">
        <v>690</v>
      </c>
      <c r="C95" s="9" t="s">
        <v>224</v>
      </c>
      <c r="D95" s="9">
        <v>60</v>
      </c>
      <c r="E95" s="10">
        <v>604.72500000000002</v>
      </c>
      <c r="F95" s="10">
        <v>9.0794448464928096E-2</v>
      </c>
    </row>
    <row r="96" spans="1:6" x14ac:dyDescent="0.2">
      <c r="A96" s="8" t="s">
        <v>135</v>
      </c>
      <c r="B96" s="9"/>
      <c r="C96" s="9"/>
      <c r="D96" s="9"/>
      <c r="E96" s="12">
        <f>SUM(E60:E95)</f>
        <v>360678.02146000002</v>
      </c>
      <c r="F96" s="12">
        <f>SUM(F60:F95)</f>
        <v>54.152816622236841</v>
      </c>
    </row>
    <row r="97" spans="1:6" x14ac:dyDescent="0.2">
      <c r="A97" s="9"/>
      <c r="B97" s="9"/>
      <c r="C97" s="9"/>
      <c r="D97" s="9"/>
      <c r="E97" s="10"/>
      <c r="F97" s="10"/>
    </row>
    <row r="98" spans="1:6" x14ac:dyDescent="0.2">
      <c r="A98" s="8" t="s">
        <v>142</v>
      </c>
      <c r="B98" s="9"/>
      <c r="C98" s="9"/>
      <c r="D98" s="9"/>
      <c r="E98" s="10"/>
      <c r="F98" s="10"/>
    </row>
    <row r="99" spans="1:6" x14ac:dyDescent="0.2">
      <c r="A99" s="8" t="s">
        <v>143</v>
      </c>
      <c r="B99" s="9"/>
      <c r="C99" s="9"/>
      <c r="D99" s="9"/>
      <c r="E99" s="10"/>
      <c r="F99" s="10"/>
    </row>
    <row r="100" spans="1:6" x14ac:dyDescent="0.2">
      <c r="A100" s="9" t="s">
        <v>247</v>
      </c>
      <c r="B100" s="9" t="s">
        <v>701</v>
      </c>
      <c r="C100" s="9" t="s">
        <v>145</v>
      </c>
      <c r="D100" s="9">
        <v>6000</v>
      </c>
      <c r="E100" s="10">
        <v>5611.5</v>
      </c>
      <c r="F100" s="10">
        <v>0.84252023243779195</v>
      </c>
    </row>
    <row r="101" spans="1:6" x14ac:dyDescent="0.2">
      <c r="A101" s="8" t="s">
        <v>135</v>
      </c>
      <c r="B101" s="9"/>
      <c r="C101" s="9"/>
      <c r="D101" s="9"/>
      <c r="E101" s="12">
        <f>SUM(E100:E100)</f>
        <v>5611.5</v>
      </c>
      <c r="F101" s="12">
        <f>SUM(F100:F100)</f>
        <v>0.84252023243779195</v>
      </c>
    </row>
    <row r="102" spans="1:6" x14ac:dyDescent="0.2">
      <c r="A102" s="9"/>
      <c r="B102" s="9"/>
      <c r="C102" s="9"/>
      <c r="D102" s="9"/>
      <c r="E102" s="10"/>
      <c r="F102" s="10"/>
    </row>
    <row r="103" spans="1:6" x14ac:dyDescent="0.2">
      <c r="A103" s="8" t="s">
        <v>135</v>
      </c>
      <c r="B103" s="9"/>
      <c r="C103" s="9"/>
      <c r="D103" s="9"/>
      <c r="E103" s="12">
        <v>649124.09963999991</v>
      </c>
      <c r="F103" s="12">
        <v>97.460605419168758</v>
      </c>
    </row>
    <row r="104" spans="1:6" x14ac:dyDescent="0.2">
      <c r="A104" s="9"/>
      <c r="B104" s="9"/>
      <c r="C104" s="9"/>
      <c r="D104" s="9"/>
      <c r="E104" s="10"/>
      <c r="F104" s="10"/>
    </row>
    <row r="105" spans="1:6" x14ac:dyDescent="0.2">
      <c r="A105" s="8" t="s">
        <v>152</v>
      </c>
      <c r="B105" s="9"/>
      <c r="C105" s="9"/>
      <c r="D105" s="9"/>
      <c r="E105" s="12">
        <v>16913.317732200001</v>
      </c>
      <c r="F105" s="12">
        <v>2.54</v>
      </c>
    </row>
    <row r="106" spans="1:6" x14ac:dyDescent="0.2">
      <c r="A106" s="9"/>
      <c r="B106" s="9"/>
      <c r="C106" s="9"/>
      <c r="D106" s="9"/>
      <c r="E106" s="10"/>
      <c r="F106" s="10"/>
    </row>
    <row r="107" spans="1:6" x14ac:dyDescent="0.2">
      <c r="A107" s="13" t="s">
        <v>153</v>
      </c>
      <c r="B107" s="6"/>
      <c r="C107" s="6"/>
      <c r="D107" s="6"/>
      <c r="E107" s="14">
        <v>666037.4177322</v>
      </c>
      <c r="F107" s="14">
        <f xml:space="preserve"> ROUND(SUM(F103:F106),2)</f>
        <v>100</v>
      </c>
    </row>
    <row r="108" spans="1:6" x14ac:dyDescent="0.2">
      <c r="A108" s="1" t="s">
        <v>156</v>
      </c>
      <c r="B108" s="78"/>
      <c r="C108" s="78"/>
      <c r="D108" s="78"/>
      <c r="E108" s="79"/>
      <c r="F108" s="79"/>
    </row>
    <row r="109" spans="1:6" x14ac:dyDescent="0.2">
      <c r="A109" s="1" t="s">
        <v>1300</v>
      </c>
      <c r="B109" s="78"/>
      <c r="C109" s="78"/>
      <c r="D109" s="78"/>
      <c r="E109" s="79"/>
      <c r="F109" s="79"/>
    </row>
    <row r="110" spans="1:6" x14ac:dyDescent="0.2">
      <c r="A110" s="1" t="s">
        <v>1301</v>
      </c>
      <c r="B110" s="78"/>
      <c r="C110" s="78"/>
      <c r="D110" s="78"/>
      <c r="E110" s="79"/>
      <c r="F110" s="79"/>
    </row>
    <row r="111" spans="1:6" x14ac:dyDescent="0.2">
      <c r="A111" s="1" t="s">
        <v>1302</v>
      </c>
      <c r="B111" s="78"/>
      <c r="C111" s="78"/>
      <c r="D111" s="78"/>
      <c r="E111" s="79"/>
      <c r="F111" s="79"/>
    </row>
    <row r="112" spans="1:6" x14ac:dyDescent="0.2">
      <c r="A112" s="77"/>
      <c r="B112" s="78"/>
      <c r="C112" s="78"/>
      <c r="D112" s="78"/>
      <c r="E112" s="79"/>
      <c r="F112" s="79"/>
    </row>
    <row r="114" spans="1:4" x14ac:dyDescent="0.2">
      <c r="A114" s="1" t="s">
        <v>157</v>
      </c>
    </row>
    <row r="115" spans="1:4" x14ac:dyDescent="0.2">
      <c r="A115" s="1" t="s">
        <v>158</v>
      </c>
    </row>
    <row r="116" spans="1:4" x14ac:dyDescent="0.2">
      <c r="A116" s="1" t="s">
        <v>159</v>
      </c>
    </row>
    <row r="117" spans="1:4" x14ac:dyDescent="0.2">
      <c r="A117" s="3" t="s">
        <v>510</v>
      </c>
      <c r="D117" s="16">
        <v>15.084</v>
      </c>
    </row>
    <row r="118" spans="1:4" x14ac:dyDescent="0.2">
      <c r="A118" s="3" t="s">
        <v>511</v>
      </c>
      <c r="D118" s="16">
        <v>11.243</v>
      </c>
    </row>
    <row r="119" spans="1:4" x14ac:dyDescent="0.2">
      <c r="A119" s="3" t="s">
        <v>512</v>
      </c>
      <c r="D119" s="16">
        <v>15.504099999999999</v>
      </c>
    </row>
    <row r="120" spans="1:4" x14ac:dyDescent="0.2">
      <c r="A120" s="3" t="s">
        <v>513</v>
      </c>
      <c r="D120" s="16">
        <v>10.8832</v>
      </c>
    </row>
    <row r="122" spans="1:4" x14ac:dyDescent="0.2">
      <c r="A122" s="1" t="s">
        <v>160</v>
      </c>
    </row>
    <row r="123" spans="1:4" x14ac:dyDescent="0.2">
      <c r="A123" s="3" t="s">
        <v>510</v>
      </c>
      <c r="D123" s="16">
        <v>15.9575</v>
      </c>
    </row>
    <row r="124" spans="1:4" x14ac:dyDescent="0.2">
      <c r="A124" s="3" t="s">
        <v>511</v>
      </c>
      <c r="D124" s="16">
        <v>11.4969</v>
      </c>
    </row>
    <row r="125" spans="1:4" x14ac:dyDescent="0.2">
      <c r="A125" s="3" t="s">
        <v>512</v>
      </c>
      <c r="D125" s="16">
        <v>16.471299999999999</v>
      </c>
    </row>
    <row r="126" spans="1:4" x14ac:dyDescent="0.2">
      <c r="A126" s="3" t="s">
        <v>513</v>
      </c>
      <c r="D126" s="16">
        <v>11.065099999999999</v>
      </c>
    </row>
    <row r="128" spans="1:4" x14ac:dyDescent="0.2">
      <c r="A128" s="1" t="s">
        <v>161</v>
      </c>
      <c r="D128" s="17"/>
    </row>
    <row r="129" spans="1:4" ht="15" customHeight="1" x14ac:dyDescent="0.2">
      <c r="A129" s="87" t="s">
        <v>544</v>
      </c>
      <c r="B129" s="88"/>
      <c r="C129" s="89" t="s">
        <v>545</v>
      </c>
      <c r="D129" s="90"/>
    </row>
    <row r="130" spans="1:4" ht="12.75" x14ac:dyDescent="0.2">
      <c r="A130" s="27"/>
      <c r="B130" s="28"/>
      <c r="C130" s="29" t="s">
        <v>546</v>
      </c>
      <c r="D130" s="29" t="s">
        <v>547</v>
      </c>
    </row>
    <row r="131" spans="1:4" ht="12.75" x14ac:dyDescent="0.2">
      <c r="A131" s="30" t="s">
        <v>513</v>
      </c>
      <c r="B131" s="31"/>
      <c r="C131" s="32">
        <v>0.31779660879999999</v>
      </c>
      <c r="D131" s="33">
        <v>0.29443254720000001</v>
      </c>
    </row>
    <row r="132" spans="1:4" ht="12.75" x14ac:dyDescent="0.2">
      <c r="A132" s="30" t="s">
        <v>511</v>
      </c>
      <c r="B132" s="31"/>
      <c r="C132" s="32">
        <v>0.31779660879999999</v>
      </c>
      <c r="D132" s="33">
        <v>0.29443254720000001</v>
      </c>
    </row>
    <row r="133" spans="1:4" x14ac:dyDescent="0.2">
      <c r="A133" s="1"/>
      <c r="D133" s="17"/>
    </row>
    <row r="134" spans="1:4" x14ac:dyDescent="0.2">
      <c r="A134" s="1"/>
      <c r="D134" s="17"/>
    </row>
    <row r="135" spans="1:4" x14ac:dyDescent="0.2">
      <c r="A135" s="1"/>
      <c r="D135" s="17"/>
    </row>
    <row r="136" spans="1:4" x14ac:dyDescent="0.2">
      <c r="A136" s="1"/>
      <c r="D136" s="17"/>
    </row>
    <row r="139" spans="1:4" x14ac:dyDescent="0.2">
      <c r="A139" s="1" t="s">
        <v>162</v>
      </c>
      <c r="D139" s="24">
        <v>1.9239359598791257</v>
      </c>
    </row>
  </sheetData>
  <sortState ref="A60:F95">
    <sortCondition descending="1" ref="F60:F95"/>
  </sortState>
  <customSheetViews>
    <customSheetView guid="{87B09956-5AD1-48AD-87EF-6965A9800F09}" showGridLines="0" topLeftCell="A85">
      <selection activeCell="A124" sqref="A124:XFD125"/>
      <pageMargins left="0.7" right="0.7" top="0.75" bottom="0.75" header="0.3" footer="0.3"/>
    </customSheetView>
    <customSheetView guid="{10CFD7E8-6A78-4B4C-9357-15843FD6BF88}" showGridLines="0" topLeftCell="A91">
      <selection activeCell="B130" sqref="B130"/>
      <pageMargins left="0.7" right="0.7" top="0.75" bottom="0.75" header="0.3" footer="0.3"/>
    </customSheetView>
  </customSheetViews>
  <mergeCells count="3">
    <mergeCell ref="B1:E1"/>
    <mergeCell ref="C129:D129"/>
    <mergeCell ref="A129:B1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zoomScale="115" zoomScaleNormal="115" workbookViewId="0"/>
  </sheetViews>
  <sheetFormatPr defaultRowHeight="11.25" x14ac:dyDescent="0.2"/>
  <cols>
    <col min="1" max="1" width="38" style="3" customWidth="1"/>
    <col min="2" max="2" width="43.2851562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80" t="s">
        <v>388</v>
      </c>
      <c r="C1" s="80"/>
      <c r="D1" s="80"/>
      <c r="E1" s="80"/>
    </row>
    <row r="3" spans="1:6" s="1" customFormat="1" x14ac:dyDescent="0.2">
      <c r="A3" s="4" t="s">
        <v>1</v>
      </c>
      <c r="B3" s="4" t="s">
        <v>2</v>
      </c>
      <c r="C3" s="4" t="s">
        <v>163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136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311</v>
      </c>
      <c r="B8" s="9" t="s">
        <v>678</v>
      </c>
      <c r="C8" s="9" t="s">
        <v>210</v>
      </c>
      <c r="D8" s="9">
        <v>450</v>
      </c>
      <c r="E8" s="10">
        <v>5292.0990000000002</v>
      </c>
      <c r="F8" s="10">
        <v>2.9261287355174499</v>
      </c>
    </row>
    <row r="9" spans="1:6" x14ac:dyDescent="0.2">
      <c r="A9" s="9" t="s">
        <v>323</v>
      </c>
      <c r="B9" s="9" t="s">
        <v>750</v>
      </c>
      <c r="C9" s="9" t="s">
        <v>196</v>
      </c>
      <c r="D9" s="9">
        <v>500</v>
      </c>
      <c r="E9" s="10">
        <v>5190.04</v>
      </c>
      <c r="F9" s="10">
        <v>2.8696978613750401</v>
      </c>
    </row>
    <row r="10" spans="1:6" x14ac:dyDescent="0.2">
      <c r="A10" s="9" t="s">
        <v>371</v>
      </c>
      <c r="B10" s="9" t="s">
        <v>751</v>
      </c>
      <c r="C10" s="9" t="s">
        <v>372</v>
      </c>
      <c r="D10" s="9">
        <v>500</v>
      </c>
      <c r="E10" s="10">
        <v>5152.2449999999999</v>
      </c>
      <c r="F10" s="10">
        <v>2.8488000974520902</v>
      </c>
    </row>
    <row r="11" spans="1:6" x14ac:dyDescent="0.2">
      <c r="A11" s="9" t="s">
        <v>212</v>
      </c>
      <c r="B11" s="9" t="s">
        <v>671</v>
      </c>
      <c r="C11" s="9" t="s">
        <v>213</v>
      </c>
      <c r="D11" s="9">
        <v>9</v>
      </c>
      <c r="E11" s="10">
        <v>4597.6364999999996</v>
      </c>
      <c r="F11" s="10">
        <v>2.54214372749147</v>
      </c>
    </row>
    <row r="12" spans="1:6" x14ac:dyDescent="0.2">
      <c r="A12" s="9" t="s">
        <v>316</v>
      </c>
      <c r="B12" s="9" t="s">
        <v>752</v>
      </c>
      <c r="C12" s="9" t="s">
        <v>192</v>
      </c>
      <c r="D12" s="9">
        <v>360</v>
      </c>
      <c r="E12" s="10">
        <v>3653.3915999999999</v>
      </c>
      <c r="F12" s="10">
        <v>2.0200480268524998</v>
      </c>
    </row>
    <row r="13" spans="1:6" x14ac:dyDescent="0.2">
      <c r="A13" s="9" t="s">
        <v>217</v>
      </c>
      <c r="B13" s="9" t="s">
        <v>710</v>
      </c>
      <c r="C13" s="9" t="s">
        <v>218</v>
      </c>
      <c r="D13" s="9">
        <v>300</v>
      </c>
      <c r="E13" s="10">
        <v>3162.1619999999998</v>
      </c>
      <c r="F13" s="10">
        <v>1.7484353740474901</v>
      </c>
    </row>
    <row r="14" spans="1:6" x14ac:dyDescent="0.2">
      <c r="A14" s="9" t="s">
        <v>373</v>
      </c>
      <c r="B14" s="9" t="s">
        <v>711</v>
      </c>
      <c r="C14" s="9" t="s">
        <v>218</v>
      </c>
      <c r="D14" s="9">
        <v>300</v>
      </c>
      <c r="E14" s="10">
        <v>3103.0889999999999</v>
      </c>
      <c r="F14" s="10">
        <v>1.7157724924964799</v>
      </c>
    </row>
    <row r="15" spans="1:6" x14ac:dyDescent="0.2">
      <c r="A15" s="9" t="s">
        <v>374</v>
      </c>
      <c r="B15" s="9" t="s">
        <v>673</v>
      </c>
      <c r="C15" s="9" t="s">
        <v>192</v>
      </c>
      <c r="D15" s="9">
        <v>300</v>
      </c>
      <c r="E15" s="10">
        <v>3044.337</v>
      </c>
      <c r="F15" s="10">
        <v>1.68328709956087</v>
      </c>
    </row>
    <row r="16" spans="1:6" x14ac:dyDescent="0.2">
      <c r="A16" s="9" t="s">
        <v>272</v>
      </c>
      <c r="B16" s="9" t="s">
        <v>753</v>
      </c>
      <c r="C16" s="9" t="s">
        <v>273</v>
      </c>
      <c r="D16" s="9">
        <v>298</v>
      </c>
      <c r="E16" s="10">
        <v>3034.0184599999998</v>
      </c>
      <c r="F16" s="10">
        <v>1.6775817307832701</v>
      </c>
    </row>
    <row r="17" spans="1:6" x14ac:dyDescent="0.2">
      <c r="A17" s="9" t="s">
        <v>327</v>
      </c>
      <c r="B17" s="9" t="s">
        <v>675</v>
      </c>
      <c r="C17" s="9" t="s">
        <v>277</v>
      </c>
      <c r="D17" s="9">
        <v>260</v>
      </c>
      <c r="E17" s="10">
        <v>2685.3606</v>
      </c>
      <c r="F17" s="10">
        <v>1.48480041981195</v>
      </c>
    </row>
    <row r="18" spans="1:6" x14ac:dyDescent="0.2">
      <c r="A18" s="9" t="s">
        <v>139</v>
      </c>
      <c r="B18" s="9" t="s">
        <v>754</v>
      </c>
      <c r="C18" s="9" t="s">
        <v>138</v>
      </c>
      <c r="D18" s="9">
        <v>250</v>
      </c>
      <c r="E18" s="10">
        <v>2594.0875000000001</v>
      </c>
      <c r="F18" s="10">
        <v>1.43433332902439</v>
      </c>
    </row>
    <row r="19" spans="1:6" x14ac:dyDescent="0.2">
      <c r="A19" s="9" t="s">
        <v>261</v>
      </c>
      <c r="B19" s="9" t="s">
        <v>586</v>
      </c>
      <c r="C19" s="9" t="s">
        <v>210</v>
      </c>
      <c r="D19" s="9">
        <v>250</v>
      </c>
      <c r="E19" s="10">
        <v>2527.38</v>
      </c>
      <c r="F19" s="10">
        <v>1.3974491489241001</v>
      </c>
    </row>
    <row r="20" spans="1:6" x14ac:dyDescent="0.2">
      <c r="A20" s="9" t="s">
        <v>375</v>
      </c>
      <c r="B20" s="9" t="s">
        <v>755</v>
      </c>
      <c r="C20" s="9" t="s">
        <v>208</v>
      </c>
      <c r="D20" s="9">
        <v>250</v>
      </c>
      <c r="E20" s="10">
        <v>2497.0374999999999</v>
      </c>
      <c r="F20" s="10">
        <v>1.3806720513759601</v>
      </c>
    </row>
    <row r="21" spans="1:6" x14ac:dyDescent="0.2">
      <c r="A21" s="9" t="s">
        <v>376</v>
      </c>
      <c r="B21" s="9" t="s">
        <v>663</v>
      </c>
      <c r="C21" s="9" t="s">
        <v>213</v>
      </c>
      <c r="D21" s="9">
        <v>4</v>
      </c>
      <c r="E21" s="10">
        <v>2043.394</v>
      </c>
      <c r="F21" s="10">
        <v>1.12984165666287</v>
      </c>
    </row>
    <row r="22" spans="1:6" x14ac:dyDescent="0.2">
      <c r="A22" s="9" t="s">
        <v>214</v>
      </c>
      <c r="B22" s="9" t="s">
        <v>575</v>
      </c>
      <c r="C22" s="9" t="s">
        <v>196</v>
      </c>
      <c r="D22" s="9">
        <v>200</v>
      </c>
      <c r="E22" s="10">
        <v>2043.1020000000001</v>
      </c>
      <c r="F22" s="10">
        <v>1.1296802028445001</v>
      </c>
    </row>
    <row r="23" spans="1:6" x14ac:dyDescent="0.2">
      <c r="A23" s="9" t="s">
        <v>332</v>
      </c>
      <c r="B23" s="9" t="s">
        <v>594</v>
      </c>
      <c r="C23" s="9" t="s">
        <v>196</v>
      </c>
      <c r="D23" s="9">
        <v>200</v>
      </c>
      <c r="E23" s="10">
        <v>2041.88</v>
      </c>
      <c r="F23" s="10">
        <v>1.12900452967308</v>
      </c>
    </row>
    <row r="24" spans="1:6" x14ac:dyDescent="0.2">
      <c r="A24" s="9" t="s">
        <v>377</v>
      </c>
      <c r="B24" s="9" t="s">
        <v>570</v>
      </c>
      <c r="C24" s="9" t="s">
        <v>210</v>
      </c>
      <c r="D24" s="9">
        <v>200</v>
      </c>
      <c r="E24" s="10">
        <v>2017.192</v>
      </c>
      <c r="F24" s="10">
        <v>1.11535394108385</v>
      </c>
    </row>
    <row r="25" spans="1:6" x14ac:dyDescent="0.2">
      <c r="A25" s="9" t="s">
        <v>325</v>
      </c>
      <c r="B25" s="9" t="s">
        <v>719</v>
      </c>
      <c r="C25" s="9" t="s">
        <v>277</v>
      </c>
      <c r="D25" s="9">
        <v>180</v>
      </c>
      <c r="E25" s="10">
        <v>1846.6433999999999</v>
      </c>
      <c r="F25" s="10">
        <v>1.0210535209174401</v>
      </c>
    </row>
    <row r="26" spans="1:6" x14ac:dyDescent="0.2">
      <c r="A26" s="9" t="s">
        <v>378</v>
      </c>
      <c r="B26" s="9" t="s">
        <v>676</v>
      </c>
      <c r="C26" s="9" t="s">
        <v>277</v>
      </c>
      <c r="D26" s="9">
        <v>170</v>
      </c>
      <c r="E26" s="10">
        <v>1720.7348999999999</v>
      </c>
      <c r="F26" s="10">
        <v>0.95143568498959397</v>
      </c>
    </row>
    <row r="27" spans="1:6" x14ac:dyDescent="0.2">
      <c r="A27" s="9" t="s">
        <v>221</v>
      </c>
      <c r="B27" s="9" t="s">
        <v>585</v>
      </c>
      <c r="C27" s="9" t="s">
        <v>179</v>
      </c>
      <c r="D27" s="9">
        <v>150</v>
      </c>
      <c r="E27" s="10">
        <v>1554.8520000000001</v>
      </c>
      <c r="F27" s="10">
        <v>0.85971504249576203</v>
      </c>
    </row>
    <row r="28" spans="1:6" x14ac:dyDescent="0.2">
      <c r="A28" s="9" t="s">
        <v>209</v>
      </c>
      <c r="B28" s="9" t="s">
        <v>577</v>
      </c>
      <c r="C28" s="9" t="s">
        <v>210</v>
      </c>
      <c r="D28" s="9">
        <v>150</v>
      </c>
      <c r="E28" s="10">
        <v>1512.3315</v>
      </c>
      <c r="F28" s="10">
        <v>0.83620443604290196</v>
      </c>
    </row>
    <row r="29" spans="1:6" x14ac:dyDescent="0.2">
      <c r="A29" s="9" t="s">
        <v>379</v>
      </c>
      <c r="B29" s="9" t="s">
        <v>569</v>
      </c>
      <c r="C29" s="9" t="s">
        <v>220</v>
      </c>
      <c r="D29" s="9">
        <v>150</v>
      </c>
      <c r="E29" s="10">
        <v>1510.92</v>
      </c>
      <c r="F29" s="10">
        <v>0.83542398376674798</v>
      </c>
    </row>
    <row r="30" spans="1:6" x14ac:dyDescent="0.2">
      <c r="A30" s="9" t="s">
        <v>191</v>
      </c>
      <c r="B30" s="9" t="s">
        <v>666</v>
      </c>
      <c r="C30" s="9" t="s">
        <v>192</v>
      </c>
      <c r="D30" s="9">
        <v>150</v>
      </c>
      <c r="E30" s="10">
        <v>1509.789</v>
      </c>
      <c r="F30" s="10">
        <v>0.834798626682561</v>
      </c>
    </row>
    <row r="31" spans="1:6" x14ac:dyDescent="0.2">
      <c r="A31" s="9" t="s">
        <v>266</v>
      </c>
      <c r="B31" s="9" t="s">
        <v>562</v>
      </c>
      <c r="C31" s="9" t="s">
        <v>179</v>
      </c>
      <c r="D31" s="9">
        <v>100</v>
      </c>
      <c r="E31" s="10">
        <v>1016.814</v>
      </c>
      <c r="F31" s="10">
        <v>0.56222090026593197</v>
      </c>
    </row>
    <row r="32" spans="1:6" x14ac:dyDescent="0.2">
      <c r="A32" s="9" t="s">
        <v>335</v>
      </c>
      <c r="B32" s="9" t="s">
        <v>707</v>
      </c>
      <c r="C32" s="9" t="s">
        <v>277</v>
      </c>
      <c r="D32" s="9">
        <v>100</v>
      </c>
      <c r="E32" s="10">
        <v>1010.081</v>
      </c>
      <c r="F32" s="10">
        <v>0.55849806273469205</v>
      </c>
    </row>
    <row r="33" spans="1:6" x14ac:dyDescent="0.2">
      <c r="A33" s="9" t="s">
        <v>278</v>
      </c>
      <c r="B33" s="9" t="s">
        <v>756</v>
      </c>
      <c r="C33" s="9" t="s">
        <v>210</v>
      </c>
      <c r="D33" s="9">
        <v>100</v>
      </c>
      <c r="E33" s="10">
        <v>1009.461</v>
      </c>
      <c r="F33" s="10">
        <v>0.55815524983266196</v>
      </c>
    </row>
    <row r="34" spans="1:6" x14ac:dyDescent="0.2">
      <c r="A34" s="9" t="s">
        <v>207</v>
      </c>
      <c r="B34" s="9" t="s">
        <v>714</v>
      </c>
      <c r="C34" s="9" t="s">
        <v>208</v>
      </c>
      <c r="D34" s="9">
        <v>100</v>
      </c>
      <c r="E34" s="10">
        <v>998.32100000000003</v>
      </c>
      <c r="F34" s="10">
        <v>0.55199567607682998</v>
      </c>
    </row>
    <row r="35" spans="1:6" x14ac:dyDescent="0.2">
      <c r="A35" s="9" t="s">
        <v>219</v>
      </c>
      <c r="B35" s="9" t="s">
        <v>669</v>
      </c>
      <c r="C35" s="9" t="s">
        <v>220</v>
      </c>
      <c r="D35" s="9">
        <v>130</v>
      </c>
      <c r="E35" s="10">
        <v>875.76840000000004</v>
      </c>
      <c r="F35" s="10">
        <v>0.484233397919831</v>
      </c>
    </row>
    <row r="36" spans="1:6" x14ac:dyDescent="0.2">
      <c r="A36" s="9" t="s">
        <v>380</v>
      </c>
      <c r="B36" s="9" t="s">
        <v>757</v>
      </c>
      <c r="C36" s="9" t="s">
        <v>277</v>
      </c>
      <c r="D36" s="9">
        <v>1500</v>
      </c>
      <c r="E36" s="10">
        <v>625.33349999999996</v>
      </c>
      <c r="F36" s="10">
        <v>0.34576192237365599</v>
      </c>
    </row>
    <row r="37" spans="1:6" x14ac:dyDescent="0.2">
      <c r="A37" s="9" t="s">
        <v>381</v>
      </c>
      <c r="B37" s="9" t="s">
        <v>758</v>
      </c>
      <c r="C37" s="9" t="s">
        <v>372</v>
      </c>
      <c r="D37" s="9">
        <v>50</v>
      </c>
      <c r="E37" s="10">
        <v>530.22699999999998</v>
      </c>
      <c r="F37" s="10">
        <v>0.29317525258828497</v>
      </c>
    </row>
    <row r="38" spans="1:6" x14ac:dyDescent="0.2">
      <c r="A38" s="8" t="s">
        <v>135</v>
      </c>
      <c r="B38" s="9"/>
      <c r="C38" s="9"/>
      <c r="D38" s="9"/>
      <c r="E38" s="12">
        <f>SUM(E8:E37)</f>
        <v>70399.728859999974</v>
      </c>
      <c r="F38" s="12">
        <f>SUM(F8:F37)</f>
        <v>38.925702181664256</v>
      </c>
    </row>
    <row r="39" spans="1:6" x14ac:dyDescent="0.2">
      <c r="A39" s="9"/>
      <c r="B39" s="9"/>
      <c r="C39" s="9"/>
      <c r="D39" s="9"/>
      <c r="E39" s="10"/>
      <c r="F39" s="10"/>
    </row>
    <row r="40" spans="1:6" x14ac:dyDescent="0.2">
      <c r="A40" s="8" t="s">
        <v>222</v>
      </c>
      <c r="B40" s="9"/>
      <c r="C40" s="9"/>
      <c r="D40" s="9"/>
      <c r="E40" s="10"/>
      <c r="F40" s="10"/>
    </row>
    <row r="41" spans="1:6" x14ac:dyDescent="0.2">
      <c r="A41" s="9" t="s">
        <v>338</v>
      </c>
      <c r="B41" s="9" t="s">
        <v>759</v>
      </c>
      <c r="C41" s="9" t="s">
        <v>218</v>
      </c>
      <c r="D41" s="9">
        <v>550</v>
      </c>
      <c r="E41" s="10">
        <v>5622.2924999999996</v>
      </c>
      <c r="F41" s="10">
        <v>3.1087006580440502</v>
      </c>
    </row>
    <row r="42" spans="1:6" x14ac:dyDescent="0.2">
      <c r="A42" s="9" t="s">
        <v>382</v>
      </c>
      <c r="B42" s="9" t="s">
        <v>760</v>
      </c>
      <c r="C42" s="9" t="s">
        <v>1304</v>
      </c>
      <c r="D42" s="9">
        <v>500</v>
      </c>
      <c r="E42" s="10">
        <v>5280.6049999999996</v>
      </c>
      <c r="F42" s="10">
        <v>2.9197734266530402</v>
      </c>
    </row>
    <row r="43" spans="1:6" x14ac:dyDescent="0.2">
      <c r="A43" s="9" t="s">
        <v>340</v>
      </c>
      <c r="B43" s="9" t="s">
        <v>683</v>
      </c>
      <c r="C43" s="9" t="s">
        <v>341</v>
      </c>
      <c r="D43" s="9">
        <v>440</v>
      </c>
      <c r="E43" s="10">
        <v>4478.4871999999996</v>
      </c>
      <c r="F43" s="10">
        <v>2.4762632157045998</v>
      </c>
    </row>
    <row r="44" spans="1:6" x14ac:dyDescent="0.2">
      <c r="A44" s="9" t="s">
        <v>351</v>
      </c>
      <c r="B44" s="9" t="s">
        <v>691</v>
      </c>
      <c r="C44" s="9" t="s">
        <v>352</v>
      </c>
      <c r="D44" s="9">
        <v>400</v>
      </c>
      <c r="E44" s="10">
        <v>4072.36</v>
      </c>
      <c r="F44" s="10">
        <v>2.2517057253410901</v>
      </c>
    </row>
    <row r="45" spans="1:6" x14ac:dyDescent="0.2">
      <c r="A45" s="9" t="s">
        <v>349</v>
      </c>
      <c r="B45" s="9" t="s">
        <v>685</v>
      </c>
      <c r="C45" s="9" t="s">
        <v>224</v>
      </c>
      <c r="D45" s="9">
        <v>400</v>
      </c>
      <c r="E45" s="10">
        <v>4021.1680000000001</v>
      </c>
      <c r="F45" s="10">
        <v>2.2234004381141101</v>
      </c>
    </row>
    <row r="46" spans="1:6" x14ac:dyDescent="0.2">
      <c r="A46" s="9" t="s">
        <v>281</v>
      </c>
      <c r="B46" s="9" t="s">
        <v>679</v>
      </c>
      <c r="C46" s="9" t="s">
        <v>224</v>
      </c>
      <c r="D46" s="9">
        <v>390</v>
      </c>
      <c r="E46" s="10">
        <v>3949.1985</v>
      </c>
      <c r="F46" s="10">
        <v>2.1836067717388499</v>
      </c>
    </row>
    <row r="47" spans="1:6" x14ac:dyDescent="0.2">
      <c r="A47" s="9" t="s">
        <v>354</v>
      </c>
      <c r="B47" s="9" t="s">
        <v>742</v>
      </c>
      <c r="C47" s="9" t="s">
        <v>352</v>
      </c>
      <c r="D47" s="9">
        <v>310</v>
      </c>
      <c r="E47" s="10">
        <v>3157.4119999999998</v>
      </c>
      <c r="F47" s="10">
        <v>1.7458089848787099</v>
      </c>
    </row>
    <row r="48" spans="1:6" x14ac:dyDescent="0.2">
      <c r="A48" s="9" t="s">
        <v>223</v>
      </c>
      <c r="B48" s="9" t="s">
        <v>682</v>
      </c>
      <c r="C48" s="9" t="s">
        <v>224</v>
      </c>
      <c r="D48" s="9">
        <v>300</v>
      </c>
      <c r="E48" s="10">
        <v>3041.1480000000001</v>
      </c>
      <c r="F48" s="10">
        <v>1.68152382481156</v>
      </c>
    </row>
    <row r="49" spans="1:6" x14ac:dyDescent="0.2">
      <c r="A49" s="9" t="s">
        <v>229</v>
      </c>
      <c r="B49" s="9" t="s">
        <v>761</v>
      </c>
      <c r="C49" s="9" t="s">
        <v>230</v>
      </c>
      <c r="D49" s="9">
        <v>250</v>
      </c>
      <c r="E49" s="10">
        <v>2648.1</v>
      </c>
      <c r="F49" s="10">
        <v>1.46419813849358</v>
      </c>
    </row>
    <row r="50" spans="1:6" x14ac:dyDescent="0.2">
      <c r="A50" s="9" t="s">
        <v>231</v>
      </c>
      <c r="B50" s="9" t="s">
        <v>762</v>
      </c>
      <c r="C50" s="9" t="s">
        <v>230</v>
      </c>
      <c r="D50" s="9">
        <v>250</v>
      </c>
      <c r="E50" s="10">
        <v>2624.5875000000001</v>
      </c>
      <c r="F50" s="10">
        <v>1.45119751210813</v>
      </c>
    </row>
    <row r="51" spans="1:6" x14ac:dyDescent="0.2">
      <c r="A51" s="9" t="s">
        <v>232</v>
      </c>
      <c r="B51" s="9" t="s">
        <v>763</v>
      </c>
      <c r="C51" s="9" t="s">
        <v>230</v>
      </c>
      <c r="D51" s="9">
        <v>250</v>
      </c>
      <c r="E51" s="10">
        <v>2599.3649999999998</v>
      </c>
      <c r="F51" s="10">
        <v>1.43725138562191</v>
      </c>
    </row>
    <row r="52" spans="1:6" x14ac:dyDescent="0.2">
      <c r="A52" s="9" t="s">
        <v>225</v>
      </c>
      <c r="B52" s="9" t="s">
        <v>764</v>
      </c>
      <c r="C52" s="9" t="s">
        <v>224</v>
      </c>
      <c r="D52" s="9">
        <v>250</v>
      </c>
      <c r="E52" s="10">
        <v>2561.9974999999999</v>
      </c>
      <c r="F52" s="10">
        <v>1.41658999672415</v>
      </c>
    </row>
    <row r="53" spans="1:6" x14ac:dyDescent="0.2">
      <c r="A53" s="9" t="s">
        <v>353</v>
      </c>
      <c r="B53" s="9" t="s">
        <v>765</v>
      </c>
      <c r="C53" s="9" t="s">
        <v>224</v>
      </c>
      <c r="D53" s="9">
        <v>250</v>
      </c>
      <c r="E53" s="10">
        <v>2532.8175000000001</v>
      </c>
      <c r="F53" s="10">
        <v>1.4004556733673099</v>
      </c>
    </row>
    <row r="54" spans="1:6" x14ac:dyDescent="0.2">
      <c r="A54" s="9" t="s">
        <v>383</v>
      </c>
      <c r="B54" s="9" t="s">
        <v>738</v>
      </c>
      <c r="C54" s="9" t="s">
        <v>224</v>
      </c>
      <c r="D54" s="9">
        <v>230</v>
      </c>
      <c r="E54" s="10">
        <v>2370.4766</v>
      </c>
      <c r="F54" s="10">
        <v>1.31069348780733</v>
      </c>
    </row>
    <row r="55" spans="1:6" x14ac:dyDescent="0.2">
      <c r="A55" s="9" t="s">
        <v>233</v>
      </c>
      <c r="B55" s="9" t="s">
        <v>740</v>
      </c>
      <c r="C55" s="9" t="s">
        <v>224</v>
      </c>
      <c r="D55" s="9">
        <v>230</v>
      </c>
      <c r="E55" s="10">
        <v>2360.2278000000001</v>
      </c>
      <c r="F55" s="10">
        <v>1.3050266799519701</v>
      </c>
    </row>
    <row r="56" spans="1:6" x14ac:dyDescent="0.2">
      <c r="A56" s="9" t="s">
        <v>384</v>
      </c>
      <c r="B56" s="9" t="s">
        <v>741</v>
      </c>
      <c r="C56" s="9" t="s">
        <v>224</v>
      </c>
      <c r="D56" s="9">
        <v>230</v>
      </c>
      <c r="E56" s="10">
        <v>2327.9472999999998</v>
      </c>
      <c r="F56" s="10">
        <v>1.28717801562296</v>
      </c>
    </row>
    <row r="57" spans="1:6" x14ac:dyDescent="0.2">
      <c r="A57" s="9" t="s">
        <v>385</v>
      </c>
      <c r="B57" s="9" t="s">
        <v>736</v>
      </c>
      <c r="C57" s="9" t="s">
        <v>227</v>
      </c>
      <c r="D57" s="9">
        <v>200</v>
      </c>
      <c r="E57" s="10">
        <v>2048.6239999999998</v>
      </c>
      <c r="F57" s="10">
        <v>1.13273344936871</v>
      </c>
    </row>
    <row r="58" spans="1:6" x14ac:dyDescent="0.2">
      <c r="A58" s="9" t="s">
        <v>226</v>
      </c>
      <c r="B58" s="9" t="s">
        <v>766</v>
      </c>
      <c r="C58" s="9" t="s">
        <v>227</v>
      </c>
      <c r="D58" s="9">
        <v>200</v>
      </c>
      <c r="E58" s="10">
        <v>2016.884</v>
      </c>
      <c r="F58" s="10">
        <v>1.1151836404809099</v>
      </c>
    </row>
    <row r="59" spans="1:6" x14ac:dyDescent="0.2">
      <c r="A59" s="9" t="s">
        <v>339</v>
      </c>
      <c r="B59" s="9" t="s">
        <v>743</v>
      </c>
      <c r="C59" s="9" t="s">
        <v>1304</v>
      </c>
      <c r="D59" s="9">
        <v>160</v>
      </c>
      <c r="E59" s="10">
        <v>1689.7936</v>
      </c>
      <c r="F59" s="10">
        <v>0.93432749652897296</v>
      </c>
    </row>
    <row r="60" spans="1:6" x14ac:dyDescent="0.2">
      <c r="A60" s="9" t="s">
        <v>386</v>
      </c>
      <c r="B60" s="9" t="s">
        <v>729</v>
      </c>
      <c r="C60" s="9" t="s">
        <v>220</v>
      </c>
      <c r="D60" s="9">
        <v>40</v>
      </c>
      <c r="E60" s="10">
        <v>410.95400000000001</v>
      </c>
      <c r="F60" s="10">
        <v>0.22722634409821801</v>
      </c>
    </row>
    <row r="61" spans="1:6" x14ac:dyDescent="0.2">
      <c r="A61" s="9" t="s">
        <v>364</v>
      </c>
      <c r="B61" s="9" t="s">
        <v>695</v>
      </c>
      <c r="C61" s="9" t="s">
        <v>365</v>
      </c>
      <c r="D61" s="9">
        <v>480</v>
      </c>
      <c r="E61" s="10">
        <v>6016.6175999999996</v>
      </c>
      <c r="F61" s="10">
        <v>3.3267324836477998</v>
      </c>
    </row>
    <row r="62" spans="1:6" x14ac:dyDescent="0.2">
      <c r="A62" s="9" t="s">
        <v>235</v>
      </c>
      <c r="B62" s="9" t="s">
        <v>700</v>
      </c>
      <c r="C62" s="9" t="s">
        <v>236</v>
      </c>
      <c r="D62" s="9">
        <v>410</v>
      </c>
      <c r="E62" s="10">
        <v>5385.8829999999998</v>
      </c>
      <c r="F62" s="10">
        <v>2.9779841632658299</v>
      </c>
    </row>
    <row r="63" spans="1:6" x14ac:dyDescent="0.2">
      <c r="A63" s="9" t="s">
        <v>237</v>
      </c>
      <c r="B63" s="9" t="s">
        <v>746</v>
      </c>
      <c r="C63" s="9" t="s">
        <v>224</v>
      </c>
      <c r="D63" s="9">
        <v>36</v>
      </c>
      <c r="E63" s="10">
        <v>4741.9416000000001</v>
      </c>
      <c r="F63" s="10">
        <v>2.6219334857313901</v>
      </c>
    </row>
    <row r="64" spans="1:6" x14ac:dyDescent="0.2">
      <c r="A64" s="9" t="s">
        <v>242</v>
      </c>
      <c r="B64" s="9" t="s">
        <v>693</v>
      </c>
      <c r="C64" s="9" t="s">
        <v>243</v>
      </c>
      <c r="D64" s="9">
        <v>321</v>
      </c>
      <c r="E64" s="10">
        <v>3874.0815899999998</v>
      </c>
      <c r="F64" s="10">
        <v>2.1420728267249198</v>
      </c>
    </row>
    <row r="65" spans="1:6" x14ac:dyDescent="0.2">
      <c r="A65" s="9" t="s">
        <v>357</v>
      </c>
      <c r="B65" s="9" t="s">
        <v>767</v>
      </c>
      <c r="C65" s="9" t="s">
        <v>358</v>
      </c>
      <c r="D65" s="9">
        <v>29</v>
      </c>
      <c r="E65" s="10">
        <v>3722.2166999999999</v>
      </c>
      <c r="F65" s="10">
        <v>2.05810307889042</v>
      </c>
    </row>
    <row r="66" spans="1:6" x14ac:dyDescent="0.2">
      <c r="A66" s="9" t="s">
        <v>387</v>
      </c>
      <c r="B66" s="9" t="s">
        <v>744</v>
      </c>
      <c r="C66" s="9" t="s">
        <v>236</v>
      </c>
      <c r="D66" s="9">
        <v>30</v>
      </c>
      <c r="E66" s="10">
        <v>3553.7640000000001</v>
      </c>
      <c r="F66" s="10">
        <v>1.96496153221008</v>
      </c>
    </row>
    <row r="67" spans="1:6" x14ac:dyDescent="0.2">
      <c r="A67" s="9" t="s">
        <v>244</v>
      </c>
      <c r="B67" s="9" t="s">
        <v>768</v>
      </c>
      <c r="C67" s="9" t="s">
        <v>245</v>
      </c>
      <c r="D67" s="9">
        <v>338</v>
      </c>
      <c r="E67" s="10">
        <v>3101.9747200000002</v>
      </c>
      <c r="F67" s="10">
        <v>1.7151563803021601</v>
      </c>
    </row>
    <row r="68" spans="1:6" x14ac:dyDescent="0.2">
      <c r="A68" s="9" t="s">
        <v>288</v>
      </c>
      <c r="B68" s="9" t="s">
        <v>694</v>
      </c>
      <c r="C68" s="9" t="s">
        <v>1304</v>
      </c>
      <c r="D68" s="9">
        <v>21</v>
      </c>
      <c r="E68" s="10">
        <v>2758.5473999999999</v>
      </c>
      <c r="F68" s="10">
        <v>1.52526716061566</v>
      </c>
    </row>
    <row r="69" spans="1:6" x14ac:dyDescent="0.2">
      <c r="A69" s="9" t="s">
        <v>238</v>
      </c>
      <c r="B69" s="9" t="s">
        <v>699</v>
      </c>
      <c r="C69" s="9" t="s">
        <v>239</v>
      </c>
      <c r="D69" s="9">
        <v>22</v>
      </c>
      <c r="E69" s="10">
        <v>2625.0664000000002</v>
      </c>
      <c r="F69" s="10">
        <v>1.4514623074287401</v>
      </c>
    </row>
    <row r="70" spans="1:6" x14ac:dyDescent="0.2">
      <c r="A70" s="9" t="s">
        <v>363</v>
      </c>
      <c r="B70" s="9" t="s">
        <v>745</v>
      </c>
      <c r="C70" s="9" t="s">
        <v>236</v>
      </c>
      <c r="D70" s="9">
        <v>17</v>
      </c>
      <c r="E70" s="10">
        <v>2013.2726</v>
      </c>
      <c r="F70" s="10">
        <v>1.1131868106189899</v>
      </c>
    </row>
    <row r="71" spans="1:6" x14ac:dyDescent="0.2">
      <c r="A71" s="9" t="s">
        <v>359</v>
      </c>
      <c r="B71" s="9" t="s">
        <v>623</v>
      </c>
      <c r="C71" s="9" t="s">
        <v>1304</v>
      </c>
      <c r="D71" s="9">
        <v>15</v>
      </c>
      <c r="E71" s="10">
        <v>1970.3910000000001</v>
      </c>
      <c r="F71" s="10">
        <v>1.0894765432969</v>
      </c>
    </row>
    <row r="72" spans="1:6" x14ac:dyDescent="0.2">
      <c r="A72" s="9" t="s">
        <v>287</v>
      </c>
      <c r="B72" s="9" t="s">
        <v>769</v>
      </c>
      <c r="C72" s="9" t="s">
        <v>213</v>
      </c>
      <c r="D72" s="9">
        <v>100</v>
      </c>
      <c r="E72" s="10">
        <v>1025.057</v>
      </c>
      <c r="F72" s="10">
        <v>0.56677865309082698</v>
      </c>
    </row>
    <row r="73" spans="1:6" x14ac:dyDescent="0.2">
      <c r="A73" s="9" t="s">
        <v>355</v>
      </c>
      <c r="B73" s="9" t="s">
        <v>617</v>
      </c>
      <c r="C73" s="9" t="s">
        <v>356</v>
      </c>
      <c r="D73" s="9">
        <v>160</v>
      </c>
      <c r="E73" s="10">
        <v>804.65200000000004</v>
      </c>
      <c r="F73" s="10">
        <v>0.44491143103928799</v>
      </c>
    </row>
    <row r="74" spans="1:6" x14ac:dyDescent="0.2">
      <c r="A74" s="8" t="s">
        <v>135</v>
      </c>
      <c r="B74" s="9"/>
      <c r="C74" s="9"/>
      <c r="D74" s="9"/>
      <c r="E74" s="12">
        <f>SUM(E41:E73)</f>
        <v>101407.91160999998</v>
      </c>
      <c r="F74" s="12">
        <f>SUM(F41:F73)</f>
        <v>56.070871722323183</v>
      </c>
    </row>
    <row r="75" spans="1:6" x14ac:dyDescent="0.2">
      <c r="A75" s="9"/>
      <c r="B75" s="9"/>
      <c r="C75" s="9"/>
      <c r="D75" s="9"/>
      <c r="E75" s="10"/>
      <c r="F75" s="10"/>
    </row>
    <row r="76" spans="1:6" x14ac:dyDescent="0.2">
      <c r="A76" s="8" t="s">
        <v>142</v>
      </c>
      <c r="B76" s="9"/>
      <c r="C76" s="9"/>
      <c r="D76" s="9"/>
      <c r="E76" s="10"/>
      <c r="F76" s="10"/>
    </row>
    <row r="77" spans="1:6" x14ac:dyDescent="0.2">
      <c r="A77" s="8" t="s">
        <v>143</v>
      </c>
      <c r="B77" s="9"/>
      <c r="C77" s="9"/>
      <c r="D77" s="9"/>
      <c r="E77" s="10"/>
      <c r="F77" s="10"/>
    </row>
    <row r="78" spans="1:6" x14ac:dyDescent="0.2">
      <c r="A78" s="9" t="s">
        <v>247</v>
      </c>
      <c r="B78" s="9" t="s">
        <v>701</v>
      </c>
      <c r="C78" s="9" t="s">
        <v>145</v>
      </c>
      <c r="D78" s="9">
        <v>2000</v>
      </c>
      <c r="E78" s="10">
        <v>1870.5</v>
      </c>
      <c r="F78" s="10">
        <v>1.0342444084635201</v>
      </c>
    </row>
    <row r="79" spans="1:6" x14ac:dyDescent="0.2">
      <c r="A79" s="8" t="s">
        <v>135</v>
      </c>
      <c r="B79" s="9"/>
      <c r="C79" s="9"/>
      <c r="D79" s="9"/>
      <c r="E79" s="12">
        <f>SUM(E78:E78)</f>
        <v>1870.5</v>
      </c>
      <c r="F79" s="12">
        <f>SUM(F78:F78)</f>
        <v>1.0342444084635201</v>
      </c>
    </row>
    <row r="80" spans="1:6" x14ac:dyDescent="0.2">
      <c r="A80" s="9"/>
      <c r="B80" s="9"/>
      <c r="C80" s="9"/>
      <c r="D80" s="9"/>
      <c r="E80" s="10"/>
      <c r="F80" s="10"/>
    </row>
    <row r="81" spans="1:6" x14ac:dyDescent="0.2">
      <c r="A81" s="8" t="s">
        <v>201</v>
      </c>
      <c r="B81" s="9"/>
      <c r="C81" s="9"/>
      <c r="D81" s="9"/>
      <c r="E81" s="10"/>
      <c r="F81" s="10"/>
    </row>
    <row r="82" spans="1:6" x14ac:dyDescent="0.2">
      <c r="A82" s="9" t="s">
        <v>292</v>
      </c>
      <c r="B82" s="9" t="s">
        <v>616</v>
      </c>
      <c r="C82" s="9" t="s">
        <v>293</v>
      </c>
      <c r="D82" s="9">
        <v>300</v>
      </c>
      <c r="E82" s="10">
        <v>1408.6155000000001</v>
      </c>
      <c r="F82" s="10">
        <v>0.77885736677361495</v>
      </c>
    </row>
    <row r="83" spans="1:6" x14ac:dyDescent="0.2">
      <c r="A83" s="9" t="s">
        <v>202</v>
      </c>
      <c r="B83" s="9" t="s">
        <v>607</v>
      </c>
      <c r="C83" s="9" t="s">
        <v>183</v>
      </c>
      <c r="D83" s="9">
        <v>100</v>
      </c>
      <c r="E83" s="10">
        <v>494.66699999999997</v>
      </c>
      <c r="F83" s="10">
        <v>0.27351327388475</v>
      </c>
    </row>
    <row r="84" spans="1:6" x14ac:dyDescent="0.2">
      <c r="A84" s="8" t="s">
        <v>135</v>
      </c>
      <c r="B84" s="9"/>
      <c r="C84" s="9"/>
      <c r="D84" s="9"/>
      <c r="E84" s="12">
        <f>SUM(E82:E83)</f>
        <v>1903.2825</v>
      </c>
      <c r="F84" s="12">
        <f>SUM(F82:F83)</f>
        <v>1.0523706406583648</v>
      </c>
    </row>
    <row r="85" spans="1:6" x14ac:dyDescent="0.2">
      <c r="A85" s="9"/>
      <c r="B85" s="9"/>
      <c r="C85" s="9"/>
      <c r="D85" s="9"/>
      <c r="E85" s="10"/>
      <c r="F85" s="10"/>
    </row>
    <row r="86" spans="1:6" x14ac:dyDescent="0.2">
      <c r="A86" s="8" t="s">
        <v>135</v>
      </c>
      <c r="B86" s="9"/>
      <c r="C86" s="9"/>
      <c r="D86" s="9"/>
      <c r="E86" s="12">
        <v>175581.42296999996</v>
      </c>
      <c r="F86" s="12">
        <v>97.083188953109286</v>
      </c>
    </row>
    <row r="87" spans="1:6" x14ac:dyDescent="0.2">
      <c r="A87" s="9"/>
      <c r="B87" s="9"/>
      <c r="C87" s="9"/>
      <c r="D87" s="9"/>
      <c r="E87" s="10"/>
      <c r="F87" s="10"/>
    </row>
    <row r="88" spans="1:6" x14ac:dyDescent="0.2">
      <c r="A88" s="8" t="s">
        <v>152</v>
      </c>
      <c r="B88" s="9"/>
      <c r="C88" s="9"/>
      <c r="D88" s="9"/>
      <c r="E88" s="12">
        <v>5275.2503085999997</v>
      </c>
      <c r="F88" s="12">
        <v>2.92</v>
      </c>
    </row>
    <row r="89" spans="1:6" x14ac:dyDescent="0.2">
      <c r="A89" s="9"/>
      <c r="B89" s="9"/>
      <c r="C89" s="9"/>
      <c r="D89" s="9"/>
      <c r="E89" s="10"/>
      <c r="F89" s="10"/>
    </row>
    <row r="90" spans="1:6" x14ac:dyDescent="0.2">
      <c r="A90" s="13" t="s">
        <v>153</v>
      </c>
      <c r="B90" s="6"/>
      <c r="C90" s="6"/>
      <c r="D90" s="6"/>
      <c r="E90" s="14">
        <v>180856.67030860001</v>
      </c>
      <c r="F90" s="14">
        <f xml:space="preserve"> ROUND(SUM(F86:F89),2)</f>
        <v>100</v>
      </c>
    </row>
    <row r="91" spans="1:6" x14ac:dyDescent="0.2">
      <c r="A91" s="1" t="s">
        <v>156</v>
      </c>
    </row>
    <row r="92" spans="1:6" x14ac:dyDescent="0.2">
      <c r="A92" s="1" t="s">
        <v>1300</v>
      </c>
    </row>
    <row r="93" spans="1:6" x14ac:dyDescent="0.2">
      <c r="A93" s="1" t="s">
        <v>1301</v>
      </c>
    </row>
    <row r="94" spans="1:6" x14ac:dyDescent="0.2">
      <c r="A94" s="1" t="s">
        <v>1302</v>
      </c>
    </row>
    <row r="95" spans="1:6" x14ac:dyDescent="0.2">
      <c r="A95" s="1"/>
    </row>
    <row r="96" spans="1:6" x14ac:dyDescent="0.2">
      <c r="A96" s="1"/>
    </row>
    <row r="98" spans="1:4" x14ac:dyDescent="0.2">
      <c r="A98" s="1" t="s">
        <v>157</v>
      </c>
    </row>
    <row r="99" spans="1:4" x14ac:dyDescent="0.2">
      <c r="A99" s="1" t="s">
        <v>158</v>
      </c>
    </row>
    <row r="100" spans="1:4" x14ac:dyDescent="0.2">
      <c r="A100" s="1" t="s">
        <v>159</v>
      </c>
    </row>
    <row r="101" spans="1:4" x14ac:dyDescent="0.2">
      <c r="A101" s="3" t="s">
        <v>511</v>
      </c>
      <c r="D101" s="16">
        <v>11.7249</v>
      </c>
    </row>
    <row r="102" spans="1:4" x14ac:dyDescent="0.2">
      <c r="A102" s="3" t="s">
        <v>510</v>
      </c>
      <c r="D102" s="16">
        <v>50.900799999999997</v>
      </c>
    </row>
    <row r="103" spans="1:4" x14ac:dyDescent="0.2">
      <c r="A103" s="3" t="s">
        <v>512</v>
      </c>
      <c r="D103" s="16">
        <v>52.093600000000002</v>
      </c>
    </row>
    <row r="104" spans="1:4" x14ac:dyDescent="0.2">
      <c r="A104" s="3" t="s">
        <v>513</v>
      </c>
      <c r="D104" s="16">
        <v>11.4146</v>
      </c>
    </row>
    <row r="106" spans="1:4" x14ac:dyDescent="0.2">
      <c r="A106" s="1" t="s">
        <v>160</v>
      </c>
    </row>
    <row r="107" spans="1:4" x14ac:dyDescent="0.2">
      <c r="A107" s="3" t="s">
        <v>511</v>
      </c>
      <c r="D107" s="16">
        <v>12.0618</v>
      </c>
    </row>
    <row r="108" spans="1:4" x14ac:dyDescent="0.2">
      <c r="A108" s="3" t="s">
        <v>510</v>
      </c>
      <c r="D108" s="16">
        <v>54.122399999999999</v>
      </c>
    </row>
    <row r="109" spans="1:4" x14ac:dyDescent="0.2">
      <c r="A109" s="3" t="s">
        <v>512</v>
      </c>
      <c r="D109" s="16">
        <v>55.629800000000003</v>
      </c>
    </row>
    <row r="110" spans="1:4" x14ac:dyDescent="0.2">
      <c r="A110" s="3" t="s">
        <v>513</v>
      </c>
      <c r="D110" s="16">
        <v>11.6777</v>
      </c>
    </row>
    <row r="112" spans="1:4" x14ac:dyDescent="0.2">
      <c r="A112" s="1" t="s">
        <v>161</v>
      </c>
      <c r="D112" s="17"/>
    </row>
    <row r="113" spans="1:4" ht="15" customHeight="1" x14ac:dyDescent="0.2">
      <c r="A113" s="87" t="s">
        <v>544</v>
      </c>
      <c r="B113" s="88"/>
      <c r="C113" s="85" t="s">
        <v>545</v>
      </c>
      <c r="D113" s="86"/>
    </row>
    <row r="114" spans="1:4" ht="12.75" x14ac:dyDescent="0.2">
      <c r="A114" s="27"/>
      <c r="B114" s="28"/>
      <c r="C114" s="29" t="s">
        <v>546</v>
      </c>
      <c r="D114" s="29" t="s">
        <v>547</v>
      </c>
    </row>
    <row r="115" spans="1:4" ht="12.75" x14ac:dyDescent="0.2">
      <c r="A115" s="30" t="s">
        <v>513</v>
      </c>
      <c r="B115" s="31"/>
      <c r="C115" s="32">
        <v>0.325019259</v>
      </c>
      <c r="D115" s="32">
        <v>0.30112419600000001</v>
      </c>
    </row>
    <row r="116" spans="1:4" ht="12.75" x14ac:dyDescent="0.2">
      <c r="A116" s="30" t="s">
        <v>511</v>
      </c>
      <c r="B116" s="31"/>
      <c r="C116" s="32">
        <v>0.325019259</v>
      </c>
      <c r="D116" s="32">
        <v>0.30112419600000001</v>
      </c>
    </row>
    <row r="117" spans="1:4" ht="12.75" x14ac:dyDescent="0.2">
      <c r="A117" s="34"/>
      <c r="B117" s="34"/>
      <c r="C117" s="35"/>
      <c r="D117" s="35"/>
    </row>
    <row r="118" spans="1:4" x14ac:dyDescent="0.2">
      <c r="A118" s="1" t="s">
        <v>162</v>
      </c>
      <c r="D118" s="24">
        <v>2.2458737732891909</v>
      </c>
    </row>
  </sheetData>
  <customSheetViews>
    <customSheetView guid="{87B09956-5AD1-48AD-87EF-6965A9800F09}" showGridLines="0" topLeftCell="A70">
      <selection activeCell="A112" sqref="A112:XFD112"/>
      <pageMargins left="0.7" right="0.7" top="0.75" bottom="0.75" header="0.3" footer="0.3"/>
    </customSheetView>
    <customSheetView guid="{10CFD7E8-6A78-4B4C-9357-15843FD6BF88}" showGridLines="0" topLeftCell="A70">
      <selection activeCell="B109" sqref="B109"/>
      <pageMargins left="0.7" right="0.7" top="0.75" bottom="0.75" header="0.3" footer="0.3"/>
    </customSheetView>
  </customSheetViews>
  <mergeCells count="3">
    <mergeCell ref="B1:E1"/>
    <mergeCell ref="C113:D113"/>
    <mergeCell ref="A113:B1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showGridLines="0" zoomScale="115" zoomScaleNormal="115" workbookViewId="0"/>
  </sheetViews>
  <sheetFormatPr defaultRowHeight="11.25" x14ac:dyDescent="0.2"/>
  <cols>
    <col min="1" max="1" width="38" style="3" customWidth="1"/>
    <col min="2" max="2" width="45.85546875" style="3" bestFit="1" customWidth="1"/>
    <col min="3" max="3" width="12.140625" style="3" bestFit="1" customWidth="1"/>
    <col min="4" max="4" width="8.285156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80" t="s">
        <v>370</v>
      </c>
      <c r="C1" s="80"/>
      <c r="D1" s="80"/>
      <c r="E1" s="80"/>
    </row>
    <row r="3" spans="1:6" s="1" customFormat="1" x14ac:dyDescent="0.2">
      <c r="A3" s="4" t="s">
        <v>1</v>
      </c>
      <c r="B3" s="4" t="s">
        <v>2</v>
      </c>
      <c r="C3" s="4" t="s">
        <v>163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136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306</v>
      </c>
      <c r="B8" s="9" t="s">
        <v>672</v>
      </c>
      <c r="C8" s="9" t="s">
        <v>213</v>
      </c>
      <c r="D8" s="9">
        <v>43</v>
      </c>
      <c r="E8" s="10">
        <v>21906.414499999999</v>
      </c>
      <c r="F8" s="10">
        <v>2.7421518814774299</v>
      </c>
    </row>
    <row r="9" spans="1:6" x14ac:dyDescent="0.2">
      <c r="A9" s="9" t="s">
        <v>307</v>
      </c>
      <c r="B9" s="9" t="s">
        <v>579</v>
      </c>
      <c r="C9" s="9" t="s">
        <v>220</v>
      </c>
      <c r="D9" s="9">
        <v>1800</v>
      </c>
      <c r="E9" s="10">
        <v>18021.289499999999</v>
      </c>
      <c r="F9" s="10">
        <v>2.2558284428094999</v>
      </c>
    </row>
    <row r="10" spans="1:6" x14ac:dyDescent="0.2">
      <c r="A10" s="9" t="s">
        <v>262</v>
      </c>
      <c r="B10" s="9" t="s">
        <v>770</v>
      </c>
      <c r="C10" s="9" t="s">
        <v>141</v>
      </c>
      <c r="D10" s="9">
        <v>1750</v>
      </c>
      <c r="E10" s="10">
        <v>17687.46</v>
      </c>
      <c r="F10" s="10">
        <v>2.2140410845214702</v>
      </c>
    </row>
    <row r="11" spans="1:6" x14ac:dyDescent="0.2">
      <c r="A11" s="9" t="s">
        <v>258</v>
      </c>
      <c r="B11" s="9" t="s">
        <v>573</v>
      </c>
      <c r="C11" s="9" t="s">
        <v>196</v>
      </c>
      <c r="D11" s="9">
        <v>1750</v>
      </c>
      <c r="E11" s="10">
        <v>17653.4575</v>
      </c>
      <c r="F11" s="10">
        <v>2.20978479605628</v>
      </c>
    </row>
    <row r="12" spans="1:6" x14ac:dyDescent="0.2">
      <c r="A12" s="9" t="s">
        <v>214</v>
      </c>
      <c r="B12" s="9" t="s">
        <v>575</v>
      </c>
      <c r="C12" s="9" t="s">
        <v>196</v>
      </c>
      <c r="D12" s="9">
        <v>1660</v>
      </c>
      <c r="E12" s="10">
        <v>16957.746599999999</v>
      </c>
      <c r="F12" s="10">
        <v>2.1226986618374899</v>
      </c>
    </row>
    <row r="13" spans="1:6" x14ac:dyDescent="0.2">
      <c r="A13" s="9" t="s">
        <v>308</v>
      </c>
      <c r="B13" s="9" t="s">
        <v>712</v>
      </c>
      <c r="C13" s="9" t="s">
        <v>141</v>
      </c>
      <c r="D13" s="9">
        <v>1400</v>
      </c>
      <c r="E13" s="10">
        <v>14459.984</v>
      </c>
      <c r="F13" s="10">
        <v>1.8100393531645</v>
      </c>
    </row>
    <row r="14" spans="1:6" x14ac:dyDescent="0.2">
      <c r="A14" s="9" t="s">
        <v>309</v>
      </c>
      <c r="B14" s="9" t="s">
        <v>574</v>
      </c>
      <c r="C14" s="9" t="s">
        <v>220</v>
      </c>
      <c r="D14" s="9">
        <v>1300</v>
      </c>
      <c r="E14" s="10">
        <v>13056.16</v>
      </c>
      <c r="F14" s="10">
        <v>1.63431463003087</v>
      </c>
    </row>
    <row r="15" spans="1:6" x14ac:dyDescent="0.2">
      <c r="A15" s="9" t="s">
        <v>310</v>
      </c>
      <c r="B15" s="9" t="s">
        <v>771</v>
      </c>
      <c r="C15" s="9" t="s">
        <v>169</v>
      </c>
      <c r="D15" s="9">
        <v>1200</v>
      </c>
      <c r="E15" s="10">
        <v>12058.608</v>
      </c>
      <c r="F15" s="10">
        <v>1.5094453095096301</v>
      </c>
    </row>
    <row r="16" spans="1:6" x14ac:dyDescent="0.2">
      <c r="A16" s="9" t="s">
        <v>311</v>
      </c>
      <c r="B16" s="9" t="s">
        <v>678</v>
      </c>
      <c r="C16" s="9" t="s">
        <v>210</v>
      </c>
      <c r="D16" s="9">
        <v>950</v>
      </c>
      <c r="E16" s="10">
        <v>11172.209000000001</v>
      </c>
      <c r="F16" s="10">
        <v>1.3984896492125201</v>
      </c>
    </row>
    <row r="17" spans="1:6" x14ac:dyDescent="0.2">
      <c r="A17" s="9" t="s">
        <v>312</v>
      </c>
      <c r="B17" s="9" t="s">
        <v>772</v>
      </c>
      <c r="C17" s="9" t="s">
        <v>179</v>
      </c>
      <c r="D17" s="9">
        <v>1000</v>
      </c>
      <c r="E17" s="10">
        <v>10247.370000000001</v>
      </c>
      <c r="F17" s="10">
        <v>1.28272223305623</v>
      </c>
    </row>
    <row r="18" spans="1:6" x14ac:dyDescent="0.2">
      <c r="A18" s="9" t="s">
        <v>313</v>
      </c>
      <c r="B18" s="9" t="s">
        <v>773</v>
      </c>
      <c r="C18" s="9" t="s">
        <v>179</v>
      </c>
      <c r="D18" s="9">
        <v>1000</v>
      </c>
      <c r="E18" s="10">
        <v>10247.370000000001</v>
      </c>
      <c r="F18" s="10">
        <v>1.28272223305623</v>
      </c>
    </row>
    <row r="19" spans="1:6" x14ac:dyDescent="0.2">
      <c r="A19" s="9" t="s">
        <v>275</v>
      </c>
      <c r="B19" s="9" t="s">
        <v>565</v>
      </c>
      <c r="C19" s="9" t="s">
        <v>218</v>
      </c>
      <c r="D19" s="9">
        <v>1000</v>
      </c>
      <c r="E19" s="10">
        <v>10027.35</v>
      </c>
      <c r="F19" s="10">
        <v>1.2551810643742101</v>
      </c>
    </row>
    <row r="20" spans="1:6" x14ac:dyDescent="0.2">
      <c r="A20" s="9" t="s">
        <v>314</v>
      </c>
      <c r="B20" s="9" t="s">
        <v>774</v>
      </c>
      <c r="C20" s="9" t="s">
        <v>213</v>
      </c>
      <c r="D20" s="9">
        <v>19</v>
      </c>
      <c r="E20" s="10">
        <v>9679.5784999999996</v>
      </c>
      <c r="F20" s="10">
        <v>1.2116485057691</v>
      </c>
    </row>
    <row r="21" spans="1:6" x14ac:dyDescent="0.2">
      <c r="A21" s="9" t="s">
        <v>194</v>
      </c>
      <c r="B21" s="9" t="s">
        <v>572</v>
      </c>
      <c r="C21" s="9" t="s">
        <v>190</v>
      </c>
      <c r="D21" s="9">
        <v>900</v>
      </c>
      <c r="E21" s="10">
        <v>9126.09</v>
      </c>
      <c r="F21" s="10">
        <v>1.1423651672450701</v>
      </c>
    </row>
    <row r="22" spans="1:6" x14ac:dyDescent="0.2">
      <c r="A22" s="9" t="s">
        <v>315</v>
      </c>
      <c r="B22" s="9" t="s">
        <v>775</v>
      </c>
      <c r="C22" s="9" t="s">
        <v>213</v>
      </c>
      <c r="D22" s="9">
        <v>18</v>
      </c>
      <c r="E22" s="10">
        <v>9066.5190000000002</v>
      </c>
      <c r="F22" s="10">
        <v>1.1349083225965999</v>
      </c>
    </row>
    <row r="23" spans="1:6" x14ac:dyDescent="0.2">
      <c r="A23" s="9" t="s">
        <v>316</v>
      </c>
      <c r="B23" s="9" t="s">
        <v>752</v>
      </c>
      <c r="C23" s="9" t="s">
        <v>192</v>
      </c>
      <c r="D23" s="9">
        <v>890</v>
      </c>
      <c r="E23" s="10">
        <v>9031.9958999999999</v>
      </c>
      <c r="F23" s="10">
        <v>1.1305868676355699</v>
      </c>
    </row>
    <row r="24" spans="1:6" x14ac:dyDescent="0.2">
      <c r="A24" s="9" t="s">
        <v>219</v>
      </c>
      <c r="B24" s="9" t="s">
        <v>669</v>
      </c>
      <c r="C24" s="9" t="s">
        <v>220</v>
      </c>
      <c r="D24" s="9">
        <v>1340</v>
      </c>
      <c r="E24" s="10">
        <v>9027.1512000000002</v>
      </c>
      <c r="F24" s="10">
        <v>1.1299804286758699</v>
      </c>
    </row>
    <row r="25" spans="1:6" x14ac:dyDescent="0.2">
      <c r="A25" s="9" t="s">
        <v>259</v>
      </c>
      <c r="B25" s="9" t="s">
        <v>662</v>
      </c>
      <c r="C25" s="9" t="s">
        <v>196</v>
      </c>
      <c r="D25" s="9">
        <v>850</v>
      </c>
      <c r="E25" s="10">
        <v>8676.4770000000008</v>
      </c>
      <c r="F25" s="10">
        <v>1.0860845224190201</v>
      </c>
    </row>
    <row r="26" spans="1:6" x14ac:dyDescent="0.2">
      <c r="A26" s="9" t="s">
        <v>274</v>
      </c>
      <c r="B26" s="9" t="s">
        <v>776</v>
      </c>
      <c r="C26" s="9" t="s">
        <v>218</v>
      </c>
      <c r="D26" s="9">
        <v>800</v>
      </c>
      <c r="E26" s="10">
        <v>8170.3119999999999</v>
      </c>
      <c r="F26" s="10">
        <v>1.02272493853604</v>
      </c>
    </row>
    <row r="27" spans="1:6" x14ac:dyDescent="0.2">
      <c r="A27" s="9" t="s">
        <v>317</v>
      </c>
      <c r="B27" s="9" t="s">
        <v>777</v>
      </c>
      <c r="C27" s="9" t="s">
        <v>277</v>
      </c>
      <c r="D27" s="9">
        <v>800</v>
      </c>
      <c r="E27" s="10">
        <v>8080.6480000000001</v>
      </c>
      <c r="F27" s="10">
        <v>1.01150118001998</v>
      </c>
    </row>
    <row r="28" spans="1:6" x14ac:dyDescent="0.2">
      <c r="A28" s="9" t="s">
        <v>276</v>
      </c>
      <c r="B28" s="9" t="s">
        <v>561</v>
      </c>
      <c r="C28" s="9" t="s">
        <v>277</v>
      </c>
      <c r="D28" s="9">
        <v>800</v>
      </c>
      <c r="E28" s="10">
        <v>8063.0320000000002</v>
      </c>
      <c r="F28" s="10">
        <v>1.0092960839946099</v>
      </c>
    </row>
    <row r="29" spans="1:6" x14ac:dyDescent="0.2">
      <c r="A29" s="9" t="s">
        <v>318</v>
      </c>
      <c r="B29" s="9" t="s">
        <v>778</v>
      </c>
      <c r="C29" s="9" t="s">
        <v>196</v>
      </c>
      <c r="D29" s="9">
        <v>800</v>
      </c>
      <c r="E29" s="10">
        <v>8056.8239999999996</v>
      </c>
      <c r="F29" s="10">
        <v>1.0085189929339</v>
      </c>
    </row>
    <row r="30" spans="1:6" x14ac:dyDescent="0.2">
      <c r="A30" s="9" t="s">
        <v>319</v>
      </c>
      <c r="B30" s="9" t="s">
        <v>779</v>
      </c>
      <c r="C30" s="9" t="s">
        <v>218</v>
      </c>
      <c r="D30" s="9">
        <v>750</v>
      </c>
      <c r="E30" s="10">
        <v>7797.8175000000001</v>
      </c>
      <c r="F30" s="10">
        <v>0.97609765984491104</v>
      </c>
    </row>
    <row r="31" spans="1:6" x14ac:dyDescent="0.2">
      <c r="A31" s="9" t="s">
        <v>320</v>
      </c>
      <c r="B31" s="9" t="s">
        <v>780</v>
      </c>
      <c r="C31" s="9" t="s">
        <v>208</v>
      </c>
      <c r="D31" s="9">
        <v>750</v>
      </c>
      <c r="E31" s="10">
        <v>7520.2425000000003</v>
      </c>
      <c r="F31" s="10">
        <v>0.941352000827955</v>
      </c>
    </row>
    <row r="32" spans="1:6" x14ac:dyDescent="0.2">
      <c r="A32" s="9" t="s">
        <v>321</v>
      </c>
      <c r="B32" s="9" t="s">
        <v>713</v>
      </c>
      <c r="C32" s="9" t="s">
        <v>213</v>
      </c>
      <c r="D32" s="9">
        <v>11</v>
      </c>
      <c r="E32" s="10">
        <v>5574.1180000000004</v>
      </c>
      <c r="F32" s="10">
        <v>0.697744405469786</v>
      </c>
    </row>
    <row r="33" spans="1:6" x14ac:dyDescent="0.2">
      <c r="A33" s="9" t="s">
        <v>322</v>
      </c>
      <c r="B33" s="9" t="s">
        <v>781</v>
      </c>
      <c r="C33" s="9" t="s">
        <v>220</v>
      </c>
      <c r="D33" s="9">
        <v>500</v>
      </c>
      <c r="E33" s="10">
        <v>5274.14</v>
      </c>
      <c r="F33" s="10">
        <v>0.66019443410857404</v>
      </c>
    </row>
    <row r="34" spans="1:6" x14ac:dyDescent="0.2">
      <c r="A34" s="9" t="s">
        <v>323</v>
      </c>
      <c r="B34" s="9" t="s">
        <v>750</v>
      </c>
      <c r="C34" s="9" t="s">
        <v>196</v>
      </c>
      <c r="D34" s="9">
        <v>500</v>
      </c>
      <c r="E34" s="10">
        <v>5190.04</v>
      </c>
      <c r="F34" s="10">
        <v>0.64966715346973403</v>
      </c>
    </row>
    <row r="35" spans="1:6" x14ac:dyDescent="0.2">
      <c r="A35" s="9" t="s">
        <v>324</v>
      </c>
      <c r="B35" s="9" t="s">
        <v>661</v>
      </c>
      <c r="C35" s="9" t="s">
        <v>218</v>
      </c>
      <c r="D35" s="9">
        <v>200</v>
      </c>
      <c r="E35" s="10">
        <v>5049.47</v>
      </c>
      <c r="F35" s="10">
        <v>0.63207119818552804</v>
      </c>
    </row>
    <row r="36" spans="1:6" x14ac:dyDescent="0.2">
      <c r="A36" s="9" t="s">
        <v>325</v>
      </c>
      <c r="B36" s="9" t="s">
        <v>719</v>
      </c>
      <c r="C36" s="9" t="s">
        <v>277</v>
      </c>
      <c r="D36" s="9">
        <v>450</v>
      </c>
      <c r="E36" s="10">
        <v>4616.6085000000003</v>
      </c>
      <c r="F36" s="10">
        <v>0.57788743494831996</v>
      </c>
    </row>
    <row r="37" spans="1:6" x14ac:dyDescent="0.2">
      <c r="A37" s="9" t="s">
        <v>260</v>
      </c>
      <c r="B37" s="9" t="s">
        <v>709</v>
      </c>
      <c r="C37" s="9" t="s">
        <v>218</v>
      </c>
      <c r="D37" s="9">
        <v>450</v>
      </c>
      <c r="E37" s="10">
        <v>4513.6575000000003</v>
      </c>
      <c r="F37" s="10">
        <v>0.56500046623192102</v>
      </c>
    </row>
    <row r="38" spans="1:6" x14ac:dyDescent="0.2">
      <c r="A38" s="9" t="s">
        <v>267</v>
      </c>
      <c r="B38" s="9" t="s">
        <v>569</v>
      </c>
      <c r="C38" s="9" t="s">
        <v>220</v>
      </c>
      <c r="D38" s="9">
        <v>400</v>
      </c>
      <c r="E38" s="10">
        <v>4028.9479999999999</v>
      </c>
      <c r="F38" s="10">
        <v>0.50432659066935503</v>
      </c>
    </row>
    <row r="39" spans="1:6" x14ac:dyDescent="0.2">
      <c r="A39" s="9" t="s">
        <v>326</v>
      </c>
      <c r="B39" s="9" t="s">
        <v>782</v>
      </c>
      <c r="C39" s="9" t="s">
        <v>192</v>
      </c>
      <c r="D39" s="9">
        <v>400</v>
      </c>
      <c r="E39" s="10">
        <v>4024.2559999999999</v>
      </c>
      <c r="F39" s="10">
        <v>0.50373926604679298</v>
      </c>
    </row>
    <row r="40" spans="1:6" x14ac:dyDescent="0.2">
      <c r="A40" s="9" t="s">
        <v>327</v>
      </c>
      <c r="B40" s="9" t="s">
        <v>675</v>
      </c>
      <c r="C40" s="9" t="s">
        <v>277</v>
      </c>
      <c r="D40" s="9">
        <v>370</v>
      </c>
      <c r="E40" s="10">
        <v>3821.4747000000002</v>
      </c>
      <c r="F40" s="10">
        <v>0.478355964579388</v>
      </c>
    </row>
    <row r="41" spans="1:6" x14ac:dyDescent="0.2">
      <c r="A41" s="9" t="s">
        <v>328</v>
      </c>
      <c r="B41" s="9" t="s">
        <v>670</v>
      </c>
      <c r="C41" s="9" t="s">
        <v>218</v>
      </c>
      <c r="D41" s="9">
        <v>350</v>
      </c>
      <c r="E41" s="10">
        <v>3639.9929999999999</v>
      </c>
      <c r="F41" s="10">
        <v>0.45563885653285102</v>
      </c>
    </row>
    <row r="42" spans="1:6" x14ac:dyDescent="0.2">
      <c r="A42" s="9" t="s">
        <v>329</v>
      </c>
      <c r="B42" s="9" t="s">
        <v>702</v>
      </c>
      <c r="C42" s="9" t="s">
        <v>179</v>
      </c>
      <c r="D42" s="9">
        <v>350</v>
      </c>
      <c r="E42" s="10">
        <v>3579.0335</v>
      </c>
      <c r="F42" s="10">
        <v>0.44800820535445202</v>
      </c>
    </row>
    <row r="43" spans="1:6" x14ac:dyDescent="0.2">
      <c r="A43" s="9" t="s">
        <v>212</v>
      </c>
      <c r="B43" s="9" t="s">
        <v>671</v>
      </c>
      <c r="C43" s="9" t="s">
        <v>213</v>
      </c>
      <c r="D43" s="9">
        <v>7</v>
      </c>
      <c r="E43" s="10">
        <v>3575.9395</v>
      </c>
      <c r="F43" s="10">
        <v>0.447620911581604</v>
      </c>
    </row>
    <row r="44" spans="1:6" x14ac:dyDescent="0.2">
      <c r="A44" s="9" t="s">
        <v>191</v>
      </c>
      <c r="B44" s="9" t="s">
        <v>666</v>
      </c>
      <c r="C44" s="9" t="s">
        <v>192</v>
      </c>
      <c r="D44" s="9">
        <v>300</v>
      </c>
      <c r="E44" s="10">
        <v>3019.578</v>
      </c>
      <c r="F44" s="10">
        <v>0.37797794312564698</v>
      </c>
    </row>
    <row r="45" spans="1:6" x14ac:dyDescent="0.2">
      <c r="A45" s="9" t="s">
        <v>221</v>
      </c>
      <c r="B45" s="9" t="s">
        <v>585</v>
      </c>
      <c r="C45" s="9" t="s">
        <v>179</v>
      </c>
      <c r="D45" s="9">
        <v>270</v>
      </c>
      <c r="E45" s="10">
        <v>2798.7336</v>
      </c>
      <c r="F45" s="10">
        <v>0.35033357955470501</v>
      </c>
    </row>
    <row r="46" spans="1:6" x14ac:dyDescent="0.2">
      <c r="A46" s="9" t="s">
        <v>330</v>
      </c>
      <c r="B46" s="9" t="s">
        <v>571</v>
      </c>
      <c r="C46" s="9" t="s">
        <v>196</v>
      </c>
      <c r="D46" s="9">
        <v>250</v>
      </c>
      <c r="E46" s="10">
        <v>2560.0725000000002</v>
      </c>
      <c r="F46" s="10">
        <v>0.32045899718521398</v>
      </c>
    </row>
    <row r="47" spans="1:6" x14ac:dyDescent="0.2">
      <c r="A47" s="9" t="s">
        <v>331</v>
      </c>
      <c r="B47" s="9" t="s">
        <v>783</v>
      </c>
      <c r="C47" s="9" t="s">
        <v>196</v>
      </c>
      <c r="D47" s="9">
        <v>250</v>
      </c>
      <c r="E47" s="10">
        <v>2547.5124999999998</v>
      </c>
      <c r="F47" s="10">
        <v>0.31888678975568002</v>
      </c>
    </row>
    <row r="48" spans="1:6" x14ac:dyDescent="0.2">
      <c r="A48" s="9" t="s">
        <v>216</v>
      </c>
      <c r="B48" s="9" t="s">
        <v>665</v>
      </c>
      <c r="C48" s="9" t="s">
        <v>196</v>
      </c>
      <c r="D48" s="9">
        <v>180</v>
      </c>
      <c r="E48" s="10">
        <v>1861.4087999999999</v>
      </c>
      <c r="F48" s="10">
        <v>0.233003244009586</v>
      </c>
    </row>
    <row r="49" spans="1:6" x14ac:dyDescent="0.2">
      <c r="A49" s="9" t="s">
        <v>332</v>
      </c>
      <c r="B49" s="9" t="s">
        <v>594</v>
      </c>
      <c r="C49" s="9" t="s">
        <v>196</v>
      </c>
      <c r="D49" s="9">
        <v>160</v>
      </c>
      <c r="E49" s="10">
        <v>1633.5039999999999</v>
      </c>
      <c r="F49" s="10">
        <v>0.20447508956798499</v>
      </c>
    </row>
    <row r="50" spans="1:6" x14ac:dyDescent="0.2">
      <c r="A50" s="9" t="s">
        <v>215</v>
      </c>
      <c r="B50" s="9" t="s">
        <v>705</v>
      </c>
      <c r="C50" s="9" t="s">
        <v>213</v>
      </c>
      <c r="D50" s="9">
        <v>3</v>
      </c>
      <c r="E50" s="10">
        <v>1520.2139999999999</v>
      </c>
      <c r="F50" s="10">
        <v>0.190293928764487</v>
      </c>
    </row>
    <row r="51" spans="1:6" x14ac:dyDescent="0.2">
      <c r="A51" s="9" t="s">
        <v>298</v>
      </c>
      <c r="B51" s="9" t="s">
        <v>784</v>
      </c>
      <c r="C51" s="9" t="s">
        <v>299</v>
      </c>
      <c r="D51" s="9">
        <v>140</v>
      </c>
      <c r="E51" s="10">
        <v>1460.8453999999999</v>
      </c>
      <c r="F51" s="10">
        <v>0.18286241968797101</v>
      </c>
    </row>
    <row r="52" spans="1:6" x14ac:dyDescent="0.2">
      <c r="A52" s="9" t="s">
        <v>333</v>
      </c>
      <c r="B52" s="9" t="s">
        <v>785</v>
      </c>
      <c r="C52" s="9" t="s">
        <v>218</v>
      </c>
      <c r="D52" s="9">
        <v>100</v>
      </c>
      <c r="E52" s="10">
        <v>1047.518</v>
      </c>
      <c r="F52" s="10">
        <v>0.131123852083666</v>
      </c>
    </row>
    <row r="53" spans="1:6" x14ac:dyDescent="0.2">
      <c r="A53" s="9" t="s">
        <v>334</v>
      </c>
      <c r="B53" s="9" t="s">
        <v>720</v>
      </c>
      <c r="C53" s="9" t="s">
        <v>196</v>
      </c>
      <c r="D53" s="9">
        <v>50</v>
      </c>
      <c r="E53" s="10">
        <v>508.86</v>
      </c>
      <c r="F53" s="10">
        <v>6.3696932531273204E-2</v>
      </c>
    </row>
    <row r="54" spans="1:6" x14ac:dyDescent="0.2">
      <c r="A54" s="9" t="s">
        <v>335</v>
      </c>
      <c r="B54" s="9" t="s">
        <v>707</v>
      </c>
      <c r="C54" s="9" t="s">
        <v>277</v>
      </c>
      <c r="D54" s="9">
        <v>50</v>
      </c>
      <c r="E54" s="10">
        <v>505.04050000000001</v>
      </c>
      <c r="F54" s="10">
        <v>6.3218823751248807E-2</v>
      </c>
    </row>
    <row r="55" spans="1:6" x14ac:dyDescent="0.2">
      <c r="A55" s="9" t="s">
        <v>336</v>
      </c>
      <c r="B55" s="9" t="s">
        <v>628</v>
      </c>
      <c r="C55" s="9" t="s">
        <v>141</v>
      </c>
      <c r="D55" s="9">
        <v>50</v>
      </c>
      <c r="E55" s="10">
        <v>502.34699999999998</v>
      </c>
      <c r="F55" s="10">
        <v>6.2881662866579202E-2</v>
      </c>
    </row>
    <row r="56" spans="1:6" x14ac:dyDescent="0.2">
      <c r="A56" s="9" t="s">
        <v>337</v>
      </c>
      <c r="B56" s="9" t="s">
        <v>786</v>
      </c>
      <c r="C56" s="9" t="s">
        <v>165</v>
      </c>
      <c r="D56" s="9">
        <v>10</v>
      </c>
      <c r="E56" s="10">
        <v>100.26343</v>
      </c>
      <c r="F56" s="11" t="s">
        <v>154</v>
      </c>
    </row>
    <row r="57" spans="1:6" x14ac:dyDescent="0.2">
      <c r="A57" s="8" t="s">
        <v>135</v>
      </c>
      <c r="B57" s="9"/>
      <c r="C57" s="9"/>
      <c r="D57" s="9"/>
      <c r="E57" s="40">
        <f>SUM(E8:E56)</f>
        <v>348745.68312999984</v>
      </c>
      <c r="F57" s="12">
        <f>SUM(F8:F56)</f>
        <v>43.641952159667362</v>
      </c>
    </row>
    <row r="58" spans="1:6" x14ac:dyDescent="0.2">
      <c r="A58" s="9"/>
      <c r="B58" s="9"/>
      <c r="C58" s="9"/>
      <c r="D58" s="9"/>
      <c r="E58" s="10"/>
      <c r="F58" s="10"/>
    </row>
    <row r="59" spans="1:6" x14ac:dyDescent="0.2">
      <c r="A59" s="8" t="s">
        <v>222</v>
      </c>
      <c r="B59" s="9"/>
      <c r="C59" s="9"/>
      <c r="D59" s="9"/>
      <c r="E59" s="10"/>
      <c r="F59" s="10"/>
    </row>
    <row r="60" spans="1:6" x14ac:dyDescent="0.2">
      <c r="A60" s="9" t="s">
        <v>235</v>
      </c>
      <c r="B60" s="9" t="s">
        <v>700</v>
      </c>
      <c r="C60" s="9" t="s">
        <v>236</v>
      </c>
      <c r="D60" s="9">
        <v>3160</v>
      </c>
      <c r="E60" s="10">
        <v>41510.707999999999</v>
      </c>
      <c r="F60" s="10">
        <v>5.1961340384415804</v>
      </c>
    </row>
    <row r="61" spans="1:6" x14ac:dyDescent="0.2">
      <c r="A61" s="9" t="s">
        <v>237</v>
      </c>
      <c r="B61" s="9" t="s">
        <v>746</v>
      </c>
      <c r="C61" s="9" t="s">
        <v>224</v>
      </c>
      <c r="D61" s="9">
        <v>214</v>
      </c>
      <c r="E61" s="10">
        <v>28188.2084</v>
      </c>
      <c r="F61" s="10">
        <v>3.5284801490238298</v>
      </c>
    </row>
    <row r="62" spans="1:6" x14ac:dyDescent="0.2">
      <c r="A62" s="9" t="s">
        <v>355</v>
      </c>
      <c r="B62" s="9" t="s">
        <v>617</v>
      </c>
      <c r="C62" s="9" t="s">
        <v>356</v>
      </c>
      <c r="D62" s="9">
        <v>4920</v>
      </c>
      <c r="E62" s="10">
        <v>24743.048999999999</v>
      </c>
      <c r="F62" s="10">
        <v>3.0972297346440798</v>
      </c>
    </row>
    <row r="63" spans="1:6" x14ac:dyDescent="0.2">
      <c r="A63" s="9" t="s">
        <v>234</v>
      </c>
      <c r="B63" s="9" t="s">
        <v>681</v>
      </c>
      <c r="C63" s="9" t="s">
        <v>224</v>
      </c>
      <c r="D63" s="9">
        <v>2225</v>
      </c>
      <c r="E63" s="10">
        <v>22512.127250000001</v>
      </c>
      <c r="F63" s="10">
        <v>2.81797242970304</v>
      </c>
    </row>
    <row r="64" spans="1:6" x14ac:dyDescent="0.2">
      <c r="A64" s="9" t="s">
        <v>288</v>
      </c>
      <c r="B64" s="9" t="s">
        <v>694</v>
      </c>
      <c r="C64" s="9" t="s">
        <v>1304</v>
      </c>
      <c r="D64" s="9">
        <v>170</v>
      </c>
      <c r="E64" s="10">
        <v>22331.098000000002</v>
      </c>
      <c r="F64" s="10">
        <v>2.7953119574249299</v>
      </c>
    </row>
    <row r="65" spans="1:6" x14ac:dyDescent="0.2">
      <c r="A65" s="9" t="s">
        <v>357</v>
      </c>
      <c r="B65" s="9" t="s">
        <v>767</v>
      </c>
      <c r="C65" s="9" t="s">
        <v>358</v>
      </c>
      <c r="D65" s="9">
        <v>171</v>
      </c>
      <c r="E65" s="10">
        <v>21948.243299999998</v>
      </c>
      <c r="F65" s="10">
        <v>2.7473878329207801</v>
      </c>
    </row>
    <row r="66" spans="1:6" x14ac:dyDescent="0.2">
      <c r="A66" s="9" t="s">
        <v>359</v>
      </c>
      <c r="B66" s="9" t="s">
        <v>623</v>
      </c>
      <c r="C66" s="9" t="s">
        <v>1304</v>
      </c>
      <c r="D66" s="9">
        <v>155</v>
      </c>
      <c r="E66" s="10">
        <v>20360.706999999999</v>
      </c>
      <c r="F66" s="10">
        <v>2.5486667847109601</v>
      </c>
    </row>
    <row r="67" spans="1:6" x14ac:dyDescent="0.2">
      <c r="A67" s="9" t="s">
        <v>338</v>
      </c>
      <c r="B67" s="9" t="s">
        <v>759</v>
      </c>
      <c r="C67" s="9" t="s">
        <v>218</v>
      </c>
      <c r="D67" s="9">
        <v>1950</v>
      </c>
      <c r="E67" s="10">
        <v>19933.5825</v>
      </c>
      <c r="F67" s="10">
        <v>2.4952011547558599</v>
      </c>
    </row>
    <row r="68" spans="1:6" x14ac:dyDescent="0.2">
      <c r="A68" s="9" t="s">
        <v>242</v>
      </c>
      <c r="B68" s="9" t="s">
        <v>693</v>
      </c>
      <c r="C68" s="9" t="s">
        <v>243</v>
      </c>
      <c r="D68" s="9">
        <v>1641</v>
      </c>
      <c r="E68" s="10">
        <v>19804.884389999999</v>
      </c>
      <c r="F68" s="10">
        <v>2.47909127221534</v>
      </c>
    </row>
    <row r="69" spans="1:6" x14ac:dyDescent="0.2">
      <c r="A69" s="9" t="s">
        <v>360</v>
      </c>
      <c r="B69" s="9" t="s">
        <v>620</v>
      </c>
      <c r="C69" s="9" t="s">
        <v>224</v>
      </c>
      <c r="D69" s="9">
        <v>150</v>
      </c>
      <c r="E69" s="10">
        <v>19725.615000000002</v>
      </c>
      <c r="F69" s="10">
        <v>2.4691686668098698</v>
      </c>
    </row>
    <row r="70" spans="1:6" x14ac:dyDescent="0.2">
      <c r="A70" s="9" t="s">
        <v>223</v>
      </c>
      <c r="B70" s="9" t="s">
        <v>682</v>
      </c>
      <c r="C70" s="9" t="s">
        <v>224</v>
      </c>
      <c r="D70" s="9">
        <v>1800</v>
      </c>
      <c r="E70" s="10">
        <v>18246.887999999999</v>
      </c>
      <c r="F70" s="10">
        <v>2.2840679044171299</v>
      </c>
    </row>
    <row r="71" spans="1:6" x14ac:dyDescent="0.2">
      <c r="A71" s="9" t="s">
        <v>361</v>
      </c>
      <c r="B71" s="9" t="s">
        <v>696</v>
      </c>
      <c r="C71" s="9" t="s">
        <v>245</v>
      </c>
      <c r="D71" s="9">
        <v>1300</v>
      </c>
      <c r="E71" s="10">
        <v>12216.281999999999</v>
      </c>
      <c r="F71" s="10">
        <v>1.5291822708348199</v>
      </c>
    </row>
    <row r="72" spans="1:6" x14ac:dyDescent="0.2">
      <c r="A72" s="9" t="s">
        <v>244</v>
      </c>
      <c r="B72" s="9" t="s">
        <v>768</v>
      </c>
      <c r="C72" s="9" t="s">
        <v>245</v>
      </c>
      <c r="D72" s="9">
        <v>1112</v>
      </c>
      <c r="E72" s="10">
        <v>10205.31328</v>
      </c>
      <c r="F72" s="10">
        <v>1.2774577515557599</v>
      </c>
    </row>
    <row r="73" spans="1:6" x14ac:dyDescent="0.2">
      <c r="A73" s="9" t="s">
        <v>362</v>
      </c>
      <c r="B73" s="9" t="s">
        <v>788</v>
      </c>
      <c r="C73" s="9" t="s">
        <v>239</v>
      </c>
      <c r="D73" s="9">
        <v>75</v>
      </c>
      <c r="E73" s="10">
        <v>8868.3974999999991</v>
      </c>
      <c r="F73" s="10">
        <v>1.1101083150925799</v>
      </c>
    </row>
    <row r="74" spans="1:6" x14ac:dyDescent="0.2">
      <c r="A74" s="9" t="s">
        <v>281</v>
      </c>
      <c r="B74" s="9" t="s">
        <v>679</v>
      </c>
      <c r="C74" s="9" t="s">
        <v>224</v>
      </c>
      <c r="D74" s="9">
        <v>800</v>
      </c>
      <c r="E74" s="10">
        <v>8100.92</v>
      </c>
      <c r="F74" s="10">
        <v>1.01403874283937</v>
      </c>
    </row>
    <row r="75" spans="1:6" x14ac:dyDescent="0.2">
      <c r="A75" s="9" t="s">
        <v>339</v>
      </c>
      <c r="B75" s="9" t="s">
        <v>743</v>
      </c>
      <c r="C75" s="9" t="s">
        <v>1304</v>
      </c>
      <c r="D75" s="9">
        <v>750</v>
      </c>
      <c r="E75" s="10">
        <v>7920.9075000000003</v>
      </c>
      <c r="F75" s="10">
        <v>0.99150554300584803</v>
      </c>
    </row>
    <row r="76" spans="1:6" x14ac:dyDescent="0.2">
      <c r="A76" s="9" t="s">
        <v>340</v>
      </c>
      <c r="B76" s="9" t="s">
        <v>683</v>
      </c>
      <c r="C76" s="9" t="s">
        <v>341</v>
      </c>
      <c r="D76" s="9">
        <v>700</v>
      </c>
      <c r="E76" s="10">
        <v>7124.866</v>
      </c>
      <c r="F76" s="10">
        <v>0.89186045060795205</v>
      </c>
    </row>
    <row r="77" spans="1:6" x14ac:dyDescent="0.2">
      <c r="A77" s="9" t="s">
        <v>342</v>
      </c>
      <c r="B77" s="9" t="s">
        <v>789</v>
      </c>
      <c r="C77" s="9" t="s">
        <v>230</v>
      </c>
      <c r="D77" s="9">
        <v>668</v>
      </c>
      <c r="E77" s="10">
        <v>7055.5362400000004</v>
      </c>
      <c r="F77" s="10">
        <v>0.88318204585000404</v>
      </c>
    </row>
    <row r="78" spans="1:6" x14ac:dyDescent="0.2">
      <c r="A78" s="9" t="s">
        <v>343</v>
      </c>
      <c r="B78" s="9" t="s">
        <v>790</v>
      </c>
      <c r="C78" s="9" t="s">
        <v>230</v>
      </c>
      <c r="D78" s="9">
        <v>666</v>
      </c>
      <c r="E78" s="10">
        <v>6974.1055800000004</v>
      </c>
      <c r="F78" s="10">
        <v>0.87298890184969502</v>
      </c>
    </row>
    <row r="79" spans="1:6" x14ac:dyDescent="0.2">
      <c r="A79" s="9" t="s">
        <v>344</v>
      </c>
      <c r="B79" s="9" t="s">
        <v>791</v>
      </c>
      <c r="C79" s="9" t="s">
        <v>230</v>
      </c>
      <c r="D79" s="9">
        <v>666</v>
      </c>
      <c r="E79" s="10">
        <v>6908.4512999999997</v>
      </c>
      <c r="F79" s="10">
        <v>0.86477057806014701</v>
      </c>
    </row>
    <row r="80" spans="1:6" x14ac:dyDescent="0.2">
      <c r="A80" s="9" t="s">
        <v>287</v>
      </c>
      <c r="B80" s="9" t="s">
        <v>769</v>
      </c>
      <c r="C80" s="9" t="s">
        <v>213</v>
      </c>
      <c r="D80" s="9">
        <v>650</v>
      </c>
      <c r="E80" s="10">
        <v>6662.8705</v>
      </c>
      <c r="F80" s="10">
        <v>0.83402981704812795</v>
      </c>
    </row>
    <row r="81" spans="1:6" x14ac:dyDescent="0.2">
      <c r="A81" s="9" t="s">
        <v>345</v>
      </c>
      <c r="B81" s="9" t="s">
        <v>792</v>
      </c>
      <c r="C81" s="9" t="s">
        <v>224</v>
      </c>
      <c r="D81" s="9">
        <v>600</v>
      </c>
      <c r="E81" s="10">
        <v>6127.9260000000004</v>
      </c>
      <c r="F81" s="10">
        <v>0.76706773764617897</v>
      </c>
    </row>
    <row r="82" spans="1:6" x14ac:dyDescent="0.2">
      <c r="A82" s="9" t="s">
        <v>346</v>
      </c>
      <c r="B82" s="9" t="s">
        <v>793</v>
      </c>
      <c r="C82" s="9" t="s">
        <v>224</v>
      </c>
      <c r="D82" s="9">
        <v>587</v>
      </c>
      <c r="E82" s="10">
        <v>5967.3422099999998</v>
      </c>
      <c r="F82" s="10">
        <v>0.74696654117318795</v>
      </c>
    </row>
    <row r="83" spans="1:6" x14ac:dyDescent="0.2">
      <c r="A83" s="9" t="s">
        <v>347</v>
      </c>
      <c r="B83" s="9" t="s">
        <v>794</v>
      </c>
      <c r="C83" s="9" t="s">
        <v>224</v>
      </c>
      <c r="D83" s="9">
        <v>525</v>
      </c>
      <c r="E83" s="10">
        <v>5300.6362499999996</v>
      </c>
      <c r="F83" s="10">
        <v>0.66351112209462504</v>
      </c>
    </row>
    <row r="84" spans="1:6" x14ac:dyDescent="0.2">
      <c r="A84" s="9" t="s">
        <v>348</v>
      </c>
      <c r="B84" s="9" t="s">
        <v>795</v>
      </c>
      <c r="C84" s="9" t="s">
        <v>1304</v>
      </c>
      <c r="D84" s="9">
        <v>500</v>
      </c>
      <c r="E84" s="10">
        <v>5259.0349999999999</v>
      </c>
      <c r="F84" s="10">
        <v>0.65830365439335803</v>
      </c>
    </row>
    <row r="85" spans="1:6" x14ac:dyDescent="0.2">
      <c r="A85" s="9" t="s">
        <v>238</v>
      </c>
      <c r="B85" s="9" t="s">
        <v>699</v>
      </c>
      <c r="C85" s="9" t="s">
        <v>239</v>
      </c>
      <c r="D85" s="9">
        <v>44</v>
      </c>
      <c r="E85" s="10">
        <v>5250.1328000000003</v>
      </c>
      <c r="F85" s="10">
        <v>0.65718931482495102</v>
      </c>
    </row>
    <row r="86" spans="1:6" x14ac:dyDescent="0.2">
      <c r="A86" s="9" t="s">
        <v>349</v>
      </c>
      <c r="B86" s="9" t="s">
        <v>685</v>
      </c>
      <c r="C86" s="9" t="s">
        <v>224</v>
      </c>
      <c r="D86" s="9">
        <v>500</v>
      </c>
      <c r="E86" s="10">
        <v>5026.46</v>
      </c>
      <c r="F86" s="10">
        <v>0.629190904160562</v>
      </c>
    </row>
    <row r="87" spans="1:6" x14ac:dyDescent="0.2">
      <c r="A87" s="9" t="s">
        <v>350</v>
      </c>
      <c r="B87" s="9" t="s">
        <v>796</v>
      </c>
      <c r="C87" s="9" t="s">
        <v>224</v>
      </c>
      <c r="D87" s="9">
        <v>488</v>
      </c>
      <c r="E87" s="10">
        <v>4912.2958399999998</v>
      </c>
      <c r="F87" s="10">
        <v>0.61490031972278003</v>
      </c>
    </row>
    <row r="88" spans="1:6" x14ac:dyDescent="0.2">
      <c r="A88" s="9" t="s">
        <v>363</v>
      </c>
      <c r="B88" s="9" t="s">
        <v>745</v>
      </c>
      <c r="C88" s="9" t="s">
        <v>236</v>
      </c>
      <c r="D88" s="9">
        <v>38</v>
      </c>
      <c r="E88" s="10">
        <v>4500.2564000000002</v>
      </c>
      <c r="F88" s="10">
        <v>0.56332297347842297</v>
      </c>
    </row>
    <row r="89" spans="1:6" x14ac:dyDescent="0.2">
      <c r="A89" s="9" t="s">
        <v>364</v>
      </c>
      <c r="B89" s="9" t="s">
        <v>695</v>
      </c>
      <c r="C89" s="9" t="s">
        <v>365</v>
      </c>
      <c r="D89" s="9">
        <v>350</v>
      </c>
      <c r="E89" s="10">
        <v>4387.1170000000002</v>
      </c>
      <c r="F89" s="10">
        <v>0.54916066414298903</v>
      </c>
    </row>
    <row r="90" spans="1:6" x14ac:dyDescent="0.2">
      <c r="A90" s="9" t="s">
        <v>246</v>
      </c>
      <c r="B90" s="9" t="s">
        <v>797</v>
      </c>
      <c r="C90" s="9" t="s">
        <v>239</v>
      </c>
      <c r="D90" s="9">
        <v>34</v>
      </c>
      <c r="E90" s="10">
        <v>3980.0978</v>
      </c>
      <c r="F90" s="10">
        <v>0.498211730209623</v>
      </c>
    </row>
    <row r="91" spans="1:6" x14ac:dyDescent="0.2">
      <c r="A91" s="9" t="s">
        <v>351</v>
      </c>
      <c r="B91" s="9" t="s">
        <v>691</v>
      </c>
      <c r="C91" s="9" t="s">
        <v>352</v>
      </c>
      <c r="D91" s="9">
        <v>350</v>
      </c>
      <c r="E91" s="10">
        <v>3563.3150000000001</v>
      </c>
      <c r="F91" s="10">
        <v>0.44604063031614499</v>
      </c>
    </row>
    <row r="92" spans="1:6" x14ac:dyDescent="0.2">
      <c r="A92" s="9" t="s">
        <v>366</v>
      </c>
      <c r="B92" s="9" t="s">
        <v>798</v>
      </c>
      <c r="C92" s="9" t="s">
        <v>241</v>
      </c>
      <c r="D92" s="9">
        <v>300</v>
      </c>
      <c r="E92" s="10">
        <v>3486.9630000000002</v>
      </c>
      <c r="F92" s="10">
        <v>0.436483211394187</v>
      </c>
    </row>
    <row r="93" spans="1:6" x14ac:dyDescent="0.2">
      <c r="A93" s="9" t="s">
        <v>367</v>
      </c>
      <c r="B93" s="9" t="s">
        <v>799</v>
      </c>
      <c r="C93" s="9" t="s">
        <v>241</v>
      </c>
      <c r="D93" s="9">
        <v>290</v>
      </c>
      <c r="E93" s="10">
        <v>3377.2617</v>
      </c>
      <c r="F93" s="10">
        <v>0.42275126880743802</v>
      </c>
    </row>
    <row r="94" spans="1:6" x14ac:dyDescent="0.2">
      <c r="A94" s="9" t="s">
        <v>368</v>
      </c>
      <c r="B94" s="9" t="s">
        <v>800</v>
      </c>
      <c r="C94" s="9" t="s">
        <v>241</v>
      </c>
      <c r="D94" s="9">
        <v>278</v>
      </c>
      <c r="E94" s="10">
        <v>3238.7027800000001</v>
      </c>
      <c r="F94" s="10">
        <v>0.405407051972069</v>
      </c>
    </row>
    <row r="95" spans="1:6" x14ac:dyDescent="0.2">
      <c r="A95" s="9" t="s">
        <v>353</v>
      </c>
      <c r="B95" s="9" t="s">
        <v>765</v>
      </c>
      <c r="C95" s="9" t="s">
        <v>224</v>
      </c>
      <c r="D95" s="9">
        <v>275</v>
      </c>
      <c r="E95" s="10">
        <v>2786.0992500000002</v>
      </c>
      <c r="F95" s="10">
        <v>0.34875206530810199</v>
      </c>
    </row>
    <row r="96" spans="1:6" x14ac:dyDescent="0.2">
      <c r="A96" s="9" t="s">
        <v>354</v>
      </c>
      <c r="B96" s="9" t="s">
        <v>742</v>
      </c>
      <c r="C96" s="9" t="s">
        <v>352</v>
      </c>
      <c r="D96" s="9">
        <v>220</v>
      </c>
      <c r="E96" s="10">
        <v>2240.7440000000001</v>
      </c>
      <c r="F96" s="10">
        <v>0.28048681245893797</v>
      </c>
    </row>
    <row r="97" spans="1:6" x14ac:dyDescent="0.2">
      <c r="A97" s="8" t="s">
        <v>135</v>
      </c>
      <c r="B97" s="9"/>
      <c r="C97" s="9"/>
      <c r="D97" s="9"/>
      <c r="E97" s="40">
        <f>SUM(E60:E96)</f>
        <v>410747.14576999989</v>
      </c>
      <c r="F97" s="12">
        <f>SUM(F60:F96)</f>
        <v>51.415582343915261</v>
      </c>
    </row>
    <row r="98" spans="1:6" x14ac:dyDescent="0.2">
      <c r="A98" s="9"/>
      <c r="B98" s="9"/>
      <c r="C98" s="9"/>
      <c r="D98" s="9"/>
      <c r="E98" s="10"/>
      <c r="F98" s="10"/>
    </row>
    <row r="99" spans="1:6" x14ac:dyDescent="0.2">
      <c r="A99" s="8" t="s">
        <v>142</v>
      </c>
      <c r="B99" s="9"/>
      <c r="C99" s="9"/>
      <c r="D99" s="9"/>
      <c r="E99" s="10"/>
      <c r="F99" s="10"/>
    </row>
    <row r="100" spans="1:6" x14ac:dyDescent="0.2">
      <c r="A100" s="8" t="s">
        <v>143</v>
      </c>
      <c r="B100" s="9"/>
      <c r="C100" s="9"/>
      <c r="D100" s="9"/>
      <c r="E100" s="10"/>
      <c r="F100" s="10"/>
    </row>
    <row r="101" spans="1:6" x14ac:dyDescent="0.2">
      <c r="A101" s="9" t="s">
        <v>247</v>
      </c>
      <c r="B101" s="9" t="s">
        <v>701</v>
      </c>
      <c r="C101" s="9" t="s">
        <v>145</v>
      </c>
      <c r="D101" s="9">
        <v>11500</v>
      </c>
      <c r="E101" s="10">
        <v>10755.375</v>
      </c>
      <c r="F101" s="10">
        <v>1.3463121403206</v>
      </c>
    </row>
    <row r="102" spans="1:6" x14ac:dyDescent="0.2">
      <c r="A102" s="9" t="s">
        <v>291</v>
      </c>
      <c r="B102" s="9" t="s">
        <v>603</v>
      </c>
      <c r="C102" s="9" t="s">
        <v>183</v>
      </c>
      <c r="D102" s="9">
        <v>2500</v>
      </c>
      <c r="E102" s="10">
        <v>2336.6</v>
      </c>
      <c r="F102" s="10">
        <v>0.29248565922370201</v>
      </c>
    </row>
    <row r="103" spans="1:6" x14ac:dyDescent="0.2">
      <c r="A103" s="8" t="s">
        <v>135</v>
      </c>
      <c r="B103" s="9"/>
      <c r="C103" s="9"/>
      <c r="D103" s="9"/>
      <c r="E103" s="12">
        <f>SUM(E101:E102)</f>
        <v>13091.975</v>
      </c>
      <c r="F103" s="12">
        <f>SUM(F101:F102)</f>
        <v>1.6387977995443019</v>
      </c>
    </row>
    <row r="104" spans="1:6" x14ac:dyDescent="0.2">
      <c r="A104" s="9"/>
      <c r="B104" s="9"/>
      <c r="C104" s="9"/>
      <c r="D104" s="9"/>
      <c r="E104" s="10"/>
      <c r="F104" s="10"/>
    </row>
    <row r="105" spans="1:6" x14ac:dyDescent="0.2">
      <c r="A105" s="8" t="s">
        <v>201</v>
      </c>
      <c r="B105" s="9"/>
      <c r="C105" s="9"/>
      <c r="D105" s="9"/>
      <c r="E105" s="10"/>
      <c r="F105" s="10"/>
    </row>
    <row r="106" spans="1:6" x14ac:dyDescent="0.2">
      <c r="A106" s="9" t="s">
        <v>369</v>
      </c>
      <c r="B106" s="9" t="s">
        <v>787</v>
      </c>
      <c r="C106" s="9" t="s">
        <v>183</v>
      </c>
      <c r="D106" s="9">
        <v>2000</v>
      </c>
      <c r="E106" s="10">
        <v>9489.77</v>
      </c>
      <c r="F106" s="10">
        <v>1.18788908428114</v>
      </c>
    </row>
    <row r="107" spans="1:6" x14ac:dyDescent="0.2">
      <c r="A107" s="9" t="s">
        <v>292</v>
      </c>
      <c r="B107" s="9" t="s">
        <v>616</v>
      </c>
      <c r="C107" s="9" t="s">
        <v>293</v>
      </c>
      <c r="D107" s="9">
        <v>500</v>
      </c>
      <c r="E107" s="10">
        <v>2347.6925000000001</v>
      </c>
      <c r="F107" s="10">
        <v>0.29387417123899701</v>
      </c>
    </row>
    <row r="108" spans="1:6" x14ac:dyDescent="0.2">
      <c r="A108" s="8" t="s">
        <v>135</v>
      </c>
      <c r="B108" s="9"/>
      <c r="C108" s="9"/>
      <c r="D108" s="9"/>
      <c r="E108" s="12">
        <f>SUM(E106:E107)</f>
        <v>11837.462500000001</v>
      </c>
      <c r="F108" s="12">
        <f>SUM(F106:F107)</f>
        <v>1.481763255520137</v>
      </c>
    </row>
    <row r="109" spans="1:6" x14ac:dyDescent="0.2">
      <c r="A109" s="9"/>
      <c r="B109" s="9"/>
      <c r="C109" s="9"/>
      <c r="D109" s="9"/>
      <c r="E109" s="10"/>
      <c r="F109" s="10"/>
    </row>
    <row r="110" spans="1:6" x14ac:dyDescent="0.2">
      <c r="A110" s="8" t="s">
        <v>135</v>
      </c>
      <c r="B110" s="9"/>
      <c r="C110" s="9"/>
      <c r="D110" s="9"/>
      <c r="E110" s="12">
        <v>784422.26639999985</v>
      </c>
      <c r="F110" s="12">
        <v>98.190646108770977</v>
      </c>
    </row>
    <row r="111" spans="1:6" x14ac:dyDescent="0.2">
      <c r="A111" s="9"/>
      <c r="B111" s="9"/>
      <c r="C111" s="9"/>
      <c r="D111" s="9"/>
      <c r="E111" s="10"/>
      <c r="F111" s="10"/>
    </row>
    <row r="112" spans="1:6" x14ac:dyDescent="0.2">
      <c r="A112" s="8" t="s">
        <v>152</v>
      </c>
      <c r="B112" s="9"/>
      <c r="C112" s="9"/>
      <c r="D112" s="9"/>
      <c r="E112" s="12">
        <v>14454.5044038</v>
      </c>
      <c r="F112" s="12">
        <v>1.81</v>
      </c>
    </row>
    <row r="113" spans="1:6" x14ac:dyDescent="0.2">
      <c r="A113" s="9"/>
      <c r="B113" s="9"/>
      <c r="C113" s="9"/>
      <c r="D113" s="9"/>
      <c r="E113" s="10"/>
      <c r="F113" s="10"/>
    </row>
    <row r="114" spans="1:6" x14ac:dyDescent="0.2">
      <c r="A114" s="13" t="s">
        <v>153</v>
      </c>
      <c r="B114" s="6"/>
      <c r="C114" s="6"/>
      <c r="D114" s="6"/>
      <c r="E114" s="14">
        <v>798876.77440380002</v>
      </c>
      <c r="F114" s="14">
        <f xml:space="preserve"> ROUND(SUM(F110:F113),2)</f>
        <v>100</v>
      </c>
    </row>
    <row r="115" spans="1:6" x14ac:dyDescent="0.2">
      <c r="A115" s="1" t="s">
        <v>156</v>
      </c>
      <c r="F115" s="15" t="s">
        <v>155</v>
      </c>
    </row>
    <row r="116" spans="1:6" x14ac:dyDescent="0.2">
      <c r="A116" s="1" t="s">
        <v>1300</v>
      </c>
      <c r="F116" s="15"/>
    </row>
    <row r="117" spans="1:6" x14ac:dyDescent="0.2">
      <c r="A117" s="1" t="s">
        <v>1301</v>
      </c>
      <c r="F117" s="15"/>
    </row>
    <row r="118" spans="1:6" x14ac:dyDescent="0.2">
      <c r="A118" s="1" t="s">
        <v>1302</v>
      </c>
      <c r="F118" s="15"/>
    </row>
    <row r="119" spans="1:6" x14ac:dyDescent="0.2">
      <c r="A119" s="1"/>
      <c r="F119" s="15"/>
    </row>
    <row r="120" spans="1:6" x14ac:dyDescent="0.2">
      <c r="A120" s="1"/>
      <c r="F120" s="15"/>
    </row>
    <row r="122" spans="1:6" x14ac:dyDescent="0.2">
      <c r="A122" s="1" t="s">
        <v>157</v>
      </c>
    </row>
    <row r="123" spans="1:6" x14ac:dyDescent="0.2">
      <c r="A123" s="1" t="s">
        <v>158</v>
      </c>
    </row>
    <row r="124" spans="1:6" x14ac:dyDescent="0.2">
      <c r="A124" s="1" t="s">
        <v>159</v>
      </c>
    </row>
    <row r="125" spans="1:6" x14ac:dyDescent="0.2">
      <c r="A125" s="3" t="s">
        <v>514</v>
      </c>
      <c r="D125" s="16">
        <v>1216.403</v>
      </c>
    </row>
    <row r="126" spans="1:6" x14ac:dyDescent="0.2">
      <c r="A126" s="3" t="s">
        <v>515</v>
      </c>
      <c r="D126" s="16">
        <v>1256.1666</v>
      </c>
    </row>
    <row r="127" spans="1:6" x14ac:dyDescent="0.2">
      <c r="A127" s="3" t="s">
        <v>516</v>
      </c>
      <c r="D127" s="16">
        <v>1216.7233000000001</v>
      </c>
    </row>
    <row r="128" spans="1:6" x14ac:dyDescent="0.2">
      <c r="A128" s="3" t="s">
        <v>517</v>
      </c>
      <c r="D128" s="16">
        <v>1251.3447000000001</v>
      </c>
    </row>
    <row r="129" spans="1:4" x14ac:dyDescent="0.2">
      <c r="A129" s="3" t="s">
        <v>518</v>
      </c>
      <c r="D129" s="16">
        <v>1092.9844000000001</v>
      </c>
    </row>
    <row r="130" spans="1:4" x14ac:dyDescent="0.2">
      <c r="A130" s="3" t="s">
        <v>498</v>
      </c>
      <c r="D130" s="16">
        <v>3047.3199</v>
      </c>
    </row>
    <row r="131" spans="1:4" x14ac:dyDescent="0.2">
      <c r="A131" s="3" t="s">
        <v>499</v>
      </c>
      <c r="D131" s="16">
        <v>2486.9382000000001</v>
      </c>
    </row>
    <row r="132" spans="1:4" x14ac:dyDescent="0.2">
      <c r="A132" s="3" t="s">
        <v>519</v>
      </c>
      <c r="D132" s="16">
        <v>3132.0295000000001</v>
      </c>
    </row>
    <row r="133" spans="1:4" x14ac:dyDescent="0.2">
      <c r="A133" s="3" t="s">
        <v>492</v>
      </c>
      <c r="D133" s="16">
        <v>1089.8697999999999</v>
      </c>
    </row>
    <row r="134" spans="1:4" x14ac:dyDescent="0.2">
      <c r="A134" s="3" t="s">
        <v>520</v>
      </c>
      <c r="D134" s="16">
        <v>1183.7121999999999</v>
      </c>
    </row>
    <row r="136" spans="1:4" x14ac:dyDescent="0.2">
      <c r="A136" s="1" t="s">
        <v>160</v>
      </c>
    </row>
    <row r="137" spans="1:4" x14ac:dyDescent="0.2">
      <c r="A137" s="3" t="s">
        <v>514</v>
      </c>
      <c r="D137" s="16">
        <v>1239.854</v>
      </c>
    </row>
    <row r="138" spans="1:4" x14ac:dyDescent="0.2">
      <c r="A138" s="3" t="s">
        <v>515</v>
      </c>
      <c r="D138" s="16">
        <v>1285.7175</v>
      </c>
    </row>
    <row r="139" spans="1:4" x14ac:dyDescent="0.2">
      <c r="A139" s="3" t="s">
        <v>516</v>
      </c>
      <c r="D139" s="16">
        <v>1245.7005999999999</v>
      </c>
    </row>
    <row r="140" spans="1:4" x14ac:dyDescent="0.2">
      <c r="A140" s="3" t="s">
        <v>517</v>
      </c>
      <c r="D140" s="16">
        <v>1281.5977</v>
      </c>
    </row>
    <row r="141" spans="1:4" x14ac:dyDescent="0.2">
      <c r="A141" s="3" t="s">
        <v>518</v>
      </c>
      <c r="D141" s="16">
        <v>1096.1422</v>
      </c>
    </row>
    <row r="142" spans="1:4" x14ac:dyDescent="0.2">
      <c r="A142" s="3" t="s">
        <v>498</v>
      </c>
      <c r="D142" s="16">
        <v>3231.2282</v>
      </c>
    </row>
    <row r="143" spans="1:4" x14ac:dyDescent="0.2">
      <c r="A143" s="3" t="s">
        <v>499</v>
      </c>
      <c r="D143" s="16">
        <v>2642.1197000000002</v>
      </c>
    </row>
    <row r="144" spans="1:4" x14ac:dyDescent="0.2">
      <c r="A144" s="3" t="s">
        <v>519</v>
      </c>
      <c r="D144" s="16">
        <v>3332.3153000000002</v>
      </c>
    </row>
    <row r="145" spans="1:4" x14ac:dyDescent="0.2">
      <c r="A145" s="3" t="s">
        <v>492</v>
      </c>
      <c r="D145" s="16">
        <v>1094.8081</v>
      </c>
    </row>
    <row r="146" spans="1:4" x14ac:dyDescent="0.2">
      <c r="A146" s="3" t="s">
        <v>520</v>
      </c>
      <c r="D146" s="16">
        <v>1206.3579</v>
      </c>
    </row>
    <row r="148" spans="1:4" x14ac:dyDescent="0.2">
      <c r="A148" s="1" t="s">
        <v>161</v>
      </c>
      <c r="D148" s="17"/>
    </row>
    <row r="149" spans="1:4" ht="15" customHeight="1" x14ac:dyDescent="0.2">
      <c r="A149" s="87" t="s">
        <v>544</v>
      </c>
      <c r="B149" s="88"/>
      <c r="C149" s="85" t="s">
        <v>545</v>
      </c>
      <c r="D149" s="86"/>
    </row>
    <row r="150" spans="1:4" ht="12.75" x14ac:dyDescent="0.2">
      <c r="A150" s="27"/>
      <c r="B150" s="28"/>
      <c r="C150" s="29" t="s">
        <v>546</v>
      </c>
      <c r="D150" s="29" t="s">
        <v>547</v>
      </c>
    </row>
    <row r="151" spans="1:4" x14ac:dyDescent="0.2">
      <c r="A151" s="36" t="s">
        <v>514</v>
      </c>
      <c r="B151" s="37"/>
      <c r="C151" s="38">
        <v>35.390985980000004</v>
      </c>
      <c r="D151" s="39">
        <v>32.789079120000004</v>
      </c>
    </row>
    <row r="152" spans="1:4" x14ac:dyDescent="0.2">
      <c r="A152" s="36" t="s">
        <v>520</v>
      </c>
      <c r="B152" s="37"/>
      <c r="C152" s="38">
        <v>34.307588449999997</v>
      </c>
      <c r="D152" s="39">
        <v>31.785331800000009</v>
      </c>
    </row>
    <row r="153" spans="1:4" x14ac:dyDescent="0.2">
      <c r="A153" s="36" t="s">
        <v>492</v>
      </c>
      <c r="B153" s="37"/>
      <c r="C153" s="38">
        <v>39.882029875999997</v>
      </c>
      <c r="D153" s="39">
        <v>36.949946343000015</v>
      </c>
    </row>
    <row r="154" spans="1:4" x14ac:dyDescent="0.2">
      <c r="A154" s="36" t="s">
        <v>515</v>
      </c>
      <c r="B154" s="37"/>
      <c r="C154" s="38">
        <v>34.307588449999997</v>
      </c>
      <c r="D154" s="39">
        <v>31.785331800000009</v>
      </c>
    </row>
    <row r="155" spans="1:4" x14ac:dyDescent="0.2">
      <c r="A155" s="36" t="s">
        <v>517</v>
      </c>
      <c r="B155" s="37"/>
      <c r="C155" s="38">
        <v>35.390985980000004</v>
      </c>
      <c r="D155" s="39">
        <v>32.789079120000004</v>
      </c>
    </row>
    <row r="156" spans="1:4" x14ac:dyDescent="0.2">
      <c r="A156" s="36" t="s">
        <v>516</v>
      </c>
      <c r="B156" s="37"/>
      <c r="C156" s="38">
        <v>34.307588449999997</v>
      </c>
      <c r="D156" s="39">
        <v>31.785331800000009</v>
      </c>
    </row>
    <row r="157" spans="1:4" x14ac:dyDescent="0.2">
      <c r="A157" s="36" t="s">
        <v>518</v>
      </c>
      <c r="B157" s="37"/>
      <c r="C157" s="38">
        <v>43.914579933000006</v>
      </c>
      <c r="D157" s="38">
        <v>40.686027703000008</v>
      </c>
    </row>
    <row r="159" spans="1:4" x14ac:dyDescent="0.2">
      <c r="A159" s="1" t="s">
        <v>162</v>
      </c>
      <c r="D159" s="24">
        <v>1.8354571465873917</v>
      </c>
    </row>
  </sheetData>
  <sortState ref="A60:F96">
    <sortCondition descending="1" ref="F60:F96"/>
  </sortState>
  <customSheetViews>
    <customSheetView guid="{87B09956-5AD1-48AD-87EF-6965A9800F09}" showGridLines="0" topLeftCell="A106">
      <selection activeCell="A144" sqref="A144:XFD144"/>
      <pageMargins left="0.7" right="0.7" top="0.75" bottom="0.75" header="0.3" footer="0.3"/>
    </customSheetView>
    <customSheetView guid="{10CFD7E8-6A78-4B4C-9357-15843FD6BF88}" showGridLines="0" topLeftCell="A114">
      <selection activeCell="A149" sqref="A149"/>
      <pageMargins left="0.7" right="0.7" top="0.75" bottom="0.75" header="0.3" footer="0.3"/>
    </customSheetView>
  </customSheetViews>
  <mergeCells count="3">
    <mergeCell ref="B1:E1"/>
    <mergeCell ref="C149:D149"/>
    <mergeCell ref="A149:B1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showGridLines="0" zoomScale="115" zoomScaleNormal="115" workbookViewId="0"/>
  </sheetViews>
  <sheetFormatPr defaultRowHeight="11.25" x14ac:dyDescent="0.2"/>
  <cols>
    <col min="1" max="1" width="38" style="3" customWidth="1"/>
    <col min="2" max="2" width="42.5703125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80" t="s">
        <v>305</v>
      </c>
      <c r="C1" s="80"/>
      <c r="D1" s="80"/>
      <c r="E1" s="80"/>
    </row>
    <row r="3" spans="1:6" s="1" customFormat="1" x14ac:dyDescent="0.2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7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9" t="s">
        <v>9</v>
      </c>
      <c r="B7" s="9" t="s">
        <v>10</v>
      </c>
      <c r="C7" s="9" t="s">
        <v>11</v>
      </c>
      <c r="D7" s="9">
        <v>105000</v>
      </c>
      <c r="E7" s="10">
        <v>1336.4925000000001</v>
      </c>
      <c r="F7" s="10">
        <v>3.4554533916200598</v>
      </c>
    </row>
    <row r="8" spans="1:6" x14ac:dyDescent="0.2">
      <c r="A8" s="9" t="s">
        <v>14</v>
      </c>
      <c r="B8" s="9" t="s">
        <v>15</v>
      </c>
      <c r="C8" s="9" t="s">
        <v>16</v>
      </c>
      <c r="D8" s="9">
        <v>80000</v>
      </c>
      <c r="E8" s="10">
        <v>828.84</v>
      </c>
      <c r="F8" s="10">
        <v>2.14293607267558</v>
      </c>
    </row>
    <row r="9" spans="1:6" x14ac:dyDescent="0.2">
      <c r="A9" s="9" t="s">
        <v>27</v>
      </c>
      <c r="B9" s="9" t="s">
        <v>28</v>
      </c>
      <c r="C9" s="9" t="s">
        <v>11</v>
      </c>
      <c r="D9" s="9">
        <v>61000</v>
      </c>
      <c r="E9" s="10">
        <v>729.52949999999998</v>
      </c>
      <c r="F9" s="10">
        <v>1.8861723392102001</v>
      </c>
    </row>
    <row r="10" spans="1:6" x14ac:dyDescent="0.2">
      <c r="A10" s="9" t="s">
        <v>70</v>
      </c>
      <c r="B10" s="9" t="s">
        <v>71</v>
      </c>
      <c r="C10" s="9" t="s">
        <v>33</v>
      </c>
      <c r="D10" s="9">
        <v>36000</v>
      </c>
      <c r="E10" s="10">
        <v>584.47799999999995</v>
      </c>
      <c r="F10" s="10">
        <v>1.5111468919034801</v>
      </c>
    </row>
    <row r="11" spans="1:6" x14ac:dyDescent="0.2">
      <c r="A11" s="9" t="s">
        <v>37</v>
      </c>
      <c r="B11" s="9" t="s">
        <v>38</v>
      </c>
      <c r="C11" s="9" t="s">
        <v>11</v>
      </c>
      <c r="D11" s="9">
        <v>70000</v>
      </c>
      <c r="E11" s="10">
        <v>543.9</v>
      </c>
      <c r="F11" s="10">
        <v>1.40623392926047</v>
      </c>
    </row>
    <row r="12" spans="1:6" x14ac:dyDescent="0.2">
      <c r="A12" s="9" t="s">
        <v>12</v>
      </c>
      <c r="B12" s="9" t="s">
        <v>13</v>
      </c>
      <c r="C12" s="9" t="s">
        <v>11</v>
      </c>
      <c r="D12" s="9">
        <v>93000</v>
      </c>
      <c r="E12" s="10">
        <v>503.45549999999997</v>
      </c>
      <c r="F12" s="10">
        <v>1.30166612607611</v>
      </c>
    </row>
    <row r="13" spans="1:6" x14ac:dyDescent="0.2">
      <c r="A13" s="9" t="s">
        <v>22</v>
      </c>
      <c r="B13" s="9" t="s">
        <v>23</v>
      </c>
      <c r="C13" s="9" t="s">
        <v>24</v>
      </c>
      <c r="D13" s="9">
        <v>160000</v>
      </c>
      <c r="E13" s="10">
        <v>502.4</v>
      </c>
      <c r="F13" s="10">
        <v>1.29893716870833</v>
      </c>
    </row>
    <row r="14" spans="1:6" x14ac:dyDescent="0.2">
      <c r="A14" s="9" t="s">
        <v>25</v>
      </c>
      <c r="B14" s="9" t="s">
        <v>26</v>
      </c>
      <c r="C14" s="9" t="s">
        <v>11</v>
      </c>
      <c r="D14" s="9">
        <v>37500</v>
      </c>
      <c r="E14" s="10">
        <v>470.51249999999999</v>
      </c>
      <c r="F14" s="10">
        <v>1.21649318191059</v>
      </c>
    </row>
    <row r="15" spans="1:6" x14ac:dyDescent="0.2">
      <c r="A15" s="9" t="s">
        <v>39</v>
      </c>
      <c r="B15" s="9" t="s">
        <v>40</v>
      </c>
      <c r="C15" s="9" t="s">
        <v>41</v>
      </c>
      <c r="D15" s="9">
        <v>32000</v>
      </c>
      <c r="E15" s="10">
        <v>458.608</v>
      </c>
      <c r="F15" s="10">
        <v>1.1857145244167799</v>
      </c>
    </row>
    <row r="16" spans="1:6" x14ac:dyDescent="0.2">
      <c r="A16" s="9" t="s">
        <v>29</v>
      </c>
      <c r="B16" s="9" t="s">
        <v>30</v>
      </c>
      <c r="C16" s="9" t="s">
        <v>11</v>
      </c>
      <c r="D16" s="9">
        <v>180000</v>
      </c>
      <c r="E16" s="10">
        <v>453.87</v>
      </c>
      <c r="F16" s="10">
        <v>1.17346459546507</v>
      </c>
    </row>
    <row r="17" spans="1:6" x14ac:dyDescent="0.2">
      <c r="A17" s="9" t="s">
        <v>49</v>
      </c>
      <c r="B17" s="9" t="s">
        <v>50</v>
      </c>
      <c r="C17" s="9" t="s">
        <v>51</v>
      </c>
      <c r="D17" s="9">
        <v>40000</v>
      </c>
      <c r="E17" s="10">
        <v>433.48</v>
      </c>
      <c r="F17" s="10">
        <v>1.1207469822684899</v>
      </c>
    </row>
    <row r="18" spans="1:6" x14ac:dyDescent="0.2">
      <c r="A18" s="9" t="s">
        <v>58</v>
      </c>
      <c r="B18" s="9" t="s">
        <v>59</v>
      </c>
      <c r="C18" s="9" t="s">
        <v>19</v>
      </c>
      <c r="D18" s="9">
        <v>115000</v>
      </c>
      <c r="E18" s="10">
        <v>420.72750000000002</v>
      </c>
      <c r="F18" s="10">
        <v>1.08777585120966</v>
      </c>
    </row>
    <row r="19" spans="1:6" x14ac:dyDescent="0.2">
      <c r="A19" s="9" t="s">
        <v>42</v>
      </c>
      <c r="B19" s="9" t="s">
        <v>43</v>
      </c>
      <c r="C19" s="9" t="s">
        <v>19</v>
      </c>
      <c r="D19" s="9">
        <v>74940</v>
      </c>
      <c r="E19" s="10">
        <v>400.81659000000002</v>
      </c>
      <c r="F19" s="10">
        <v>1.0362969080133899</v>
      </c>
    </row>
    <row r="20" spans="1:6" x14ac:dyDescent="0.2">
      <c r="A20" s="9" t="s">
        <v>60</v>
      </c>
      <c r="B20" s="9" t="s">
        <v>61</v>
      </c>
      <c r="C20" s="9" t="s">
        <v>62</v>
      </c>
      <c r="D20" s="9">
        <v>34000</v>
      </c>
      <c r="E20" s="10">
        <v>394.63799999999998</v>
      </c>
      <c r="F20" s="10">
        <v>1.0203223853198999</v>
      </c>
    </row>
    <row r="21" spans="1:6" x14ac:dyDescent="0.2">
      <c r="A21" s="9" t="s">
        <v>46</v>
      </c>
      <c r="B21" s="9" t="s">
        <v>47</v>
      </c>
      <c r="C21" s="9" t="s">
        <v>48</v>
      </c>
      <c r="D21" s="9">
        <v>10000</v>
      </c>
      <c r="E21" s="10">
        <v>385.15499999999997</v>
      </c>
      <c r="F21" s="10">
        <v>0.99580442916770895</v>
      </c>
    </row>
    <row r="22" spans="1:6" x14ac:dyDescent="0.2">
      <c r="A22" s="9" t="s">
        <v>56</v>
      </c>
      <c r="B22" s="9" t="s">
        <v>57</v>
      </c>
      <c r="C22" s="9" t="s">
        <v>51</v>
      </c>
      <c r="D22" s="9">
        <v>62000</v>
      </c>
      <c r="E22" s="10">
        <v>379.81200000000001</v>
      </c>
      <c r="F22" s="10">
        <v>0.98199029442963404</v>
      </c>
    </row>
    <row r="23" spans="1:6" x14ac:dyDescent="0.2">
      <c r="A23" s="9" t="s">
        <v>20</v>
      </c>
      <c r="B23" s="9" t="s">
        <v>21</v>
      </c>
      <c r="C23" s="9" t="s">
        <v>11</v>
      </c>
      <c r="D23" s="9">
        <v>150000</v>
      </c>
      <c r="E23" s="10">
        <v>376.875</v>
      </c>
      <c r="F23" s="10">
        <v>0.97439678633947502</v>
      </c>
    </row>
    <row r="24" spans="1:6" x14ac:dyDescent="0.2">
      <c r="A24" s="9" t="s">
        <v>44</v>
      </c>
      <c r="B24" s="9" t="s">
        <v>45</v>
      </c>
      <c r="C24" s="9" t="s">
        <v>19</v>
      </c>
      <c r="D24" s="9">
        <v>11000</v>
      </c>
      <c r="E24" s="10">
        <v>375.50700000000001</v>
      </c>
      <c r="F24" s="10">
        <v>0.97085987143741803</v>
      </c>
    </row>
    <row r="25" spans="1:6" x14ac:dyDescent="0.2">
      <c r="A25" s="9" t="s">
        <v>17</v>
      </c>
      <c r="B25" s="9" t="s">
        <v>18</v>
      </c>
      <c r="C25" s="9" t="s">
        <v>19</v>
      </c>
      <c r="D25" s="9">
        <v>25000</v>
      </c>
      <c r="E25" s="10">
        <v>351.42500000000001</v>
      </c>
      <c r="F25" s="10">
        <v>0.90859672474786002</v>
      </c>
    </row>
    <row r="26" spans="1:6" x14ac:dyDescent="0.2">
      <c r="A26" s="9" t="s">
        <v>31</v>
      </c>
      <c r="B26" s="9" t="s">
        <v>32</v>
      </c>
      <c r="C26" s="9" t="s">
        <v>33</v>
      </c>
      <c r="D26" s="9">
        <v>11000</v>
      </c>
      <c r="E26" s="10">
        <v>341.81400000000002</v>
      </c>
      <c r="F26" s="10">
        <v>0.88374782918962802</v>
      </c>
    </row>
    <row r="27" spans="1:6" x14ac:dyDescent="0.2">
      <c r="A27" s="9" t="s">
        <v>63</v>
      </c>
      <c r="B27" s="9" t="s">
        <v>64</v>
      </c>
      <c r="C27" s="9" t="s">
        <v>65</v>
      </c>
      <c r="D27" s="9">
        <v>23000</v>
      </c>
      <c r="E27" s="10">
        <v>313.57049999999998</v>
      </c>
      <c r="F27" s="10">
        <v>0.81072527360759505</v>
      </c>
    </row>
    <row r="28" spans="1:6" x14ac:dyDescent="0.2">
      <c r="A28" s="9" t="s">
        <v>104</v>
      </c>
      <c r="B28" s="9" t="s">
        <v>105</v>
      </c>
      <c r="C28" s="9" t="s">
        <v>106</v>
      </c>
      <c r="D28" s="9">
        <v>167000</v>
      </c>
      <c r="E28" s="10">
        <v>305.61</v>
      </c>
      <c r="F28" s="10">
        <v>0.79014368656240597</v>
      </c>
    </row>
    <row r="29" spans="1:6" x14ac:dyDescent="0.2">
      <c r="A29" s="9" t="s">
        <v>74</v>
      </c>
      <c r="B29" s="9" t="s">
        <v>75</v>
      </c>
      <c r="C29" s="9" t="s">
        <v>76</v>
      </c>
      <c r="D29" s="9">
        <v>32100</v>
      </c>
      <c r="E29" s="10">
        <v>290.66550000000001</v>
      </c>
      <c r="F29" s="10">
        <v>0.75150521817514204</v>
      </c>
    </row>
    <row r="30" spans="1:6" x14ac:dyDescent="0.2">
      <c r="A30" s="9" t="s">
        <v>66</v>
      </c>
      <c r="B30" s="9" t="s">
        <v>67</v>
      </c>
      <c r="C30" s="9" t="s">
        <v>16</v>
      </c>
      <c r="D30" s="9">
        <v>36000</v>
      </c>
      <c r="E30" s="10">
        <v>287.964</v>
      </c>
      <c r="F30" s="10">
        <v>0.74452058688281397</v>
      </c>
    </row>
    <row r="31" spans="1:6" x14ac:dyDescent="0.2">
      <c r="A31" s="9" t="s">
        <v>72</v>
      </c>
      <c r="B31" s="9" t="s">
        <v>73</v>
      </c>
      <c r="C31" s="9" t="s">
        <v>24</v>
      </c>
      <c r="D31" s="9">
        <v>50000</v>
      </c>
      <c r="E31" s="10">
        <v>282.82499999999999</v>
      </c>
      <c r="F31" s="10">
        <v>0.73123388682311596</v>
      </c>
    </row>
    <row r="32" spans="1:6" x14ac:dyDescent="0.2">
      <c r="A32" s="9" t="s">
        <v>68</v>
      </c>
      <c r="B32" s="9" t="s">
        <v>69</v>
      </c>
      <c r="C32" s="9" t="s">
        <v>33</v>
      </c>
      <c r="D32" s="9">
        <v>72000</v>
      </c>
      <c r="E32" s="10">
        <v>279.21600000000001</v>
      </c>
      <c r="F32" s="10">
        <v>0.72190294685124401</v>
      </c>
    </row>
    <row r="33" spans="1:6" x14ac:dyDescent="0.2">
      <c r="A33" s="9" t="s">
        <v>95</v>
      </c>
      <c r="B33" s="9" t="s">
        <v>96</v>
      </c>
      <c r="C33" s="9" t="s">
        <v>62</v>
      </c>
      <c r="D33" s="9">
        <v>100820</v>
      </c>
      <c r="E33" s="10">
        <v>277.75909999999999</v>
      </c>
      <c r="F33" s="10">
        <v>0.71813618418983705</v>
      </c>
    </row>
    <row r="34" spans="1:6" x14ac:dyDescent="0.2">
      <c r="A34" s="9" t="s">
        <v>81</v>
      </c>
      <c r="B34" s="9" t="s">
        <v>82</v>
      </c>
      <c r="C34" s="9" t="s">
        <v>83</v>
      </c>
      <c r="D34" s="9">
        <v>27000</v>
      </c>
      <c r="E34" s="10">
        <v>272.916</v>
      </c>
      <c r="F34" s="10">
        <v>0.705614522960196</v>
      </c>
    </row>
    <row r="35" spans="1:6" x14ac:dyDescent="0.2">
      <c r="A35" s="9" t="s">
        <v>101</v>
      </c>
      <c r="B35" s="9" t="s">
        <v>102</v>
      </c>
      <c r="C35" s="9" t="s">
        <v>103</v>
      </c>
      <c r="D35" s="9">
        <v>40000</v>
      </c>
      <c r="E35" s="10">
        <v>272.64</v>
      </c>
      <c r="F35" s="10">
        <v>0.70490093486592198</v>
      </c>
    </row>
    <row r="36" spans="1:6" x14ac:dyDescent="0.2">
      <c r="A36" s="9" t="s">
        <v>77</v>
      </c>
      <c r="B36" s="9" t="s">
        <v>78</v>
      </c>
      <c r="C36" s="9" t="s">
        <v>33</v>
      </c>
      <c r="D36" s="9">
        <v>36000</v>
      </c>
      <c r="E36" s="10">
        <v>267.37200000000001</v>
      </c>
      <c r="F36" s="10">
        <v>0.69128070993607404</v>
      </c>
    </row>
    <row r="37" spans="1:6" x14ac:dyDescent="0.2">
      <c r="A37" s="9" t="s">
        <v>97</v>
      </c>
      <c r="B37" s="9" t="s">
        <v>98</v>
      </c>
      <c r="C37" s="9" t="s">
        <v>41</v>
      </c>
      <c r="D37" s="9">
        <v>60000</v>
      </c>
      <c r="E37" s="10">
        <v>227.46</v>
      </c>
      <c r="F37" s="10">
        <v>0.58808966639012095</v>
      </c>
    </row>
    <row r="38" spans="1:6" x14ac:dyDescent="0.2">
      <c r="A38" s="9" t="s">
        <v>86</v>
      </c>
      <c r="B38" s="9" t="s">
        <v>87</v>
      </c>
      <c r="C38" s="9" t="s">
        <v>88</v>
      </c>
      <c r="D38" s="9">
        <v>143000</v>
      </c>
      <c r="E38" s="10">
        <v>223.4375</v>
      </c>
      <c r="F38" s="10">
        <v>0.57768963700889198</v>
      </c>
    </row>
    <row r="39" spans="1:6" x14ac:dyDescent="0.2">
      <c r="A39" s="9" t="s">
        <v>92</v>
      </c>
      <c r="B39" s="9" t="s">
        <v>93</v>
      </c>
      <c r="C39" s="9" t="s">
        <v>94</v>
      </c>
      <c r="D39" s="9">
        <v>128000</v>
      </c>
      <c r="E39" s="10">
        <v>222.72</v>
      </c>
      <c r="F39" s="10">
        <v>0.57583456651019005</v>
      </c>
    </row>
    <row r="40" spans="1:6" x14ac:dyDescent="0.2">
      <c r="A40" s="9" t="s">
        <v>109</v>
      </c>
      <c r="B40" s="9" t="s">
        <v>110</v>
      </c>
      <c r="C40" s="9" t="s">
        <v>11</v>
      </c>
      <c r="D40" s="9">
        <v>47000</v>
      </c>
      <c r="E40" s="10">
        <v>220.64150000000001</v>
      </c>
      <c r="F40" s="10">
        <v>0.570460679358199</v>
      </c>
    </row>
    <row r="41" spans="1:6" x14ac:dyDescent="0.2">
      <c r="A41" s="9" t="s">
        <v>99</v>
      </c>
      <c r="B41" s="9" t="s">
        <v>100</v>
      </c>
      <c r="C41" s="9" t="s">
        <v>83</v>
      </c>
      <c r="D41" s="9">
        <v>20000</v>
      </c>
      <c r="E41" s="10">
        <v>202.78</v>
      </c>
      <c r="F41" s="10">
        <v>0.52428041216296795</v>
      </c>
    </row>
    <row r="42" spans="1:6" x14ac:dyDescent="0.2">
      <c r="A42" s="9" t="s">
        <v>122</v>
      </c>
      <c r="B42" s="9" t="s">
        <v>123</v>
      </c>
      <c r="C42" s="9" t="s">
        <v>94</v>
      </c>
      <c r="D42" s="9">
        <v>71000</v>
      </c>
      <c r="E42" s="10">
        <v>178.70699999999999</v>
      </c>
      <c r="F42" s="10">
        <v>0.46204053465039702</v>
      </c>
    </row>
    <row r="43" spans="1:6" x14ac:dyDescent="0.2">
      <c r="A43" s="9" t="s">
        <v>119</v>
      </c>
      <c r="B43" s="9" t="s">
        <v>120</v>
      </c>
      <c r="C43" s="9" t="s">
        <v>121</v>
      </c>
      <c r="D43" s="9">
        <v>55000</v>
      </c>
      <c r="E43" s="10">
        <v>177.26499999999999</v>
      </c>
      <c r="F43" s="10">
        <v>0.45831229540422402</v>
      </c>
    </row>
    <row r="44" spans="1:6" x14ac:dyDescent="0.2">
      <c r="A44" s="9" t="s">
        <v>126</v>
      </c>
      <c r="B44" s="9" t="s">
        <v>127</v>
      </c>
      <c r="C44" s="9" t="s">
        <v>76</v>
      </c>
      <c r="D44" s="9">
        <v>130000</v>
      </c>
      <c r="E44" s="10">
        <v>168.87</v>
      </c>
      <c r="F44" s="10">
        <v>0.436607324203375</v>
      </c>
    </row>
    <row r="45" spans="1:6" x14ac:dyDescent="0.2">
      <c r="A45" s="9" t="s">
        <v>111</v>
      </c>
      <c r="B45" s="9" t="s">
        <v>112</v>
      </c>
      <c r="C45" s="9" t="s">
        <v>113</v>
      </c>
      <c r="D45" s="9">
        <v>50000</v>
      </c>
      <c r="E45" s="10">
        <v>168.55</v>
      </c>
      <c r="F45" s="10">
        <v>0.43577997568827398</v>
      </c>
    </row>
    <row r="46" spans="1:6" x14ac:dyDescent="0.2">
      <c r="A46" s="9" t="s">
        <v>114</v>
      </c>
      <c r="B46" s="9" t="s">
        <v>115</v>
      </c>
      <c r="C46" s="9" t="s">
        <v>116</v>
      </c>
      <c r="D46" s="9">
        <v>119600</v>
      </c>
      <c r="E46" s="10">
        <v>164.86859999999999</v>
      </c>
      <c r="F46" s="10">
        <v>0.42626184811486101</v>
      </c>
    </row>
    <row r="47" spans="1:6" x14ac:dyDescent="0.2">
      <c r="A47" s="9" t="s">
        <v>107</v>
      </c>
      <c r="B47" s="9" t="s">
        <v>108</v>
      </c>
      <c r="C47" s="9" t="s">
        <v>62</v>
      </c>
      <c r="D47" s="9">
        <v>15000</v>
      </c>
      <c r="E47" s="10">
        <v>135.6</v>
      </c>
      <c r="F47" s="10">
        <v>0.35058893327398399</v>
      </c>
    </row>
    <row r="48" spans="1:6" x14ac:dyDescent="0.2">
      <c r="A48" s="8" t="s">
        <v>135</v>
      </c>
      <c r="B48" s="9"/>
      <c r="C48" s="9"/>
      <c r="D48" s="9"/>
      <c r="E48" s="12">
        <f>SUM(E7:E47)</f>
        <v>15213.773789999996</v>
      </c>
      <c r="F48" s="12">
        <f>SUM(F7:F47)</f>
        <v>39.334666106989665</v>
      </c>
    </row>
    <row r="49" spans="1:6" x14ac:dyDescent="0.2">
      <c r="A49" s="9"/>
      <c r="B49" s="9"/>
      <c r="C49" s="9"/>
      <c r="D49" s="9"/>
      <c r="E49" s="10"/>
      <c r="F49" s="10"/>
    </row>
    <row r="50" spans="1:6" x14ac:dyDescent="0.2">
      <c r="A50" s="8" t="s">
        <v>136</v>
      </c>
      <c r="B50" s="9"/>
      <c r="C50" s="9"/>
      <c r="D50" s="9"/>
      <c r="E50" s="10"/>
      <c r="F50" s="10"/>
    </row>
    <row r="51" spans="1:6" x14ac:dyDescent="0.2">
      <c r="A51" s="8" t="s">
        <v>8</v>
      </c>
      <c r="B51" s="9"/>
      <c r="C51" s="9"/>
      <c r="D51" s="9"/>
      <c r="E51" s="10"/>
      <c r="F51" s="10"/>
    </row>
    <row r="52" spans="1:6" x14ac:dyDescent="0.2">
      <c r="A52" s="8"/>
      <c r="B52" s="9"/>
      <c r="C52" s="9"/>
      <c r="D52" s="9"/>
      <c r="E52" s="10"/>
      <c r="F52" s="10"/>
    </row>
    <row r="53" spans="1:6" x14ac:dyDescent="0.2">
      <c r="A53" s="9" t="s">
        <v>137</v>
      </c>
      <c r="B53" s="9" t="s">
        <v>718</v>
      </c>
      <c r="C53" s="9" t="s">
        <v>138</v>
      </c>
      <c r="D53" s="9">
        <v>164</v>
      </c>
      <c r="E53" s="10">
        <v>1701.9936399999999</v>
      </c>
      <c r="F53" s="10">
        <v>4.40044347114089</v>
      </c>
    </row>
    <row r="54" spans="1:6" x14ac:dyDescent="0.2">
      <c r="A54" s="9" t="s">
        <v>139</v>
      </c>
      <c r="B54" s="9" t="s">
        <v>754</v>
      </c>
      <c r="C54" s="9" t="s">
        <v>138</v>
      </c>
      <c r="D54" s="9">
        <v>30</v>
      </c>
      <c r="E54" s="10">
        <v>311.29050000000001</v>
      </c>
      <c r="F54" s="10">
        <v>0.804830415437501</v>
      </c>
    </row>
    <row r="55" spans="1:6" x14ac:dyDescent="0.2">
      <c r="A55" s="8" t="s">
        <v>135</v>
      </c>
      <c r="B55" s="9"/>
      <c r="C55" s="9"/>
      <c r="D55" s="9"/>
      <c r="E55" s="12">
        <f>SUM(E53:E54)</f>
        <v>2013.28414</v>
      </c>
      <c r="F55" s="12">
        <f>SUM(F53:F54)</f>
        <v>5.2052738865783912</v>
      </c>
    </row>
    <row r="56" spans="1:6" x14ac:dyDescent="0.2">
      <c r="A56" s="9"/>
      <c r="B56" s="9"/>
      <c r="C56" s="9"/>
      <c r="D56" s="9"/>
      <c r="E56" s="10"/>
      <c r="F56" s="10"/>
    </row>
    <row r="57" spans="1:6" x14ac:dyDescent="0.2">
      <c r="A57" s="8" t="s">
        <v>142</v>
      </c>
      <c r="B57" s="9"/>
      <c r="C57" s="9"/>
      <c r="D57" s="9"/>
      <c r="E57" s="10"/>
      <c r="F57" s="10"/>
    </row>
    <row r="58" spans="1:6" x14ac:dyDescent="0.2">
      <c r="A58" s="8" t="s">
        <v>143</v>
      </c>
      <c r="B58" s="9"/>
      <c r="C58" s="9"/>
      <c r="D58" s="9"/>
      <c r="E58" s="10"/>
      <c r="F58" s="10"/>
    </row>
    <row r="59" spans="1:6" x14ac:dyDescent="0.2">
      <c r="A59" s="9" t="s">
        <v>146</v>
      </c>
      <c r="B59" s="9" t="s">
        <v>633</v>
      </c>
      <c r="C59" s="9" t="s">
        <v>145</v>
      </c>
      <c r="D59" s="9">
        <v>2500</v>
      </c>
      <c r="E59" s="10">
        <v>2476.73</v>
      </c>
      <c r="F59" s="10">
        <v>6.4034965243928799</v>
      </c>
    </row>
    <row r="60" spans="1:6" x14ac:dyDescent="0.2">
      <c r="A60" s="8" t="s">
        <v>135</v>
      </c>
      <c r="B60" s="9"/>
      <c r="C60" s="9"/>
      <c r="D60" s="9"/>
      <c r="E60" s="12">
        <f>SUM(E59:E59)</f>
        <v>2476.73</v>
      </c>
      <c r="F60" s="12">
        <f>SUM(F59:F59)</f>
        <v>6.4034965243928799</v>
      </c>
    </row>
    <row r="61" spans="1:6" x14ac:dyDescent="0.2">
      <c r="A61" s="9"/>
      <c r="B61" s="9"/>
      <c r="C61" s="9"/>
      <c r="D61" s="9"/>
      <c r="E61" s="10"/>
      <c r="F61" s="10"/>
    </row>
    <row r="62" spans="1:6" x14ac:dyDescent="0.2">
      <c r="A62" s="8" t="s">
        <v>147</v>
      </c>
      <c r="B62" s="9"/>
      <c r="C62" s="9"/>
      <c r="D62" s="9"/>
      <c r="E62" s="10"/>
      <c r="F62" s="10"/>
    </row>
    <row r="63" spans="1:6" x14ac:dyDescent="0.2">
      <c r="A63" s="9" t="s">
        <v>550</v>
      </c>
      <c r="B63" s="9" t="s">
        <v>557</v>
      </c>
      <c r="C63" s="9" t="s">
        <v>148</v>
      </c>
      <c r="D63" s="9">
        <v>5300000</v>
      </c>
      <c r="E63" s="10">
        <v>5592.0829999999996</v>
      </c>
      <c r="F63" s="10">
        <v>14.458129894908399</v>
      </c>
    </row>
    <row r="64" spans="1:6" x14ac:dyDescent="0.2">
      <c r="A64" s="9" t="s">
        <v>302</v>
      </c>
      <c r="B64" s="9" t="s">
        <v>802</v>
      </c>
      <c r="C64" s="9" t="s">
        <v>148</v>
      </c>
      <c r="D64" s="9">
        <v>2800000</v>
      </c>
      <c r="E64" s="10">
        <v>2770.4151999999999</v>
      </c>
      <c r="F64" s="10">
        <v>7.1628090685400503</v>
      </c>
    </row>
    <row r="65" spans="1:6" x14ac:dyDescent="0.2">
      <c r="A65" s="9" t="s">
        <v>303</v>
      </c>
      <c r="B65" s="9" t="s">
        <v>803</v>
      </c>
      <c r="C65" s="9" t="s">
        <v>148</v>
      </c>
      <c r="D65" s="9">
        <v>2500000</v>
      </c>
      <c r="E65" s="10">
        <v>2491.5650000000001</v>
      </c>
      <c r="F65" s="10">
        <v>6.4418518844601298</v>
      </c>
    </row>
    <row r="66" spans="1:6" x14ac:dyDescent="0.2">
      <c r="A66" s="9" t="s">
        <v>149</v>
      </c>
      <c r="B66" s="9" t="s">
        <v>804</v>
      </c>
      <c r="C66" s="9" t="s">
        <v>148</v>
      </c>
      <c r="D66" s="9">
        <v>2500000</v>
      </c>
      <c r="E66" s="10">
        <v>2488.4699999999998</v>
      </c>
      <c r="F66" s="10">
        <v>6.4338498730406402</v>
      </c>
    </row>
    <row r="67" spans="1:6" x14ac:dyDescent="0.2">
      <c r="A67" s="9" t="s">
        <v>151</v>
      </c>
      <c r="B67" s="9" t="s">
        <v>805</v>
      </c>
      <c r="C67" s="9" t="s">
        <v>148</v>
      </c>
      <c r="D67" s="9">
        <v>2500000</v>
      </c>
      <c r="E67" s="10">
        <v>2470.5349999999999</v>
      </c>
      <c r="F67" s="10">
        <v>6.3874795742333497</v>
      </c>
    </row>
    <row r="68" spans="1:6" x14ac:dyDescent="0.2">
      <c r="A68" s="9" t="s">
        <v>549</v>
      </c>
      <c r="B68" s="9" t="s">
        <v>558</v>
      </c>
      <c r="C68" s="9" t="s">
        <v>148</v>
      </c>
      <c r="D68" s="9">
        <v>1700000</v>
      </c>
      <c r="E68" s="10">
        <v>1769.0608</v>
      </c>
      <c r="F68" s="10">
        <v>4.5738432062597401</v>
      </c>
    </row>
    <row r="69" spans="1:6" x14ac:dyDescent="0.2">
      <c r="A69" s="9" t="s">
        <v>150</v>
      </c>
      <c r="B69" s="9" t="s">
        <v>801</v>
      </c>
      <c r="C69" s="9" t="s">
        <v>148</v>
      </c>
      <c r="D69" s="9">
        <v>300000</v>
      </c>
      <c r="E69" s="10">
        <v>294.26220000000001</v>
      </c>
      <c r="F69" s="10">
        <v>0.76080435693846404</v>
      </c>
    </row>
    <row r="70" spans="1:6" x14ac:dyDescent="0.2">
      <c r="A70" s="8" t="s">
        <v>135</v>
      </c>
      <c r="B70" s="9"/>
      <c r="C70" s="9"/>
      <c r="D70" s="9"/>
      <c r="E70" s="12">
        <f>SUM(E63:E69)</f>
        <v>17876.391200000002</v>
      </c>
      <c r="F70" s="12">
        <f>SUM(F63:F69)</f>
        <v>46.218767858380772</v>
      </c>
    </row>
    <row r="71" spans="1:6" x14ac:dyDescent="0.2">
      <c r="A71" s="9"/>
      <c r="B71" s="9"/>
      <c r="C71" s="9"/>
      <c r="D71" s="9"/>
      <c r="E71" s="10"/>
      <c r="F71" s="10"/>
    </row>
    <row r="72" spans="1:6" x14ac:dyDescent="0.2">
      <c r="A72" s="8" t="s">
        <v>135</v>
      </c>
      <c r="B72" s="9"/>
      <c r="C72" s="9"/>
      <c r="D72" s="9"/>
      <c r="E72" s="12">
        <v>37580.179129999997</v>
      </c>
      <c r="F72" s="12">
        <v>97.16220437634172</v>
      </c>
    </row>
    <row r="73" spans="1:6" x14ac:dyDescent="0.2">
      <c r="A73" s="9"/>
      <c r="B73" s="9"/>
      <c r="C73" s="9"/>
      <c r="D73" s="9"/>
      <c r="E73" s="10"/>
      <c r="F73" s="10"/>
    </row>
    <row r="74" spans="1:6" x14ac:dyDescent="0.2">
      <c r="A74" s="8" t="s">
        <v>152</v>
      </c>
      <c r="B74" s="9"/>
      <c r="C74" s="9"/>
      <c r="D74" s="9"/>
      <c r="E74" s="12">
        <v>1097.5953460999999</v>
      </c>
      <c r="F74" s="12">
        <v>2.84</v>
      </c>
    </row>
    <row r="75" spans="1:6" x14ac:dyDescent="0.2">
      <c r="A75" s="9"/>
      <c r="B75" s="9"/>
      <c r="C75" s="9"/>
      <c r="D75" s="9"/>
      <c r="E75" s="10"/>
      <c r="F75" s="10"/>
    </row>
    <row r="76" spans="1:6" x14ac:dyDescent="0.2">
      <c r="A76" s="13" t="s">
        <v>153</v>
      </c>
      <c r="B76" s="6"/>
      <c r="C76" s="6"/>
      <c r="D76" s="6"/>
      <c r="E76" s="14">
        <v>38677.775346100003</v>
      </c>
      <c r="F76" s="14">
        <f xml:space="preserve"> ROUND(SUM(F72:F75),2)</f>
        <v>100</v>
      </c>
    </row>
    <row r="77" spans="1:6" x14ac:dyDescent="0.2">
      <c r="A77" s="1" t="s">
        <v>156</v>
      </c>
    </row>
    <row r="79" spans="1:6" x14ac:dyDescent="0.2">
      <c r="A79" s="1" t="s">
        <v>157</v>
      </c>
    </row>
    <row r="80" spans="1:6" x14ac:dyDescent="0.2">
      <c r="A80" s="1" t="s">
        <v>158</v>
      </c>
    </row>
    <row r="81" spans="1:4" x14ac:dyDescent="0.2">
      <c r="A81" s="1" t="s">
        <v>159</v>
      </c>
    </row>
    <row r="82" spans="1:4" x14ac:dyDescent="0.2">
      <c r="A82" s="3" t="s">
        <v>510</v>
      </c>
      <c r="D82" s="16">
        <v>100.4057</v>
      </c>
    </row>
    <row r="83" spans="1:4" x14ac:dyDescent="0.2">
      <c r="A83" s="3" t="s">
        <v>511</v>
      </c>
      <c r="D83" s="16">
        <v>17.592199999999998</v>
      </c>
    </row>
    <row r="84" spans="1:4" x14ac:dyDescent="0.2">
      <c r="A84" s="3" t="s">
        <v>512</v>
      </c>
      <c r="D84" s="16">
        <v>102.5286</v>
      </c>
    </row>
    <row r="85" spans="1:4" x14ac:dyDescent="0.2">
      <c r="A85" s="3" t="s">
        <v>513</v>
      </c>
      <c r="D85" s="16">
        <v>17.207799999999999</v>
      </c>
    </row>
    <row r="87" spans="1:4" x14ac:dyDescent="0.2">
      <c r="A87" s="1" t="s">
        <v>160</v>
      </c>
    </row>
    <row r="88" spans="1:4" x14ac:dyDescent="0.2">
      <c r="A88" s="3" t="s">
        <v>512</v>
      </c>
      <c r="D88" s="16">
        <v>113.17529999999999</v>
      </c>
    </row>
    <row r="89" spans="1:4" x14ac:dyDescent="0.2">
      <c r="A89" s="3" t="s">
        <v>513</v>
      </c>
      <c r="D89" s="16">
        <v>18.918199999999999</v>
      </c>
    </row>
    <row r="90" spans="1:4" x14ac:dyDescent="0.2">
      <c r="A90" s="3" t="s">
        <v>510</v>
      </c>
      <c r="D90" s="16">
        <v>110.386</v>
      </c>
    </row>
    <row r="91" spans="1:4" x14ac:dyDescent="0.2">
      <c r="A91" s="3" t="s">
        <v>511</v>
      </c>
      <c r="D91" s="16">
        <v>19.4116</v>
      </c>
    </row>
    <row r="93" spans="1:4" x14ac:dyDescent="0.2">
      <c r="A93" s="1" t="s">
        <v>161</v>
      </c>
      <c r="D93" s="17" t="s">
        <v>548</v>
      </c>
    </row>
    <row r="95" spans="1:4" x14ac:dyDescent="0.2">
      <c r="A95" s="1" t="s">
        <v>162</v>
      </c>
      <c r="D95" s="24">
        <v>3.8959174311439519</v>
      </c>
    </row>
  </sheetData>
  <customSheetViews>
    <customSheetView guid="{87B09956-5AD1-48AD-87EF-6965A9800F09}" showGridLines="0" topLeftCell="A55">
      <selection activeCell="D96" sqref="D96"/>
      <pageMargins left="0.7" right="0.7" top="0.75" bottom="0.75" header="0.3" footer="0.3"/>
    </customSheetView>
    <customSheetView guid="{10CFD7E8-6A78-4B4C-9357-15843FD6BF88}" showGridLines="0" topLeftCell="A64">
      <selection activeCell="B22" sqref="B22"/>
      <pageMargins left="0.7" right="0.7" top="0.75" bottom="0.75" header="0.3" footer="0.3"/>
    </customSheetView>
  </customSheetViews>
  <mergeCells count="1">
    <mergeCell ref="B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showGridLines="0" zoomScale="115" zoomScaleNormal="115" workbookViewId="0"/>
  </sheetViews>
  <sheetFormatPr defaultRowHeight="11.25" x14ac:dyDescent="0.2"/>
  <cols>
    <col min="1" max="1" width="38" style="3" customWidth="1"/>
    <col min="2" max="2" width="42.5703125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80" t="s">
        <v>304</v>
      </c>
      <c r="C1" s="80"/>
      <c r="D1" s="80"/>
      <c r="E1" s="80"/>
    </row>
    <row r="3" spans="1:6" s="1" customFormat="1" x14ac:dyDescent="0.2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7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9" t="s">
        <v>9</v>
      </c>
      <c r="B7" s="9" t="s">
        <v>10</v>
      </c>
      <c r="C7" s="9" t="s">
        <v>11</v>
      </c>
      <c r="D7" s="9">
        <v>63000</v>
      </c>
      <c r="E7" s="10">
        <v>801.89549999999997</v>
      </c>
      <c r="F7" s="10">
        <v>1.8339641781965801</v>
      </c>
    </row>
    <row r="8" spans="1:6" x14ac:dyDescent="0.2">
      <c r="A8" s="9" t="s">
        <v>25</v>
      </c>
      <c r="B8" s="9" t="s">
        <v>26</v>
      </c>
      <c r="C8" s="9" t="s">
        <v>11</v>
      </c>
      <c r="D8" s="9">
        <v>35000</v>
      </c>
      <c r="E8" s="10">
        <v>439.14499999999998</v>
      </c>
      <c r="F8" s="10">
        <v>1.0043405893088799</v>
      </c>
    </row>
    <row r="9" spans="1:6" x14ac:dyDescent="0.2">
      <c r="A9" s="9" t="s">
        <v>14</v>
      </c>
      <c r="B9" s="9" t="s">
        <v>15</v>
      </c>
      <c r="C9" s="9" t="s">
        <v>16</v>
      </c>
      <c r="D9" s="9">
        <v>42000</v>
      </c>
      <c r="E9" s="10">
        <v>435.14100000000002</v>
      </c>
      <c r="F9" s="10">
        <v>0.99518329565964203</v>
      </c>
    </row>
    <row r="10" spans="1:6" x14ac:dyDescent="0.2">
      <c r="A10" s="9" t="s">
        <v>37</v>
      </c>
      <c r="B10" s="9" t="s">
        <v>38</v>
      </c>
      <c r="C10" s="9" t="s">
        <v>11</v>
      </c>
      <c r="D10" s="9">
        <v>43000</v>
      </c>
      <c r="E10" s="10">
        <v>334.11</v>
      </c>
      <c r="F10" s="10">
        <v>0.76412172356280605</v>
      </c>
    </row>
    <row r="11" spans="1:6" x14ac:dyDescent="0.2">
      <c r="A11" s="9" t="s">
        <v>22</v>
      </c>
      <c r="B11" s="9" t="s">
        <v>23</v>
      </c>
      <c r="C11" s="9" t="s">
        <v>24</v>
      </c>
      <c r="D11" s="9">
        <v>100000</v>
      </c>
      <c r="E11" s="10">
        <v>314</v>
      </c>
      <c r="F11" s="10">
        <v>0.71812942204280406</v>
      </c>
    </row>
    <row r="12" spans="1:6" x14ac:dyDescent="0.2">
      <c r="A12" s="9" t="s">
        <v>27</v>
      </c>
      <c r="B12" s="9" t="s">
        <v>28</v>
      </c>
      <c r="C12" s="9" t="s">
        <v>11</v>
      </c>
      <c r="D12" s="9">
        <v>25100</v>
      </c>
      <c r="E12" s="10">
        <v>300.18344999999999</v>
      </c>
      <c r="F12" s="10">
        <v>0.68653046960291297</v>
      </c>
    </row>
    <row r="13" spans="1:6" x14ac:dyDescent="0.2">
      <c r="A13" s="9" t="s">
        <v>39</v>
      </c>
      <c r="B13" s="9" t="s">
        <v>40</v>
      </c>
      <c r="C13" s="9" t="s">
        <v>41</v>
      </c>
      <c r="D13" s="9">
        <v>20000</v>
      </c>
      <c r="E13" s="10">
        <v>286.63</v>
      </c>
      <c r="F13" s="10">
        <v>0.65553323643353101</v>
      </c>
    </row>
    <row r="14" spans="1:6" x14ac:dyDescent="0.2">
      <c r="A14" s="9" t="s">
        <v>70</v>
      </c>
      <c r="B14" s="9" t="s">
        <v>71</v>
      </c>
      <c r="C14" s="9" t="s">
        <v>33</v>
      </c>
      <c r="D14" s="9">
        <v>17600</v>
      </c>
      <c r="E14" s="10">
        <v>285.7448</v>
      </c>
      <c r="F14" s="10">
        <v>0.65350875183355595</v>
      </c>
    </row>
    <row r="15" spans="1:6" x14ac:dyDescent="0.2">
      <c r="A15" s="9" t="s">
        <v>49</v>
      </c>
      <c r="B15" s="9" t="s">
        <v>50</v>
      </c>
      <c r="C15" s="9" t="s">
        <v>51</v>
      </c>
      <c r="D15" s="9">
        <v>24000</v>
      </c>
      <c r="E15" s="10">
        <v>260.08800000000002</v>
      </c>
      <c r="F15" s="10">
        <v>0.59483071694353096</v>
      </c>
    </row>
    <row r="16" spans="1:6" x14ac:dyDescent="0.2">
      <c r="A16" s="9" t="s">
        <v>29</v>
      </c>
      <c r="B16" s="9" t="s">
        <v>30</v>
      </c>
      <c r="C16" s="9" t="s">
        <v>11</v>
      </c>
      <c r="D16" s="9">
        <v>102000</v>
      </c>
      <c r="E16" s="10">
        <v>257.19299999999998</v>
      </c>
      <c r="F16" s="10">
        <v>0.58820974663520598</v>
      </c>
    </row>
    <row r="17" spans="1:6" x14ac:dyDescent="0.2">
      <c r="A17" s="9" t="s">
        <v>58</v>
      </c>
      <c r="B17" s="9" t="s">
        <v>59</v>
      </c>
      <c r="C17" s="9" t="s">
        <v>19</v>
      </c>
      <c r="D17" s="9">
        <v>70000</v>
      </c>
      <c r="E17" s="10">
        <v>256.09500000000003</v>
      </c>
      <c r="F17" s="10">
        <v>0.58569858069443204</v>
      </c>
    </row>
    <row r="18" spans="1:6" x14ac:dyDescent="0.2">
      <c r="A18" s="9" t="s">
        <v>56</v>
      </c>
      <c r="B18" s="9" t="s">
        <v>57</v>
      </c>
      <c r="C18" s="9" t="s">
        <v>51</v>
      </c>
      <c r="D18" s="9">
        <v>40000</v>
      </c>
      <c r="E18" s="10">
        <v>245.04</v>
      </c>
      <c r="F18" s="10">
        <v>0.56041539355849901</v>
      </c>
    </row>
    <row r="19" spans="1:6" x14ac:dyDescent="0.2">
      <c r="A19" s="9" t="s">
        <v>12</v>
      </c>
      <c r="B19" s="9" t="s">
        <v>13</v>
      </c>
      <c r="C19" s="9" t="s">
        <v>11</v>
      </c>
      <c r="D19" s="9">
        <v>45000</v>
      </c>
      <c r="E19" s="10">
        <v>243.60749999999999</v>
      </c>
      <c r="F19" s="10">
        <v>0.55713921394997501</v>
      </c>
    </row>
    <row r="20" spans="1:6" x14ac:dyDescent="0.2">
      <c r="A20" s="9" t="s">
        <v>17</v>
      </c>
      <c r="B20" s="9" t="s">
        <v>18</v>
      </c>
      <c r="C20" s="9" t="s">
        <v>19</v>
      </c>
      <c r="D20" s="9">
        <v>16000</v>
      </c>
      <c r="E20" s="10">
        <v>224.91200000000001</v>
      </c>
      <c r="F20" s="10">
        <v>0.51438192538372896</v>
      </c>
    </row>
    <row r="21" spans="1:6" x14ac:dyDescent="0.2">
      <c r="A21" s="9" t="s">
        <v>44</v>
      </c>
      <c r="B21" s="9" t="s">
        <v>45</v>
      </c>
      <c r="C21" s="9" t="s">
        <v>19</v>
      </c>
      <c r="D21" s="9">
        <v>6500</v>
      </c>
      <c r="E21" s="10">
        <v>221.8905</v>
      </c>
      <c r="F21" s="10">
        <v>0.507471644973849</v>
      </c>
    </row>
    <row r="22" spans="1:6" x14ac:dyDescent="0.2">
      <c r="A22" s="9" t="s">
        <v>31</v>
      </c>
      <c r="B22" s="9" t="s">
        <v>32</v>
      </c>
      <c r="C22" s="9" t="s">
        <v>33</v>
      </c>
      <c r="D22" s="9">
        <v>7000</v>
      </c>
      <c r="E22" s="10">
        <v>217.518</v>
      </c>
      <c r="F22" s="10">
        <v>0.49747157842008399</v>
      </c>
    </row>
    <row r="23" spans="1:6" x14ac:dyDescent="0.2">
      <c r="A23" s="9" t="s">
        <v>42</v>
      </c>
      <c r="B23" s="9" t="s">
        <v>43</v>
      </c>
      <c r="C23" s="9" t="s">
        <v>19</v>
      </c>
      <c r="D23" s="9">
        <v>40000</v>
      </c>
      <c r="E23" s="10">
        <v>213.94</v>
      </c>
      <c r="F23" s="10">
        <v>0.48928856226699802</v>
      </c>
    </row>
    <row r="24" spans="1:6" x14ac:dyDescent="0.2">
      <c r="A24" s="9" t="s">
        <v>20</v>
      </c>
      <c r="B24" s="9" t="s">
        <v>21</v>
      </c>
      <c r="C24" s="9" t="s">
        <v>11</v>
      </c>
      <c r="D24" s="9">
        <v>80000</v>
      </c>
      <c r="E24" s="10">
        <v>201</v>
      </c>
      <c r="F24" s="10">
        <v>0.45969431156243201</v>
      </c>
    </row>
    <row r="25" spans="1:6" x14ac:dyDescent="0.2">
      <c r="A25" s="9" t="s">
        <v>60</v>
      </c>
      <c r="B25" s="9" t="s">
        <v>61</v>
      </c>
      <c r="C25" s="9" t="s">
        <v>62</v>
      </c>
      <c r="D25" s="9">
        <v>16810</v>
      </c>
      <c r="E25" s="10">
        <v>195.11367000000001</v>
      </c>
      <c r="F25" s="10">
        <v>0.44623206073168897</v>
      </c>
    </row>
    <row r="26" spans="1:6" x14ac:dyDescent="0.2">
      <c r="A26" s="9" t="s">
        <v>104</v>
      </c>
      <c r="B26" s="9" t="s">
        <v>105</v>
      </c>
      <c r="C26" s="9" t="s">
        <v>106</v>
      </c>
      <c r="D26" s="9">
        <v>106600</v>
      </c>
      <c r="E26" s="10">
        <v>195.078</v>
      </c>
      <c r="F26" s="10">
        <v>0.44615048214415898</v>
      </c>
    </row>
    <row r="27" spans="1:6" x14ac:dyDescent="0.2">
      <c r="A27" s="9" t="s">
        <v>63</v>
      </c>
      <c r="B27" s="9" t="s">
        <v>64</v>
      </c>
      <c r="C27" s="9" t="s">
        <v>65</v>
      </c>
      <c r="D27" s="9">
        <v>14000</v>
      </c>
      <c r="E27" s="10">
        <v>190.869</v>
      </c>
      <c r="F27" s="10">
        <v>0.436524346037859</v>
      </c>
    </row>
    <row r="28" spans="1:6" x14ac:dyDescent="0.2">
      <c r="A28" s="9" t="s">
        <v>66</v>
      </c>
      <c r="B28" s="9" t="s">
        <v>67</v>
      </c>
      <c r="C28" s="9" t="s">
        <v>16</v>
      </c>
      <c r="D28" s="9">
        <v>23000</v>
      </c>
      <c r="E28" s="10">
        <v>183.977</v>
      </c>
      <c r="F28" s="10">
        <v>0.42076209133493297</v>
      </c>
    </row>
    <row r="29" spans="1:6" x14ac:dyDescent="0.2">
      <c r="A29" s="9" t="s">
        <v>74</v>
      </c>
      <c r="B29" s="9" t="s">
        <v>75</v>
      </c>
      <c r="C29" s="9" t="s">
        <v>76</v>
      </c>
      <c r="D29" s="9">
        <v>20015</v>
      </c>
      <c r="E29" s="10">
        <v>181.23582500000001</v>
      </c>
      <c r="F29" s="10">
        <v>0.41449292439713598</v>
      </c>
    </row>
    <row r="30" spans="1:6" x14ac:dyDescent="0.2">
      <c r="A30" s="9" t="s">
        <v>68</v>
      </c>
      <c r="B30" s="9" t="s">
        <v>69</v>
      </c>
      <c r="C30" s="9" t="s">
        <v>33</v>
      </c>
      <c r="D30" s="9">
        <v>45000</v>
      </c>
      <c r="E30" s="10">
        <v>174.51</v>
      </c>
      <c r="F30" s="10">
        <v>0.39911071796398001</v>
      </c>
    </row>
    <row r="31" spans="1:6" x14ac:dyDescent="0.2">
      <c r="A31" s="9" t="s">
        <v>81</v>
      </c>
      <c r="B31" s="9" t="s">
        <v>82</v>
      </c>
      <c r="C31" s="9" t="s">
        <v>83</v>
      </c>
      <c r="D31" s="9">
        <v>17000</v>
      </c>
      <c r="E31" s="10">
        <v>171.83600000000001</v>
      </c>
      <c r="F31" s="10">
        <v>0.39299518269473599</v>
      </c>
    </row>
    <row r="32" spans="1:6" x14ac:dyDescent="0.2">
      <c r="A32" s="9" t="s">
        <v>101</v>
      </c>
      <c r="B32" s="9" t="s">
        <v>102</v>
      </c>
      <c r="C32" s="9" t="s">
        <v>103</v>
      </c>
      <c r="D32" s="9">
        <v>25000</v>
      </c>
      <c r="E32" s="10">
        <v>170.4</v>
      </c>
      <c r="F32" s="10">
        <v>0.38971099845889701</v>
      </c>
    </row>
    <row r="33" spans="1:6" x14ac:dyDescent="0.2">
      <c r="A33" s="9" t="s">
        <v>77</v>
      </c>
      <c r="B33" s="9" t="s">
        <v>78</v>
      </c>
      <c r="C33" s="9" t="s">
        <v>33</v>
      </c>
      <c r="D33" s="9">
        <v>22000</v>
      </c>
      <c r="E33" s="10">
        <v>163.39400000000001</v>
      </c>
      <c r="F33" s="10">
        <v>0.37368802160911402</v>
      </c>
    </row>
    <row r="34" spans="1:6" x14ac:dyDescent="0.2">
      <c r="A34" s="9" t="s">
        <v>72</v>
      </c>
      <c r="B34" s="9" t="s">
        <v>73</v>
      </c>
      <c r="C34" s="9" t="s">
        <v>24</v>
      </c>
      <c r="D34" s="9">
        <v>27300</v>
      </c>
      <c r="E34" s="10">
        <v>154.42245</v>
      </c>
      <c r="F34" s="10">
        <v>0.35316976041061698</v>
      </c>
    </row>
    <row r="35" spans="1:6" x14ac:dyDescent="0.2">
      <c r="A35" s="9" t="s">
        <v>97</v>
      </c>
      <c r="B35" s="9" t="s">
        <v>98</v>
      </c>
      <c r="C35" s="9" t="s">
        <v>41</v>
      </c>
      <c r="D35" s="9">
        <v>40000</v>
      </c>
      <c r="E35" s="10">
        <v>151.63999999999999</v>
      </c>
      <c r="F35" s="10">
        <v>0.346806196046404</v>
      </c>
    </row>
    <row r="36" spans="1:6" x14ac:dyDescent="0.2">
      <c r="A36" s="9" t="s">
        <v>95</v>
      </c>
      <c r="B36" s="9" t="s">
        <v>96</v>
      </c>
      <c r="C36" s="9" t="s">
        <v>62</v>
      </c>
      <c r="D36" s="9">
        <v>52290</v>
      </c>
      <c r="E36" s="10">
        <v>144.05895000000001</v>
      </c>
      <c r="F36" s="10">
        <v>0.32946805892864101</v>
      </c>
    </row>
    <row r="37" spans="1:6" x14ac:dyDescent="0.2">
      <c r="A37" s="9" t="s">
        <v>92</v>
      </c>
      <c r="B37" s="9" t="s">
        <v>93</v>
      </c>
      <c r="C37" s="9" t="s">
        <v>94</v>
      </c>
      <c r="D37" s="9">
        <v>77000</v>
      </c>
      <c r="E37" s="10">
        <v>133.97999999999999</v>
      </c>
      <c r="F37" s="10">
        <v>0.306417133647436</v>
      </c>
    </row>
    <row r="38" spans="1:6" x14ac:dyDescent="0.2">
      <c r="A38" s="9" t="s">
        <v>99</v>
      </c>
      <c r="B38" s="9" t="s">
        <v>100</v>
      </c>
      <c r="C38" s="9" t="s">
        <v>83</v>
      </c>
      <c r="D38" s="9">
        <v>13000</v>
      </c>
      <c r="E38" s="10">
        <v>131.80699999999999</v>
      </c>
      <c r="F38" s="10">
        <v>0.30144740360253403</v>
      </c>
    </row>
    <row r="39" spans="1:6" x14ac:dyDescent="0.2">
      <c r="A39" s="9" t="s">
        <v>86</v>
      </c>
      <c r="B39" s="9" t="s">
        <v>87</v>
      </c>
      <c r="C39" s="9" t="s">
        <v>88</v>
      </c>
      <c r="D39" s="9">
        <v>78000</v>
      </c>
      <c r="E39" s="10">
        <v>121.875</v>
      </c>
      <c r="F39" s="10">
        <v>0.27873255831677302</v>
      </c>
    </row>
    <row r="40" spans="1:6" x14ac:dyDescent="0.2">
      <c r="A40" s="9" t="s">
        <v>119</v>
      </c>
      <c r="B40" s="9" t="s">
        <v>120</v>
      </c>
      <c r="C40" s="9" t="s">
        <v>121</v>
      </c>
      <c r="D40" s="9">
        <v>35000</v>
      </c>
      <c r="E40" s="10">
        <v>112.80500000000001</v>
      </c>
      <c r="F40" s="10">
        <v>0.257989138387065</v>
      </c>
    </row>
    <row r="41" spans="1:6" x14ac:dyDescent="0.2">
      <c r="A41" s="9" t="s">
        <v>111</v>
      </c>
      <c r="B41" s="9" t="s">
        <v>112</v>
      </c>
      <c r="C41" s="9" t="s">
        <v>113</v>
      </c>
      <c r="D41" s="9">
        <v>30000</v>
      </c>
      <c r="E41" s="10">
        <v>101.13</v>
      </c>
      <c r="F41" s="10">
        <v>0.231287988698053</v>
      </c>
    </row>
    <row r="42" spans="1:6" x14ac:dyDescent="0.2">
      <c r="A42" s="9" t="s">
        <v>114</v>
      </c>
      <c r="B42" s="9" t="s">
        <v>115</v>
      </c>
      <c r="C42" s="9" t="s">
        <v>116</v>
      </c>
      <c r="D42" s="9">
        <v>72800</v>
      </c>
      <c r="E42" s="10">
        <v>100.3548</v>
      </c>
      <c r="F42" s="10">
        <v>0.22951507809943</v>
      </c>
    </row>
    <row r="43" spans="1:6" x14ac:dyDescent="0.2">
      <c r="A43" s="9" t="s">
        <v>107</v>
      </c>
      <c r="B43" s="9" t="s">
        <v>108</v>
      </c>
      <c r="C43" s="9" t="s">
        <v>62</v>
      </c>
      <c r="D43" s="9">
        <v>10000</v>
      </c>
      <c r="E43" s="10">
        <v>90.4</v>
      </c>
      <c r="F43" s="10">
        <v>0.20674808838429801</v>
      </c>
    </row>
    <row r="44" spans="1:6" x14ac:dyDescent="0.2">
      <c r="A44" s="9" t="s">
        <v>122</v>
      </c>
      <c r="B44" s="9" t="s">
        <v>123</v>
      </c>
      <c r="C44" s="9" t="s">
        <v>94</v>
      </c>
      <c r="D44" s="9">
        <v>30000</v>
      </c>
      <c r="E44" s="10">
        <v>75.510000000000005</v>
      </c>
      <c r="F44" s="10">
        <v>0.17269411674666299</v>
      </c>
    </row>
    <row r="45" spans="1:6" x14ac:dyDescent="0.2">
      <c r="A45" s="9" t="s">
        <v>126</v>
      </c>
      <c r="B45" s="9" t="s">
        <v>127</v>
      </c>
      <c r="C45" s="9" t="s">
        <v>76</v>
      </c>
      <c r="D45" s="9">
        <v>48500</v>
      </c>
      <c r="E45" s="10">
        <v>63.0015</v>
      </c>
      <c r="F45" s="10">
        <v>0.14408672223831101</v>
      </c>
    </row>
    <row r="46" spans="1:6" x14ac:dyDescent="0.2">
      <c r="A46" s="9" t="s">
        <v>109</v>
      </c>
      <c r="B46" s="9" t="s">
        <v>110</v>
      </c>
      <c r="C46" s="9" t="s">
        <v>11</v>
      </c>
      <c r="D46" s="9">
        <v>12000</v>
      </c>
      <c r="E46" s="10">
        <v>56.334000000000003</v>
      </c>
      <c r="F46" s="10">
        <v>0.12883790720178101</v>
      </c>
    </row>
    <row r="47" spans="1:6" x14ac:dyDescent="0.2">
      <c r="A47" s="8" t="s">
        <v>135</v>
      </c>
      <c r="B47" s="9"/>
      <c r="C47" s="9"/>
      <c r="D47" s="9"/>
      <c r="E47" s="12">
        <f>SUM(E7:E46)</f>
        <v>8601.8659449999996</v>
      </c>
      <c r="F47" s="12">
        <f>SUM(F7:F46)</f>
        <v>19.672780317109947</v>
      </c>
    </row>
    <row r="48" spans="1:6" x14ac:dyDescent="0.2">
      <c r="A48" s="9"/>
      <c r="B48" s="9"/>
      <c r="C48" s="9"/>
      <c r="D48" s="9"/>
      <c r="E48" s="10"/>
      <c r="F48" s="10"/>
    </row>
    <row r="49" spans="1:6" x14ac:dyDescent="0.2">
      <c r="A49" s="8" t="s">
        <v>136</v>
      </c>
      <c r="B49" s="9"/>
      <c r="C49" s="9"/>
      <c r="D49" s="9"/>
      <c r="E49" s="10"/>
      <c r="F49" s="10"/>
    </row>
    <row r="50" spans="1:6" x14ac:dyDescent="0.2">
      <c r="A50" s="8" t="s">
        <v>8</v>
      </c>
      <c r="B50" s="9"/>
      <c r="C50" s="9"/>
      <c r="D50" s="9"/>
      <c r="E50" s="10"/>
      <c r="F50" s="10"/>
    </row>
    <row r="51" spans="1:6" x14ac:dyDescent="0.2">
      <c r="A51" s="8"/>
      <c r="B51" s="9"/>
      <c r="C51" s="9"/>
      <c r="D51" s="9"/>
      <c r="E51" s="10"/>
      <c r="F51" s="10"/>
    </row>
    <row r="52" spans="1:6" x14ac:dyDescent="0.2">
      <c r="A52" s="9" t="s">
        <v>137</v>
      </c>
      <c r="B52" s="9" t="s">
        <v>718</v>
      </c>
      <c r="C52" s="9" t="s">
        <v>138</v>
      </c>
      <c r="D52" s="9">
        <v>180</v>
      </c>
      <c r="E52" s="10">
        <v>1868.0418</v>
      </c>
      <c r="F52" s="10">
        <v>4.2722795483624196</v>
      </c>
    </row>
    <row r="53" spans="1:6" x14ac:dyDescent="0.2">
      <c r="A53" s="9" t="s">
        <v>297</v>
      </c>
      <c r="B53" s="9" t="s">
        <v>806</v>
      </c>
      <c r="C53" s="9" t="s">
        <v>165</v>
      </c>
      <c r="D53" s="9">
        <v>100</v>
      </c>
      <c r="E53" s="10">
        <v>1032.0170000000001</v>
      </c>
      <c r="F53" s="10">
        <v>2.36026041958073</v>
      </c>
    </row>
    <row r="54" spans="1:6" x14ac:dyDescent="0.2">
      <c r="A54" s="9" t="s">
        <v>166</v>
      </c>
      <c r="B54" s="9" t="s">
        <v>807</v>
      </c>
      <c r="C54" s="9" t="s">
        <v>165</v>
      </c>
      <c r="D54" s="9">
        <v>80</v>
      </c>
      <c r="E54" s="10">
        <v>853.7912</v>
      </c>
      <c r="F54" s="10">
        <v>1.95265153185106</v>
      </c>
    </row>
    <row r="55" spans="1:6" x14ac:dyDescent="0.2">
      <c r="A55" s="9" t="s">
        <v>298</v>
      </c>
      <c r="B55" s="9" t="s">
        <v>784</v>
      </c>
      <c r="C55" s="9" t="s">
        <v>299</v>
      </c>
      <c r="D55" s="9">
        <v>60</v>
      </c>
      <c r="E55" s="10">
        <v>626.07659999999998</v>
      </c>
      <c r="F55" s="10">
        <v>1.4318599583201399</v>
      </c>
    </row>
    <row r="56" spans="1:6" x14ac:dyDescent="0.2">
      <c r="A56" s="9" t="s">
        <v>300</v>
      </c>
      <c r="B56" s="9" t="s">
        <v>808</v>
      </c>
      <c r="C56" s="9" t="s">
        <v>165</v>
      </c>
      <c r="D56" s="9">
        <v>50</v>
      </c>
      <c r="E56" s="10">
        <v>521.47149999999999</v>
      </c>
      <c r="F56" s="10">
        <v>1.19262428951208</v>
      </c>
    </row>
    <row r="57" spans="1:6" x14ac:dyDescent="0.2">
      <c r="A57" s="9" t="s">
        <v>164</v>
      </c>
      <c r="B57" s="9" t="s">
        <v>809</v>
      </c>
      <c r="C57" s="9" t="s">
        <v>165</v>
      </c>
      <c r="D57" s="9">
        <v>40</v>
      </c>
      <c r="E57" s="10">
        <v>405.01519999999999</v>
      </c>
      <c r="F57" s="10">
        <v>0.92628449520557499</v>
      </c>
    </row>
    <row r="58" spans="1:6" x14ac:dyDescent="0.2">
      <c r="A58" s="9" t="s">
        <v>301</v>
      </c>
      <c r="B58" s="9" t="s">
        <v>728</v>
      </c>
      <c r="C58" s="9" t="s">
        <v>165</v>
      </c>
      <c r="D58" s="9">
        <v>40</v>
      </c>
      <c r="E58" s="10">
        <v>402.25959999999998</v>
      </c>
      <c r="F58" s="10">
        <v>0.91998233776805505</v>
      </c>
    </row>
    <row r="59" spans="1:6" x14ac:dyDescent="0.2">
      <c r="A59" s="9" t="s">
        <v>139</v>
      </c>
      <c r="B59" s="9" t="s">
        <v>754</v>
      </c>
      <c r="C59" s="9" t="s">
        <v>138</v>
      </c>
      <c r="D59" s="9">
        <v>35</v>
      </c>
      <c r="E59" s="10">
        <v>363.17225000000002</v>
      </c>
      <c r="F59" s="10">
        <v>0.83058814647924994</v>
      </c>
    </row>
    <row r="60" spans="1:6" x14ac:dyDescent="0.2">
      <c r="A60" s="8" t="s">
        <v>135</v>
      </c>
      <c r="B60" s="9"/>
      <c r="C60" s="9"/>
      <c r="D60" s="9"/>
      <c r="E60" s="12">
        <f>SUM(E52:E59)</f>
        <v>6071.8451499999992</v>
      </c>
      <c r="F60" s="12">
        <f>SUM(F52:F59)</f>
        <v>13.886530727079309</v>
      </c>
    </row>
    <row r="61" spans="1:6" x14ac:dyDescent="0.2">
      <c r="A61" s="9"/>
      <c r="B61" s="9"/>
      <c r="C61" s="9"/>
      <c r="D61" s="9"/>
      <c r="E61" s="10"/>
      <c r="F61" s="10"/>
    </row>
    <row r="62" spans="1:6" x14ac:dyDescent="0.2">
      <c r="A62" s="8" t="s">
        <v>142</v>
      </c>
      <c r="B62" s="9"/>
      <c r="C62" s="9"/>
      <c r="D62" s="9"/>
      <c r="E62" s="10"/>
      <c r="F62" s="10"/>
    </row>
    <row r="63" spans="1:6" x14ac:dyDescent="0.2">
      <c r="A63" s="8" t="s">
        <v>143</v>
      </c>
      <c r="B63" s="9"/>
      <c r="C63" s="9"/>
      <c r="D63" s="9"/>
      <c r="E63" s="10"/>
      <c r="F63" s="10"/>
    </row>
    <row r="64" spans="1:6" x14ac:dyDescent="0.2">
      <c r="A64" s="9" t="s">
        <v>146</v>
      </c>
      <c r="B64" s="9" t="s">
        <v>633</v>
      </c>
      <c r="C64" s="9" t="s">
        <v>145</v>
      </c>
      <c r="D64" s="9">
        <v>2500</v>
      </c>
      <c r="E64" s="10">
        <v>2476.73</v>
      </c>
      <c r="F64" s="10">
        <v>5.66437160336329</v>
      </c>
    </row>
    <row r="65" spans="1:6" x14ac:dyDescent="0.2">
      <c r="A65" s="8" t="s">
        <v>135</v>
      </c>
      <c r="B65" s="9"/>
      <c r="C65" s="9"/>
      <c r="D65" s="9"/>
      <c r="E65" s="12">
        <f>SUM(E64:E64)</f>
        <v>2476.73</v>
      </c>
      <c r="F65" s="12">
        <f>SUM(F64:F64)</f>
        <v>5.66437160336329</v>
      </c>
    </row>
    <row r="66" spans="1:6" x14ac:dyDescent="0.2">
      <c r="A66" s="9"/>
      <c r="B66" s="9"/>
      <c r="C66" s="9"/>
      <c r="D66" s="9"/>
      <c r="E66" s="10"/>
      <c r="F66" s="10"/>
    </row>
    <row r="67" spans="1:6" x14ac:dyDescent="0.2">
      <c r="A67" s="8" t="s">
        <v>147</v>
      </c>
      <c r="B67" s="9"/>
      <c r="C67" s="9"/>
      <c r="D67" s="9"/>
      <c r="E67" s="10"/>
      <c r="F67" s="10"/>
    </row>
    <row r="68" spans="1:6" x14ac:dyDescent="0.2">
      <c r="A68" s="9" t="s">
        <v>302</v>
      </c>
      <c r="B68" s="9" t="s">
        <v>802</v>
      </c>
      <c r="C68" s="9" t="s">
        <v>148</v>
      </c>
      <c r="D68" s="9">
        <v>7200000</v>
      </c>
      <c r="E68" s="10">
        <v>7123.9247999999998</v>
      </c>
      <c r="F68" s="10">
        <v>16.292675157007601</v>
      </c>
    </row>
    <row r="69" spans="1:6" x14ac:dyDescent="0.2">
      <c r="A69" s="9" t="s">
        <v>151</v>
      </c>
      <c r="B69" s="9" t="s">
        <v>805</v>
      </c>
      <c r="C69" s="9" t="s">
        <v>148</v>
      </c>
      <c r="D69" s="9">
        <v>5800000</v>
      </c>
      <c r="E69" s="10">
        <v>5731.6412</v>
      </c>
      <c r="F69" s="10">
        <v>13.1084719181934</v>
      </c>
    </row>
    <row r="70" spans="1:6" x14ac:dyDescent="0.2">
      <c r="A70" s="9" t="s">
        <v>550</v>
      </c>
      <c r="B70" s="9" t="s">
        <v>557</v>
      </c>
      <c r="C70" s="9" t="s">
        <v>148</v>
      </c>
      <c r="D70" s="9">
        <v>4300000</v>
      </c>
      <c r="E70" s="10">
        <v>4536.973</v>
      </c>
      <c r="F70" s="10">
        <v>10.3762222876236</v>
      </c>
    </row>
    <row r="71" spans="1:6" x14ac:dyDescent="0.2">
      <c r="A71" s="9" t="s">
        <v>149</v>
      </c>
      <c r="B71" s="9" t="s">
        <v>804</v>
      </c>
      <c r="C71" s="9" t="s">
        <v>148</v>
      </c>
      <c r="D71" s="9">
        <v>3000000</v>
      </c>
      <c r="E71" s="10">
        <v>2986.1640000000002</v>
      </c>
      <c r="F71" s="10">
        <v>6.8294656925000803</v>
      </c>
    </row>
    <row r="72" spans="1:6" x14ac:dyDescent="0.2">
      <c r="A72" s="9" t="s">
        <v>303</v>
      </c>
      <c r="B72" s="9" t="s">
        <v>803</v>
      </c>
      <c r="C72" s="9" t="s">
        <v>148</v>
      </c>
      <c r="D72" s="9">
        <v>2500000</v>
      </c>
      <c r="E72" s="10">
        <v>2491.5650000000001</v>
      </c>
      <c r="F72" s="10">
        <v>5.6982997880002504</v>
      </c>
    </row>
    <row r="73" spans="1:6" x14ac:dyDescent="0.2">
      <c r="A73" s="9" t="s">
        <v>549</v>
      </c>
      <c r="B73" s="9" t="s">
        <v>558</v>
      </c>
      <c r="C73" s="9" t="s">
        <v>148</v>
      </c>
      <c r="D73" s="9">
        <v>1700000</v>
      </c>
      <c r="E73" s="10">
        <v>1769.0608</v>
      </c>
      <c r="F73" s="10">
        <v>4.0459064008362402</v>
      </c>
    </row>
    <row r="74" spans="1:6" x14ac:dyDescent="0.2">
      <c r="A74" s="9" t="s">
        <v>150</v>
      </c>
      <c r="B74" s="9" t="s">
        <v>801</v>
      </c>
      <c r="C74" s="9" t="s">
        <v>148</v>
      </c>
      <c r="D74" s="9">
        <v>100000</v>
      </c>
      <c r="E74" s="10">
        <v>98.087400000000002</v>
      </c>
      <c r="F74" s="10">
        <v>0.22432945182064101</v>
      </c>
    </row>
    <row r="75" spans="1:6" x14ac:dyDescent="0.2">
      <c r="A75" s="8" t="s">
        <v>135</v>
      </c>
      <c r="B75" s="9"/>
      <c r="C75" s="9"/>
      <c r="D75" s="9"/>
      <c r="E75" s="12">
        <f>SUM(E68:E74)</f>
        <v>24737.416199999996</v>
      </c>
      <c r="F75" s="12">
        <f>SUM(F68:F74)</f>
        <v>56.57537069598181</v>
      </c>
    </row>
    <row r="76" spans="1:6" x14ac:dyDescent="0.2">
      <c r="A76" s="9"/>
      <c r="B76" s="9"/>
      <c r="C76" s="9"/>
      <c r="D76" s="9"/>
      <c r="E76" s="10"/>
      <c r="F76" s="10"/>
    </row>
    <row r="77" spans="1:6" x14ac:dyDescent="0.2">
      <c r="A77" s="8" t="s">
        <v>135</v>
      </c>
      <c r="B77" s="9"/>
      <c r="C77" s="9"/>
      <c r="D77" s="9"/>
      <c r="E77" s="12">
        <v>41887.857294999994</v>
      </c>
      <c r="F77" s="12">
        <v>95.799053343534368</v>
      </c>
    </row>
    <row r="78" spans="1:6" x14ac:dyDescent="0.2">
      <c r="A78" s="9"/>
      <c r="B78" s="9"/>
      <c r="C78" s="9"/>
      <c r="D78" s="9"/>
      <c r="E78" s="10"/>
      <c r="F78" s="10"/>
    </row>
    <row r="79" spans="1:6" x14ac:dyDescent="0.2">
      <c r="A79" s="8" t="s">
        <v>152</v>
      </c>
      <c r="B79" s="9"/>
      <c r="C79" s="9"/>
      <c r="D79" s="9"/>
      <c r="E79" s="12">
        <v>1836.8489956000001</v>
      </c>
      <c r="F79" s="12">
        <v>4.2</v>
      </c>
    </row>
    <row r="80" spans="1:6" x14ac:dyDescent="0.2">
      <c r="A80" s="9"/>
      <c r="B80" s="9"/>
      <c r="C80" s="9"/>
      <c r="D80" s="9"/>
      <c r="E80" s="10"/>
      <c r="F80" s="10"/>
    </row>
    <row r="81" spans="1:6" x14ac:dyDescent="0.2">
      <c r="A81" s="13" t="s">
        <v>153</v>
      </c>
      <c r="B81" s="6"/>
      <c r="C81" s="6"/>
      <c r="D81" s="6"/>
      <c r="E81" s="14">
        <v>43724.708995599998</v>
      </c>
      <c r="F81" s="14">
        <f xml:space="preserve"> ROUND(SUM(F77:F80),2)</f>
        <v>100</v>
      </c>
    </row>
    <row r="82" spans="1:6" x14ac:dyDescent="0.2">
      <c r="A82" s="1" t="s">
        <v>156</v>
      </c>
    </row>
    <row r="84" spans="1:6" x14ac:dyDescent="0.2">
      <c r="A84" s="1" t="s">
        <v>157</v>
      </c>
    </row>
    <row r="85" spans="1:6" x14ac:dyDescent="0.2">
      <c r="A85" s="1" t="s">
        <v>158</v>
      </c>
    </row>
    <row r="86" spans="1:6" x14ac:dyDescent="0.2">
      <c r="A86" s="1" t="s">
        <v>159</v>
      </c>
    </row>
    <row r="87" spans="1:6" x14ac:dyDescent="0.2">
      <c r="A87" s="3" t="s">
        <v>510</v>
      </c>
      <c r="D87" s="16">
        <v>45.164700000000003</v>
      </c>
    </row>
    <row r="88" spans="1:6" x14ac:dyDescent="0.2">
      <c r="A88" s="3" t="s">
        <v>512</v>
      </c>
      <c r="D88" s="16">
        <v>46.271500000000003</v>
      </c>
    </row>
    <row r="89" spans="1:6" x14ac:dyDescent="0.2">
      <c r="A89" s="3" t="s">
        <v>521</v>
      </c>
      <c r="D89" s="16">
        <v>13.841900000000001</v>
      </c>
    </row>
    <row r="90" spans="1:6" x14ac:dyDescent="0.2">
      <c r="A90" s="3" t="s">
        <v>522</v>
      </c>
      <c r="D90" s="16">
        <v>13.247</v>
      </c>
    </row>
    <row r="91" spans="1:6" x14ac:dyDescent="0.2">
      <c r="A91" s="3" t="s">
        <v>523</v>
      </c>
      <c r="D91" s="16">
        <v>14.2155</v>
      </c>
    </row>
    <row r="92" spans="1:6" x14ac:dyDescent="0.2">
      <c r="A92" s="3" t="s">
        <v>524</v>
      </c>
      <c r="D92" s="16">
        <v>13.6066</v>
      </c>
    </row>
    <row r="94" spans="1:6" x14ac:dyDescent="0.2">
      <c r="A94" s="1" t="s">
        <v>160</v>
      </c>
    </row>
    <row r="95" spans="1:6" x14ac:dyDescent="0.2">
      <c r="A95" s="3" t="s">
        <v>510</v>
      </c>
      <c r="D95" s="16">
        <v>49.031500000000001</v>
      </c>
    </row>
    <row r="96" spans="1:6" x14ac:dyDescent="0.2">
      <c r="A96" s="3" t="s">
        <v>512</v>
      </c>
      <c r="D96" s="16">
        <v>50.446599999999997</v>
      </c>
    </row>
    <row r="97" spans="1:4" x14ac:dyDescent="0.2">
      <c r="A97" s="3" t="s">
        <v>521</v>
      </c>
      <c r="D97" s="16">
        <v>14.434900000000001</v>
      </c>
    </row>
    <row r="98" spans="1:4" x14ac:dyDescent="0.2">
      <c r="A98" s="3" t="s">
        <v>522</v>
      </c>
      <c r="D98" s="16">
        <v>13.8148</v>
      </c>
    </row>
    <row r="99" spans="1:4" x14ac:dyDescent="0.2">
      <c r="A99" s="3" t="s">
        <v>523</v>
      </c>
      <c r="D99" s="16">
        <v>14.9015</v>
      </c>
    </row>
    <row r="100" spans="1:4" x14ac:dyDescent="0.2">
      <c r="A100" s="3" t="s">
        <v>524</v>
      </c>
      <c r="D100" s="16">
        <v>14.263400000000001</v>
      </c>
    </row>
    <row r="102" spans="1:4" x14ac:dyDescent="0.2">
      <c r="A102" s="1" t="s">
        <v>161</v>
      </c>
      <c r="D102" s="17"/>
    </row>
    <row r="103" spans="1:4" x14ac:dyDescent="0.2">
      <c r="A103" s="87" t="s">
        <v>544</v>
      </c>
      <c r="B103" s="88"/>
      <c r="C103" s="91" t="s">
        <v>545</v>
      </c>
      <c r="D103" s="92"/>
    </row>
    <row r="104" spans="1:4" x14ac:dyDescent="0.2">
      <c r="A104" s="50"/>
      <c r="B104" s="51"/>
      <c r="C104" s="43" t="s">
        <v>546</v>
      </c>
      <c r="D104" s="43" t="s">
        <v>547</v>
      </c>
    </row>
    <row r="105" spans="1:4" x14ac:dyDescent="0.2">
      <c r="A105" s="52" t="s">
        <v>521</v>
      </c>
      <c r="B105" s="53"/>
      <c r="C105" s="54">
        <v>0.4116910614</v>
      </c>
      <c r="D105" s="55">
        <v>0.38142398159999996</v>
      </c>
    </row>
    <row r="106" spans="1:4" x14ac:dyDescent="0.2">
      <c r="A106" s="52" t="s">
        <v>522</v>
      </c>
      <c r="B106" s="53"/>
      <c r="C106" s="54">
        <v>0.39724576100000003</v>
      </c>
      <c r="D106" s="55">
        <v>0.36804068400000001</v>
      </c>
    </row>
    <row r="107" spans="1:4" x14ac:dyDescent="0.2">
      <c r="A107" s="52" t="s">
        <v>523</v>
      </c>
      <c r="B107" s="53"/>
      <c r="C107" s="54">
        <v>0.4116910614</v>
      </c>
      <c r="D107" s="54">
        <v>0.38142398159999996</v>
      </c>
    </row>
    <row r="108" spans="1:4" x14ac:dyDescent="0.2">
      <c r="A108" s="52" t="s">
        <v>524</v>
      </c>
      <c r="B108" s="53"/>
      <c r="C108" s="54">
        <v>0.39724576100000003</v>
      </c>
      <c r="D108" s="54">
        <v>0.36804068400000001</v>
      </c>
    </row>
    <row r="109" spans="1:4" ht="12.75" x14ac:dyDescent="0.2">
      <c r="A109" s="48"/>
      <c r="B109" s="48"/>
      <c r="C109" s="49"/>
      <c r="D109" s="49"/>
    </row>
    <row r="110" spans="1:4" x14ac:dyDescent="0.2">
      <c r="A110" s="1" t="s">
        <v>162</v>
      </c>
      <c r="D110" s="24">
        <v>2.8368214727481651</v>
      </c>
    </row>
  </sheetData>
  <customSheetViews>
    <customSheetView guid="{87B09956-5AD1-48AD-87EF-6965A9800F09}" showGridLines="0" topLeftCell="A73">
      <selection activeCell="D105" sqref="D105"/>
      <pageMargins left="0.7" right="0.7" top="0.75" bottom="0.75" header="0.3" footer="0.3"/>
    </customSheetView>
    <customSheetView guid="{10CFD7E8-6A78-4B4C-9357-15843FD6BF88}" showGridLines="0">
      <selection sqref="A1:XFD1048576"/>
      <pageMargins left="0.7" right="0.7" top="0.75" bottom="0.75" header="0.3" footer="0.3"/>
    </customSheetView>
  </customSheetViews>
  <mergeCells count="3">
    <mergeCell ref="B1:E1"/>
    <mergeCell ref="C103:D103"/>
    <mergeCell ref="A103:B10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showGridLines="0" zoomScaleNormal="100" workbookViewId="0"/>
  </sheetViews>
  <sheetFormatPr defaultRowHeight="11.25" x14ac:dyDescent="0.2"/>
  <cols>
    <col min="1" max="1" width="38" style="3" customWidth="1"/>
    <col min="2" max="2" width="56.140625" style="3" bestFit="1" customWidth="1"/>
    <col min="3" max="3" width="11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80" t="s">
        <v>257</v>
      </c>
      <c r="C1" s="80"/>
      <c r="D1" s="80"/>
      <c r="E1" s="80"/>
    </row>
    <row r="3" spans="1:6" s="1" customFormat="1" x14ac:dyDescent="0.2">
      <c r="A3" s="4" t="s">
        <v>1</v>
      </c>
      <c r="B3" s="4" t="s">
        <v>2</v>
      </c>
      <c r="C3" s="4" t="s">
        <v>163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136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258</v>
      </c>
      <c r="B8" s="9" t="s">
        <v>573</v>
      </c>
      <c r="C8" s="9" t="s">
        <v>196</v>
      </c>
      <c r="D8" s="9">
        <v>1680</v>
      </c>
      <c r="E8" s="10">
        <v>16947.319200000002</v>
      </c>
      <c r="F8" s="10">
        <v>7.2523405560588898</v>
      </c>
    </row>
    <row r="9" spans="1:6" x14ac:dyDescent="0.2">
      <c r="A9" s="9" t="s">
        <v>259</v>
      </c>
      <c r="B9" s="9" t="s">
        <v>662</v>
      </c>
      <c r="C9" s="9" t="s">
        <v>196</v>
      </c>
      <c r="D9" s="9">
        <v>1200</v>
      </c>
      <c r="E9" s="10">
        <v>12249.144</v>
      </c>
      <c r="F9" s="10">
        <v>5.24182985874282</v>
      </c>
    </row>
    <row r="10" spans="1:6" x14ac:dyDescent="0.2">
      <c r="A10" s="9" t="s">
        <v>215</v>
      </c>
      <c r="B10" s="9" t="s">
        <v>705</v>
      </c>
      <c r="C10" s="9" t="s">
        <v>213</v>
      </c>
      <c r="D10" s="9">
        <v>22</v>
      </c>
      <c r="E10" s="10">
        <v>11148.236000000001</v>
      </c>
      <c r="F10" s="10">
        <v>4.7707134749262199</v>
      </c>
    </row>
    <row r="11" spans="1:6" x14ac:dyDescent="0.2">
      <c r="A11" s="9" t="s">
        <v>194</v>
      </c>
      <c r="B11" s="9" t="s">
        <v>572</v>
      </c>
      <c r="C11" s="9" t="s">
        <v>190</v>
      </c>
      <c r="D11" s="9">
        <v>900</v>
      </c>
      <c r="E11" s="10">
        <v>9126.09</v>
      </c>
      <c r="F11" s="10">
        <v>3.9053676775760202</v>
      </c>
    </row>
    <row r="12" spans="1:6" x14ac:dyDescent="0.2">
      <c r="A12" s="9" t="s">
        <v>260</v>
      </c>
      <c r="B12" s="9" t="s">
        <v>709</v>
      </c>
      <c r="C12" s="9" t="s">
        <v>218</v>
      </c>
      <c r="D12" s="9">
        <v>900</v>
      </c>
      <c r="E12" s="10">
        <v>9027.3150000000005</v>
      </c>
      <c r="F12" s="10">
        <v>3.8630984590659501</v>
      </c>
    </row>
    <row r="13" spans="1:6" x14ac:dyDescent="0.2">
      <c r="A13" s="9" t="s">
        <v>261</v>
      </c>
      <c r="B13" s="9" t="s">
        <v>586</v>
      </c>
      <c r="C13" s="9" t="s">
        <v>210</v>
      </c>
      <c r="D13" s="9">
        <v>800</v>
      </c>
      <c r="E13" s="10">
        <v>8087.616</v>
      </c>
      <c r="F13" s="10">
        <v>3.4609689489197102</v>
      </c>
    </row>
    <row r="14" spans="1:6" x14ac:dyDescent="0.2">
      <c r="A14" s="9" t="s">
        <v>262</v>
      </c>
      <c r="B14" s="9" t="s">
        <v>770</v>
      </c>
      <c r="C14" s="9" t="s">
        <v>141</v>
      </c>
      <c r="D14" s="9">
        <v>750</v>
      </c>
      <c r="E14" s="10">
        <v>7580.34</v>
      </c>
      <c r="F14" s="10">
        <v>3.2438881077259398</v>
      </c>
    </row>
    <row r="15" spans="1:6" x14ac:dyDescent="0.2">
      <c r="A15" s="9" t="s">
        <v>263</v>
      </c>
      <c r="B15" s="9" t="s">
        <v>703</v>
      </c>
      <c r="C15" s="9" t="s">
        <v>264</v>
      </c>
      <c r="D15" s="9">
        <v>750</v>
      </c>
      <c r="E15" s="10">
        <v>7577.01</v>
      </c>
      <c r="F15" s="10">
        <v>3.24246308623631</v>
      </c>
    </row>
    <row r="16" spans="1:6" x14ac:dyDescent="0.2">
      <c r="A16" s="9" t="s">
        <v>265</v>
      </c>
      <c r="B16" s="9" t="s">
        <v>810</v>
      </c>
      <c r="C16" s="9" t="s">
        <v>208</v>
      </c>
      <c r="D16" s="9">
        <v>750</v>
      </c>
      <c r="E16" s="10">
        <v>7513.4174999999996</v>
      </c>
      <c r="F16" s="10">
        <v>3.2152496690953098</v>
      </c>
    </row>
    <row r="17" spans="1:6" x14ac:dyDescent="0.2">
      <c r="A17" s="9" t="s">
        <v>266</v>
      </c>
      <c r="B17" s="9" t="s">
        <v>562</v>
      </c>
      <c r="C17" s="9" t="s">
        <v>179</v>
      </c>
      <c r="D17" s="9">
        <v>680</v>
      </c>
      <c r="E17" s="10">
        <v>6914.3352000000004</v>
      </c>
      <c r="F17" s="10">
        <v>2.9588817557142399</v>
      </c>
    </row>
    <row r="18" spans="1:6" x14ac:dyDescent="0.2">
      <c r="A18" s="9" t="s">
        <v>267</v>
      </c>
      <c r="B18" s="9" t="s">
        <v>569</v>
      </c>
      <c r="C18" s="9" t="s">
        <v>220</v>
      </c>
      <c r="D18" s="9">
        <v>650</v>
      </c>
      <c r="E18" s="10">
        <v>6547.0405000000001</v>
      </c>
      <c r="F18" s="10">
        <v>2.8017037255255199</v>
      </c>
    </row>
    <row r="19" spans="1:6" x14ac:dyDescent="0.2">
      <c r="A19" s="9" t="s">
        <v>268</v>
      </c>
      <c r="B19" s="9" t="s">
        <v>811</v>
      </c>
      <c r="C19" s="9" t="s">
        <v>213</v>
      </c>
      <c r="D19" s="9">
        <v>500</v>
      </c>
      <c r="E19" s="10">
        <v>5033.7700000000004</v>
      </c>
      <c r="F19" s="10">
        <v>2.1541232504119301</v>
      </c>
    </row>
    <row r="20" spans="1:6" x14ac:dyDescent="0.2">
      <c r="A20" s="9" t="s">
        <v>269</v>
      </c>
      <c r="B20" s="9" t="s">
        <v>563</v>
      </c>
      <c r="C20" s="9" t="s">
        <v>270</v>
      </c>
      <c r="D20" s="9">
        <v>400</v>
      </c>
      <c r="E20" s="10">
        <v>4011.7559999999999</v>
      </c>
      <c r="F20" s="10">
        <v>1.7167683216713501</v>
      </c>
    </row>
    <row r="21" spans="1:6" x14ac:dyDescent="0.2">
      <c r="A21" s="9" t="s">
        <v>271</v>
      </c>
      <c r="B21" s="9" t="s">
        <v>812</v>
      </c>
      <c r="C21" s="9" t="s">
        <v>196</v>
      </c>
      <c r="D21" s="9">
        <v>250</v>
      </c>
      <c r="E21" s="10">
        <v>2539.58</v>
      </c>
      <c r="F21" s="10">
        <v>1.08677359598892</v>
      </c>
    </row>
    <row r="22" spans="1:6" x14ac:dyDescent="0.2">
      <c r="A22" s="9" t="s">
        <v>272</v>
      </c>
      <c r="B22" s="9" t="s">
        <v>753</v>
      </c>
      <c r="C22" s="9" t="s">
        <v>273</v>
      </c>
      <c r="D22" s="9">
        <v>202</v>
      </c>
      <c r="E22" s="10">
        <v>2056.61654</v>
      </c>
      <c r="F22" s="10">
        <v>0.88009692655718197</v>
      </c>
    </row>
    <row r="23" spans="1:6" x14ac:dyDescent="0.2">
      <c r="A23" s="9" t="s">
        <v>274</v>
      </c>
      <c r="B23" s="9" t="s">
        <v>776</v>
      </c>
      <c r="C23" s="9" t="s">
        <v>218</v>
      </c>
      <c r="D23" s="9">
        <v>200</v>
      </c>
      <c r="E23" s="10">
        <v>2042.578</v>
      </c>
      <c r="F23" s="10">
        <v>0.87408935262832899</v>
      </c>
    </row>
    <row r="24" spans="1:6" x14ac:dyDescent="0.2">
      <c r="A24" s="9" t="s">
        <v>195</v>
      </c>
      <c r="B24" s="9" t="s">
        <v>567</v>
      </c>
      <c r="C24" s="9" t="s">
        <v>196</v>
      </c>
      <c r="D24" s="9">
        <v>170</v>
      </c>
      <c r="E24" s="10">
        <v>1702.3613</v>
      </c>
      <c r="F24" s="10">
        <v>0.72849892961567297</v>
      </c>
    </row>
    <row r="25" spans="1:6" x14ac:dyDescent="0.2">
      <c r="A25" s="9" t="s">
        <v>275</v>
      </c>
      <c r="B25" s="9" t="s">
        <v>565</v>
      </c>
      <c r="C25" s="9" t="s">
        <v>218</v>
      </c>
      <c r="D25" s="9">
        <v>150</v>
      </c>
      <c r="E25" s="10">
        <v>1504.1025</v>
      </c>
      <c r="F25" s="10">
        <v>0.64365717270608602</v>
      </c>
    </row>
    <row r="26" spans="1:6" x14ac:dyDescent="0.2">
      <c r="A26" s="9" t="s">
        <v>276</v>
      </c>
      <c r="B26" s="9" t="s">
        <v>561</v>
      </c>
      <c r="C26" s="9" t="s">
        <v>277</v>
      </c>
      <c r="D26" s="9">
        <v>110</v>
      </c>
      <c r="E26" s="10">
        <v>1108.6668999999999</v>
      </c>
      <c r="F26" s="10">
        <v>0.47443668388744897</v>
      </c>
    </row>
    <row r="27" spans="1:6" x14ac:dyDescent="0.2">
      <c r="A27" s="9" t="s">
        <v>278</v>
      </c>
      <c r="B27" s="9" t="s">
        <v>756</v>
      </c>
      <c r="C27" s="9" t="s">
        <v>210</v>
      </c>
      <c r="D27" s="9">
        <v>100</v>
      </c>
      <c r="E27" s="10">
        <v>1009.461</v>
      </c>
      <c r="F27" s="10">
        <v>0.43198306845248802</v>
      </c>
    </row>
    <row r="28" spans="1:6" x14ac:dyDescent="0.2">
      <c r="A28" s="8" t="s">
        <v>135</v>
      </c>
      <c r="B28" s="9"/>
      <c r="C28" s="9"/>
      <c r="D28" s="9"/>
      <c r="E28" s="12">
        <f>SUM(E8:E27)</f>
        <v>123726.75563999997</v>
      </c>
      <c r="F28" s="12">
        <f>SUM(F8:F27)</f>
        <v>52.946932621506335</v>
      </c>
    </row>
    <row r="29" spans="1:6" x14ac:dyDescent="0.2">
      <c r="A29" s="9"/>
      <c r="B29" s="9"/>
      <c r="C29" s="9"/>
      <c r="D29" s="9"/>
      <c r="E29" s="10"/>
      <c r="F29" s="10"/>
    </row>
    <row r="30" spans="1:6" x14ac:dyDescent="0.2">
      <c r="A30" s="8" t="s">
        <v>222</v>
      </c>
      <c r="B30" s="9"/>
      <c r="C30" s="9"/>
      <c r="D30" s="9"/>
      <c r="E30" s="10"/>
      <c r="F30" s="10"/>
    </row>
    <row r="31" spans="1:6" x14ac:dyDescent="0.2">
      <c r="A31" s="9" t="s">
        <v>234</v>
      </c>
      <c r="B31" s="9" t="s">
        <v>681</v>
      </c>
      <c r="C31" s="9" t="s">
        <v>224</v>
      </c>
      <c r="D31" s="9">
        <v>1175</v>
      </c>
      <c r="E31" s="10">
        <v>11888.426750000001</v>
      </c>
      <c r="F31" s="10">
        <v>5.08746654555019</v>
      </c>
    </row>
    <row r="32" spans="1:6" x14ac:dyDescent="0.2">
      <c r="A32" s="9" t="s">
        <v>284</v>
      </c>
      <c r="B32" s="9" t="s">
        <v>625</v>
      </c>
      <c r="C32" s="9" t="s">
        <v>285</v>
      </c>
      <c r="D32" s="9">
        <v>95</v>
      </c>
      <c r="E32" s="10">
        <v>11015.6775</v>
      </c>
      <c r="F32" s="10">
        <v>4.7139871352464704</v>
      </c>
    </row>
    <row r="33" spans="1:6" x14ac:dyDescent="0.2">
      <c r="A33" s="9" t="s">
        <v>286</v>
      </c>
      <c r="B33" s="9" t="s">
        <v>746</v>
      </c>
      <c r="C33" s="9" t="s">
        <v>224</v>
      </c>
      <c r="D33" s="9">
        <v>80</v>
      </c>
      <c r="E33" s="10">
        <v>10537.647999999999</v>
      </c>
      <c r="F33" s="10">
        <v>4.5094218769345504</v>
      </c>
    </row>
    <row r="34" spans="1:6" x14ac:dyDescent="0.2">
      <c r="A34" s="9" t="s">
        <v>279</v>
      </c>
      <c r="B34" s="9" t="s">
        <v>814</v>
      </c>
      <c r="C34" s="9" t="s">
        <v>227</v>
      </c>
      <c r="D34" s="9">
        <v>494</v>
      </c>
      <c r="E34" s="10">
        <v>4964.7</v>
      </c>
      <c r="F34" s="10">
        <v>2.1245658226975301</v>
      </c>
    </row>
    <row r="35" spans="1:6" x14ac:dyDescent="0.2">
      <c r="A35" s="9" t="s">
        <v>287</v>
      </c>
      <c r="B35" s="9" t="s">
        <v>769</v>
      </c>
      <c r="C35" s="9" t="s">
        <v>213</v>
      </c>
      <c r="D35" s="9">
        <v>450</v>
      </c>
      <c r="E35" s="10">
        <v>4612.7565000000004</v>
      </c>
      <c r="F35" s="10">
        <v>1.9739570987825801</v>
      </c>
    </row>
    <row r="36" spans="1:6" x14ac:dyDescent="0.2">
      <c r="A36" s="9" t="s">
        <v>280</v>
      </c>
      <c r="B36" s="9" t="s">
        <v>815</v>
      </c>
      <c r="C36" s="9" t="s">
        <v>224</v>
      </c>
      <c r="D36" s="9">
        <v>406</v>
      </c>
      <c r="E36" s="10">
        <v>4072.3058599999999</v>
      </c>
      <c r="F36" s="10">
        <v>1.7426796885465099</v>
      </c>
    </row>
    <row r="37" spans="1:6" x14ac:dyDescent="0.2">
      <c r="A37" s="9" t="s">
        <v>281</v>
      </c>
      <c r="B37" s="9" t="s">
        <v>679</v>
      </c>
      <c r="C37" s="9" t="s">
        <v>224</v>
      </c>
      <c r="D37" s="9">
        <v>400</v>
      </c>
      <c r="E37" s="10">
        <v>4050.46</v>
      </c>
      <c r="F37" s="10">
        <v>1.73333109396407</v>
      </c>
    </row>
    <row r="38" spans="1:6" x14ac:dyDescent="0.2">
      <c r="A38" s="9" t="s">
        <v>282</v>
      </c>
      <c r="B38" s="9" t="s">
        <v>816</v>
      </c>
      <c r="C38" s="9" t="s">
        <v>224</v>
      </c>
      <c r="D38" s="9">
        <v>200</v>
      </c>
      <c r="E38" s="10">
        <v>2009.904</v>
      </c>
      <c r="F38" s="10">
        <v>0.86010702465467204</v>
      </c>
    </row>
    <row r="39" spans="1:6" x14ac:dyDescent="0.2">
      <c r="A39" s="9" t="s">
        <v>288</v>
      </c>
      <c r="B39" s="9" t="s">
        <v>694</v>
      </c>
      <c r="C39" s="9" t="s">
        <v>1304</v>
      </c>
      <c r="D39" s="9">
        <v>10</v>
      </c>
      <c r="E39" s="10">
        <v>1313.5940000000001</v>
      </c>
      <c r="F39" s="10">
        <v>0.56213203563166603</v>
      </c>
    </row>
    <row r="40" spans="1:6" x14ac:dyDescent="0.2">
      <c r="A40" s="9" t="s">
        <v>283</v>
      </c>
      <c r="B40" s="9" t="s">
        <v>817</v>
      </c>
      <c r="C40" s="9" t="s">
        <v>224</v>
      </c>
      <c r="D40" s="9">
        <v>167</v>
      </c>
      <c r="E40" s="10">
        <v>671.34</v>
      </c>
      <c r="F40" s="10">
        <v>0.28728946752266099</v>
      </c>
    </row>
    <row r="41" spans="1:6" x14ac:dyDescent="0.2">
      <c r="A41" s="8" t="s">
        <v>135</v>
      </c>
      <c r="B41" s="9"/>
      <c r="C41" s="9"/>
      <c r="D41" s="9"/>
      <c r="E41" s="12">
        <f>SUM(E31:E40)</f>
        <v>55136.812609999994</v>
      </c>
      <c r="F41" s="12">
        <f>SUM(F31:F40)</f>
        <v>23.594937789530903</v>
      </c>
    </row>
    <row r="42" spans="1:6" x14ac:dyDescent="0.2">
      <c r="A42" s="9"/>
      <c r="B42" s="9"/>
      <c r="C42" s="9"/>
      <c r="D42" s="9"/>
      <c r="E42" s="10"/>
      <c r="F42" s="10"/>
    </row>
    <row r="43" spans="1:6" x14ac:dyDescent="0.2">
      <c r="A43" s="8" t="s">
        <v>142</v>
      </c>
      <c r="B43" s="9"/>
      <c r="C43" s="9"/>
      <c r="D43" s="9"/>
      <c r="E43" s="10"/>
      <c r="F43" s="10"/>
    </row>
    <row r="44" spans="1:6" x14ac:dyDescent="0.2">
      <c r="A44" s="8" t="s">
        <v>143</v>
      </c>
      <c r="B44" s="9"/>
      <c r="C44" s="9"/>
      <c r="D44" s="9"/>
      <c r="E44" s="10"/>
      <c r="F44" s="10"/>
    </row>
    <row r="45" spans="1:6" x14ac:dyDescent="0.2">
      <c r="A45" s="9" t="s">
        <v>291</v>
      </c>
      <c r="B45" s="9" t="s">
        <v>603</v>
      </c>
      <c r="C45" s="9" t="s">
        <v>183</v>
      </c>
      <c r="D45" s="9">
        <v>17500</v>
      </c>
      <c r="E45" s="10">
        <v>16356.2</v>
      </c>
      <c r="F45" s="10">
        <v>6.9993803269493204</v>
      </c>
    </row>
    <row r="46" spans="1:6" x14ac:dyDescent="0.2">
      <c r="A46" s="9" t="s">
        <v>247</v>
      </c>
      <c r="B46" s="9" t="s">
        <v>701</v>
      </c>
      <c r="C46" s="9" t="s">
        <v>145</v>
      </c>
      <c r="D46" s="9">
        <v>6000</v>
      </c>
      <c r="E46" s="10">
        <v>5611.5</v>
      </c>
      <c r="F46" s="10">
        <v>2.4013537805037899</v>
      </c>
    </row>
    <row r="47" spans="1:6" x14ac:dyDescent="0.2">
      <c r="A47" s="9" t="s">
        <v>289</v>
      </c>
      <c r="B47" s="9" t="s">
        <v>598</v>
      </c>
      <c r="C47" s="9" t="s">
        <v>183</v>
      </c>
      <c r="D47" s="9">
        <v>5000</v>
      </c>
      <c r="E47" s="10">
        <v>4881.1149999999998</v>
      </c>
      <c r="F47" s="10">
        <v>2.0887969274389699</v>
      </c>
    </row>
    <row r="48" spans="1:6" x14ac:dyDescent="0.2">
      <c r="A48" s="9" t="s">
        <v>290</v>
      </c>
      <c r="B48" s="9" t="s">
        <v>600</v>
      </c>
      <c r="C48" s="9" t="s">
        <v>251</v>
      </c>
      <c r="D48" s="9">
        <v>4700</v>
      </c>
      <c r="E48" s="10">
        <v>4633.5373</v>
      </c>
      <c r="F48" s="10">
        <v>1.9828499175729</v>
      </c>
    </row>
    <row r="49" spans="1:6" x14ac:dyDescent="0.2">
      <c r="A49" s="9" t="s">
        <v>184</v>
      </c>
      <c r="B49" s="9" t="s">
        <v>813</v>
      </c>
      <c r="C49" s="9" t="s">
        <v>183</v>
      </c>
      <c r="D49" s="9">
        <v>700</v>
      </c>
      <c r="E49" s="10">
        <v>663.67349999999999</v>
      </c>
      <c r="F49" s="10">
        <v>0.28400870858864502</v>
      </c>
    </row>
    <row r="50" spans="1:6" x14ac:dyDescent="0.2">
      <c r="A50" s="8" t="s">
        <v>135</v>
      </c>
      <c r="B50" s="9"/>
      <c r="C50" s="9"/>
      <c r="D50" s="9"/>
      <c r="E50" s="12">
        <f>SUM(E45:E49)</f>
        <v>32146.025800000003</v>
      </c>
      <c r="F50" s="12">
        <f>SUM(F45:F49)</f>
        <v>13.756389661053626</v>
      </c>
    </row>
    <row r="51" spans="1:6" x14ac:dyDescent="0.2">
      <c r="A51" s="9"/>
      <c r="B51" s="9"/>
      <c r="C51" s="9"/>
      <c r="D51" s="9"/>
      <c r="E51" s="10"/>
      <c r="F51" s="10"/>
    </row>
    <row r="52" spans="1:6" x14ac:dyDescent="0.2">
      <c r="A52" s="8" t="s">
        <v>201</v>
      </c>
      <c r="B52" s="9"/>
      <c r="C52" s="9"/>
      <c r="D52" s="9"/>
      <c r="E52" s="10"/>
      <c r="F52" s="10"/>
    </row>
    <row r="53" spans="1:6" x14ac:dyDescent="0.2">
      <c r="A53" s="9" t="s">
        <v>292</v>
      </c>
      <c r="B53" s="9" t="s">
        <v>616</v>
      </c>
      <c r="C53" s="9" t="s">
        <v>293</v>
      </c>
      <c r="D53" s="9">
        <v>1740</v>
      </c>
      <c r="E53" s="10">
        <v>8169.9699000000001</v>
      </c>
      <c r="F53" s="10">
        <v>3.4962110141614899</v>
      </c>
    </row>
    <row r="54" spans="1:6" x14ac:dyDescent="0.2">
      <c r="A54" s="9" t="s">
        <v>294</v>
      </c>
      <c r="B54" s="9" t="s">
        <v>614</v>
      </c>
      <c r="C54" s="9" t="s">
        <v>183</v>
      </c>
      <c r="D54" s="9">
        <v>1500</v>
      </c>
      <c r="E54" s="10">
        <v>7320.3</v>
      </c>
      <c r="F54" s="10">
        <v>3.1326080512201502</v>
      </c>
    </row>
    <row r="55" spans="1:6" x14ac:dyDescent="0.2">
      <c r="A55" s="9" t="s">
        <v>295</v>
      </c>
      <c r="B55" s="9" t="s">
        <v>615</v>
      </c>
      <c r="C55" s="9" t="s">
        <v>183</v>
      </c>
      <c r="D55" s="9">
        <v>1000</v>
      </c>
      <c r="E55" s="10">
        <v>4934.3500000000004</v>
      </c>
      <c r="F55" s="10">
        <v>2.1115780142259402</v>
      </c>
    </row>
    <row r="56" spans="1:6" x14ac:dyDescent="0.2">
      <c r="A56" s="9" t="s">
        <v>296</v>
      </c>
      <c r="B56" s="9" t="s">
        <v>611</v>
      </c>
      <c r="C56" s="9" t="s">
        <v>183</v>
      </c>
      <c r="D56" s="9">
        <v>1000</v>
      </c>
      <c r="E56" s="10">
        <v>4889.12</v>
      </c>
      <c r="F56" s="10">
        <v>2.0922225421610401</v>
      </c>
    </row>
    <row r="57" spans="1:6" x14ac:dyDescent="0.2">
      <c r="A57" s="8" t="s">
        <v>135</v>
      </c>
      <c r="B57" s="9"/>
      <c r="C57" s="9"/>
      <c r="D57" s="9"/>
      <c r="E57" s="12">
        <f>SUM(E53:E56)</f>
        <v>25313.739899999997</v>
      </c>
      <c r="F57" s="12">
        <f>SUM(F53:F56)</f>
        <v>10.832619621768618</v>
      </c>
    </row>
    <row r="58" spans="1:6" x14ac:dyDescent="0.2">
      <c r="A58" s="9"/>
      <c r="B58" s="9"/>
      <c r="C58" s="9"/>
      <c r="D58" s="9"/>
      <c r="E58" s="10"/>
      <c r="F58" s="10"/>
    </row>
    <row r="59" spans="1:6" x14ac:dyDescent="0.2">
      <c r="A59" s="8" t="s">
        <v>135</v>
      </c>
      <c r="B59" s="9"/>
      <c r="C59" s="9"/>
      <c r="D59" s="9"/>
      <c r="E59" s="12">
        <v>236323.33394999997</v>
      </c>
      <c r="F59" s="12">
        <v>101.13087969385947</v>
      </c>
    </row>
    <row r="60" spans="1:6" x14ac:dyDescent="0.2">
      <c r="A60" s="9"/>
      <c r="B60" s="9"/>
      <c r="C60" s="9"/>
      <c r="D60" s="9"/>
      <c r="E60" s="10"/>
      <c r="F60" s="10"/>
    </row>
    <row r="61" spans="1:6" x14ac:dyDescent="0.2">
      <c r="A61" s="8" t="s">
        <v>152</v>
      </c>
      <c r="B61" s="9"/>
      <c r="C61" s="9"/>
      <c r="D61" s="9"/>
      <c r="E61" s="12">
        <v>-2642.6434823</v>
      </c>
      <c r="F61" s="12">
        <v>-1.1299999999999999</v>
      </c>
    </row>
    <row r="62" spans="1:6" x14ac:dyDescent="0.2">
      <c r="A62" s="9"/>
      <c r="B62" s="9"/>
      <c r="C62" s="9"/>
      <c r="D62" s="9"/>
      <c r="E62" s="10"/>
      <c r="F62" s="10"/>
    </row>
    <row r="63" spans="1:6" x14ac:dyDescent="0.2">
      <c r="A63" s="13" t="s">
        <v>153</v>
      </c>
      <c r="B63" s="6"/>
      <c r="C63" s="6"/>
      <c r="D63" s="6"/>
      <c r="E63" s="14">
        <v>233680.6865177</v>
      </c>
      <c r="F63" s="14">
        <f xml:space="preserve"> ROUND(SUM(F59:F62),2)</f>
        <v>100</v>
      </c>
    </row>
    <row r="64" spans="1:6" x14ac:dyDescent="0.2">
      <c r="A64" s="1" t="s">
        <v>156</v>
      </c>
      <c r="B64" s="78"/>
      <c r="C64" s="78"/>
      <c r="D64" s="78"/>
      <c r="E64" s="79"/>
      <c r="F64" s="79"/>
    </row>
    <row r="65" spans="1:6" x14ac:dyDescent="0.2">
      <c r="A65" s="1" t="s">
        <v>1300</v>
      </c>
      <c r="B65" s="78"/>
      <c r="C65" s="78"/>
      <c r="D65" s="78"/>
      <c r="E65" s="79"/>
      <c r="F65" s="79"/>
    </row>
    <row r="66" spans="1:6" x14ac:dyDescent="0.2">
      <c r="A66" s="1" t="s">
        <v>1301</v>
      </c>
      <c r="B66" s="78"/>
      <c r="C66" s="78"/>
      <c r="D66" s="78"/>
      <c r="E66" s="79"/>
      <c r="F66" s="79"/>
    </row>
    <row r="67" spans="1:6" x14ac:dyDescent="0.2">
      <c r="A67" s="1" t="s">
        <v>1302</v>
      </c>
      <c r="B67" s="78"/>
      <c r="C67" s="78"/>
      <c r="D67" s="78"/>
      <c r="E67" s="79"/>
      <c r="F67" s="79"/>
    </row>
    <row r="68" spans="1:6" x14ac:dyDescent="0.2">
      <c r="A68" s="77"/>
      <c r="B68" s="78"/>
      <c r="C68" s="78"/>
      <c r="D68" s="78"/>
      <c r="E68" s="79"/>
      <c r="F68" s="79"/>
    </row>
    <row r="69" spans="1:6" x14ac:dyDescent="0.2">
      <c r="A69" s="77"/>
      <c r="B69" s="78"/>
      <c r="C69" s="78"/>
      <c r="D69" s="78"/>
      <c r="E69" s="79"/>
      <c r="F69" s="79"/>
    </row>
    <row r="70" spans="1:6" x14ac:dyDescent="0.2">
      <c r="A70" s="77"/>
      <c r="B70" s="78"/>
      <c r="C70" s="78"/>
      <c r="D70" s="78"/>
      <c r="E70" s="79"/>
      <c r="F70" s="79"/>
    </row>
    <row r="72" spans="1:6" x14ac:dyDescent="0.2">
      <c r="A72" s="1" t="s">
        <v>157</v>
      </c>
    </row>
    <row r="73" spans="1:6" x14ac:dyDescent="0.2">
      <c r="A73" s="1" t="s">
        <v>158</v>
      </c>
    </row>
    <row r="74" spans="1:6" x14ac:dyDescent="0.2">
      <c r="A74" s="1" t="s">
        <v>159</v>
      </c>
    </row>
    <row r="75" spans="1:6" x14ac:dyDescent="0.2">
      <c r="A75" s="3" t="s">
        <v>524</v>
      </c>
      <c r="D75" s="16">
        <v>10.457599999999999</v>
      </c>
    </row>
    <row r="76" spans="1:6" x14ac:dyDescent="0.2">
      <c r="A76" s="3" t="s">
        <v>523</v>
      </c>
      <c r="D76" s="16">
        <v>10.626899999999999</v>
      </c>
    </row>
    <row r="77" spans="1:6" x14ac:dyDescent="0.2">
      <c r="A77" s="3" t="s">
        <v>522</v>
      </c>
      <c r="D77" s="16">
        <v>10.337899999999999</v>
      </c>
    </row>
    <row r="78" spans="1:6" x14ac:dyDescent="0.2">
      <c r="A78" s="3" t="s">
        <v>510</v>
      </c>
      <c r="D78" s="16">
        <v>16.753900000000002</v>
      </c>
    </row>
    <row r="79" spans="1:6" x14ac:dyDescent="0.2">
      <c r="A79" s="3" t="s">
        <v>512</v>
      </c>
      <c r="D79" s="16">
        <v>16.911200000000001</v>
      </c>
    </row>
    <row r="80" spans="1:6" x14ac:dyDescent="0.2">
      <c r="A80" s="3" t="s">
        <v>521</v>
      </c>
      <c r="D80" s="16">
        <v>10.509</v>
      </c>
    </row>
    <row r="82" spans="1:4" x14ac:dyDescent="0.2">
      <c r="A82" s="1" t="s">
        <v>160</v>
      </c>
    </row>
    <row r="83" spans="1:4" x14ac:dyDescent="0.2">
      <c r="A83" s="3" t="s">
        <v>524</v>
      </c>
      <c r="D83" s="16">
        <v>10.4899</v>
      </c>
    </row>
    <row r="84" spans="1:4" x14ac:dyDescent="0.2">
      <c r="A84" s="3" t="s">
        <v>523</v>
      </c>
      <c r="D84" s="16">
        <v>10.7163</v>
      </c>
    </row>
    <row r="85" spans="1:4" x14ac:dyDescent="0.2">
      <c r="A85" s="3" t="s">
        <v>522</v>
      </c>
      <c r="D85" s="16">
        <v>10.3467</v>
      </c>
    </row>
    <row r="86" spans="1:4" x14ac:dyDescent="0.2">
      <c r="A86" s="3" t="s">
        <v>510</v>
      </c>
      <c r="D86" s="16">
        <v>17.6586</v>
      </c>
    </row>
    <row r="87" spans="1:4" x14ac:dyDescent="0.2">
      <c r="A87" s="3" t="s">
        <v>512</v>
      </c>
      <c r="D87" s="16">
        <v>17.8523</v>
      </c>
    </row>
    <row r="88" spans="1:4" x14ac:dyDescent="0.2">
      <c r="A88" s="3" t="s">
        <v>521</v>
      </c>
      <c r="D88" s="16">
        <v>10.5747</v>
      </c>
    </row>
    <row r="90" spans="1:4" x14ac:dyDescent="0.2">
      <c r="A90" s="1" t="s">
        <v>161</v>
      </c>
      <c r="D90" s="17"/>
    </row>
    <row r="91" spans="1:4" ht="15" customHeight="1" x14ac:dyDescent="0.2">
      <c r="A91" s="87" t="s">
        <v>544</v>
      </c>
      <c r="B91" s="88"/>
      <c r="C91" s="91" t="s">
        <v>545</v>
      </c>
      <c r="D91" s="92"/>
    </row>
    <row r="92" spans="1:4" ht="12.75" x14ac:dyDescent="0.2">
      <c r="A92" s="41"/>
      <c r="B92" s="42"/>
      <c r="C92" s="43" t="s">
        <v>546</v>
      </c>
      <c r="D92" s="43" t="s">
        <v>547</v>
      </c>
    </row>
    <row r="93" spans="1:4" ht="12.75" x14ac:dyDescent="0.2">
      <c r="A93" s="44" t="s">
        <v>521</v>
      </c>
      <c r="B93" s="45"/>
      <c r="C93" s="46">
        <v>0.3539098598</v>
      </c>
      <c r="D93" s="47">
        <v>0.32789079119999998</v>
      </c>
    </row>
    <row r="94" spans="1:4" ht="12.75" x14ac:dyDescent="0.2">
      <c r="A94" s="44" t="s">
        <v>522</v>
      </c>
      <c r="B94" s="45"/>
      <c r="C94" s="46">
        <v>0.39002311080000002</v>
      </c>
      <c r="D94" s="47">
        <v>0.3613490352</v>
      </c>
    </row>
    <row r="95" spans="1:4" ht="12.75" x14ac:dyDescent="0.2">
      <c r="A95" s="44" t="s">
        <v>523</v>
      </c>
      <c r="B95" s="45"/>
      <c r="C95" s="46">
        <v>0.3539098598</v>
      </c>
      <c r="D95" s="47">
        <v>0.32789079120000003</v>
      </c>
    </row>
    <row r="96" spans="1:4" ht="12.75" x14ac:dyDescent="0.2">
      <c r="A96" s="44" t="s">
        <v>524</v>
      </c>
      <c r="B96" s="45"/>
      <c r="C96" s="46">
        <v>0.39002311080000002</v>
      </c>
      <c r="D96" s="47">
        <v>0.3613490352</v>
      </c>
    </row>
    <row r="97" spans="1:4" x14ac:dyDescent="0.2">
      <c r="A97" s="1"/>
      <c r="D97" s="17"/>
    </row>
    <row r="100" spans="1:4" x14ac:dyDescent="0.2">
      <c r="A100" s="1" t="s">
        <v>162</v>
      </c>
      <c r="D100" s="24">
        <v>1.3542590732143496</v>
      </c>
    </row>
  </sheetData>
  <sortState ref="A45:F49">
    <sortCondition descending="1" ref="F45:F49"/>
  </sortState>
  <customSheetViews>
    <customSheetView guid="{87B09956-5AD1-48AD-87EF-6965A9800F09}" showGridLines="0" topLeftCell="A49">
      <selection activeCell="D86" sqref="D86"/>
      <pageMargins left="0.7" right="0.7" top="0.75" bottom="0.75" header="0.3" footer="0.3"/>
    </customSheetView>
    <customSheetView guid="{10CFD7E8-6A78-4B4C-9357-15843FD6BF88}" showGridLines="0">
      <selection sqref="A1:XFD1048576"/>
      <pageMargins left="0.7" right="0.7" top="0.75" bottom="0.75" header="0.3" footer="0.3"/>
    </customSheetView>
  </customSheetViews>
  <mergeCells count="3">
    <mergeCell ref="B1:E1"/>
    <mergeCell ref="C91:D91"/>
    <mergeCell ref="A91:B9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45A748-1F57-486B-977B-EC30B8862418}"/>
</file>

<file path=customXml/itemProps2.xml><?xml version="1.0" encoding="utf-8"?>
<ds:datastoreItem xmlns:ds="http://schemas.openxmlformats.org/officeDocument/2006/customXml" ds:itemID="{D7E601A8-6C7D-44A9-A757-6AB9CC1E9819}"/>
</file>

<file path=customXml/itemProps3.xml><?xml version="1.0" encoding="utf-8"?>
<ds:datastoreItem xmlns:ds="http://schemas.openxmlformats.org/officeDocument/2006/customXml" ds:itemID="{DFEEF6A0-55E2-4FB6-BE14-49E3080E32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UL-SH</vt:lpstr>
      <vt:lpstr>TM</vt:lpstr>
      <vt:lpstr>TIIOF</vt:lpstr>
      <vt:lpstr>TICBOF</vt:lpstr>
      <vt:lpstr>TI</vt:lpstr>
      <vt:lpstr>SP</vt:lpstr>
      <vt:lpstr>PP</vt:lpstr>
      <vt:lpstr>MP</vt:lpstr>
      <vt:lpstr>MD</vt:lpstr>
      <vt:lpstr>LP</vt:lpstr>
      <vt:lpstr>IB</vt:lpstr>
      <vt:lpstr>GS</vt:lpstr>
      <vt:lpstr>GN</vt:lpstr>
      <vt:lpstr>FISPF</vt:lpstr>
      <vt:lpstr>FBPF</vt:lpstr>
      <vt:lpstr>BF</vt:lpstr>
      <vt:lpstr>TX</vt:lpstr>
      <vt:lpstr>TG</vt:lpstr>
      <vt:lpstr>SM</vt:lpstr>
      <vt:lpstr>PR</vt:lpstr>
      <vt:lpstr>IT</vt:lpstr>
      <vt:lpstr>IF</vt:lpstr>
      <vt:lpstr>IE</vt:lpstr>
      <vt:lpstr>HG</vt:lpstr>
      <vt:lpstr>FX</vt:lpstr>
      <vt:lpstr>FIUS</vt:lpstr>
      <vt:lpstr>FIMAS</vt:lpstr>
      <vt:lpstr>FF</vt:lpstr>
      <vt:lpstr>FEGF</vt:lpstr>
      <vt:lpstr>FC</vt:lpstr>
      <vt:lpstr>F5</vt:lpstr>
      <vt:lpstr>F4</vt:lpstr>
      <vt:lpstr>F3</vt:lpstr>
      <vt:lpstr>F2</vt:lpstr>
      <vt:lpstr>F1</vt:lpstr>
      <vt:lpstr>BU</vt:lpstr>
      <vt:lpstr>BC</vt:lpstr>
      <vt:lpstr>AE</vt:lpstr>
      <vt:lpstr>++</vt:lpstr>
    </vt:vector>
  </TitlesOfParts>
  <Company>Franklin Templeton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Sheth, Piyush</dc:creator>
  <cp:lastModifiedBy>Jadhav, Sarita</cp:lastModifiedBy>
  <dcterms:created xsi:type="dcterms:W3CDTF">2016-10-01T09:09:00Z</dcterms:created>
  <dcterms:modified xsi:type="dcterms:W3CDTF">2016-10-07T15:12:44Z</dcterms:modified>
</cp:coreProperties>
</file>