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worksheets/sheet35.xml" ContentType="application/vnd.openxmlformats-officedocument.spreadsheetml.worksheet+xml"/>
  <Override PartName="/xl/worksheets/sheet2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6.xml" ContentType="application/vnd.openxmlformats-officedocument.spreadsheetml.worksheet+xml"/>
  <Override PartName="/xl/worksheets/sheet30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7470" windowHeight="6075"/>
  </bookViews>
  <sheets>
    <sheet name="UL-SH" sheetId="21" r:id="rId1"/>
    <sheet name="TM" sheetId="20" r:id="rId2"/>
    <sheet name="TIIOF" sheetId="19" r:id="rId3"/>
    <sheet name="TICBOF" sheetId="18" r:id="rId4"/>
    <sheet name="TI" sheetId="17" r:id="rId5"/>
    <sheet name="SP" sheetId="16" r:id="rId6"/>
    <sheet name="PP" sheetId="15" r:id="rId7"/>
    <sheet name="MP" sheetId="14" r:id="rId8"/>
    <sheet name="MD" sheetId="13" r:id="rId9"/>
    <sheet name="LP" sheetId="12" r:id="rId10"/>
    <sheet name="IB" sheetId="11" r:id="rId11"/>
    <sheet name="GS" sheetId="10" r:id="rId12"/>
    <sheet name="GN" sheetId="9" r:id="rId13"/>
    <sheet name="FMPS2B" sheetId="8" r:id="rId14"/>
    <sheet name="FMPS2A" sheetId="7" r:id="rId15"/>
    <sheet name="FMPS1B" sheetId="6" r:id="rId16"/>
    <sheet name="FMPS1A" sheetId="5" r:id="rId17"/>
    <sheet name="FISPF" sheetId="4" r:id="rId18"/>
    <sheet name="FBPF" sheetId="3" r:id="rId19"/>
    <sheet name="BF" sheetId="2" r:id="rId20"/>
    <sheet name="TX" sheetId="22" r:id="rId21"/>
    <sheet name="TG" sheetId="23" r:id="rId22"/>
    <sheet name="SM" sheetId="24" r:id="rId23"/>
    <sheet name="PR" sheetId="25" r:id="rId24"/>
    <sheet name="IT" sheetId="26" r:id="rId25"/>
    <sheet name="IF" sheetId="27" r:id="rId26"/>
    <sheet name="IE" sheetId="28" r:id="rId27"/>
    <sheet name="HG" sheetId="29" r:id="rId28"/>
    <sheet name="FX" sheetId="30" r:id="rId29"/>
    <sheet name="FIUS" sheetId="31" r:id="rId30"/>
    <sheet name="FIMAS" sheetId="32" r:id="rId31"/>
    <sheet name="FF" sheetId="33" r:id="rId32"/>
    <sheet name="FEGF" sheetId="34" r:id="rId33"/>
    <sheet name="FC" sheetId="35" r:id="rId34"/>
    <sheet name="F5" sheetId="36" r:id="rId35"/>
    <sheet name="F4" sheetId="37" r:id="rId36"/>
    <sheet name="F3" sheetId="38" r:id="rId37"/>
    <sheet name="F2" sheetId="39" r:id="rId38"/>
    <sheet name="F1" sheetId="40" r:id="rId39"/>
    <sheet name="BU" sheetId="41" r:id="rId40"/>
    <sheet name="BC" sheetId="42" r:id="rId41"/>
    <sheet name="AE" sheetId="43" r:id="rId42"/>
    <sheet name="++" sheetId="44" r:id="rId4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44" l="1"/>
  <c r="E71" i="44"/>
  <c r="F69" i="44"/>
  <c r="E69" i="44"/>
  <c r="F68" i="44"/>
  <c r="F67" i="44"/>
  <c r="F66" i="44"/>
  <c r="F63" i="44"/>
  <c r="E63" i="44"/>
  <c r="F62" i="44"/>
  <c r="E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59" i="44" s="1"/>
  <c r="F71" i="44" s="1"/>
  <c r="F75" i="44" s="1"/>
  <c r="F11" i="44"/>
  <c r="F10" i="44"/>
  <c r="F9" i="44"/>
  <c r="F8" i="44"/>
  <c r="E62" i="43"/>
  <c r="E21" i="43"/>
  <c r="E64" i="43" s="1"/>
  <c r="E68" i="43" s="1"/>
  <c r="F55" i="42"/>
  <c r="F49" i="42"/>
  <c r="E49" i="42"/>
  <c r="F47" i="41"/>
  <c r="F41" i="41"/>
  <c r="E41" i="41"/>
  <c r="E17" i="40"/>
  <c r="E11" i="40"/>
  <c r="D11" i="40"/>
  <c r="E17" i="39"/>
  <c r="E11" i="39"/>
  <c r="D11" i="39"/>
  <c r="E17" i="38"/>
  <c r="E11" i="38"/>
  <c r="D11" i="38"/>
  <c r="E16" i="37"/>
  <c r="E10" i="37"/>
  <c r="D10" i="37"/>
  <c r="E15" i="36"/>
  <c r="D15" i="36"/>
  <c r="E9" i="36"/>
  <c r="D9" i="36"/>
  <c r="E60" i="35"/>
  <c r="E56" i="35"/>
  <c r="E62" i="35" s="1"/>
  <c r="E66" i="35" s="1"/>
  <c r="E12" i="34"/>
  <c r="D12" i="34"/>
  <c r="E8" i="34"/>
  <c r="D8" i="34"/>
  <c r="E14" i="33"/>
  <c r="E8" i="33"/>
  <c r="D8" i="33"/>
  <c r="D9" i="32"/>
  <c r="D11" i="32" s="1"/>
  <c r="D15" i="32" s="1"/>
  <c r="D7" i="31"/>
  <c r="D11" i="31" s="1"/>
  <c r="F64" i="30"/>
  <c r="F58" i="30"/>
  <c r="E58" i="30"/>
  <c r="F46" i="29"/>
  <c r="F40" i="29"/>
  <c r="E40" i="29"/>
  <c r="E56" i="28"/>
  <c r="E60" i="28" s="1"/>
  <c r="E54" i="28"/>
  <c r="E35" i="28"/>
  <c r="F55" i="27"/>
  <c r="F49" i="27"/>
  <c r="E49" i="27"/>
  <c r="F42" i="27"/>
  <c r="E42" i="27"/>
  <c r="E40" i="26"/>
  <c r="E36" i="26"/>
  <c r="E42" i="26" s="1"/>
  <c r="E46" i="26" s="1"/>
  <c r="E23" i="26"/>
  <c r="F22" i="26"/>
  <c r="F23" i="26" s="1"/>
  <c r="E19" i="26"/>
  <c r="F13" i="26"/>
  <c r="E76" i="25"/>
  <c r="E71" i="25"/>
  <c r="E67" i="25"/>
  <c r="F87" i="24"/>
  <c r="F81" i="24"/>
  <c r="E81" i="24"/>
  <c r="F41" i="23"/>
  <c r="F35" i="23"/>
  <c r="E35" i="23"/>
  <c r="F75" i="22"/>
  <c r="F69" i="22"/>
  <c r="E69" i="22"/>
  <c r="F63" i="22"/>
  <c r="E63" i="22"/>
  <c r="F58" i="28" l="1"/>
  <c r="F50" i="28"/>
  <c r="F42" i="28"/>
  <c r="F31" i="28"/>
  <c r="F23" i="28"/>
  <c r="F15" i="28"/>
  <c r="F49" i="28"/>
  <c r="F41" i="28"/>
  <c r="F30" i="28"/>
  <c r="F22" i="28"/>
  <c r="F14" i="28"/>
  <c r="F13" i="28"/>
  <c r="F47" i="28"/>
  <c r="F28" i="28"/>
  <c r="F20" i="28"/>
  <c r="F12" i="28"/>
  <c r="F44" i="28"/>
  <c r="F33" i="28"/>
  <c r="F17" i="28"/>
  <c r="F51" i="28"/>
  <c r="F24" i="28"/>
  <c r="F8" i="28"/>
  <c r="F40" i="28"/>
  <c r="F46" i="28"/>
  <c r="F27" i="28"/>
  <c r="F19" i="28"/>
  <c r="F11" i="28"/>
  <c r="F18" i="28"/>
  <c r="F52" i="28"/>
  <c r="F9" i="28"/>
  <c r="F32" i="28"/>
  <c r="F48" i="28"/>
  <c r="F21" i="28"/>
  <c r="F53" i="28"/>
  <c r="F45" i="28"/>
  <c r="F34" i="28"/>
  <c r="F26" i="28"/>
  <c r="F10" i="28"/>
  <c r="F25" i="28"/>
  <c r="F43" i="28"/>
  <c r="F16" i="28"/>
  <c r="F29" i="28"/>
  <c r="F48" i="35"/>
  <c r="F40" i="35"/>
  <c r="F32" i="35"/>
  <c r="F24" i="35"/>
  <c r="F16" i="35"/>
  <c r="F8" i="35"/>
  <c r="F64" i="35"/>
  <c r="F55" i="35"/>
  <c r="F47" i="35"/>
  <c r="F39" i="35"/>
  <c r="F31" i="35"/>
  <c r="F23" i="35"/>
  <c r="F15" i="35"/>
  <c r="F38" i="35"/>
  <c r="F30" i="35"/>
  <c r="F22" i="35"/>
  <c r="F53" i="35"/>
  <c r="F45" i="35"/>
  <c r="F37" i="35"/>
  <c r="F29" i="35"/>
  <c r="F21" i="35"/>
  <c r="F13" i="35"/>
  <c r="F59" i="35"/>
  <c r="F60" i="35" s="1"/>
  <c r="F42" i="35"/>
  <c r="F18" i="35"/>
  <c r="F49" i="35"/>
  <c r="F33" i="35"/>
  <c r="F17" i="35"/>
  <c r="F14" i="35"/>
  <c r="F52" i="35"/>
  <c r="F44" i="35"/>
  <c r="F36" i="35"/>
  <c r="F28" i="35"/>
  <c r="F20" i="35"/>
  <c r="F12" i="35"/>
  <c r="F50" i="35"/>
  <c r="F26" i="35"/>
  <c r="F9" i="35"/>
  <c r="F54" i="35"/>
  <c r="F51" i="35"/>
  <c r="F43" i="35"/>
  <c r="F35" i="35"/>
  <c r="F27" i="35"/>
  <c r="F19" i="35"/>
  <c r="F11" i="35"/>
  <c r="F34" i="35"/>
  <c r="F10" i="35"/>
  <c r="F41" i="35"/>
  <c r="F25" i="35"/>
  <c r="F46" i="35"/>
  <c r="F59" i="43"/>
  <c r="F51" i="43"/>
  <c r="F43" i="43"/>
  <c r="F35" i="43"/>
  <c r="F27" i="43"/>
  <c r="F16" i="43"/>
  <c r="F8" i="43"/>
  <c r="F66" i="43"/>
  <c r="F58" i="43"/>
  <c r="F50" i="43"/>
  <c r="F42" i="43"/>
  <c r="F34" i="43"/>
  <c r="F26" i="43"/>
  <c r="F15" i="43"/>
  <c r="F57" i="43"/>
  <c r="F49" i="43"/>
  <c r="F41" i="43"/>
  <c r="F33" i="43"/>
  <c r="F14" i="43"/>
  <c r="F56" i="43"/>
  <c r="F48" i="43"/>
  <c r="F40" i="43"/>
  <c r="F32" i="43"/>
  <c r="F13" i="43"/>
  <c r="F61" i="43"/>
  <c r="F45" i="43"/>
  <c r="F29" i="43"/>
  <c r="F10" i="43"/>
  <c r="F44" i="43"/>
  <c r="F17" i="43"/>
  <c r="F55" i="43"/>
  <c r="F47" i="43"/>
  <c r="F39" i="43"/>
  <c r="F31" i="43"/>
  <c r="F20" i="43"/>
  <c r="F12" i="43"/>
  <c r="F53" i="43"/>
  <c r="F18" i="43"/>
  <c r="F60" i="43"/>
  <c r="F36" i="43"/>
  <c r="F54" i="43"/>
  <c r="F46" i="43"/>
  <c r="F38" i="43"/>
  <c r="F30" i="43"/>
  <c r="F19" i="43"/>
  <c r="F11" i="43"/>
  <c r="F37" i="43"/>
  <c r="F52" i="43"/>
  <c r="F28" i="43"/>
  <c r="F9" i="43"/>
  <c r="E7" i="32"/>
  <c r="E6" i="32"/>
  <c r="E9" i="32" s="1"/>
  <c r="E11" i="32" s="1"/>
  <c r="E15" i="32" s="1"/>
  <c r="E8" i="32"/>
  <c r="E13" i="32"/>
  <c r="E78" i="25"/>
  <c r="E82" i="25" s="1"/>
  <c r="F34" i="26"/>
  <c r="F15" i="26"/>
  <c r="F33" i="26"/>
  <c r="F14" i="26"/>
  <c r="F31" i="26"/>
  <c r="F12" i="26"/>
  <c r="F10" i="26"/>
  <c r="F28" i="26"/>
  <c r="F9" i="26"/>
  <c r="F27" i="26"/>
  <c r="F39" i="26"/>
  <c r="F40" i="26" s="1"/>
  <c r="F30" i="26"/>
  <c r="F11" i="26"/>
  <c r="F29" i="26"/>
  <c r="F17" i="26"/>
  <c r="F44" i="26"/>
  <c r="F8" i="26"/>
  <c r="F32" i="26"/>
  <c r="F18" i="26"/>
  <c r="F35" i="26"/>
  <c r="F16" i="26"/>
  <c r="E9" i="31"/>
  <c r="E6" i="31"/>
  <c r="E7" i="31" s="1"/>
  <c r="E11" i="31" s="1"/>
  <c r="F56" i="35" l="1"/>
  <c r="F62" i="35" s="1"/>
  <c r="F66" i="35" s="1"/>
  <c r="F54" i="28"/>
  <c r="F35" i="28"/>
  <c r="F56" i="28" s="1"/>
  <c r="F60" i="28" s="1"/>
  <c r="F36" i="26"/>
  <c r="F42" i="26" s="1"/>
  <c r="F46" i="26" s="1"/>
  <c r="F19" i="26"/>
  <c r="F21" i="43"/>
  <c r="F74" i="25"/>
  <c r="F76" i="25" s="1"/>
  <c r="F64" i="25"/>
  <c r="F56" i="25"/>
  <c r="F48" i="25"/>
  <c r="F40" i="25"/>
  <c r="F32" i="25"/>
  <c r="F24" i="25"/>
  <c r="F16" i="25"/>
  <c r="F8" i="25"/>
  <c r="F63" i="25"/>
  <c r="F55" i="25"/>
  <c r="F47" i="25"/>
  <c r="F39" i="25"/>
  <c r="F31" i="25"/>
  <c r="F23" i="25"/>
  <c r="F15" i="25"/>
  <c r="F70" i="25"/>
  <c r="F71" i="25" s="1"/>
  <c r="F61" i="25"/>
  <c r="F53" i="25"/>
  <c r="F45" i="25"/>
  <c r="F37" i="25"/>
  <c r="F29" i="25"/>
  <c r="F21" i="25"/>
  <c r="F13" i="25"/>
  <c r="F59" i="25"/>
  <c r="F43" i="25"/>
  <c r="F27" i="25"/>
  <c r="F11" i="25"/>
  <c r="F58" i="25"/>
  <c r="F34" i="25"/>
  <c r="F18" i="25"/>
  <c r="F75" i="25"/>
  <c r="F49" i="25"/>
  <c r="F25" i="25"/>
  <c r="F60" i="25"/>
  <c r="F52" i="25"/>
  <c r="F44" i="25"/>
  <c r="F36" i="25"/>
  <c r="F28" i="25"/>
  <c r="F20" i="25"/>
  <c r="F12" i="25"/>
  <c r="F51" i="25"/>
  <c r="F35" i="25"/>
  <c r="F19" i="25"/>
  <c r="F66" i="25"/>
  <c r="F42" i="25"/>
  <c r="F10" i="25"/>
  <c r="F57" i="25"/>
  <c r="F33" i="25"/>
  <c r="F9" i="25"/>
  <c r="F50" i="25"/>
  <c r="F26" i="25"/>
  <c r="F65" i="25"/>
  <c r="F41" i="25"/>
  <c r="F17" i="25"/>
  <c r="F38" i="25"/>
  <c r="F62" i="25"/>
  <c r="F54" i="25"/>
  <c r="F46" i="25"/>
  <c r="F80" i="25"/>
  <c r="F30" i="25"/>
  <c r="F22" i="25"/>
  <c r="F14" i="25"/>
  <c r="F62" i="43"/>
  <c r="F67" i="25" l="1"/>
  <c r="F78" i="25" s="1"/>
  <c r="F82" i="25" s="1"/>
  <c r="F64" i="43"/>
  <c r="F68" i="43" s="1"/>
  <c r="F88" i="2" l="1"/>
  <c r="E88" i="2"/>
  <c r="F24" i="4"/>
  <c r="E24" i="4"/>
  <c r="F46" i="11"/>
  <c r="E46" i="11"/>
  <c r="F81" i="13"/>
  <c r="E81" i="13"/>
  <c r="F69" i="15"/>
  <c r="E69" i="15"/>
  <c r="F142" i="16"/>
  <c r="E142" i="16"/>
  <c r="F102" i="17"/>
  <c r="E102" i="17"/>
  <c r="F110" i="18"/>
  <c r="E110" i="18"/>
  <c r="F77" i="19"/>
  <c r="E77" i="19"/>
  <c r="F95" i="21"/>
  <c r="E95" i="21"/>
  <c r="F132" i="21" l="1"/>
  <c r="F126" i="21"/>
  <c r="F109" i="21"/>
  <c r="F69" i="21"/>
  <c r="E126" i="21"/>
  <c r="E109" i="21"/>
  <c r="E69" i="21"/>
  <c r="F84" i="19"/>
  <c r="F42" i="19"/>
  <c r="E42" i="19"/>
  <c r="F116" i="18"/>
  <c r="F61" i="18"/>
  <c r="E61" i="18"/>
  <c r="F112" i="17"/>
  <c r="F53" i="17"/>
  <c r="F106" i="17"/>
  <c r="E106" i="17"/>
  <c r="E53" i="17"/>
  <c r="F148" i="16"/>
  <c r="F86" i="16"/>
  <c r="E86" i="16"/>
  <c r="F80" i="15"/>
  <c r="F74" i="15"/>
  <c r="F46" i="15"/>
  <c r="E74" i="15"/>
  <c r="E46" i="15"/>
  <c r="F81" i="14"/>
  <c r="F75" i="14"/>
  <c r="F70" i="14"/>
  <c r="F42" i="14"/>
  <c r="E75" i="14"/>
  <c r="E70" i="14"/>
  <c r="E42" i="14"/>
  <c r="F110" i="13"/>
  <c r="F93" i="13"/>
  <c r="F49" i="13"/>
  <c r="F104" i="13"/>
  <c r="E104" i="13"/>
  <c r="E93" i="13"/>
  <c r="E49" i="13"/>
  <c r="F36" i="12"/>
  <c r="F30" i="12"/>
  <c r="E30" i="12"/>
  <c r="F16" i="12"/>
  <c r="E16" i="12"/>
  <c r="F11" i="12"/>
  <c r="E11" i="12"/>
  <c r="F52" i="11"/>
  <c r="F31" i="11"/>
  <c r="E31" i="11"/>
  <c r="F15" i="10"/>
  <c r="F9" i="10"/>
  <c r="E9" i="10"/>
  <c r="F15" i="9"/>
  <c r="F9" i="9"/>
  <c r="E9" i="9"/>
  <c r="F29" i="8"/>
  <c r="F23" i="8"/>
  <c r="E23" i="8"/>
  <c r="F19" i="8"/>
  <c r="E19" i="8"/>
  <c r="F32" i="7"/>
  <c r="F26" i="7"/>
  <c r="E26" i="7"/>
  <c r="F21" i="7"/>
  <c r="E21" i="7"/>
  <c r="F28" i="6"/>
  <c r="F22" i="6"/>
  <c r="F18" i="6"/>
  <c r="E22" i="6"/>
  <c r="E18" i="6"/>
  <c r="F28" i="5"/>
  <c r="F22" i="5"/>
  <c r="E22" i="5"/>
  <c r="F18" i="5"/>
  <c r="E18" i="5"/>
  <c r="F53" i="4"/>
  <c r="F47" i="4"/>
  <c r="F42" i="4"/>
  <c r="E47" i="4"/>
  <c r="E42" i="4"/>
  <c r="F35" i="4"/>
  <c r="E35" i="4"/>
  <c r="F38" i="3"/>
  <c r="F32" i="3"/>
  <c r="F21" i="3"/>
  <c r="E32" i="3"/>
  <c r="F27" i="3"/>
  <c r="E27" i="3"/>
  <c r="E21" i="3"/>
  <c r="F100" i="2"/>
  <c r="F94" i="2"/>
  <c r="F58" i="2"/>
  <c r="E94" i="2"/>
  <c r="F83" i="2"/>
  <c r="E83" i="2"/>
  <c r="E58" i="2"/>
</calcChain>
</file>

<file path=xl/sharedStrings.xml><?xml version="1.0" encoding="utf-8"?>
<sst xmlns="http://schemas.openxmlformats.org/spreadsheetml/2006/main" count="6388" uniqueCount="1508">
  <si>
    <t>Franklin India Balanced Fund As of -29Dec2017</t>
  </si>
  <si>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</si>
  <si>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</si>
  <si>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</si>
  <si>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</si>
  <si>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</si>
  <si>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</si>
  <si>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</si>
  <si>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</si>
  <si>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</si>
  <si>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</si>
  <si>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</si>
  <si>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INE238A01034</t>
  </si>
  <si>
    <t>Axis Bank Ltd.</t>
  </si>
  <si>
    <t>INE101A01026</t>
  </si>
  <si>
    <t>Mahindra &amp; Mahindra Ltd.</t>
  </si>
  <si>
    <t>Auto</t>
  </si>
  <si>
    <t>INE237A01028</t>
  </si>
  <si>
    <t>Kotak Mahindra Bank Ltd.</t>
  </si>
  <si>
    <t>INE030A01027</t>
  </si>
  <si>
    <t>Hindustan Unilever Ltd.</t>
  </si>
  <si>
    <t>Consumer Non Durables</t>
  </si>
  <si>
    <t>INE062A01020</t>
  </si>
  <si>
    <t>State Bank of India</t>
  </si>
  <si>
    <t>INE397D01024</t>
  </si>
  <si>
    <t>Bharti Airtel Ltd.</t>
  </si>
  <si>
    <t>Telecom - Services</t>
  </si>
  <si>
    <t>INE155A01022</t>
  </si>
  <si>
    <t>Tata Motors Ltd.</t>
  </si>
  <si>
    <t>INE733E01010</t>
  </si>
  <si>
    <t>NTPC Ltd.</t>
  </si>
  <si>
    <t>Power</t>
  </si>
  <si>
    <t>INE009A01021</t>
  </si>
  <si>
    <t>Infosys Ltd.</t>
  </si>
  <si>
    <t>Software</t>
  </si>
  <si>
    <t>INE669C01036</t>
  </si>
  <si>
    <t>Tech Mahindra Ltd.</t>
  </si>
  <si>
    <t>INE089A01023</t>
  </si>
  <si>
    <t>Dr Reddy's Laboratories Ltd.</t>
  </si>
  <si>
    <t>Pharmaceuticals</t>
  </si>
  <si>
    <t>INE038A01020</t>
  </si>
  <si>
    <t>Hindalco Industries Ltd.</t>
  </si>
  <si>
    <t>Non - Ferrous Metals</t>
  </si>
  <si>
    <t>INE528G01027</t>
  </si>
  <si>
    <t>Yes Bank Ltd.</t>
  </si>
  <si>
    <t>INE752E01010</t>
  </si>
  <si>
    <t>Power Grid Corp. of India Ltd.</t>
  </si>
  <si>
    <t>INE246F01010</t>
  </si>
  <si>
    <t>Gujarat State Petronet Ltd.</t>
  </si>
  <si>
    <t>Gas</t>
  </si>
  <si>
    <t>INE242A01010</t>
  </si>
  <si>
    <t>Indian Oil Corp. Ltd.</t>
  </si>
  <si>
    <t>Petroleum Products</t>
  </si>
  <si>
    <t>INE095A01012</t>
  </si>
  <si>
    <t>IndusInd Bank Ltd.</t>
  </si>
  <si>
    <t>INE347G01014</t>
  </si>
  <si>
    <t>Petronet LNG Ltd.</t>
  </si>
  <si>
    <t>INE158A01026</t>
  </si>
  <si>
    <t>Hero Motocorp Ltd.</t>
  </si>
  <si>
    <t>INE280A01028</t>
  </si>
  <si>
    <t>Titan Co. Ltd.</t>
  </si>
  <si>
    <t>Consumer Durables</t>
  </si>
  <si>
    <t>INE647O01011</t>
  </si>
  <si>
    <t>Aditya Birla Fashion and Retail Ltd.</t>
  </si>
  <si>
    <t>Retailing</t>
  </si>
  <si>
    <t>INE494B01023</t>
  </si>
  <si>
    <t>TVS Motor Co. Ltd.</t>
  </si>
  <si>
    <t>INE090A01021</t>
  </si>
  <si>
    <t>ICICI Bank Ltd.</t>
  </si>
  <si>
    <t>INE585B01010</t>
  </si>
  <si>
    <t>Maruti Suzuki India Ltd.</t>
  </si>
  <si>
    <t>INE917I01010</t>
  </si>
  <si>
    <t>Bajaj Auto Ltd.</t>
  </si>
  <si>
    <t>INE787D01026</t>
  </si>
  <si>
    <t>Balkrishna Industries Ltd.</t>
  </si>
  <si>
    <t>Auto Ancillaries</t>
  </si>
  <si>
    <t>INE226A01021</t>
  </si>
  <si>
    <t>Voltas Ltd.</t>
  </si>
  <si>
    <t>Construction Project</t>
  </si>
  <si>
    <t>INE029A01011</t>
  </si>
  <si>
    <t>Bharat Petroleum Corp. Ltd.</t>
  </si>
  <si>
    <t>INE686F01025</t>
  </si>
  <si>
    <t>United Breweries Ltd.</t>
  </si>
  <si>
    <t>INE885A01032</t>
  </si>
  <si>
    <t>Amara Raja Batteries Ltd.</t>
  </si>
  <si>
    <t>INE010B01027</t>
  </si>
  <si>
    <t>Cadila Healthcare Ltd.</t>
  </si>
  <si>
    <t>INE199G01027</t>
  </si>
  <si>
    <t>Jagran Prakashan Ltd.</t>
  </si>
  <si>
    <t>Media &amp; Entertainment</t>
  </si>
  <si>
    <t>INE021A01026</t>
  </si>
  <si>
    <t>Asian Paints Ltd.</t>
  </si>
  <si>
    <t>INE047A01021</t>
  </si>
  <si>
    <t>Grasim Industries Ltd.</t>
  </si>
  <si>
    <t>Cement</t>
  </si>
  <si>
    <t>INE136B01020</t>
  </si>
  <si>
    <t>Cyient Ltd.</t>
  </si>
  <si>
    <t>INE053A01029</t>
  </si>
  <si>
    <t>Indian Hotels Co. Ltd.</t>
  </si>
  <si>
    <t>Hotels/resorts &amp; Other Recreational Acti</t>
  </si>
  <si>
    <t>INE049A01027</t>
  </si>
  <si>
    <t>Himatsingka Seide Ltd.</t>
  </si>
  <si>
    <t>Textile Products</t>
  </si>
  <si>
    <t>INE036D01028</t>
  </si>
  <si>
    <t>Karur Vysya Bank Ltd.</t>
  </si>
  <si>
    <t>INE259A01022</t>
  </si>
  <si>
    <t>Colgate-Palmolive India Ltd.</t>
  </si>
  <si>
    <t>INE318A01026</t>
  </si>
  <si>
    <t>Pidilite Industries Ltd.</t>
  </si>
  <si>
    <t>Chemicals</t>
  </si>
  <si>
    <t>INE860A01027</t>
  </si>
  <si>
    <t>HCL Technologies Ltd.</t>
  </si>
  <si>
    <t>INE044A01036</t>
  </si>
  <si>
    <t>Sun Pharmaceutical Industries Ltd.</t>
  </si>
  <si>
    <t>INE326A01037</t>
  </si>
  <si>
    <t>Lupin Ltd.</t>
  </si>
  <si>
    <t>INE196A01026</t>
  </si>
  <si>
    <t>Marico Ltd.</t>
  </si>
  <si>
    <t>INE334L01012</t>
  </si>
  <si>
    <t>Ujjivan Financial Services Ltd.</t>
  </si>
  <si>
    <t>Finance</t>
  </si>
  <si>
    <t>INE017A01032</t>
  </si>
  <si>
    <t>Great Eastern Shipping Co. Ltd.</t>
  </si>
  <si>
    <t>Transportation</t>
  </si>
  <si>
    <t>INE852F01015</t>
  </si>
  <si>
    <t>Gateway Distriparks Ltd.</t>
  </si>
  <si>
    <t>INE517F01014</t>
  </si>
  <si>
    <t>Gujarat Pipavav Port Ltd.</t>
  </si>
  <si>
    <t>INE671B01018</t>
  </si>
  <si>
    <t>Globsyn Technologies Ltd.</t>
  </si>
  <si>
    <t>Unlisted</t>
  </si>
  <si>
    <t/>
  </si>
  <si>
    <t>Numero Uno International Ltd.</t>
  </si>
  <si>
    <t>Total</t>
  </si>
  <si>
    <t>Debt Instruments</t>
  </si>
  <si>
    <t>INE146O08035</t>
  </si>
  <si>
    <t>IND A+</t>
  </si>
  <si>
    <t>INE514E08FL5</t>
  </si>
  <si>
    <t>ICRA AA+</t>
  </si>
  <si>
    <t>INE523H07841</t>
  </si>
  <si>
    <t>CRISIL AA</t>
  </si>
  <si>
    <t>INE062A08124</t>
  </si>
  <si>
    <t>CRISIL AA+</t>
  </si>
  <si>
    <t>INE265J07100</t>
  </si>
  <si>
    <t>ICRA AA-</t>
  </si>
  <si>
    <t>INE205A07105</t>
  </si>
  <si>
    <t>INE866N07016</t>
  </si>
  <si>
    <t>CRISIL AA(SO)</t>
  </si>
  <si>
    <t>INE053F07AC3</t>
  </si>
  <si>
    <t>CRISIL AAA</t>
  </si>
  <si>
    <t>INE657N07266</t>
  </si>
  <si>
    <t>INE657N07415</t>
  </si>
  <si>
    <t>INE038A07266</t>
  </si>
  <si>
    <t>CARE AA+</t>
  </si>
  <si>
    <t>INE245A08067</t>
  </si>
  <si>
    <t>INE657N07241</t>
  </si>
  <si>
    <t>INE134E08IJ0</t>
  </si>
  <si>
    <t>INE523H07866</t>
  </si>
  <si>
    <t>ICRA AA</t>
  </si>
  <si>
    <t>INE865N07018</t>
  </si>
  <si>
    <t>INE081A08199</t>
  </si>
  <si>
    <t>BWR AA</t>
  </si>
  <si>
    <t>INE115A07GB0</t>
  </si>
  <si>
    <t>INE001A07QC9</t>
  </si>
  <si>
    <t>INE906B07FE6</t>
  </si>
  <si>
    <t>(b) Privately Placed / Unlisted</t>
  </si>
  <si>
    <t>INE003S07155</t>
  </si>
  <si>
    <t>CARE A+</t>
  </si>
  <si>
    <t>INE321N07244</t>
  </si>
  <si>
    <t>Government Securities</t>
  </si>
  <si>
    <t>IN0020170042</t>
  </si>
  <si>
    <t>6.68% GOI 2031, 17-Sep-2031</t>
  </si>
  <si>
    <t>SOVEREIGN</t>
  </si>
  <si>
    <t>IN0020170026</t>
  </si>
  <si>
    <t>6.79% GOI 2027, 15-May-2027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</si>
  <si>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</si>
  <si>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</si>
  <si>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</si>
  <si>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</si>
  <si>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</si>
  <si>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29Dec2017</t>
  </si>
  <si>
    <t>NAV as on 29-Dec-2017</t>
  </si>
  <si>
    <t>b) Dividends declared during the Half - year ended 29-Dec-2017</t>
  </si>
  <si>
    <t>Nil</t>
  </si>
  <si>
    <t>c) Average Maturity as on 29-Dec-2017</t>
  </si>
  <si>
    <t>Years</t>
  </si>
  <si>
    <t>Rating</t>
  </si>
  <si>
    <t>INE848E07799</t>
  </si>
  <si>
    <t>CARE AAA</t>
  </si>
  <si>
    <t>INE053T07026</t>
  </si>
  <si>
    <t>IND AAA</t>
  </si>
  <si>
    <t>INE020B08AF2</t>
  </si>
  <si>
    <t>INE053F07942</t>
  </si>
  <si>
    <t>INE976G08064</t>
  </si>
  <si>
    <t>INE752E07LT4</t>
  </si>
  <si>
    <t>INE428A08077</t>
  </si>
  <si>
    <t>IND A</t>
  </si>
  <si>
    <t>INE084A08078</t>
  </si>
  <si>
    <t>CRISIL A+</t>
  </si>
  <si>
    <t>INE667A08104</t>
  </si>
  <si>
    <t>CARE AA-</t>
  </si>
  <si>
    <t>INE134E08DM5</t>
  </si>
  <si>
    <t>INE752E07NN3</t>
  </si>
  <si>
    <t>Money Market Instruments</t>
  </si>
  <si>
    <t>Certificate of Deposit</t>
  </si>
  <si>
    <t>INE480Q16184</t>
  </si>
  <si>
    <t>CRISIL A1+</t>
  </si>
  <si>
    <t>INE092T16BG2</t>
  </si>
  <si>
    <t>CARE A1+</t>
  </si>
  <si>
    <r>
      <t>Franklin India Banking &amp; PSU Debt Fund As of -29De</t>
    </r>
    <r>
      <rPr>
        <b/>
        <sz val="8"/>
        <color theme="1"/>
        <rFont val="Arial"/>
        <family val="2"/>
      </rPr>
      <t>c2017</t>
    </r>
  </si>
  <si>
    <t>Franklin India Savings Plus Fund As of -29Dec2017</t>
  </si>
  <si>
    <t>INE115A07LA2</t>
  </si>
  <si>
    <t>INE110L07062</t>
  </si>
  <si>
    <t>INE556F09593</t>
  </si>
  <si>
    <t>INE482A07043</t>
  </si>
  <si>
    <t>CARE AA</t>
  </si>
  <si>
    <t>INE607M08014</t>
  </si>
  <si>
    <t>CARE AA(SO)</t>
  </si>
  <si>
    <t>INE017A08151</t>
  </si>
  <si>
    <t>INE296A07ON7</t>
  </si>
  <si>
    <t>INE916DA7MX1</t>
  </si>
  <si>
    <t>INE001A07OO9</t>
  </si>
  <si>
    <t>INE851M07119</t>
  </si>
  <si>
    <t>INE296A07QB7</t>
  </si>
  <si>
    <t>INE115A07IO9</t>
  </si>
  <si>
    <t>INE458U07025</t>
  </si>
  <si>
    <t>CARE AAA(SO)</t>
  </si>
  <si>
    <t>INE321N07228</t>
  </si>
  <si>
    <t>INE999J07013</t>
  </si>
  <si>
    <t>BWR AA-</t>
  </si>
  <si>
    <t>INE238A16Q90</t>
  </si>
  <si>
    <t>ICRA A1+</t>
  </si>
  <si>
    <t>INE237A16Y00</t>
  </si>
  <si>
    <t>INE040A16BM9</t>
  </si>
  <si>
    <t>INE261F16231</t>
  </si>
  <si>
    <t>INE238A16R08</t>
  </si>
  <si>
    <t>Commercial Paper</t>
  </si>
  <si>
    <t>INE031A14309</t>
  </si>
  <si>
    <t>INE477A14809</t>
  </si>
  <si>
    <t>INE916D14H32</t>
  </si>
  <si>
    <t>INE774D14LV2</t>
  </si>
  <si>
    <t>IN002017X056</t>
  </si>
  <si>
    <t>323 DTB (13MAR2018), 13-Mar-2018</t>
  </si>
  <si>
    <t>IN2920150306</t>
  </si>
  <si>
    <t>8.39% RAJASTHAN SDL UDAY (15MAR2021), 15-Mar-2021</t>
  </si>
  <si>
    <t>** Non - Traded / Thinly Traded Scrips</t>
  </si>
  <si>
    <t>INE053F07959</t>
  </si>
  <si>
    <t>INE134E08GX5</t>
  </si>
  <si>
    <t>INE261F08477</t>
  </si>
  <si>
    <t>INE752E07MI5</t>
  </si>
  <si>
    <t>INE020B08823</t>
  </si>
  <si>
    <t>ICRA AAA</t>
  </si>
  <si>
    <t>INE115A07LK1</t>
  </si>
  <si>
    <t>INE733E07CF2</t>
  </si>
  <si>
    <t>INE001A07QF2</t>
  </si>
  <si>
    <t>INE895D08766</t>
  </si>
  <si>
    <r>
      <t>Franklin India Fixed Maturity Plans – Series 1 – P</t>
    </r>
    <r>
      <rPr>
        <b/>
        <sz val="8"/>
        <color theme="1"/>
        <rFont val="Arial"/>
        <family val="2"/>
      </rPr>
      <t>lan A As of -29Dec2017</t>
    </r>
  </si>
  <si>
    <r>
      <t>Franklin India Fixed Maturity Plans – Series 1 – P</t>
    </r>
    <r>
      <rPr>
        <b/>
        <sz val="8"/>
        <color theme="1"/>
        <rFont val="Arial"/>
        <family val="2"/>
      </rPr>
      <t>lan B As of -29Dec2017</t>
    </r>
  </si>
  <si>
    <t>INE733E07JZ5</t>
  </si>
  <si>
    <t>INE477A07274</t>
  </si>
  <si>
    <t>INE031A08541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</si>
  <si>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</si>
  <si>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</si>
  <si>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</si>
  <si>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</si>
  <si>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</si>
  <si>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</si>
  <si>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</si>
  <si>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INE002A08526</t>
  </si>
  <si>
    <t>INE244N07065</t>
  </si>
  <si>
    <t>INE895D08725</t>
  </si>
  <si>
    <r>
      <t>Franklin India Fixed Maturity Plans – Series 2 – P</t>
    </r>
    <r>
      <rPr>
        <b/>
        <sz val="8"/>
        <color theme="1"/>
        <rFont val="Arial"/>
        <family val="2"/>
      </rPr>
      <t>lan A As of -29Dec2017</t>
    </r>
  </si>
  <si>
    <t>INE261F08956</t>
  </si>
  <si>
    <t>INE020B08AN6</t>
  </si>
  <si>
    <t>INE115A07JB4</t>
  </si>
  <si>
    <r>
      <t>Franklin India Fixed Maturity Plans – Series 2 – P</t>
    </r>
    <r>
      <rPr>
        <b/>
        <sz val="8"/>
        <color theme="1"/>
        <rFont val="Arial"/>
        <family val="2"/>
      </rPr>
      <t>lan B As of -29Dec2017</t>
    </r>
  </si>
  <si>
    <t>IN0020150051</t>
  </si>
  <si>
    <t>7.73% GOI 2034, 19-Dec-2034</t>
  </si>
  <si>
    <r>
      <t>Franklin India Government Securities Long Term Por</t>
    </r>
    <r>
      <rPr>
        <b/>
        <sz val="8"/>
        <color theme="1"/>
        <rFont val="Arial"/>
        <family val="2"/>
      </rPr>
      <t>tfolio As of -29Dec2017</t>
    </r>
  </si>
  <si>
    <r>
      <t>Franklin India Government Securities Fund As of -2</t>
    </r>
    <r>
      <rPr>
        <b/>
        <sz val="8"/>
        <color theme="1"/>
        <rFont val="Arial"/>
        <family val="2"/>
      </rPr>
      <t>9Dec2017</t>
    </r>
  </si>
  <si>
    <t>INE155A08308</t>
  </si>
  <si>
    <t>INE036A07484</t>
  </si>
  <si>
    <t>IND A+(SO)</t>
  </si>
  <si>
    <t>INE616U07036</t>
  </si>
  <si>
    <t>INE528G08352</t>
  </si>
  <si>
    <t>INE038A07258</t>
  </si>
  <si>
    <t>INE623B07099</t>
  </si>
  <si>
    <t>INE271C07137</t>
  </si>
  <si>
    <t>ICRA A</t>
  </si>
  <si>
    <t>INE205A07048</t>
  </si>
  <si>
    <t>INE140A07369</t>
  </si>
  <si>
    <t>INE146O08043</t>
  </si>
  <si>
    <t>INE657N07381</t>
  </si>
  <si>
    <t>INE245A08083</t>
  </si>
  <si>
    <t>INE641O08035</t>
  </si>
  <si>
    <t>INE245A08042</t>
  </si>
  <si>
    <t>CRISIL AA-</t>
  </si>
  <si>
    <t>INE434A08067</t>
  </si>
  <si>
    <t>INE202B07HT4</t>
  </si>
  <si>
    <t>INE202B07IK1</t>
  </si>
  <si>
    <t>INE434A08083</t>
  </si>
  <si>
    <t>INE623B07107</t>
  </si>
  <si>
    <t>INE880J07049</t>
  </si>
  <si>
    <t>INE423Y07013</t>
  </si>
  <si>
    <t>INE931Q08035</t>
  </si>
  <si>
    <t>CARE A+(SO)</t>
  </si>
  <si>
    <t>INE445K07023</t>
  </si>
  <si>
    <t>CARE AA+(SO)</t>
  </si>
  <si>
    <t>INE003S07189</t>
  </si>
  <si>
    <t>INE445K07031</t>
  </si>
  <si>
    <t>INE960S07065</t>
  </si>
  <si>
    <t>BWR AA- (SO)</t>
  </si>
  <si>
    <t>INE720G08082</t>
  </si>
  <si>
    <t>ICRA A-</t>
  </si>
  <si>
    <t>INE357U08019</t>
  </si>
  <si>
    <t>INE321N07236</t>
  </si>
  <si>
    <t>INE507R07033</t>
  </si>
  <si>
    <t>BWR A-(SO)</t>
  </si>
  <si>
    <r>
      <t>Franklin India Income Builder Account As of -29Dec</t>
    </r>
    <r>
      <rPr>
        <b/>
        <sz val="8"/>
        <color theme="1"/>
        <rFont val="Arial"/>
        <family val="2"/>
      </rPr>
      <t>2017</t>
    </r>
  </si>
  <si>
    <t>INE252T07016</t>
  </si>
  <si>
    <t>ICRA A+</t>
  </si>
  <si>
    <t>INE205A07022</t>
  </si>
  <si>
    <t>INE001A07PK4</t>
  </si>
  <si>
    <t>INE092T16710</t>
  </si>
  <si>
    <t>INE261F14CD2</t>
  </si>
  <si>
    <t>INE110L14FJ9</t>
  </si>
  <si>
    <t>INE514E14LY4</t>
  </si>
  <si>
    <t>INE860H14B63</t>
  </si>
  <si>
    <t>INE975F14LL1</t>
  </si>
  <si>
    <t>INE623B14988</t>
  </si>
  <si>
    <t>INE265J14908</t>
  </si>
  <si>
    <t>INE751F14111</t>
  </si>
  <si>
    <t>CARE A1</t>
  </si>
  <si>
    <t>INE850M14653</t>
  </si>
  <si>
    <t>INE001A14QM4</t>
  </si>
  <si>
    <t>INE572E14CV7</t>
  </si>
  <si>
    <r>
      <t>Franklin India Cash Management Account As of -29De</t>
    </r>
    <r>
      <rPr>
        <b/>
        <sz val="8"/>
        <color theme="1"/>
        <rFont val="Arial"/>
        <family val="2"/>
      </rPr>
      <t>c2017</t>
    </r>
  </si>
  <si>
    <t>Franklin India Low Duration Fund As of -29Dec2017</t>
  </si>
  <si>
    <t>INE271C07111</t>
  </si>
  <si>
    <t>INE428A08085</t>
  </si>
  <si>
    <t>BWR A</t>
  </si>
  <si>
    <t>INE623B07123</t>
  </si>
  <si>
    <t>INE949L08285</t>
  </si>
  <si>
    <t>INE001A07QE5</t>
  </si>
  <si>
    <t>INE949L08194</t>
  </si>
  <si>
    <t>INE265J07183</t>
  </si>
  <si>
    <t>INE037E08060</t>
  </si>
  <si>
    <t>INE063P08096</t>
  </si>
  <si>
    <t>INE112A08028</t>
  </si>
  <si>
    <t>CRISIL A-</t>
  </si>
  <si>
    <t>INE001A07QW7</t>
  </si>
  <si>
    <t>INE112A08036</t>
  </si>
  <si>
    <t>BWR A+</t>
  </si>
  <si>
    <t>INE146O07052</t>
  </si>
  <si>
    <t>INE063P08088</t>
  </si>
  <si>
    <t>INE247U07014</t>
  </si>
  <si>
    <t>CRISIL A</t>
  </si>
  <si>
    <t>INE850M08036</t>
  </si>
  <si>
    <t>INE063P08104</t>
  </si>
  <si>
    <t>INE015L07352</t>
  </si>
  <si>
    <t>ICRA AA(SO)</t>
  </si>
  <si>
    <t>INE155A08084</t>
  </si>
  <si>
    <t>INE205A07113</t>
  </si>
  <si>
    <t>INE434A09149</t>
  </si>
  <si>
    <t>INE063P07148</t>
  </si>
  <si>
    <t>INE268A07160</t>
  </si>
  <si>
    <t>INE949L08293</t>
  </si>
  <si>
    <t>INE115A07GH7</t>
  </si>
  <si>
    <t>INE351E08024</t>
  </si>
  <si>
    <t>BWR A(SO)</t>
  </si>
  <si>
    <t>INE428K07011</t>
  </si>
  <si>
    <t>INE598K07011</t>
  </si>
  <si>
    <t>ICRA A(SO)</t>
  </si>
  <si>
    <t>INE333T07048</t>
  </si>
  <si>
    <t>INE311S08135</t>
  </si>
  <si>
    <t>BWR A+ (SO)</t>
  </si>
  <si>
    <t>INE125X07016</t>
  </si>
  <si>
    <t>ICRA A+(SO)</t>
  </si>
  <si>
    <t>INE840S07085</t>
  </si>
  <si>
    <t>INE285T07040</t>
  </si>
  <si>
    <t>INE498F07063</t>
  </si>
  <si>
    <t>INE680R07012</t>
  </si>
  <si>
    <t>INE445K07197</t>
  </si>
  <si>
    <t>INE392R08020</t>
  </si>
  <si>
    <t>INE918T07038</t>
  </si>
  <si>
    <t>INE316W07013</t>
  </si>
  <si>
    <t>INE960S07016</t>
  </si>
  <si>
    <t>INE960S07040</t>
  </si>
  <si>
    <t>INE960S07073</t>
  </si>
  <si>
    <t>INE960S07081</t>
  </si>
  <si>
    <t>INE606L08166</t>
  </si>
  <si>
    <t>INE081T08090</t>
  </si>
  <si>
    <t>INE918T07020</t>
  </si>
  <si>
    <t>INE082T07017</t>
  </si>
  <si>
    <t>INE261F16256</t>
  </si>
  <si>
    <t>INE556F16226</t>
  </si>
  <si>
    <t>INE238A16S56</t>
  </si>
  <si>
    <t>INE092T16934</t>
  </si>
  <si>
    <t>INE238A16U78</t>
  </si>
  <si>
    <t>INE090A164N0</t>
  </si>
  <si>
    <t>INE001A14QX1</t>
  </si>
  <si>
    <t>INE572E14BV9</t>
  </si>
  <si>
    <t>INE477A14767</t>
  </si>
  <si>
    <t>INE458U14070</t>
  </si>
  <si>
    <t>INE477A14726</t>
  </si>
  <si>
    <t>INE371K14555</t>
  </si>
  <si>
    <t>INE001A14RR1</t>
  </si>
  <si>
    <t>INE531A01024</t>
  </si>
  <si>
    <t>Kansai Nerolac Paints Ltd.</t>
  </si>
  <si>
    <t>INE298A01020</t>
  </si>
  <si>
    <t>Cummins India Ltd.</t>
  </si>
  <si>
    <t>Industrial Products</t>
  </si>
  <si>
    <t>INE522F01014</t>
  </si>
  <si>
    <t>Coal India Ltd.</t>
  </si>
  <si>
    <t>Minerals/mining</t>
  </si>
  <si>
    <t>INE115A07HY0</t>
  </si>
  <si>
    <t>INE081A08207</t>
  </si>
  <si>
    <t>INE134E08HV7</t>
  </si>
  <si>
    <t>INE528G09061</t>
  </si>
  <si>
    <r>
      <t>Franklin India Monthly Income Plan As of -29Dec201</t>
    </r>
    <r>
      <rPr>
        <b/>
        <sz val="8"/>
        <color theme="1"/>
        <rFont val="Arial"/>
        <family val="2"/>
      </rPr>
      <t>7</t>
    </r>
  </si>
  <si>
    <t>Franklin India Pension Plan As of -29Dec2017</t>
  </si>
  <si>
    <t>INE481G01011</t>
  </si>
  <si>
    <t>UltraTech Cement Ltd.</t>
  </si>
  <si>
    <t>INE685A01028</t>
  </si>
  <si>
    <t>Torrent Pharmaceuticals Ltd.</t>
  </si>
  <si>
    <t>INE271C07129</t>
  </si>
  <si>
    <t>INE115A07FQ0</t>
  </si>
  <si>
    <t>INE694L07107</t>
  </si>
  <si>
    <t>INE270O08033</t>
  </si>
  <si>
    <t>IND A-</t>
  </si>
  <si>
    <t>INE202B07IJ3</t>
  </si>
  <si>
    <t>INE271C07152</t>
  </si>
  <si>
    <t>INE205A07089</t>
  </si>
  <si>
    <t>INE270O08025</t>
  </si>
  <si>
    <t>INE146O08050</t>
  </si>
  <si>
    <t>INE623B07115</t>
  </si>
  <si>
    <t>INE271C07160</t>
  </si>
  <si>
    <t>INE001A07PL2</t>
  </si>
  <si>
    <t>INE001A07PS7</t>
  </si>
  <si>
    <t>INE146O08084</t>
  </si>
  <si>
    <t>INE146O08068</t>
  </si>
  <si>
    <t>INE036A07468</t>
  </si>
  <si>
    <t>INE202B07IL9</t>
  </si>
  <si>
    <t>INE850M07111</t>
  </si>
  <si>
    <t>INE850M08028</t>
  </si>
  <si>
    <t>INE608A08025</t>
  </si>
  <si>
    <t>INE428A08069</t>
  </si>
  <si>
    <t>INE623B07131</t>
  </si>
  <si>
    <t>INE852O07048</t>
  </si>
  <si>
    <t>INE657N07399</t>
  </si>
  <si>
    <t>INE657N07407</t>
  </si>
  <si>
    <t>INE202B07IM7</t>
  </si>
  <si>
    <t>INE146O08100</t>
  </si>
  <si>
    <t>INE146O08092</t>
  </si>
  <si>
    <t>INE146O07078</t>
  </si>
  <si>
    <t>INE667A08070</t>
  </si>
  <si>
    <t>INE146O08027</t>
  </si>
  <si>
    <t>INE705A08094</t>
  </si>
  <si>
    <t>INE038A07274</t>
  </si>
  <si>
    <t>INE623B07198</t>
  </si>
  <si>
    <t>INE261F08519</t>
  </si>
  <si>
    <t>INE567W07011</t>
  </si>
  <si>
    <t>INE351E08032</t>
  </si>
  <si>
    <t>INE517B08034</t>
  </si>
  <si>
    <t>INE529N07010</t>
  </si>
  <si>
    <t>INE139S07017</t>
  </si>
  <si>
    <t>INE333T07055</t>
  </si>
  <si>
    <t>INE003S07122</t>
  </si>
  <si>
    <t>Privately Rated</t>
  </si>
  <si>
    <t>INE445K07106</t>
  </si>
  <si>
    <t>INE445K07098</t>
  </si>
  <si>
    <t>INE445K07080</t>
  </si>
  <si>
    <t>INE080T07029</t>
  </si>
  <si>
    <t>INE567W07029</t>
  </si>
  <si>
    <t>INE285T07065</t>
  </si>
  <si>
    <t>INE003S07072</t>
  </si>
  <si>
    <t>INE840S07051</t>
  </si>
  <si>
    <t>INE285T07099</t>
  </si>
  <si>
    <t>INE804K07013</t>
  </si>
  <si>
    <t>BWR AA+(SO)</t>
  </si>
  <si>
    <t>INE285T07057</t>
  </si>
  <si>
    <t>INE946S07098</t>
  </si>
  <si>
    <t>INE351E08040</t>
  </si>
  <si>
    <t>INE003S07080</t>
  </si>
  <si>
    <t>INE081T08025</t>
  </si>
  <si>
    <t>INE458U07033</t>
  </si>
  <si>
    <t>INE720G08074</t>
  </si>
  <si>
    <t>INE606L08158</t>
  </si>
  <si>
    <t>INE082T07025</t>
  </si>
  <si>
    <t>INE311S08093</t>
  </si>
  <si>
    <t>INE082T07033</t>
  </si>
  <si>
    <t>INE498F07071</t>
  </si>
  <si>
    <t>INE321N07152</t>
  </si>
  <si>
    <t>INE321N07194</t>
  </si>
  <si>
    <r>
      <t>Franklin India Short Term Income Plan As of -29Dec</t>
    </r>
    <r>
      <rPr>
        <b/>
        <sz val="8"/>
        <color theme="1"/>
        <rFont val="Arial"/>
        <family val="2"/>
      </rPr>
      <t>2017</t>
    </r>
  </si>
  <si>
    <t>INE084A08052</t>
  </si>
  <si>
    <t>INE081A08165</t>
  </si>
  <si>
    <t>INE271C07178</t>
  </si>
  <si>
    <t>INE503A08036</t>
  </si>
  <si>
    <t>ICRA A+ (HYB)</t>
  </si>
  <si>
    <t>INE949L08152</t>
  </si>
  <si>
    <t>INE220J07022</t>
  </si>
  <si>
    <t>CARE A</t>
  </si>
  <si>
    <t>INE036A07492</t>
  </si>
  <si>
    <t>INE949L08137</t>
  </si>
  <si>
    <t>INE850M08010</t>
  </si>
  <si>
    <t>INE202B07IO3</t>
  </si>
  <si>
    <t>INE003S07106</t>
  </si>
  <si>
    <t>INE333T07063</t>
  </si>
  <si>
    <t>INE080T07037</t>
  </si>
  <si>
    <t>INE946S07056</t>
  </si>
  <si>
    <t>INE840S07093</t>
  </si>
  <si>
    <t>INE575P08024</t>
  </si>
  <si>
    <t>INE458O07036</t>
  </si>
  <si>
    <t>INE081T08108</t>
  </si>
  <si>
    <t>INE003S07171</t>
  </si>
  <si>
    <r>
      <t>Franklin India Dynamic Accrual Fund As of -29Dec20</t>
    </r>
    <r>
      <rPr>
        <b/>
        <sz val="8"/>
        <color theme="1"/>
        <rFont val="Arial"/>
        <family val="2"/>
      </rPr>
      <t>17</t>
    </r>
  </si>
  <si>
    <t>INE084A08128</t>
  </si>
  <si>
    <t>INE146O08118</t>
  </si>
  <si>
    <t>INE850M08044</t>
  </si>
  <si>
    <t>INE036A07476</t>
  </si>
  <si>
    <t>INE001A07NY0</t>
  </si>
  <si>
    <t>INE511C08811</t>
  </si>
  <si>
    <t>INE623B07180</t>
  </si>
  <si>
    <t>INE517B08026</t>
  </si>
  <si>
    <t>INE476S08011</t>
  </si>
  <si>
    <t>INE575P08016</t>
  </si>
  <si>
    <t>INE311S08085</t>
  </si>
  <si>
    <t>INE946S07080</t>
  </si>
  <si>
    <t>INE285T07081</t>
  </si>
  <si>
    <t>INE946S07064</t>
  </si>
  <si>
    <t>INE840S07077</t>
  </si>
  <si>
    <t>INE003S07114</t>
  </si>
  <si>
    <t>INE840S07069</t>
  </si>
  <si>
    <t>INE285T07073</t>
  </si>
  <si>
    <t>INE080T07011</t>
  </si>
  <si>
    <t>INE918T07012</t>
  </si>
  <si>
    <t>INE311S08127</t>
  </si>
  <si>
    <r>
      <t>Franklin India Corporate Bond Opportunities Fund A</t>
    </r>
    <r>
      <rPr>
        <b/>
        <sz val="8"/>
        <color theme="1"/>
        <rFont val="Arial"/>
        <family val="2"/>
      </rPr>
      <t>s of -29Dec2017</t>
    </r>
  </si>
  <si>
    <t>INE115A07HJ1</t>
  </si>
  <si>
    <t>INE003S07098</t>
  </si>
  <si>
    <t>INE946S07072</t>
  </si>
  <si>
    <t>INE598K07029</t>
  </si>
  <si>
    <t>INE720G08066</t>
  </si>
  <si>
    <t>INE729R08015</t>
  </si>
  <si>
    <t>ICRA AA-(SO)</t>
  </si>
  <si>
    <r>
      <t>Franklin India Income Opportunities Fund As of -29</t>
    </r>
    <r>
      <rPr>
        <b/>
        <sz val="8"/>
        <color theme="1"/>
        <rFont val="Arial"/>
        <family val="2"/>
      </rPr>
      <t>Dec2017</t>
    </r>
  </si>
  <si>
    <t>INE850M07079</t>
  </si>
  <si>
    <t>INE237A16W85</t>
  </si>
  <si>
    <t>INE261F16249</t>
  </si>
  <si>
    <t>INE742O14518</t>
  </si>
  <si>
    <t>INE018E14KO9</t>
  </si>
  <si>
    <t>INE110L14FP6</t>
  </si>
  <si>
    <t>INE752P14530</t>
  </si>
  <si>
    <t>INE501G14514</t>
  </si>
  <si>
    <t>INE831R14793</t>
  </si>
  <si>
    <t>INE688I14EG9</t>
  </si>
  <si>
    <t>INE265J14916</t>
  </si>
  <si>
    <t>INE657N14NJ9</t>
  </si>
  <si>
    <t>INE501G14506</t>
  </si>
  <si>
    <t>INE261F14BZ7</t>
  </si>
  <si>
    <t>INE975F14LU2</t>
  </si>
  <si>
    <t>INE404K14DA2</t>
  </si>
  <si>
    <t>INE033L14HI1</t>
  </si>
  <si>
    <t>INE901W14455</t>
  </si>
  <si>
    <t>INE410J14AK6</t>
  </si>
  <si>
    <t>INE146O07086</t>
  </si>
  <si>
    <t>INE658R08115</t>
  </si>
  <si>
    <t>INE115A07MF9</t>
  </si>
  <si>
    <t>INE155A08274</t>
  </si>
  <si>
    <t>INE216P07142</t>
  </si>
  <si>
    <t>INE063P07130</t>
  </si>
  <si>
    <t>INE001A07OV4</t>
  </si>
  <si>
    <t>INE268A07152</t>
  </si>
  <si>
    <t>INE115A07HN3</t>
  </si>
  <si>
    <t>INE063P08054</t>
  </si>
  <si>
    <t>INE202B07HB2</t>
  </si>
  <si>
    <t>INE001A07PW9</t>
  </si>
  <si>
    <t>INE658R08024</t>
  </si>
  <si>
    <t>INE252T07024</t>
  </si>
  <si>
    <t>INE115A07GK1</t>
  </si>
  <si>
    <t>INE001A07PU3</t>
  </si>
  <si>
    <t>INE115A07LH7</t>
  </si>
  <si>
    <t>INE001A07PR9</t>
  </si>
  <si>
    <t>INE658R08032</t>
  </si>
  <si>
    <t>INE155A08118</t>
  </si>
  <si>
    <t>INE261F08808</t>
  </si>
  <si>
    <t>INE528S07052</t>
  </si>
  <si>
    <t>INE528S07045</t>
  </si>
  <si>
    <t>INE351E08016</t>
  </si>
  <si>
    <t>INE139S07025</t>
  </si>
  <si>
    <t>INE081T07027</t>
  </si>
  <si>
    <t>INE532S07021</t>
  </si>
  <si>
    <t>INE192L08092</t>
  </si>
  <si>
    <t>INE192L08084</t>
  </si>
  <si>
    <t>INE960S07024</t>
  </si>
  <si>
    <t>INE960S07032</t>
  </si>
  <si>
    <t>INE960S07057</t>
  </si>
  <si>
    <t>INE237A169A0</t>
  </si>
  <si>
    <t>INE371K14563</t>
  </si>
  <si>
    <t>INE404K14DC8</t>
  </si>
  <si>
    <t>INE404K14CZ1</t>
  </si>
  <si>
    <t>INE404K14DB0</t>
  </si>
  <si>
    <t>INE155A14NE2</t>
  </si>
  <si>
    <t>INE660N14AC5</t>
  </si>
  <si>
    <t>CARE A1+(SO)</t>
  </si>
  <si>
    <t>INE514E14MJ3</t>
  </si>
  <si>
    <r>
      <t>Franklin India Ultra Short Bond Fund As of -29Dec2</t>
    </r>
    <r>
      <rPr>
        <b/>
        <sz val="8"/>
        <color theme="1"/>
        <rFont val="Arial"/>
        <family val="2"/>
      </rPr>
      <t>017</t>
    </r>
  </si>
  <si>
    <t>Plan Name</t>
  </si>
  <si>
    <t xml:space="preserve">Dividend per unit </t>
  </si>
  <si>
    <t>Individual/HUF</t>
  </si>
  <si>
    <t>Others</t>
  </si>
  <si>
    <t>Retail Plan Daily Dividend Option</t>
  </si>
  <si>
    <t>Institutional Plan Daily Dividend Reinvestment Option</t>
  </si>
  <si>
    <t>Super Institutional Plan Daily Dividend Reinvestment Option</t>
  </si>
  <si>
    <t>Retail Plan Weekly Dividend Option</t>
  </si>
  <si>
    <t>Institutional Plan Weekly Dividend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</si>
  <si>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</si>
  <si>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</si>
  <si>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</si>
  <si>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Regular Plan Weekly Dividend Option</t>
  </si>
  <si>
    <t>Regular Plan Daily Divdend Reinvestment Option</t>
  </si>
  <si>
    <t>Direct Super Institutional Plan Daily Divdend Reinvestment Option</t>
  </si>
  <si>
    <t>Dividend Plan</t>
  </si>
  <si>
    <t>Direct Dividend Plan</t>
  </si>
  <si>
    <t>Retail Plan Quarterly Dividend Option</t>
  </si>
  <si>
    <t>Retail Plan Monthly Dividend Option</t>
  </si>
  <si>
    <t>Institutional Plan Monthly Dividend Option</t>
  </si>
  <si>
    <t>Direct Retail Plan Quarterly Dividend Option</t>
  </si>
  <si>
    <t>Direct Retail Plan Monthly Dividend Option</t>
  </si>
  <si>
    <t>Direct Retail Plan Weekly Dividend Option</t>
  </si>
  <si>
    <t>Monthly Dividend Plan</t>
  </si>
  <si>
    <t>Quarterly Dividend Plan</t>
  </si>
  <si>
    <t>Direct Monthly Dividend Plan</t>
  </si>
  <si>
    <t>Direct Quarterly Dividend Plan</t>
  </si>
  <si>
    <t>Quarterly Direct Dividend Plan</t>
  </si>
  <si>
    <t>Annual Dividend Plan</t>
  </si>
  <si>
    <t>Half Yearly Dividend Plan</t>
  </si>
  <si>
    <t>Direct Half Yearly Dividend Plan</t>
  </si>
  <si>
    <t>Direct Annual Dividend Plan</t>
  </si>
  <si>
    <t>Composite Plan Dividend Option</t>
  </si>
  <si>
    <t>Direct Composite Plan Dividend Option</t>
  </si>
  <si>
    <t>Quarterly Dividend Option</t>
  </si>
  <si>
    <t>Direct Quarterly Dividend Option</t>
  </si>
  <si>
    <t>Institutional Plan Dividend Option</t>
  </si>
  <si>
    <t>Direct Retail Plan Daily Dividend Option</t>
  </si>
  <si>
    <t>Dividend Option</t>
  </si>
  <si>
    <t>Direct Dividend Option</t>
  </si>
  <si>
    <t>NAV as on 30-Jun-2017</t>
  </si>
  <si>
    <t>Unclaimed Redemption Plan - Growth</t>
  </si>
  <si>
    <t>Unclaimed Dividend Plan - Growth</t>
  </si>
  <si>
    <t>Super Institutional Plan Growth Option</t>
  </si>
  <si>
    <t>Direct Super Institutional Plan Daily Dividend Option</t>
  </si>
  <si>
    <t>Institutional Plan Growth Option</t>
  </si>
  <si>
    <t>Super Institutional Plan Daily Dividend Option</t>
  </si>
  <si>
    <t>Retail Plan Growth Option</t>
  </si>
  <si>
    <t>Direct Super Institutional Plan Growth Option</t>
  </si>
  <si>
    <t>Institutional Plan Daily Dividend Option</t>
  </si>
  <si>
    <t>Direct Super Institutional Weekly Dividend Option</t>
  </si>
  <si>
    <t>Direct Super Institutional Daily Divdend Reinvestment Option</t>
  </si>
  <si>
    <t>Direct Super Institutional Growth Option</t>
  </si>
  <si>
    <t>Regular Plan Growth Option</t>
  </si>
  <si>
    <t>Growth Plan</t>
  </si>
  <si>
    <t>Direct Growth Plan</t>
  </si>
  <si>
    <t>Direct Retail Plan Growth Option</t>
  </si>
  <si>
    <t>PF Plan Dividend Option</t>
  </si>
  <si>
    <t>Direct Composite Plan Growth Option</t>
  </si>
  <si>
    <t>Direct PF Growth Option</t>
  </si>
  <si>
    <t>PF Plan Growth Option</t>
  </si>
  <si>
    <t>Composite Plan Growth Option</t>
  </si>
  <si>
    <t>Growth Option</t>
  </si>
  <si>
    <t>Direct Growth Option</t>
  </si>
  <si>
    <t xml:space="preserve">Dividend Plan </t>
  </si>
  <si>
    <t>Unclaimed Dividend Plan - Growth Option</t>
  </si>
  <si>
    <t>Unclaimed Redemption Plan - Growth Option</t>
  </si>
  <si>
    <r>
      <t>Franklin India Treasury Management Account As of -</t>
    </r>
    <r>
      <rPr>
        <b/>
        <sz val="8"/>
        <color theme="1"/>
        <rFont val="Arial"/>
        <family val="2"/>
      </rPr>
      <t>29 Dec 2017</t>
    </r>
  </si>
  <si>
    <t>a) NAV at the beginning and at the end of the Half-year ended 29 Dec 2017</t>
  </si>
  <si>
    <t>9.36% Vedanta Ltd (30-Dec-2017) **</t>
  </si>
  <si>
    <t>11.15% IFMR Capital Finance Pvt Ltd (13-Mar-2018) **</t>
  </si>
  <si>
    <t>11.50% Xander Finance Pvt Ltd (03-Feb-2018) **</t>
  </si>
  <si>
    <t>8.00% Housing Development Finance Corp Ltd (15-Jan-2018) **</t>
  </si>
  <si>
    <t>Idfc Bank Ltd (12-Jan-2018) **</t>
  </si>
  <si>
    <t>Kotak Mahindra Bank Ltd (01-Feb-2018) **</t>
  </si>
  <si>
    <t>Reliance Jio Infocomm Limited (08-Jan-2018) **</t>
  </si>
  <si>
    <t>Reliance Retail Ltd (16-Jan-2018) **</t>
  </si>
  <si>
    <t>National Bank For Agriculture And Rural Developm (01-Mar-2018) **</t>
  </si>
  <si>
    <t>Reliance Jio Infocomm Limited (12-Feb-2018) **</t>
  </si>
  <si>
    <t>Future Retail Ltd (15-Feb-2018) **</t>
  </si>
  <si>
    <t>IFMR Capital Finance Pvt Ltd (22-Feb-2018) **</t>
  </si>
  <si>
    <t>Aditya Birla Housing Finance Ltd (05-Feb-2018) **</t>
  </si>
  <si>
    <t>Capital First Ltd (08-Mar-2018) **</t>
  </si>
  <si>
    <t>Housing Development Finance Corp Ltd (25-Jan-2018) **</t>
  </si>
  <si>
    <t>Tata International Limited (26-Mar-2018) **</t>
  </si>
  <si>
    <t>Export-Import Bank Of India (14-Mar-2018) **</t>
  </si>
  <si>
    <t>Edelweiss Commodities Services Ltd (06-Feb-2018) **</t>
  </si>
  <si>
    <t>Kotak Mahindra Investments Ltd (30-Jan-2018) **</t>
  </si>
  <si>
    <t>Shapoorji Pallonji And Co Pvt Ltd (08-Feb-2018) **</t>
  </si>
  <si>
    <t>Kotak Mahindra Investments Ltd (15-Feb-2018) **</t>
  </si>
  <si>
    <t>Tata Capital Housing Finance Ltd (26-Feb-2018) **</t>
  </si>
  <si>
    <t>Future Enterprises Ltd (08-Feb-2018) **</t>
  </si>
  <si>
    <t>Kotak Commodity Service Pvt Ltd (31-Jan-2018) **</t>
  </si>
  <si>
    <t>Aditya Birla Finance Ltd (26-Mar-2018) **</t>
  </si>
  <si>
    <t>National Bank For Agriculture And Rural Development (20-Feb-2018) **</t>
  </si>
  <si>
    <t>National Bank For Agriculture And Rural Development (01-Mar-2018) **</t>
  </si>
  <si>
    <t>National Bank For Agriculture And Rural Development (31-Jan-2018) **</t>
  </si>
  <si>
    <t>SBI Cards &amp; Payment Services Pvt Ltd (05-Feb-2018) **</t>
  </si>
  <si>
    <t>HT Media Ltd (25-Jan-2018) **</t>
  </si>
  <si>
    <t>PNB Housing Finance Ltd (14-Mar-2018) **</t>
  </si>
  <si>
    <t>JM Financial Asset Reconstruction Co Ltd (05-Mar-2018) **</t>
  </si>
  <si>
    <t>JM Financial Asset Reconstruction Co Ltd (07-Mar-2018) **</t>
  </si>
  <si>
    <t>HT Media Ltd (16-Jan-2018) **</t>
  </si>
  <si>
    <t>JM Financial Capital Ltd (19-Mar-2018) **</t>
  </si>
  <si>
    <t>INE964Q07012</t>
  </si>
  <si>
    <t>INE209W07010</t>
  </si>
  <si>
    <t>8.5% Edelweiss Commodities Services Ltd (31-Jan-2020) **</t>
  </si>
  <si>
    <t>Tata Power Renewable Energy Ltd (SBI + 13Bps) (22-Jan-2025) **</t>
  </si>
  <si>
    <t>AU Small Finance Bank Ltd (SBI + 0 Bps) (26-Jun-2020) **</t>
  </si>
  <si>
    <t>Hinduja Leyland Finance Ltd (SBI + 0 Bps) (15-May-2020) **</t>
  </si>
  <si>
    <t>Aspire Home Finance Corp Ltd (SBI + 0 Bps) (21-Jul-2023) **</t>
  </si>
  <si>
    <t>10.15% Equitas Small Finance Bank Ltd (30-Aug-2019) **</t>
  </si>
  <si>
    <t>Hinduja Leyland Finance Ltd (SBI + 0 Bps) (29-Apr-2020) **</t>
  </si>
  <si>
    <t>AU Small Finance Bank Ltd (SBI MCLR + 85 Bps) (17-Mar-2020) **</t>
  </si>
  <si>
    <t>7.33% Housing Development Finance Corp Ltd (11-Dec-2018) **</t>
  </si>
  <si>
    <t>9.05% Dewan Housing Finance Corp Ltd (09-Sep-2019) **</t>
  </si>
  <si>
    <t>7.70% Tata Power Co Ltd (02-Aug-2019) **</t>
  </si>
  <si>
    <t>10.25% Future Retail Ltd, Series A (06-Apr-2020) **</t>
  </si>
  <si>
    <t>7.20% LIC Housing Finance Ltd (12-Sep-2018) **</t>
  </si>
  <si>
    <t>CEAT Ltd (SBI + 0 Bps) (31-Jul-2025) **</t>
  </si>
  <si>
    <t>7.60% Vedanta Ltd (31-May-2019) **</t>
  </si>
  <si>
    <t>10.75% Edelweiss Asset Reconstruction Co Ltd (15-Jul-2019) **</t>
  </si>
  <si>
    <t>8.25% Tata Motors Ltd (28-Jan-2019) **</t>
  </si>
  <si>
    <t>10.10% Future Retail Ltd, Series IX-D, (17-Apr-2020) **</t>
  </si>
  <si>
    <t>10.10% Future Retail Ltd, Series IX-E (17-Apr-2020) **</t>
  </si>
  <si>
    <t>9.17% Vedanta Ltd (05-Jul-2023) **</t>
  </si>
  <si>
    <t>9.15% Tata Steel Ltd (24-Jan-2019) **</t>
  </si>
  <si>
    <t>8.70% Edelweiss Agri Value Chain Ltd (30-Jun-2027) **</t>
  </si>
  <si>
    <t>9.00% Aavas Financiers Limited (10-Oct-2019) **</t>
  </si>
  <si>
    <t>11.66% Equitas Small Finance Bank Ltd (28-Jul-2020) **</t>
  </si>
  <si>
    <t>8.38% Housing Development Finance Corp Ltd (09-Mar-2018) **</t>
  </si>
  <si>
    <t>9.17% Vedanta Ltd (04-Jul-2023) **</t>
  </si>
  <si>
    <t>9.60% IFMR Capital Finance Pvt Ltd (27-Dec-2019) **</t>
  </si>
  <si>
    <t>AU Small Finance Bank Ltd (SBI + 0 Bps) (21-May-2020) **</t>
  </si>
  <si>
    <t>11.66% Equitas Small Finance Bank Ltd (14-Aug-2020) **</t>
  </si>
  <si>
    <t>8.70% Edelweiss Commodities Services Ltd (30-Jun-2027) **</t>
  </si>
  <si>
    <t>9.48% Tata Power Co Ltd (17-Nov-2019) **</t>
  </si>
  <si>
    <t>10.44% IFMR Capital Finance Pvt Ltd Series A (02-Aug-2019) **</t>
  </si>
  <si>
    <t>9.41% LIC Housing Finance Ltd (08-Feb-2019)</t>
  </si>
  <si>
    <t>10.15% Equitas Small Finance Bank Ltd (26-Aug-2019) **</t>
  </si>
  <si>
    <t>11.90% JSW Infrastructure Ltd (07-Mar-2019) **</t>
  </si>
  <si>
    <t>9.1% Dewan Housing Finance Corp Ltd (16-Mar-2018) **</t>
  </si>
  <si>
    <t>8.25% Vedanta Ltd (28-Oct-2019) **</t>
  </si>
  <si>
    <t>8.13% Piramal Enterprises Ltd (27-Jun-2019)</t>
  </si>
  <si>
    <t>7.45% Housing Development Finance Corp Ltd (14-Jun-2018) **</t>
  </si>
  <si>
    <t>7.40% Housing Development Finance Corp Ltd (22-Nov-2018) **</t>
  </si>
  <si>
    <t>8.72% LIC Housing Finance Ltd (28-Nov-2019) **</t>
  </si>
  <si>
    <t>10.00% Tata Motors Ltd (28-May-2019) **</t>
  </si>
  <si>
    <t>11.00% Aspire Home Finance Corp Ltd (03-May-2021) **</t>
  </si>
  <si>
    <t>8.60% LIC Housing Finance Ltd (27-Jul-2018) **</t>
  </si>
  <si>
    <t>11.50% Xander Finance Pvt Ltd (03-Aug-2018) **</t>
  </si>
  <si>
    <t>8.61% LIC Housing Finance Ltd (11-Dec-2019) **</t>
  </si>
  <si>
    <t>7.80% Housing Development Finance Corp Ltd (11-Nov-2019) **</t>
  </si>
  <si>
    <t>7.79% LIC Housing Finance Ltd (10-May-2019) **</t>
  </si>
  <si>
    <t>7.69% Housing Development Finance Corp Ltd (04-Dec-2019)</t>
  </si>
  <si>
    <t>11.00% Aspire Home Finance Corp Ltd (16-May-2021) **</t>
  </si>
  <si>
    <t>11.19% Equitas Small Finance Bank Ltd (08-Jan-2021) **</t>
  </si>
  <si>
    <t>8.63% Volkswagen Finance Pvt Ltd (28-Dec-2018) **</t>
  </si>
  <si>
    <t>9.69% Tata Motors Ltd (29-Mar-2019) **</t>
  </si>
  <si>
    <t>7.18% National Bank For Agriculture And Rural Development (23-Mar-2020) **</t>
  </si>
  <si>
    <t>7.50% Vedanta Ltd (29-Nov-2019) **</t>
  </si>
  <si>
    <t>9.00%  Edelweiss Retail Finance Ltd Option IV (19-Aug-2020) **</t>
  </si>
  <si>
    <t>9% Edelweiss Retail Finance Limited (19-Aug-2020) **</t>
  </si>
  <si>
    <t>12.25% DLF Ltd, Series II (10-Aug-2018) **</t>
  </si>
  <si>
    <t>9.41% LIC Housing Finance Ltd (16-Feb-2018) **</t>
  </si>
  <si>
    <t>ATC Telecom Infrastructure Ltd (SBI + 60 Bps) (28-Apr-2020) **</t>
  </si>
  <si>
    <t>9.50% Piramal Realty Private Limited (13-Mar-2020) **</t>
  </si>
  <si>
    <t>9.20% Dlf Home Developers Ltd (21-Nov-2019) **</t>
  </si>
  <si>
    <t>0.00% KKR India Financial Services Pvt Ltd (09-Feb-2020) **</t>
  </si>
  <si>
    <t>0.00% Yes Capital India Pvt Ltd (12-Oct-2020) **</t>
  </si>
  <si>
    <t>9.50% Aasan Corporate Solutions Pvt Ltd (20-Dec-2019) **</t>
  </si>
  <si>
    <t>9.50% Aasan Corporate Solutions Pvt Ltd (13-Mar-2020) **</t>
  </si>
  <si>
    <t>0.00% Dish Infra Services Pvt Ltd (28-May-2018) **</t>
  </si>
  <si>
    <t>0.00% JSW Techno Projects Management Ltd (07-Dec-2018) **</t>
  </si>
  <si>
    <t>0.00% JSW Techno Projects Management Ltd (09-Jun-2018) **</t>
  </si>
  <si>
    <t>0.00% KKR India Financial Services Pvt Ltd (10-Apr-2020) **</t>
  </si>
  <si>
    <t>0.00% Dolvi Minerals And Metals Pvt Limited (22-Oct-2019) **</t>
  </si>
  <si>
    <t>0.00% SBK Properties Pvt Ltd (09-Jan-2020) **</t>
  </si>
  <si>
    <t>0.00% Reliance Broadcast Network Ltd (14-Dec-2018) **</t>
  </si>
  <si>
    <t>10.25% Renew Solar Power Private Limited (29-Nov-2019) **</t>
  </si>
  <si>
    <t>0.00% KKR India Financial Services Pvt Ltd (10-Mar-2021) **</t>
  </si>
  <si>
    <t>9.50% Aasan Corporate Solutions Pvt Ltd (13-Dec-2019)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</si>
  <si>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</si>
  <si>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</si>
  <si>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</si>
  <si>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0.00% KKR India Financial Services Pvt Ltd (09-Jul-2020) **</t>
  </si>
  <si>
    <t>11.8% Aasan Corporate Solutions Pvt Ltd (29-Jun-2018) **</t>
  </si>
  <si>
    <t>9.6% MA Multi-Trade Pvt Ltd (17-Feb-2020) **</t>
  </si>
  <si>
    <t>7.85% Talwandi Sabo Power Ltd (04-Aug-2020) **</t>
  </si>
  <si>
    <t>9.55% Piramal Finance Ltd (08-Mar-2027) **</t>
  </si>
  <si>
    <t>0.00% LIC Housing Finance Ltd (02-Sep-2019) **</t>
  </si>
  <si>
    <t>9.50% Yes Bank Ltd (23-12-2021) **</t>
  </si>
  <si>
    <t>0.00% RKN Retail Pvt Ltd (30-Apr-2020) **</t>
  </si>
  <si>
    <t>9.20% Andhra Bank (31-Oct-2022) **</t>
  </si>
  <si>
    <t>8.40% Edelweiss Commodities Services Ltd (26-Oct-2020) **</t>
  </si>
  <si>
    <t>12.25% DLF Ltd., Tranche II Series IV, (11-Aug-2020) **</t>
  </si>
  <si>
    <t>Reliance Infrastructure Ltd (IBL+10Bps) (25-Sep-2018) **</t>
  </si>
  <si>
    <t>12.25% DLF Ltd, Series IV (11-Aug-2020) **</t>
  </si>
  <si>
    <t>12.25% DLF Ltd, Series III (09-Aug-2019) **</t>
  </si>
  <si>
    <t>11.95% Future Consumer Ltd (17-Mar-2018) **</t>
  </si>
  <si>
    <t>10.99% Andhra Bank (05-Aug-2021) **</t>
  </si>
  <si>
    <t>10.75% Tata Power Co Ltd (21-Aug-2022)</t>
  </si>
  <si>
    <t>9.6% Hindalco Industries Ltd (02-Aug-2022) **</t>
  </si>
  <si>
    <t>9.23% Corporation Bank Ltd (14-Nov-2022) **</t>
  </si>
  <si>
    <t>9.20% Hinduja Leyland Finance Ltd (13-Sep-2024) **</t>
  </si>
  <si>
    <t>11.00% Bank Of India (08-Aug-2024) **</t>
  </si>
  <si>
    <t>9.55% Hindalco Industries Ltd (25-Apr-2022) **</t>
  </si>
  <si>
    <t>10.90% DLF Emporio Ltd (21-Nov-2021) **</t>
  </si>
  <si>
    <t>11.50% Bank Of India (22-Jun-2021) **</t>
  </si>
  <si>
    <t>8.70% Edelweiss Commodities Services Ltd (15-Apr-2020) **</t>
  </si>
  <si>
    <t>10.28% Corporation Bank Ltd (24-Mar-2022) **</t>
  </si>
  <si>
    <t>Jindal Power Ltd  (SBI+100 Bps) (21-Dec-2018) **</t>
  </si>
  <si>
    <t>0.00% Aditya Birla Retail Limited (20-Sep-2019) **</t>
  </si>
  <si>
    <t>0.00% Wadhawan Global Capital Pvt Ltd (02-Aug-2022) **</t>
  </si>
  <si>
    <t>9.00% Pune Solapur Expressways Pvt Ltd (31-Mar-2029) **</t>
  </si>
  <si>
    <t>12.68% Renew Power Ventures Pvt. Ltd., Series III, (23-Mar-2020) **</t>
  </si>
  <si>
    <t>9.40% Small Business Fincredit India Pvt Ltd (28-Sep-2020) **</t>
  </si>
  <si>
    <t>11.49% Reliance Big Pvt Ltd (14-Jan-2021) **</t>
  </si>
  <si>
    <t>11.49% Reliance Infrastructure Consulting &amp; Engineers (15-Jan-2021) **</t>
  </si>
  <si>
    <t>9.60% Renew Wind Energy (Raj One) Pvt Ltd (31-Mar-2023) **</t>
  </si>
  <si>
    <t>12.15% Nufuture Digital (India) Ltd (31-May-2019) **</t>
  </si>
  <si>
    <t>13.15% Greenko Solar Energy Private Limited (18-May-2020) **</t>
  </si>
  <si>
    <t>0.00% Pri-Media Services Pvt. Ltd. Series C (30-Jun-2020) **</t>
  </si>
  <si>
    <t>13.00% OPJ Trading Private Ltd (16-Oct-2020) **</t>
  </si>
  <si>
    <t>12.68% Renew Power Ventures Pvt. Ltd., Series II, (23-Mar-2020) **</t>
  </si>
  <si>
    <t>Jindal Power Ltd  (SBI+100 Bps) (20-Dec-2019) **</t>
  </si>
  <si>
    <t>11.90% Bhavna Asset Operators Private Ltd (31-Aug-2019) **</t>
  </si>
  <si>
    <t>10.00% Greenko Clean Energy Projects Private Limited (30-Sep-2018) **</t>
  </si>
  <si>
    <t>11.90% Legitimate Asset Operators Pvt Ltd (30-Nov-2018) **</t>
  </si>
  <si>
    <t>8.40% Promont Hillside Pvt Ltd (26-Jun-2020) **</t>
  </si>
  <si>
    <t>11.90% Legitimate Asset Operators Pvt Ltd (31-May-2018) **</t>
  </si>
  <si>
    <t>0.00% Aditya Birla Retail Limited (24-Jun-2020) **</t>
  </si>
  <si>
    <t>11.35% Renew Solar Power Private Limited (01-Nov-2022) **</t>
  </si>
  <si>
    <t>9.75% TRPL Roadways Pvt Ltd (25-Mar-2022) **</t>
  </si>
  <si>
    <t>12.75% Future Ideas Company Ltd (31-Jan-2018) **</t>
  </si>
  <si>
    <t>0.00% Hero Solar Energy Private Limited (21-Jun-2022) **</t>
  </si>
  <si>
    <t>9.85% Dcb Bank Ltd (17-Nov-2027) **</t>
  </si>
  <si>
    <t>8.79% Bank Of India (02-Nov-2022) **</t>
  </si>
  <si>
    <t>10.44% IFMR Capital Finance Pvt Ltd Series B (02-Aug-2019) **</t>
  </si>
  <si>
    <t>10.25% Future Retail Ltd, Series B (06-Apr-2020) **</t>
  </si>
  <si>
    <t>10.00% Aptus Value Housing Finance India Ltd (26-Dec-2024) **</t>
  </si>
  <si>
    <t>9.40% Hinduja Leyland Finance Ltd (28-Aug-2024) **</t>
  </si>
  <si>
    <t>12.40% Hinduja Leyland Finance Ltd (03-Apr-2020) **</t>
  </si>
  <si>
    <t>11.80% Tata Steel Ltd (18-Mar-2021) **</t>
  </si>
  <si>
    <t>11.75% AU Small Finance Bank Ltd (04-May-2021) **</t>
  </si>
  <si>
    <t>12.25% DLF Ltd, Tranche II Series III (09-Aug-2019) **</t>
  </si>
  <si>
    <t>10.90% DLF Promenade Ltd (11-Dec-2021) **</t>
  </si>
  <si>
    <t>10.44% IFMR Capital Finance Pvt Ltd Series C (02-Aug-2019) **</t>
  </si>
  <si>
    <t>12.25% DLF Ltd,Trache II Series II  (10-Aug-2018) **</t>
  </si>
  <si>
    <t>Reliance Infrastructure Ltd (IBL+10Bps) (25-Mar-2019) **</t>
  </si>
  <si>
    <t>10.20% Rbl Bank Ltd (15-Apr-2023) **</t>
  </si>
  <si>
    <t>9.05% Dewan Housing Finance Corp Ltd (09-Sep-2021) **</t>
  </si>
  <si>
    <t>9.1% Dewan Housing Finance Corp Ltd (09-Sep-2019) **</t>
  </si>
  <si>
    <t>9.80% Syndicate Bank (25-Jul-2022) **</t>
  </si>
  <si>
    <t>8.57% Housing Development Finance Corp Ltd (12-Jun-2018) **</t>
  </si>
  <si>
    <t>11.30% Hinduja Leyland Finance Ltd (21-Jul-2021) **</t>
  </si>
  <si>
    <t>11.10% Hinduja Leyland Finance Ltd (08-Apr-2022)</t>
  </si>
  <si>
    <t>8.67784% Vedanta Ltd (20-Apr-2020) **</t>
  </si>
  <si>
    <t>10.10% Future Enterprises Ltd (29-Apr-2021) **</t>
  </si>
  <si>
    <t>11.25% Syndicate Bank (15-Jul-2021) **</t>
  </si>
  <si>
    <t>11.50% Hinduja Leyland Finance Ltd (31-May-2021) **</t>
  </si>
  <si>
    <t>11.50% Magma Fincorp Ltd (06-Jun-2018) **</t>
  </si>
  <si>
    <t>10.10% Future Enterprises Ltd (29-Apr-2020) **</t>
  </si>
  <si>
    <t>11.00% Renew Power Ventures Pvt Ltd (09-Sep-2020) **</t>
  </si>
  <si>
    <t>11.30% Tata Teleservices Maharashtra Ltd (22-May-2018) **</t>
  </si>
  <si>
    <t>0.00% Essel Infraprojects Ltd, Series II (22-May-2020) **</t>
  </si>
  <si>
    <t>10.25% Star Health &amp; Allied Insurance Co Ltd (06-Sep-2024) **</t>
  </si>
  <si>
    <t>9.80% Ma Multi-Trade Pvt Ltd (17-Feb-2020) **</t>
  </si>
  <si>
    <t>9.41% Renew Wind Energy Delhi Pvt Ltd (30-Sep-2030) **</t>
  </si>
  <si>
    <t>13.15% Greenko Solar Energy Private Limited (15-Jun-2020) **</t>
  </si>
  <si>
    <t>12.25% Greenko Wind Projects Pvt Ltd (14-Dec-2019) **</t>
  </si>
  <si>
    <t>0.00% Hero Wind Energy Pvt Ltd (08-Apr-2019) **</t>
  </si>
  <si>
    <t>0.00% Hero Wind Energy Pvt Ltd (21-Jun-2022)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</si>
  <si>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</si>
  <si>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</si>
  <si>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</si>
  <si>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</si>
  <si>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</si>
  <si>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0.00% Essel Infraprojects Ltd, Series I (22-May-2020) **</t>
  </si>
  <si>
    <t>11.90% Legitimate Asset Operators Pvt Ltd (11-May-2020) **</t>
  </si>
  <si>
    <t>12.75% Future Ideas Company Ltd (30-Jun-2020) **</t>
  </si>
  <si>
    <t>11.90% Legitimate Asset Operators Pvt Ltd (30-Nov-2019) **</t>
  </si>
  <si>
    <t>12.15% Nufuture Digital (India) Ltd (02-Jun-2020) **</t>
  </si>
  <si>
    <t>12.15% Nufuture Digital (India) Ltd (31-May-2018) **</t>
  </si>
  <si>
    <t>0.00% Hero Wind Energy Pvt Ltd (08-Feb-2022) **</t>
  </si>
  <si>
    <t>10.20% Star Health &amp; Allied Insurance Co Ltd (31-Oct-2024) **</t>
  </si>
  <si>
    <t>13.01% Renew Power Ventures Pvt. Ltd., Series VI, (23-Mar-2020) **</t>
  </si>
  <si>
    <t>10.25% Future Retail Ltd, Series C (06-Apr-2020) **</t>
  </si>
  <si>
    <t>11.00% Tata Teleservices Ltd (28-Jun-2018) **</t>
  </si>
  <si>
    <t>Reliance Infrastructure Ltd (IBL+10Bps) (25-Sep-2019) **</t>
  </si>
  <si>
    <t>9.15% Dewan Housing Finance Corp Ltd (09-Sep-2021) **</t>
  </si>
  <si>
    <t>13.00% AU Small Finance Bank Ltd (19-Sep-2019) **</t>
  </si>
  <si>
    <t>14.50% IFMR Capital Finance Pvt Ltd (18-Dec-2018) **</t>
  </si>
  <si>
    <t>9.25% Dewan Housing Finance Corp Ltd (09-Sep-2023) **</t>
  </si>
  <si>
    <t>11.28% Reliance Big Entertainment Pvt Ltd (26-Apr-2019) **</t>
  </si>
  <si>
    <t>11.30% Tata Teleservices Maharashtra Ltd (22-May-2019) **</t>
  </si>
  <si>
    <t>13.01% Renew Power Ventures Pvt. Ltd., Series IV, (23-Mar-2020) **</t>
  </si>
  <si>
    <t>9.45% Renew Power Ventures Pvt Ltd (31-Jul-2025) **</t>
  </si>
  <si>
    <t>9.50% Reliance Broadcast Network Ltd (13-May-2019) **</t>
  </si>
  <si>
    <t>Jindal Power Ltd  (SBI+100 Bps) (22-Dec-2020) **</t>
  </si>
  <si>
    <t>9.50% Reliance Broadcast Network Ltd (14-May-2018) **</t>
  </si>
  <si>
    <t>11.9% Bhavna Asset Operators Private Ltd (07-Aug-2020) **</t>
  </si>
  <si>
    <t>11.90% Bhavna Asset Operators Private Ltd (31-Aug-2018) **</t>
  </si>
  <si>
    <t>0.00% Wadhawan Global Capital Pvt Ltd (31-Jul-2020) **</t>
  </si>
  <si>
    <t>9.34% Allahabad Bank (08-Nov-2022) **</t>
  </si>
  <si>
    <t>9.55% Hindalco Industries Ltd (27-Jun-2022) **</t>
  </si>
  <si>
    <t>11.85% Allahabad Bank (25-Sep-2022) **</t>
  </si>
  <si>
    <t>12.40% Hinduja Leyland Finance Ltd (26-Apr-2020) **</t>
  </si>
  <si>
    <t>8.00% Housing Development Finance Corp Ltd (22-Aug-2018) **</t>
  </si>
  <si>
    <t>7.65% Housing Development Finance Corp Ltd (20-Mar-2019) **</t>
  </si>
  <si>
    <t>7.50% Housing Development Finance Corp Ltd (12-Oct-2018) **</t>
  </si>
  <si>
    <t>Reliance Infrastructure Ltd (IBL+10Bps) (24-Mar-2018) **</t>
  </si>
  <si>
    <t>10.90% Punjab &amp; Sindh Bank Ltd (07-May-2022) **</t>
  </si>
  <si>
    <t>11.15% Allahabad Bank (17-Mar-2022) **</t>
  </si>
  <si>
    <t>8.40% Edelweiss Commodities Services Ltd (09-Aug-2019) **</t>
  </si>
  <si>
    <t>8.45% Edelweiss Commodities Services Ltd (11-Aug-2020) **</t>
  </si>
  <si>
    <t>12.00% Hinduja Leyland Finance Ltd (28-Mar-2021) **</t>
  </si>
  <si>
    <t>10.49% Vijaya Bank (17-Jan-2022) **</t>
  </si>
  <si>
    <t>8.87% Rural Electrification Corp Ltd (08-Mar-2020) **</t>
  </si>
  <si>
    <t>8.15% National Bank For Agriculture And Rural Development (04-Mar-2020) **</t>
  </si>
  <si>
    <t>8.15% Power Grid Corp Of India Ltd (09-Mar-2020) **</t>
  </si>
  <si>
    <t>8.30% National Bank For Agriculture And Rural Development (12-Jun-2018) **</t>
  </si>
  <si>
    <t>7.78% Housing Development Finance Corp Ltd (24-Mar-2020) **</t>
  </si>
  <si>
    <t>7.80% LIC Housing Finance Ltd (19-Mar-2020) **</t>
  </si>
  <si>
    <t>8.78% NTPC Ltd (09-Mar-2020) **</t>
  </si>
  <si>
    <t>10.30% Renew Power Ventures Pvt Ltd (28-Sep-2022) **</t>
  </si>
  <si>
    <t>0.00% Pri-Media Services Pvt. Ltd. Series B (30-Jun-2020)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</si>
  <si>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</si>
  <si>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</si>
  <si>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</si>
  <si>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</si>
  <si>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11.90% Bhavna Asset Operators Private Ltd (28-Feb-2019) **</t>
  </si>
  <si>
    <t>12.68% Renew Power Ventures Pvt. Ltd., Series I, (23-Mar-2020) **</t>
  </si>
  <si>
    <t>10.00% Ma Multi-Trade Pvt Ltd (27-Nov-2020) **</t>
  </si>
  <si>
    <t>0.00% Pri-Media Services Pvt. Ltd. Series A (30-Jun-2020) **</t>
  </si>
  <si>
    <t>0.00% KKR India Financial Services Pvt Ltd (14-Apr-2020) **</t>
  </si>
  <si>
    <t>7.90% Tata Sons Ltd (06-Mar-2020) **</t>
  </si>
  <si>
    <t>9.00% State Bank Of India (06-Sep-2021) **</t>
  </si>
  <si>
    <t>12.40% Hinduja Leyland Finance Ltd (03-Nov-2019) **</t>
  </si>
  <si>
    <t>9.15% Tata Steel Ltd (24-Jan-2021) **</t>
  </si>
  <si>
    <t>8.60% Export-Import Bank Of India (31-Mar-2022) **</t>
  </si>
  <si>
    <t>8.70% LIC Housing Finance Ltd (08-Nov-2019) **</t>
  </si>
  <si>
    <t>7.33% Indian Railway Finance Corp Ltd (27-Aug-2027) **</t>
  </si>
  <si>
    <t>8.45% LIC Housing Finance Ltd (07-Sep-2018) **</t>
  </si>
  <si>
    <t>9.40% JM Financial Asset Reconstruction Co Ltd (27-Feb-2019) **</t>
  </si>
  <si>
    <t>7.46% Rural Electrification Corp Ltd (28-Feb-2022) **</t>
  </si>
  <si>
    <t>8.80% JM Financial Products Ltd (28-Sep-2020) **</t>
  </si>
  <si>
    <t>7.17% National Highways Authority Of India (23-Dec-2021)</t>
  </si>
  <si>
    <t>8.36% Power Finance Corp Ltd (04-Sep-2020) **</t>
  </si>
  <si>
    <t>10.25% Yes Bank Ltd (05-Mar-2020) **</t>
  </si>
  <si>
    <t>6.70% Indian Railway Finance Corp Ltd (24-Nov-2021) **</t>
  </si>
  <si>
    <t>9.10% JM Financial Asset Reconstruction Co Ltd (26-Sep-2019) **</t>
  </si>
  <si>
    <t>8.00% Tata Motors Ltd (01-Aug-2019) **</t>
  </si>
  <si>
    <t>10.65% Hinduja Leyland Finance Ltd (16-Feb-2020) **</t>
  </si>
  <si>
    <t>9.55% Andhra Bank (26-Dec-2019) **</t>
  </si>
  <si>
    <t>9.60% Narmada Wind Energy Pvt Ltd (31-Mar-2023) **</t>
  </si>
  <si>
    <t>0.00% JSW Logistics Infrastructure Pvt Ltd (15-Jun-2018)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</si>
  <si>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</si>
  <si>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</si>
  <si>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</si>
  <si>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11.90% Bhavna Asset Operators Private Ltd (28-Feb-2018) **</t>
  </si>
  <si>
    <t>9.25% Dewan Housing Finance Corp Ltd (16-Aug-2021) **</t>
  </si>
  <si>
    <t>0.00% JSW Logistics Infrastructure Pvt Ltd (13-Sep-2019) **</t>
  </si>
  <si>
    <t>9.18% Power Finance Corp Ltd (15-Apr-2021) **</t>
  </si>
  <si>
    <t>10.75% Power Grid Corp Of India Ltd (23-Apr-2021)</t>
  </si>
  <si>
    <t>7.40% National Bank For Agriculture And Rural Developm (01-Feb-2021)</t>
  </si>
  <si>
    <t>7.64% Can Fin Homes Ltd (28-Feb-2021) **</t>
  </si>
  <si>
    <t>7.14% Housing &amp; Urban Development Corp Ltd (22-Dec-2020)</t>
  </si>
  <si>
    <t>7.07% Reliance Industries Ltd (24-Dec-2020)</t>
  </si>
  <si>
    <t>6.99% Rural Electrification Corp Ltd (31-Dec-2020) **</t>
  </si>
  <si>
    <t>8.75% Housing Development Finance Corp Ltd (04-Mar-2021) **</t>
  </si>
  <si>
    <t>8.75% Lic Housing Finance Ltd (12-Feb-2021) **</t>
  </si>
  <si>
    <t>8.5% Lic Housing Finance Ltd (05-Jan-2021) **</t>
  </si>
  <si>
    <t>7.50% Bajaj Finance Ltd (10-Aug-2020) **</t>
  </si>
  <si>
    <t>7.85% Tata Sons Ltd (31-Jan-2021)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</si>
  <si>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</si>
  <si>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</si>
  <si>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</si>
  <si>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</si>
  <si>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</si>
  <si>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</si>
  <si>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</si>
  <si>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</si>
  <si>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8.19% Mahindra Vehicle Manufactures Ltd (23-Feb-2021) **</t>
  </si>
  <si>
    <t>8.36% Power Finance Corp Ltd (26-Feb-2020) **</t>
  </si>
  <si>
    <t>7.85% Kotak Mahindra Prime Ltd (07-Apr-2020) **</t>
  </si>
  <si>
    <t>6.73% Indian Railway Finance Corp Ltd (23-Mar-2020) **</t>
  </si>
  <si>
    <t>7.85% Bajaj Finance Ltd (07-Apr-2020) **</t>
  </si>
  <si>
    <t>8.10% Reliance Jio Infocomm Limited (31-May-2019) **</t>
  </si>
  <si>
    <t>8.06% Small Industries Development Bank Of India (28-Mar-2019) **</t>
  </si>
  <si>
    <t>9.40% The Great Eastern Shipping Co Ltd (06-Jan-2018) **</t>
  </si>
  <si>
    <t>8.12% ONGC Mangalore Petrochemicals Ltd (10-Jun-2019) **</t>
  </si>
  <si>
    <t>8.50% NHPC Ltd (13-Jul-2019) **</t>
  </si>
  <si>
    <t>8.93% Power Grid Corp Of India Ltd (20-Oct-2019) **</t>
  </si>
  <si>
    <t>7.47% Power Finance Corp Ltd (16-Sep-2021) **</t>
  </si>
  <si>
    <t>Axis Bank Ltd (06-Jun-2018)</t>
  </si>
  <si>
    <t>Small Industries Development Bank Of India (24-May-2018) **</t>
  </si>
  <si>
    <t>National Bank For Agriculture And Rural Development (02-Mar-2018) **</t>
  </si>
  <si>
    <t>National Bank For Agriculture And Rural Development (07-Feb-2018) **</t>
  </si>
  <si>
    <t>Kotak Mahindra Bank Ltd (11-Sep-2018) **</t>
  </si>
  <si>
    <t>IDFC Bank Ltd (21-Feb-2018) **</t>
  </si>
  <si>
    <t>Axis Bank Ltd (01-Mar-2018) **</t>
  </si>
  <si>
    <t>IDFC Bank Ltd (29-May-2018) **</t>
  </si>
  <si>
    <t>Axis Bank Ltd (06-Mar-2018) **</t>
  </si>
  <si>
    <t>Can Fin Homes Ltd (20-Jul-2018) **</t>
  </si>
  <si>
    <t>Housing Development Finance Corp Ltd (04-Jun-2018) **</t>
  </si>
  <si>
    <t>Wadhawan Global Capital Pvt Ltd (11-Dec-2018) **</t>
  </si>
  <si>
    <t>Tata Realty &amp; Infrastructure Ltd (20-Feb-2018) **</t>
  </si>
  <si>
    <t>Shapoorji Pallonji And Co Pvt Ltd (08-May-2018) **</t>
  </si>
  <si>
    <t>Tata Realty &amp; Infrastructure Ltd (30-Jan-2018) **</t>
  </si>
  <si>
    <t>Shapoorji Pallonji And Co Pvt Ltd (18-Jan-2018) **</t>
  </si>
  <si>
    <t>Shapoorji Pallonji And Co Pvt Ltd (26-Apr-2018) **</t>
  </si>
  <si>
    <t>Housing Development Finance Corp Ltd (30-May-2018) **</t>
  </si>
  <si>
    <t>Can Fin Homes Ltd (15-Jun-2018) **</t>
  </si>
  <si>
    <t>Tata Motors Ltd (16-Jul-2018) **</t>
  </si>
  <si>
    <t>S D Corporation Private Ltd (03-Aug-2018) **</t>
  </si>
  <si>
    <t>Export-Import Bank Of India (09-Mar-2018) **</t>
  </si>
  <si>
    <t>Housing &amp; Urban Development Corp Ltd (16-May-2018) **</t>
  </si>
  <si>
    <t>Axis Bank Ltd (20-Jun-2018)</t>
  </si>
  <si>
    <t>Icici Bank Ltd (28-Sep-2018) **</t>
  </si>
  <si>
    <t>Kotak Mahindra Bank Ltd (08-Mar-2018) **</t>
  </si>
  <si>
    <t>HDFC Bank Ltd (20-Mar-2018) **</t>
  </si>
  <si>
    <t>Can Fin Homes Ltd (15-Mar-2018) **</t>
  </si>
  <si>
    <t>Kotak Mahindra Prime Ltd (30-Mar-2018) **</t>
  </si>
  <si>
    <t>Mahindra &amp; Mahindra Financial Services Ltd (01-Mar-2018) **</t>
  </si>
  <si>
    <t>Cooperatieve Rabobank UA (20-Sep-2018) **</t>
  </si>
  <si>
    <t>PNB Housing Finance Ltd (05-Jun-2018) **</t>
  </si>
  <si>
    <t>8.70% JM Financial Products Ltd (25-Jul-2019) **</t>
  </si>
  <si>
    <t>Franklin India Taxshield As of Date -  29Dec2017</t>
  </si>
  <si>
    <t>Industry Classification</t>
  </si>
  <si>
    <t>IN9155A01020</t>
  </si>
  <si>
    <t>Tata Motors Ltd., A</t>
  </si>
  <si>
    <t>INE302A01020</t>
  </si>
  <si>
    <t>Exide Industries Ltd.</t>
  </si>
  <si>
    <t>INE640A01023</t>
  </si>
  <si>
    <t>SKF India Ltd.</t>
  </si>
  <si>
    <t>INE765G01017</t>
  </si>
  <si>
    <t>ICICI Lombard General Insurance Co. Ltd., Reg S</t>
  </si>
  <si>
    <t>INE612J01015</t>
  </si>
  <si>
    <t>Repco Home Finance Ltd.</t>
  </si>
  <si>
    <t>INE988K01017</t>
  </si>
  <si>
    <t>Equitas Holdings Ltd.</t>
  </si>
  <si>
    <t>INE752H01013</t>
  </si>
  <si>
    <t>Care Ratings Ltd.</t>
  </si>
  <si>
    <t>INE034A01011</t>
  </si>
  <si>
    <t>Arvind Ltd.</t>
  </si>
  <si>
    <t>Hotels/resorts &amp; Other Recreational Activities</t>
  </si>
  <si>
    <t>(b)Unlisted</t>
  </si>
  <si>
    <t>INE696201123</t>
  </si>
  <si>
    <t>Quantum Information Services</t>
  </si>
  <si>
    <t>c) Portfolio Turnover Ratio during the Half - year 29-Dec-2017</t>
  </si>
  <si>
    <r>
      <t>Templeton India Growth Fund As of Date -  29Dec201</t>
    </r>
    <r>
      <rPr>
        <b/>
        <sz val="8"/>
        <color theme="1"/>
        <rFont val="Arial"/>
        <family val="2"/>
      </rPr>
      <t>7</t>
    </r>
  </si>
  <si>
    <t>INE118A01012</t>
  </si>
  <si>
    <t>Bajaj Holdings &amp; Investment Ltd.</t>
  </si>
  <si>
    <t>INE092A01019</t>
  </si>
  <si>
    <t>Tata Chemicals Ltd.</t>
  </si>
  <si>
    <t>INE002A01018</t>
  </si>
  <si>
    <t>Reliance Industries Ltd.</t>
  </si>
  <si>
    <t>INE823G01014</t>
  </si>
  <si>
    <t>JK Cement Ltd.</t>
  </si>
  <si>
    <t>INE438A01022</t>
  </si>
  <si>
    <t>Apollo Tyres Ltd.</t>
  </si>
  <si>
    <t>INE672A01018</t>
  </si>
  <si>
    <t>Tata Investment Corp. Ltd.</t>
  </si>
  <si>
    <t>INE171A01029</t>
  </si>
  <si>
    <t>Federal Bank Ltd.</t>
  </si>
  <si>
    <t>INE128A01029</t>
  </si>
  <si>
    <t>Eveready Industries India Ltd.</t>
  </si>
  <si>
    <t>INE532F01054</t>
  </si>
  <si>
    <t>Edelweiss Financial Services Ltd.</t>
  </si>
  <si>
    <t>INE439L01019</t>
  </si>
  <si>
    <t>Dalmia Bharat Ltd.</t>
  </si>
  <si>
    <t>INE205A01025</t>
  </si>
  <si>
    <t>Vedanta Ltd.</t>
  </si>
  <si>
    <t>INE935A01035</t>
  </si>
  <si>
    <t>Glenmark Pharmaceuticals Ltd.</t>
  </si>
  <si>
    <t>INE825A01012</t>
  </si>
  <si>
    <t>Vardhman Textiles Ltd.</t>
  </si>
  <si>
    <t>Textiles - Cotton</t>
  </si>
  <si>
    <t>INE376G01013</t>
  </si>
  <si>
    <t>Biocon Ltd.</t>
  </si>
  <si>
    <t>INE891D01026</t>
  </si>
  <si>
    <t>Redington India Ltd.</t>
  </si>
  <si>
    <t>INE213A01029</t>
  </si>
  <si>
    <t>Oil &amp; Natural Gas Corp. Ltd.</t>
  </si>
  <si>
    <t>Oil</t>
  </si>
  <si>
    <t>INE064C01014</t>
  </si>
  <si>
    <t>Trident Ltd.</t>
  </si>
  <si>
    <t>INE576I01022</t>
  </si>
  <si>
    <t>J. Kumar Infraprojects Ltd.</t>
  </si>
  <si>
    <t>Construction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</si>
  <si>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29Dec2017</t>
    </r>
  </si>
  <si>
    <t>INE235A01022</t>
  </si>
  <si>
    <t>Finolex Cables Ltd.</t>
  </si>
  <si>
    <t>INE738I01010</t>
  </si>
  <si>
    <t>Eclerx Services Ltd.</t>
  </si>
  <si>
    <t>INE791I01019</t>
  </si>
  <si>
    <t>Brigade Enterprises Ltd.</t>
  </si>
  <si>
    <t>INE075I01017</t>
  </si>
  <si>
    <t>Healthcare Global Enterprises Ltd.</t>
  </si>
  <si>
    <t>Healthcare Services</t>
  </si>
  <si>
    <t>INE131A01031</t>
  </si>
  <si>
    <t>Gujarat Mineral Development Corp. Ltd.</t>
  </si>
  <si>
    <t>INE919I01016</t>
  </si>
  <si>
    <t>Music Broadcast Ltd., Reg S</t>
  </si>
  <si>
    <t>INE317F01035</t>
  </si>
  <si>
    <t>Nesco Ltd.</t>
  </si>
  <si>
    <t>Commercial Services</t>
  </si>
  <si>
    <t>INE274V01019</t>
  </si>
  <si>
    <t>Shankara Building Products Ltd.</t>
  </si>
  <si>
    <t>Ferrous Metals</t>
  </si>
  <si>
    <t>INE671H01015</t>
  </si>
  <si>
    <t>Sobha Ltd.</t>
  </si>
  <si>
    <t>INE288B01029</t>
  </si>
  <si>
    <t>Deepak Nitrite Ltd.</t>
  </si>
  <si>
    <t>INE513A01014</t>
  </si>
  <si>
    <t>Schaeffler India Ltd.</t>
  </si>
  <si>
    <t>INE217B01036</t>
  </si>
  <si>
    <t>Kajaria Ceramics Ltd.</t>
  </si>
  <si>
    <t>INE571A01020</t>
  </si>
  <si>
    <t>IPCA Laboratories Ltd.</t>
  </si>
  <si>
    <t>INE100A01010</t>
  </si>
  <si>
    <t>Atul Ltd.</t>
  </si>
  <si>
    <t>INE054A01027</t>
  </si>
  <si>
    <t>VIP Industries Ltd.</t>
  </si>
  <si>
    <t>INE572A01028</t>
  </si>
  <si>
    <t>J.B. Chemicals &amp; Pharmaceuticals Ltd.</t>
  </si>
  <si>
    <t>INE613A01020</t>
  </si>
  <si>
    <t>Rallis India Ltd.</t>
  </si>
  <si>
    <t>Pesticides</t>
  </si>
  <si>
    <t>INE442H01029</t>
  </si>
  <si>
    <t>Ashoka Buildcon Ltd.</t>
  </si>
  <si>
    <t>INE463A01038</t>
  </si>
  <si>
    <t>Berger Paints India Ltd.</t>
  </si>
  <si>
    <t>INE060A01024</t>
  </si>
  <si>
    <t>Navneet Education Ltd.</t>
  </si>
  <si>
    <t>INE635Q01029</t>
  </si>
  <si>
    <t>Gulf Oil Lubricants India Ltd.</t>
  </si>
  <si>
    <t>INE152M01016</t>
  </si>
  <si>
    <t>Triveni Turbine Ltd.</t>
  </si>
  <si>
    <t>Industrial Capital Goods</t>
  </si>
  <si>
    <t>INE120A01034</t>
  </si>
  <si>
    <t>Carborundum Universal Ltd.</t>
  </si>
  <si>
    <t>INE399G01015</t>
  </si>
  <si>
    <t>Ramkrishna Forgings Ltd.</t>
  </si>
  <si>
    <t>INE603J01030</t>
  </si>
  <si>
    <t>PI Industries Ltd.</t>
  </si>
  <si>
    <t>INE286K01024</t>
  </si>
  <si>
    <t>Techno Electric &amp; Engineering Co. Ltd.</t>
  </si>
  <si>
    <t>INE183A01016</t>
  </si>
  <si>
    <t>Finolex Industries Ltd.</t>
  </si>
  <si>
    <t>INE269B01029</t>
  </si>
  <si>
    <t>Lakshmi Machine Works Ltd.</t>
  </si>
  <si>
    <t>INE758C01029</t>
  </si>
  <si>
    <t>Ahluwalia Contracts India Ltd.</t>
  </si>
  <si>
    <t>INE786A01032</t>
  </si>
  <si>
    <t>JK Lakshmi Cement Ltd.</t>
  </si>
  <si>
    <t>INE491A01021</t>
  </si>
  <si>
    <t>City Union Bank Ltd.</t>
  </si>
  <si>
    <t>INE038F01029</t>
  </si>
  <si>
    <t>TV Today Network Ltd.</t>
  </si>
  <si>
    <t>INE539A01019</t>
  </si>
  <si>
    <t>GHCL Ltd.</t>
  </si>
  <si>
    <t>INE739E01017</t>
  </si>
  <si>
    <t>Cera Sanitaryware Ltd.</t>
  </si>
  <si>
    <t>INE002S01010</t>
  </si>
  <si>
    <t>Mahanagar Gas Ltd.</t>
  </si>
  <si>
    <t>INE455I01029</t>
  </si>
  <si>
    <t>Kaveri Seed Co. Ltd.</t>
  </si>
  <si>
    <t>INE600L01024</t>
  </si>
  <si>
    <t>Dr Lal PathLabs Ltd.</t>
  </si>
  <si>
    <t>INE668F01031</t>
  </si>
  <si>
    <t>Jyothy Laboratories Ltd.</t>
  </si>
  <si>
    <t>INE472A01039</t>
  </si>
  <si>
    <t>Blue Star Ltd.</t>
  </si>
  <si>
    <t>INE018I01017</t>
  </si>
  <si>
    <t>Mindtree Ltd.</t>
  </si>
  <si>
    <t>INE366I01010</t>
  </si>
  <si>
    <t>VRL Logistics Ltd.</t>
  </si>
  <si>
    <t>INE227C01017</t>
  </si>
  <si>
    <t>M.M. Forgings Ltd.</t>
  </si>
  <si>
    <t>INE634I01029</t>
  </si>
  <si>
    <t>KNR Constructions Ltd.</t>
  </si>
  <si>
    <t>INE932A01024</t>
  </si>
  <si>
    <t>Pennar Industries Ltd.</t>
  </si>
  <si>
    <t>INE782A01015</t>
  </si>
  <si>
    <t>Johnson Controls Hitachi Air Conditioning India Ltd.</t>
  </si>
  <si>
    <t>INE213C01025</t>
  </si>
  <si>
    <t>Banco Products India Ltd.</t>
  </si>
  <si>
    <t>INE501G01024</t>
  </si>
  <si>
    <t>HT Media Ltd.</t>
  </si>
  <si>
    <t>INE255A01020</t>
  </si>
  <si>
    <t>Essel Propack Ltd.</t>
  </si>
  <si>
    <t>INE834I01025</t>
  </si>
  <si>
    <t>Khadim India Ltd.</t>
  </si>
  <si>
    <t>INE265F01028</t>
  </si>
  <si>
    <t>Entertainment Network India Ltd.</t>
  </si>
  <si>
    <t>INE355A01028</t>
  </si>
  <si>
    <t>Somany Ceramics Ltd.</t>
  </si>
  <si>
    <t>INE176A01028</t>
  </si>
  <si>
    <t>Bata India Ltd.</t>
  </si>
  <si>
    <t>INE536A01023</t>
  </si>
  <si>
    <t>Grindwell Norton Ltd.</t>
  </si>
  <si>
    <t>INE278M01019</t>
  </si>
  <si>
    <t>Navkar Corp. Ltd.</t>
  </si>
  <si>
    <t>INE277A01016</t>
  </si>
  <si>
    <t>Swaraj Engines Ltd.</t>
  </si>
  <si>
    <t>INE429I01024</t>
  </si>
  <si>
    <t>Consolidated Construction Consortium Ltd.</t>
  </si>
  <si>
    <t>Franklin India Prima Fund As of Date -  29Dec2017</t>
  </si>
  <si>
    <t>INE342J01019</t>
  </si>
  <si>
    <t>Wabco India Ltd.</t>
  </si>
  <si>
    <t>INE299U01018</t>
  </si>
  <si>
    <t>Crompton Greaves Consumer Electricals Ltd.</t>
  </si>
  <si>
    <t>INE716A01013</t>
  </si>
  <si>
    <t>Whirlpool of India Ltd.</t>
  </si>
  <si>
    <t>INE486A01013</t>
  </si>
  <si>
    <t>CESC Ltd.</t>
  </si>
  <si>
    <t>INE663F01024</t>
  </si>
  <si>
    <t>Info Edge India Ltd.</t>
  </si>
  <si>
    <t>INE093I01010</t>
  </si>
  <si>
    <t>Oberoi Realty Ltd.</t>
  </si>
  <si>
    <t>INE176B01034</t>
  </si>
  <si>
    <t>Havell's India Ltd.</t>
  </si>
  <si>
    <t>INE881D01027</t>
  </si>
  <si>
    <t>Oracle Financial Services Software Ltd.</t>
  </si>
  <si>
    <t>INE169A01031</t>
  </si>
  <si>
    <t>Coromandel International Ltd.</t>
  </si>
  <si>
    <t>Fertilisers</t>
  </si>
  <si>
    <t>Tata Motors Ltd., DVR</t>
  </si>
  <si>
    <t>INE331A01037</t>
  </si>
  <si>
    <t>Ramco Cements Ltd.</t>
  </si>
  <si>
    <t>INE462A01022</t>
  </si>
  <si>
    <t>Bayer Cropscience Ltd.</t>
  </si>
  <si>
    <t>INE152A01029</t>
  </si>
  <si>
    <t>Thermax Ltd.</t>
  </si>
  <si>
    <t>INE660A01013</t>
  </si>
  <si>
    <t>Sundaram Finance Ltd.</t>
  </si>
  <si>
    <t>INE849A01020</t>
  </si>
  <si>
    <t>Trent Ltd.</t>
  </si>
  <si>
    <t>INE018A01030</t>
  </si>
  <si>
    <t>Larsen &amp; Toubro Ltd.</t>
  </si>
  <si>
    <t>INE133A01011</t>
  </si>
  <si>
    <t>Akzo Nobel India Ltd.</t>
  </si>
  <si>
    <t>INE058A01010</t>
  </si>
  <si>
    <t>Sanofi India Ltd.</t>
  </si>
  <si>
    <t>INE503A01015</t>
  </si>
  <si>
    <t>DCB Bank Ltd.</t>
  </si>
  <si>
    <t>FOREIGN EQUITY SECURITIES</t>
  </si>
  <si>
    <t>MU0295S00016</t>
  </si>
  <si>
    <t>MakeMyTrip Ltd.</t>
  </si>
  <si>
    <t>Him Techno</t>
  </si>
  <si>
    <r>
      <t>Franklin India Technology Fund As of Date -  29Dec</t>
    </r>
    <r>
      <rPr>
        <b/>
        <sz val="8"/>
        <color theme="1"/>
        <rFont val="Arial"/>
        <family val="2"/>
      </rPr>
      <t>2017</t>
    </r>
  </si>
  <si>
    <t>INE467B01029</t>
  </si>
  <si>
    <t>Tata Consultancy Services Ltd.</t>
  </si>
  <si>
    <t>INE591G01017</t>
  </si>
  <si>
    <t>NIIT Technologies Ltd.</t>
  </si>
  <si>
    <t>INE246B01019</t>
  </si>
  <si>
    <t>Ramco Systems Ltd.</t>
  </si>
  <si>
    <t>Brillio Technologies Pvt. Ltd.</t>
  </si>
  <si>
    <t>Foreign Equity Securities</t>
  </si>
  <si>
    <t>US3696041033</t>
  </si>
  <si>
    <t>General Electric Co.</t>
  </si>
  <si>
    <t>US90184L1026</t>
  </si>
  <si>
    <t>Twitter Inc.</t>
  </si>
  <si>
    <t>Make My Trip</t>
  </si>
  <si>
    <t>US1924461023</t>
  </si>
  <si>
    <t>Cognizant Technology</t>
  </si>
  <si>
    <t>US88160R1014</t>
  </si>
  <si>
    <t>Tesla INC</t>
  </si>
  <si>
    <t>US7475251036</t>
  </si>
  <si>
    <t>Qualcomm</t>
  </si>
  <si>
    <t>Telecom - Equipment &amp; Accessories</t>
  </si>
  <si>
    <t>US4581401001</t>
  </si>
  <si>
    <t xml:space="preserve">Intel Corp </t>
  </si>
  <si>
    <t>Hardware</t>
  </si>
  <si>
    <t>US5949181045</t>
  </si>
  <si>
    <t>Miscrsoft Corp</t>
  </si>
  <si>
    <t>US30303M1027</t>
  </si>
  <si>
    <t>Facebook Inc., A</t>
  </si>
  <si>
    <t>Foreign Mutual Fund units</t>
  </si>
  <si>
    <t>LU0626261944</t>
  </si>
  <si>
    <t>Franklin Technology Fund, Class J</t>
  </si>
  <si>
    <t>Foreign Mutual Fund Units</t>
  </si>
  <si>
    <r>
      <t>Franklin India Opportunities Fund As of Date -  29</t>
    </r>
    <r>
      <rPr>
        <b/>
        <sz val="8"/>
        <color theme="1"/>
        <rFont val="Arial"/>
        <family val="2"/>
      </rPr>
      <t>Dec2017</t>
    </r>
  </si>
  <si>
    <t>INE935N01012</t>
  </si>
  <si>
    <t>Dixon Technologies (India) Limited</t>
  </si>
  <si>
    <t>INE029L01018</t>
  </si>
  <si>
    <t>Kalyani Investment Company Limited</t>
  </si>
  <si>
    <t>INE669E01016</t>
  </si>
  <si>
    <t>Idea Cellular Ltd.</t>
  </si>
  <si>
    <t>INE230A01023</t>
  </si>
  <si>
    <t>EIH Ltd.</t>
  </si>
  <si>
    <t>Chennai Interactive Business Services Pvt Ltd.</t>
  </si>
  <si>
    <r>
      <t>Templeton India Equity Income Fund As of Date -  2</t>
    </r>
    <r>
      <rPr>
        <b/>
        <sz val="8"/>
        <color theme="1"/>
        <rFont val="Arial"/>
        <family val="2"/>
      </rPr>
      <t>9Dec2017</t>
    </r>
  </si>
  <si>
    <t>BMG2442N1048</t>
  </si>
  <si>
    <t>COSCO Shipping Ports Ltd.</t>
  </si>
  <si>
    <t>BMG570071099</t>
  </si>
  <si>
    <t>Luye Pharma Group Ltd.</t>
  </si>
  <si>
    <t>CNE1000004J3</t>
  </si>
  <si>
    <t>TravelSky Technology Ltd., H</t>
  </si>
  <si>
    <t>CNE1000009W5</t>
  </si>
  <si>
    <t>Chongqing Machinery &amp; Electric Co. Ltd., H</t>
  </si>
  <si>
    <t>KYG4387E1070</t>
  </si>
  <si>
    <t>Health and Happiness H&amp;H International Holdings Ltd.</t>
  </si>
  <si>
    <t>KYG982771092</t>
  </si>
  <si>
    <t>Xtep International Holdings Ltd.</t>
  </si>
  <si>
    <t>KYG9829N1025</t>
  </si>
  <si>
    <t>Xinyi Solar Holdings Ltd.</t>
  </si>
  <si>
    <t>TW0003034005</t>
  </si>
  <si>
    <t>Novatek Microelectronics Corp. Ltd.</t>
  </si>
  <si>
    <t>Semiconductors</t>
  </si>
  <si>
    <t>TW0004126008</t>
  </si>
  <si>
    <t>Pacific Hospital Supply Co. Ltd.</t>
  </si>
  <si>
    <t>TW0008044009</t>
  </si>
  <si>
    <t>PChome Online Inc.</t>
  </si>
  <si>
    <t>GB00BF5SDZ96</t>
  </si>
  <si>
    <t>Stock Spirits Group PLC</t>
  </si>
  <si>
    <t>BRLEVEACNOR2</t>
  </si>
  <si>
    <t>Mahle-Metal Leve SA</t>
  </si>
  <si>
    <t>KR7086900008</t>
  </si>
  <si>
    <t>Medy-tox Inc.</t>
  </si>
  <si>
    <t>AEA002301017</t>
  </si>
  <si>
    <t>Aramex PJSC</t>
  </si>
  <si>
    <r>
      <t>Franklin India High Growth Companies Fund As of Da</t>
    </r>
    <r>
      <rPr>
        <b/>
        <sz val="8"/>
        <color theme="1"/>
        <rFont val="Arial"/>
        <family val="2"/>
      </rPr>
      <t>te -  29Dec2017</t>
    </r>
  </si>
  <si>
    <t>INE001A01036</t>
  </si>
  <si>
    <t>Housing Development Finance Corp. Ltd.</t>
  </si>
  <si>
    <t>INE358A01014</t>
  </si>
  <si>
    <t>Abbott India Ltd.</t>
  </si>
  <si>
    <t>INE878B01027</t>
  </si>
  <si>
    <t>KEI Industries Ltd.</t>
  </si>
  <si>
    <t>INE129A01019</t>
  </si>
  <si>
    <t>GAIL India Ltd.</t>
  </si>
  <si>
    <t>INE160A01022</t>
  </si>
  <si>
    <t>Punjab National Bank Ltd.</t>
  </si>
  <si>
    <t>INE373A01013</t>
  </si>
  <si>
    <t>BASF India Ltd.</t>
  </si>
  <si>
    <t>INE876N01018</t>
  </si>
  <si>
    <t>Orient Cement Ltd.</t>
  </si>
  <si>
    <t>INE686A01026</t>
  </si>
  <si>
    <t>ITD Cementation India Ltd.</t>
  </si>
  <si>
    <r>
      <t>Franklin India Index Fund - NSE Nifty Plan As of D</t>
    </r>
    <r>
      <rPr>
        <b/>
        <sz val="8"/>
        <color theme="1"/>
        <rFont val="Arial"/>
        <family val="2"/>
      </rPr>
      <t>ate -  29Dec2017</t>
    </r>
  </si>
  <si>
    <t>INE154A01025</t>
  </si>
  <si>
    <t>ITC Ltd.</t>
  </si>
  <si>
    <t>INE081A01012</t>
  </si>
  <si>
    <t>Tata Steel Ltd.</t>
  </si>
  <si>
    <t>INE296A01024</t>
  </si>
  <si>
    <t>Bajaj Finance Ltd.</t>
  </si>
  <si>
    <t>INE066A01013</t>
  </si>
  <si>
    <t>Eicher Motors Ltd.</t>
  </si>
  <si>
    <t>INE075A01022</t>
  </si>
  <si>
    <t>Wipro Ltd.</t>
  </si>
  <si>
    <t>INE148I01020</t>
  </si>
  <si>
    <t>Indiabulls Housing Finance Ltd.</t>
  </si>
  <si>
    <t>INE256A01028</t>
  </si>
  <si>
    <t>Zee Entertainment Enterprises Ltd.</t>
  </si>
  <si>
    <t>INE094A01015</t>
  </si>
  <si>
    <t>Hindustan Petroleum Corp. Ltd.</t>
  </si>
  <si>
    <t>INE059A01026</t>
  </si>
  <si>
    <t>Cipla Ltd.</t>
  </si>
  <si>
    <t>INE742F01042</t>
  </si>
  <si>
    <t>Adani Ports And Special Economic Zone Ltd.</t>
  </si>
  <si>
    <t>INE121J01017</t>
  </si>
  <si>
    <t>Bharti Infratel Ltd.</t>
  </si>
  <si>
    <t>Telecom -  Equipment &amp; Accessories</t>
  </si>
  <si>
    <t>INE628A01036</t>
  </si>
  <si>
    <t>UPL Ltd.</t>
  </si>
  <si>
    <t>INE079A01024</t>
  </si>
  <si>
    <t>Ambuja Cements Ltd.</t>
  </si>
  <si>
    <t>INE406A01037</t>
  </si>
  <si>
    <t>Aurobindo Pharma Ltd.</t>
  </si>
  <si>
    <t>INE323A01026</t>
  </si>
  <si>
    <t>Bosch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</si>
  <si>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29Dec2017</t>
    </r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</si>
  <si>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</si>
  <si>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</si>
  <si>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theme="1"/>
        <rFont val="Arial"/>
        <family val="2"/>
      </rPr>
      <t>e -  29Dec2017</t>
    </r>
  </si>
  <si>
    <t>Mutual Funds / ETF</t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</si>
  <si>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</si>
  <si>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</si>
  <si>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</si>
  <si>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</si>
  <si>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</si>
  <si>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</si>
  <si>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29Dec2017</t>
    </r>
  </si>
  <si>
    <t>Mutual Funds</t>
  </si>
  <si>
    <r>
      <t>Franklin India Feeder - Franklin European Growth F</t>
    </r>
    <r>
      <rPr>
        <b/>
        <sz val="8"/>
        <color theme="1"/>
        <rFont val="Arial"/>
        <family val="2"/>
      </rPr>
      <t>und As of Date -  29Dec2017</t>
    </r>
  </si>
  <si>
    <t>LU0195949390</t>
  </si>
  <si>
    <t>Franklin European Growth Fund, Class I (ACC)</t>
  </si>
  <si>
    <r>
      <t>Franklin India Flexi Cap Fund As of Date -  29Dec2</t>
    </r>
    <r>
      <rPr>
        <b/>
        <sz val="8"/>
        <color theme="1"/>
        <rFont val="Arial"/>
        <family val="2"/>
      </rPr>
      <t>017</t>
    </r>
  </si>
  <si>
    <t>Cognizant Technology Solutions Corp., A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</si>
  <si>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29Dec2017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</si>
  <si>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</si>
  <si>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</si>
  <si>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</si>
  <si>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</si>
  <si>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29Dec2017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</si>
  <si>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</si>
  <si>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</si>
  <si>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</si>
  <si>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</si>
  <si>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29Dec2017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</si>
  <si>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</si>
  <si>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</si>
  <si>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29Dec2017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</si>
  <si>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29Dec2017</t>
    </r>
  </si>
  <si>
    <t>Franklin Build India Fund As of Date -  29Dec2017</t>
  </si>
  <si>
    <t>INE349A01021</t>
  </si>
  <si>
    <t>NRB Bearings Ltd.</t>
  </si>
  <si>
    <t>INE111A01017</t>
  </si>
  <si>
    <t>Container Corp. of India Ltd.</t>
  </si>
  <si>
    <t>INE871K01015</t>
  </si>
  <si>
    <t>Hindustan Media Ventures Ltd.</t>
  </si>
  <si>
    <r>
      <t>Franklin India BlueChip Fund As of Date -  29Dec20</t>
    </r>
    <r>
      <rPr>
        <b/>
        <sz val="8"/>
        <color theme="1"/>
        <rFont val="Arial"/>
        <family val="2"/>
      </rPr>
      <t>17</t>
    </r>
  </si>
  <si>
    <t>INE016A01026</t>
  </si>
  <si>
    <t>Dabur India Ltd.</t>
  </si>
  <si>
    <t>INE012A01025</t>
  </si>
  <si>
    <t>ACC Ltd.</t>
  </si>
  <si>
    <t>INE674K01013</t>
  </si>
  <si>
    <t>Aditya Birla Capital Ltd.</t>
  </si>
  <si>
    <t>Franklin Asian Equity Fund As of Date -  29Dec2017</t>
  </si>
  <si>
    <t>INE338I01027</t>
  </si>
  <si>
    <t>Motilal Oswal Financial Services Ltd.</t>
  </si>
  <si>
    <t>INE410P01011</t>
  </si>
  <si>
    <t>Narayana Hrudayalaya Ltd., Reg S</t>
  </si>
  <si>
    <t>CNE1000002H1</t>
  </si>
  <si>
    <t>China Construction Bank Corp., H</t>
  </si>
  <si>
    <t>CNE1000003X6</t>
  </si>
  <si>
    <t>Ping An Insurance (Group) Co. of China Ltd.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</si>
  <si>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</si>
  <si>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</si>
  <si>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</si>
  <si>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</si>
  <si>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</si>
  <si>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</si>
  <si>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</si>
  <si>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</si>
  <si>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</si>
  <si>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</si>
  <si>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</si>
  <si>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</si>
  <si>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</si>
  <si>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</si>
  <si>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</si>
  <si>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</si>
  <si>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KYG2162W1024</t>
  </si>
  <si>
    <t>China Yongda Automobiles Services Holdings Ltd.</t>
  </si>
  <si>
    <t>KYG2953R1149</t>
  </si>
  <si>
    <t>AAC Technologies Holdings Inc.</t>
  </si>
  <si>
    <t>KYG875721634</t>
  </si>
  <si>
    <t>Tencent Holdings Ltd.</t>
  </si>
  <si>
    <t>KYG9222R1065</t>
  </si>
  <si>
    <t>Uni-President China Holdings Ltd.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</si>
  <si>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</si>
  <si>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</si>
  <si>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</si>
  <si>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</si>
  <si>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</si>
  <si>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</si>
  <si>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</si>
  <si>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</si>
  <si>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</si>
  <si>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</si>
  <si>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 / Resorts And Other Recreational Activities</t>
  </si>
  <si>
    <t>TH0671010Z16</t>
  </si>
  <si>
    <t>Major Cineplex Group PCL, fgn.</t>
  </si>
  <si>
    <t>TW0002330008</t>
  </si>
  <si>
    <t>Taiwan Semiconductor Manufacturing Co. Ltd.</t>
  </si>
  <si>
    <t>TW0003008009</t>
  </si>
  <si>
    <t>Largan Precision Co. Ltd.</t>
  </si>
  <si>
    <t>TW0006414006</t>
  </si>
  <si>
    <t>Ennoconn Corp.</t>
  </si>
  <si>
    <t>US01609W1027</t>
  </si>
  <si>
    <t>Alibaba Group Holding Ltd., ADR</t>
  </si>
  <si>
    <t>US47215P1066</t>
  </si>
  <si>
    <t>JD.com Inc., ADR</t>
  </si>
  <si>
    <t>US6475811070</t>
  </si>
  <si>
    <t>New Oriental Education &amp; Technology Group Inc., ADR</t>
  </si>
  <si>
    <t>Diversified Consumer Service</t>
  </si>
  <si>
    <t>KR7005930003</t>
  </si>
  <si>
    <t>Samsung Electronics Co. Ltd.</t>
  </si>
  <si>
    <t>US22943F1003</t>
  </si>
  <si>
    <t>Ctrip.com International Ltd., ADR</t>
  </si>
  <si>
    <t>PHY7571C1000</t>
  </si>
  <si>
    <t>Security Bank Corp.</t>
  </si>
  <si>
    <t>KR7035420009</t>
  </si>
  <si>
    <t>Naver Corp.</t>
  </si>
  <si>
    <t>KR7055550008</t>
  </si>
  <si>
    <t>Shinhan Financial Group Co. Ltd.</t>
  </si>
  <si>
    <t>PHY9297P1004</t>
  </si>
  <si>
    <t>Universal Robina Corp.</t>
  </si>
  <si>
    <t>KR7048260004</t>
  </si>
  <si>
    <t>Osstem Implant Co. Ltd.</t>
  </si>
  <si>
    <t>KR7047810007</t>
  </si>
  <si>
    <t>Korea Aerospace Industries Ltd.</t>
  </si>
  <si>
    <t>Franklin India Prima Plus As of Date -  29Dec2017</t>
  </si>
  <si>
    <t>INE797F01012</t>
  </si>
  <si>
    <t>Jubilant Foodworks Ltd.</t>
  </si>
  <si>
    <t>Make My Trip (USA)</t>
  </si>
  <si>
    <t>Quantum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</si>
</sst>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0.0000"/>
    <numFmt numFmtId="166" formatCode="_(* #,##0.0000_);_(* \(#,##0.0000\);_(* &quot;-&quot;??_);_(@_)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8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0" borderId="4" xfId="1" applyFont="1" applyFill="1" applyBorder="1"/>
    <xf numFmtId="0" fontId="3" fillId="0" borderId="5" xfId="1" applyFont="1" applyFill="1" applyBorder="1" applyAlignment="1"/>
    <xf numFmtId="0" fontId="1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6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6" fontId="6" fillId="0" borderId="0" xfId="2" applyNumberFormat="1" applyFont="1" applyFill="1" applyBorder="1"/>
    <xf numFmtId="4" fontId="1" fillId="0" borderId="2" xfId="0" applyNumberFormat="1" applyFont="1" applyBorder="1"/>
    <xf numFmtId="4" fontId="3" fillId="0" borderId="0" xfId="0" applyNumberFormat="1" applyFont="1"/>
    <xf numFmtId="0" fontId="2" fillId="2" borderId="0" xfId="0" applyFont="1" applyFill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0" fontId="1" fillId="0" borderId="2" xfId="0" applyFont="1" applyFill="1" applyBorder="1"/>
    <xf numFmtId="0" fontId="3" fillId="0" borderId="2" xfId="0" applyFont="1" applyFill="1" applyBorder="1"/>
    <xf numFmtId="2" fontId="3" fillId="0" borderId="2" xfId="0" applyNumberFormat="1" applyFont="1" applyFill="1" applyBorder="1"/>
    <xf numFmtId="0" fontId="3" fillId="0" borderId="0" xfId="0" applyFont="1" applyFill="1"/>
    <xf numFmtId="2" fontId="1" fillId="0" borderId="2" xfId="0" applyNumberFormat="1" applyFont="1" applyFill="1" applyBorder="1"/>
    <xf numFmtId="0" fontId="1" fillId="0" borderId="3" xfId="0" applyFont="1" applyFill="1" applyBorder="1"/>
    <xf numFmtId="0" fontId="3" fillId="0" borderId="3" xfId="0" applyFont="1" applyFill="1" applyBorder="1"/>
    <xf numFmtId="2" fontId="1" fillId="0" borderId="3" xfId="0" applyNumberFormat="1" applyFont="1" applyFill="1" applyBorder="1"/>
    <xf numFmtId="0" fontId="1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0" fontId="3" fillId="0" borderId="0" xfId="0" applyFont="1" applyFill="1" applyAlignment="1">
      <alignment horizontal="right"/>
    </xf>
    <xf numFmtId="4" fontId="1" fillId="0" borderId="2" xfId="0" applyNumberFormat="1" applyFont="1" applyFill="1" applyBorder="1"/>
    <xf numFmtId="4" fontId="1" fillId="0" borderId="3" xfId="0" applyNumberFormat="1" applyFont="1" applyFill="1" applyBorder="1"/>
    <xf numFmtId="4" fontId="3" fillId="0" borderId="2" xfId="0" applyNumberFormat="1" applyFont="1" applyBorder="1"/>
    <xf numFmtId="4" fontId="3" fillId="0" borderId="2" xfId="0" applyNumberFormat="1" applyFont="1" applyFill="1" applyBorder="1"/>
    <xf numFmtId="4" fontId="1" fillId="0" borderId="1" xfId="0" applyNumberFormat="1" applyFont="1" applyBorder="1"/>
    <xf numFmtId="4" fontId="3" fillId="0" borderId="3" xfId="0" applyNumberFormat="1" applyFont="1" applyBorder="1"/>
    <xf numFmtId="2" fontId="1" fillId="0" borderId="0" xfId="0" applyNumberFormat="1" applyFont="1" applyFill="1"/>
    <xf numFmtId="4" fontId="3" fillId="0" borderId="0" xfId="0" applyNumberFormat="1" applyFont="1" applyFill="1"/>
    <xf numFmtId="2" fontId="1" fillId="0" borderId="2" xfId="0" applyNumberFormat="1" applyFont="1" applyFill="1" applyBorder="1" applyAlignment="1">
      <alignment horizontal="right"/>
    </xf>
    <xf numFmtId="2" fontId="1" fillId="0" borderId="1" xfId="0" applyNumberFormat="1" applyFont="1" applyFill="1" applyBorder="1"/>
    <xf numFmtId="2" fontId="3" fillId="0" borderId="3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1" fillId="0" borderId="3" xfId="0" applyNumberFormat="1" applyFont="1" applyBorder="1"/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3" fillId="0" borderId="7" xfId="0" applyNumberFormat="1" applyFont="1" applyFill="1" applyBorder="1"/>
    <xf numFmtId="2" fontId="3" fillId="0" borderId="2" xfId="0" applyNumberFormat="1" applyFont="1" applyFill="1" applyBorder="1" applyAlignment="1"/>
    <xf numFmtId="1" fontId="1" fillId="0" borderId="1" xfId="0" applyNumberFormat="1" applyFont="1" applyBorder="1"/>
    <xf numFmtId="1" fontId="3" fillId="0" borderId="3" xfId="0" applyNumberFormat="1" applyFont="1" applyBorder="1"/>
    <xf numFmtId="1" fontId="3" fillId="0" borderId="2" xfId="0" applyNumberFormat="1" applyFont="1" applyBorder="1"/>
    <xf numFmtId="1" fontId="3" fillId="0" borderId="2" xfId="0" applyNumberFormat="1" applyFont="1" applyFill="1" applyBorder="1"/>
    <xf numFmtId="1" fontId="3" fillId="0" borderId="0" xfId="0" applyNumberFormat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showGridLines="0" tabSelected="1" workbookViewId="0"/>
  </sheetViews>
  <sheetFormatPr defaultRowHeight="11.25" x14ac:dyDescent="0.2"/>
  <cols>
    <col min="1" max="1" width="38" style="3" customWidth="1"/>
    <col min="2" max="2" width="57.5703125" style="3" bestFit="1" customWidth="1"/>
    <col min="3" max="3" width="11.85546875" style="3" bestFit="1" customWidth="1"/>
    <col min="4" max="4" width="7.42578125" style="3" bestFit="1" customWidth="1"/>
    <col min="5" max="5" width="23" style="27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28" t="s">
        <v>607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0" t="s">
        <v>5</v>
      </c>
      <c r="F3" s="5" t="s">
        <v>6</v>
      </c>
    </row>
    <row r="4" spans="1:6" x14ac:dyDescent="0.2">
      <c r="A4" s="6"/>
      <c r="B4" s="6"/>
      <c r="C4" s="6"/>
      <c r="D4" s="6"/>
      <c r="E4" s="51"/>
      <c r="F4" s="7"/>
    </row>
    <row r="5" spans="1:6" x14ac:dyDescent="0.2">
      <c r="A5" s="8" t="s">
        <v>134</v>
      </c>
      <c r="B5" s="9"/>
      <c r="C5" s="9"/>
      <c r="D5" s="9"/>
      <c r="E5" s="48"/>
      <c r="F5" s="10"/>
    </row>
    <row r="6" spans="1:6" x14ac:dyDescent="0.2">
      <c r="A6" s="8" t="s">
        <v>8</v>
      </c>
      <c r="B6" s="9"/>
      <c r="C6" s="9"/>
      <c r="D6" s="9"/>
      <c r="E6" s="48"/>
      <c r="F6" s="10"/>
    </row>
    <row r="7" spans="1:6" x14ac:dyDescent="0.2">
      <c r="A7" s="8"/>
      <c r="B7" s="9"/>
      <c r="C7" s="9"/>
      <c r="D7" s="9"/>
      <c r="E7" s="48"/>
      <c r="F7" s="10"/>
    </row>
    <row r="8" spans="1:6" x14ac:dyDescent="0.2">
      <c r="A8" s="9" t="s">
        <v>155</v>
      </c>
      <c r="B8" s="9" t="s">
        <v>714</v>
      </c>
      <c r="C8" s="9" t="s">
        <v>140</v>
      </c>
      <c r="D8" s="9">
        <v>4620</v>
      </c>
      <c r="E8" s="48">
        <v>46256.548799999997</v>
      </c>
      <c r="F8" s="10">
        <v>3.9245005177254502</v>
      </c>
    </row>
    <row r="9" spans="1:6" x14ac:dyDescent="0.2">
      <c r="A9" s="9" t="s">
        <v>216</v>
      </c>
      <c r="B9" s="9" t="s">
        <v>715</v>
      </c>
      <c r="C9" s="9" t="s">
        <v>217</v>
      </c>
      <c r="D9" s="9">
        <v>3150</v>
      </c>
      <c r="E9" s="48">
        <v>31618.44</v>
      </c>
      <c r="F9" s="10">
        <v>2.6825733300204799</v>
      </c>
    </row>
    <row r="10" spans="1:6" x14ac:dyDescent="0.2">
      <c r="A10" s="9" t="s">
        <v>366</v>
      </c>
      <c r="B10" s="9" t="s">
        <v>716</v>
      </c>
      <c r="C10" s="9" t="s">
        <v>136</v>
      </c>
      <c r="D10" s="9">
        <v>2850</v>
      </c>
      <c r="E10" s="48">
        <v>28502.621999999999</v>
      </c>
      <c r="F10" s="10">
        <v>2.4182209373028898</v>
      </c>
    </row>
    <row r="11" spans="1:6" x14ac:dyDescent="0.2">
      <c r="A11" s="9" t="s">
        <v>566</v>
      </c>
      <c r="B11" s="9" t="s">
        <v>717</v>
      </c>
      <c r="C11" s="9" t="s">
        <v>200</v>
      </c>
      <c r="D11" s="9">
        <v>2500</v>
      </c>
      <c r="E11" s="48">
        <v>25027.1</v>
      </c>
      <c r="F11" s="10">
        <v>2.1233505191197199</v>
      </c>
    </row>
    <row r="12" spans="1:6" x14ac:dyDescent="0.2">
      <c r="A12" s="9" t="s">
        <v>567</v>
      </c>
      <c r="B12" s="9" t="s">
        <v>718</v>
      </c>
      <c r="C12" s="9" t="s">
        <v>144</v>
      </c>
      <c r="D12" s="9">
        <v>2500</v>
      </c>
      <c r="E12" s="48">
        <v>24955.525000000001</v>
      </c>
      <c r="F12" s="10">
        <v>2.1172779492492202</v>
      </c>
    </row>
    <row r="13" spans="1:6" x14ac:dyDescent="0.2">
      <c r="A13" s="9" t="s">
        <v>347</v>
      </c>
      <c r="B13" s="9" t="s">
        <v>719</v>
      </c>
      <c r="C13" s="9" t="s">
        <v>167</v>
      </c>
      <c r="D13" s="9">
        <v>2350</v>
      </c>
      <c r="E13" s="48">
        <v>23695.0265</v>
      </c>
      <c r="F13" s="10">
        <v>2.0103346699909501</v>
      </c>
    </row>
    <row r="14" spans="1:6" x14ac:dyDescent="0.2">
      <c r="A14" s="9" t="s">
        <v>454</v>
      </c>
      <c r="B14" s="9" t="s">
        <v>720</v>
      </c>
      <c r="C14" s="9" t="s">
        <v>200</v>
      </c>
      <c r="D14" s="9">
        <v>2350</v>
      </c>
      <c r="E14" s="48">
        <v>23527.941500000001</v>
      </c>
      <c r="F14" s="10">
        <v>1.9961588357358</v>
      </c>
    </row>
    <row r="15" spans="1:6" x14ac:dyDescent="0.2">
      <c r="A15" s="9" t="s">
        <v>344</v>
      </c>
      <c r="B15" s="9" t="s">
        <v>721</v>
      </c>
      <c r="C15" s="9" t="s">
        <v>320</v>
      </c>
      <c r="D15" s="9">
        <v>2070</v>
      </c>
      <c r="E15" s="48">
        <v>20705.713199999998</v>
      </c>
      <c r="F15" s="10">
        <v>1.7567151956065199</v>
      </c>
    </row>
    <row r="16" spans="1:6" x14ac:dyDescent="0.2">
      <c r="A16" s="9" t="s">
        <v>350</v>
      </c>
      <c r="B16" s="9" t="s">
        <v>722</v>
      </c>
      <c r="C16" s="9" t="s">
        <v>149</v>
      </c>
      <c r="D16" s="9">
        <v>200</v>
      </c>
      <c r="E16" s="48">
        <v>19916.18</v>
      </c>
      <c r="F16" s="10">
        <v>1.68972957881184</v>
      </c>
    </row>
    <row r="17" spans="1:6" x14ac:dyDescent="0.2">
      <c r="A17" s="9" t="s">
        <v>430</v>
      </c>
      <c r="B17" s="9" t="s">
        <v>723</v>
      </c>
      <c r="C17" s="9" t="s">
        <v>188</v>
      </c>
      <c r="D17" s="9">
        <v>1900000</v>
      </c>
      <c r="E17" s="48">
        <v>19192.564999999999</v>
      </c>
      <c r="F17" s="10">
        <v>1.62833659736801</v>
      </c>
    </row>
    <row r="18" spans="1:6" x14ac:dyDescent="0.2">
      <c r="A18" s="9" t="s">
        <v>293</v>
      </c>
      <c r="B18" s="9" t="s">
        <v>724</v>
      </c>
      <c r="C18" s="9" t="s">
        <v>144</v>
      </c>
      <c r="D18" s="9">
        <v>1850</v>
      </c>
      <c r="E18" s="48">
        <v>18511.541450000001</v>
      </c>
      <c r="F18" s="10">
        <v>1.57055716193901</v>
      </c>
    </row>
    <row r="19" spans="1:6" x14ac:dyDescent="0.2">
      <c r="A19" s="9" t="s">
        <v>286</v>
      </c>
      <c r="B19" s="9" t="s">
        <v>725</v>
      </c>
      <c r="C19" s="9" t="s">
        <v>200</v>
      </c>
      <c r="D19" s="9">
        <v>1790</v>
      </c>
      <c r="E19" s="48">
        <v>18246.007000000001</v>
      </c>
      <c r="F19" s="10">
        <v>1.54802867432951</v>
      </c>
    </row>
    <row r="20" spans="1:6" x14ac:dyDescent="0.2">
      <c r="A20" s="9" t="s">
        <v>568</v>
      </c>
      <c r="B20" s="9" t="s">
        <v>726</v>
      </c>
      <c r="C20" s="9" t="s">
        <v>149</v>
      </c>
      <c r="D20" s="9">
        <v>1750</v>
      </c>
      <c r="E20" s="48">
        <v>17417.75</v>
      </c>
      <c r="F20" s="10">
        <v>1.47775765088234</v>
      </c>
    </row>
    <row r="21" spans="1:6" x14ac:dyDescent="0.2">
      <c r="A21" s="9" t="s">
        <v>214</v>
      </c>
      <c r="B21" s="9" t="s">
        <v>727</v>
      </c>
      <c r="C21" s="9" t="s">
        <v>215</v>
      </c>
      <c r="D21" s="9">
        <v>1730</v>
      </c>
      <c r="E21" s="48">
        <v>17305.1381</v>
      </c>
      <c r="F21" s="10">
        <v>1.4682034262089301</v>
      </c>
    </row>
    <row r="22" spans="1:6" x14ac:dyDescent="0.2">
      <c r="A22" s="9" t="s">
        <v>362</v>
      </c>
      <c r="B22" s="9" t="s">
        <v>728</v>
      </c>
      <c r="C22" s="9" t="s">
        <v>140</v>
      </c>
      <c r="D22" s="9">
        <v>1700</v>
      </c>
      <c r="E22" s="48">
        <v>16911.141</v>
      </c>
      <c r="F22" s="10">
        <v>1.4347759037705801</v>
      </c>
    </row>
    <row r="23" spans="1:6" x14ac:dyDescent="0.2">
      <c r="A23" s="9" t="s">
        <v>359</v>
      </c>
      <c r="B23" s="9" t="s">
        <v>729</v>
      </c>
      <c r="C23" s="9" t="s">
        <v>360</v>
      </c>
      <c r="D23" s="9">
        <v>1490</v>
      </c>
      <c r="E23" s="48">
        <v>15038.242200000001</v>
      </c>
      <c r="F23" s="10">
        <v>1.2758753264268801</v>
      </c>
    </row>
    <row r="24" spans="1:6" x14ac:dyDescent="0.2">
      <c r="A24" s="9" t="s">
        <v>569</v>
      </c>
      <c r="B24" s="9" t="s">
        <v>730</v>
      </c>
      <c r="C24" s="9" t="s">
        <v>153</v>
      </c>
      <c r="D24" s="9">
        <v>1400</v>
      </c>
      <c r="E24" s="48">
        <v>14086.995999999999</v>
      </c>
      <c r="F24" s="10">
        <v>1.1951696468802799</v>
      </c>
    </row>
    <row r="25" spans="1:6" x14ac:dyDescent="0.2">
      <c r="A25" s="9" t="s">
        <v>341</v>
      </c>
      <c r="B25" s="9" t="s">
        <v>731</v>
      </c>
      <c r="C25" s="9" t="s">
        <v>200</v>
      </c>
      <c r="D25" s="9">
        <v>1250</v>
      </c>
      <c r="E25" s="48">
        <v>12803.9375</v>
      </c>
      <c r="F25" s="10">
        <v>1.0863123309293301</v>
      </c>
    </row>
    <row r="26" spans="1:6" x14ac:dyDescent="0.2">
      <c r="A26" s="9" t="s">
        <v>447</v>
      </c>
      <c r="B26" s="9" t="s">
        <v>732</v>
      </c>
      <c r="C26" s="9" t="s">
        <v>200</v>
      </c>
      <c r="D26" s="9">
        <v>1200</v>
      </c>
      <c r="E26" s="48">
        <v>12291.78</v>
      </c>
      <c r="F26" s="10">
        <v>1.0428598376921601</v>
      </c>
    </row>
    <row r="27" spans="1:6" x14ac:dyDescent="0.2">
      <c r="A27" s="9" t="s">
        <v>365</v>
      </c>
      <c r="B27" s="9" t="s">
        <v>733</v>
      </c>
      <c r="C27" s="9" t="s">
        <v>140</v>
      </c>
      <c r="D27" s="9">
        <v>1200</v>
      </c>
      <c r="E27" s="48">
        <v>12066.888000000001</v>
      </c>
      <c r="F27" s="10">
        <v>1.0237795389381701</v>
      </c>
    </row>
    <row r="28" spans="1:6" x14ac:dyDescent="0.2">
      <c r="A28" s="9" t="s">
        <v>160</v>
      </c>
      <c r="B28" s="9" t="s">
        <v>734</v>
      </c>
      <c r="C28" s="9" t="s">
        <v>161</v>
      </c>
      <c r="D28" s="9">
        <v>1190</v>
      </c>
      <c r="E28" s="48">
        <v>12050.820599999999</v>
      </c>
      <c r="F28" s="10">
        <v>1.0224163477521799</v>
      </c>
    </row>
    <row r="29" spans="1:6" x14ac:dyDescent="0.2">
      <c r="A29" s="9" t="s">
        <v>283</v>
      </c>
      <c r="B29" s="9" t="s">
        <v>735</v>
      </c>
      <c r="C29" s="9" t="s">
        <v>158</v>
      </c>
      <c r="D29" s="9">
        <v>1200</v>
      </c>
      <c r="E29" s="48">
        <v>11882.052</v>
      </c>
      <c r="F29" s="10">
        <v>1.00809767341831</v>
      </c>
    </row>
    <row r="30" spans="1:6" x14ac:dyDescent="0.2">
      <c r="A30" s="9" t="s">
        <v>570</v>
      </c>
      <c r="B30" s="9" t="s">
        <v>736</v>
      </c>
      <c r="C30" s="9" t="s">
        <v>320</v>
      </c>
      <c r="D30" s="9">
        <v>1000</v>
      </c>
      <c r="E30" s="48">
        <v>9959.23</v>
      </c>
      <c r="F30" s="10">
        <v>0.844961509345177</v>
      </c>
    </row>
    <row r="31" spans="1:6" x14ac:dyDescent="0.2">
      <c r="A31" s="9" t="s">
        <v>571</v>
      </c>
      <c r="B31" s="9" t="s">
        <v>737</v>
      </c>
      <c r="C31" s="9" t="s">
        <v>136</v>
      </c>
      <c r="D31" s="9">
        <v>750</v>
      </c>
      <c r="E31" s="48">
        <v>7647.93</v>
      </c>
      <c r="F31" s="10">
        <v>0.64886607460278101</v>
      </c>
    </row>
    <row r="32" spans="1:6" x14ac:dyDescent="0.2">
      <c r="A32" s="9" t="s">
        <v>572</v>
      </c>
      <c r="B32" s="9" t="s">
        <v>738</v>
      </c>
      <c r="C32" s="9" t="s">
        <v>149</v>
      </c>
      <c r="D32" s="9">
        <v>75</v>
      </c>
      <c r="E32" s="48">
        <v>7517.22</v>
      </c>
      <c r="F32" s="10">
        <v>0.63777636998841802</v>
      </c>
    </row>
    <row r="33" spans="1:6" x14ac:dyDescent="0.2">
      <c r="A33" s="9" t="s">
        <v>358</v>
      </c>
      <c r="B33" s="9" t="s">
        <v>719</v>
      </c>
      <c r="C33" s="9" t="s">
        <v>167</v>
      </c>
      <c r="D33" s="9">
        <v>700</v>
      </c>
      <c r="E33" s="48">
        <v>7058.0929999999998</v>
      </c>
      <c r="F33" s="10">
        <v>0.59882309318879301</v>
      </c>
    </row>
    <row r="34" spans="1:6" x14ac:dyDescent="0.2">
      <c r="A34" s="9" t="s">
        <v>573</v>
      </c>
      <c r="B34" s="9" t="s">
        <v>739</v>
      </c>
      <c r="C34" s="9" t="s">
        <v>140</v>
      </c>
      <c r="D34" s="9">
        <v>650</v>
      </c>
      <c r="E34" s="48">
        <v>6535.9840000000004</v>
      </c>
      <c r="F34" s="10">
        <v>0.55452629427133704</v>
      </c>
    </row>
    <row r="35" spans="1:6" x14ac:dyDescent="0.2">
      <c r="A35" s="9" t="s">
        <v>443</v>
      </c>
      <c r="B35" s="9" t="s">
        <v>740</v>
      </c>
      <c r="C35" s="9" t="s">
        <v>320</v>
      </c>
      <c r="D35" s="9">
        <v>650</v>
      </c>
      <c r="E35" s="48">
        <v>6506.6949999999997</v>
      </c>
      <c r="F35" s="10">
        <v>0.55204135541088195</v>
      </c>
    </row>
    <row r="36" spans="1:6" x14ac:dyDescent="0.2">
      <c r="A36" s="9" t="s">
        <v>342</v>
      </c>
      <c r="B36" s="9" t="s">
        <v>741</v>
      </c>
      <c r="C36" s="9" t="s">
        <v>136</v>
      </c>
      <c r="D36" s="9">
        <v>600</v>
      </c>
      <c r="E36" s="48">
        <v>6000.4260000000004</v>
      </c>
      <c r="F36" s="10">
        <v>0.50908845459679497</v>
      </c>
    </row>
    <row r="37" spans="1:6" x14ac:dyDescent="0.2">
      <c r="A37" s="9" t="s">
        <v>364</v>
      </c>
      <c r="B37" s="9" t="s">
        <v>742</v>
      </c>
      <c r="C37" s="9" t="s">
        <v>136</v>
      </c>
      <c r="D37" s="9">
        <v>540</v>
      </c>
      <c r="E37" s="48">
        <v>5511.7367999999997</v>
      </c>
      <c r="F37" s="10">
        <v>0.467627060088115</v>
      </c>
    </row>
    <row r="38" spans="1:6" x14ac:dyDescent="0.2">
      <c r="A38" s="9" t="s">
        <v>292</v>
      </c>
      <c r="B38" s="9" t="s">
        <v>743</v>
      </c>
      <c r="C38" s="9" t="s">
        <v>158</v>
      </c>
      <c r="D38" s="9">
        <v>550</v>
      </c>
      <c r="E38" s="48">
        <v>5455.8954999999996</v>
      </c>
      <c r="F38" s="10">
        <v>0.46288936961085902</v>
      </c>
    </row>
    <row r="39" spans="1:6" x14ac:dyDescent="0.2">
      <c r="A39" s="9" t="s">
        <v>154</v>
      </c>
      <c r="B39" s="9" t="s">
        <v>744</v>
      </c>
      <c r="C39" s="9" t="s">
        <v>144</v>
      </c>
      <c r="D39" s="9">
        <v>520</v>
      </c>
      <c r="E39" s="48">
        <v>5324.8675999999996</v>
      </c>
      <c r="F39" s="10">
        <v>0.45177269370817102</v>
      </c>
    </row>
    <row r="40" spans="1:6" x14ac:dyDescent="0.2">
      <c r="A40" s="9" t="s">
        <v>444</v>
      </c>
      <c r="B40" s="9" t="s">
        <v>745</v>
      </c>
      <c r="C40" s="9" t="s">
        <v>320</v>
      </c>
      <c r="D40" s="9">
        <v>500</v>
      </c>
      <c r="E40" s="48">
        <v>5044.83</v>
      </c>
      <c r="F40" s="10">
        <v>0.42801372909249302</v>
      </c>
    </row>
    <row r="41" spans="1:6" x14ac:dyDescent="0.2">
      <c r="A41" s="9" t="s">
        <v>574</v>
      </c>
      <c r="B41" s="9" t="s">
        <v>746</v>
      </c>
      <c r="C41" s="9" t="s">
        <v>149</v>
      </c>
      <c r="D41" s="9">
        <v>500</v>
      </c>
      <c r="E41" s="48">
        <v>5040.6850000000004</v>
      </c>
      <c r="F41" s="10">
        <v>0.42766205878703401</v>
      </c>
    </row>
    <row r="42" spans="1:6" x14ac:dyDescent="0.2">
      <c r="A42" s="9" t="s">
        <v>575</v>
      </c>
      <c r="B42" s="9" t="s">
        <v>747</v>
      </c>
      <c r="C42" s="9" t="s">
        <v>167</v>
      </c>
      <c r="D42" s="9">
        <v>500</v>
      </c>
      <c r="E42" s="48">
        <v>5036.1149999999998</v>
      </c>
      <c r="F42" s="10">
        <v>0.427274330609483</v>
      </c>
    </row>
    <row r="43" spans="1:6" x14ac:dyDescent="0.2">
      <c r="A43" s="9" t="s">
        <v>302</v>
      </c>
      <c r="B43" s="9" t="s">
        <v>748</v>
      </c>
      <c r="C43" s="9" t="s">
        <v>167</v>
      </c>
      <c r="D43" s="9">
        <v>1340</v>
      </c>
      <c r="E43" s="48">
        <v>5026.5811999999996</v>
      </c>
      <c r="F43" s="10">
        <v>0.42646546345431202</v>
      </c>
    </row>
    <row r="44" spans="1:6" x14ac:dyDescent="0.2">
      <c r="A44" s="9" t="s">
        <v>576</v>
      </c>
      <c r="B44" s="9" t="s">
        <v>749</v>
      </c>
      <c r="C44" s="9" t="s">
        <v>188</v>
      </c>
      <c r="D44" s="9">
        <v>500</v>
      </c>
      <c r="E44" s="48">
        <v>5016.5749999999998</v>
      </c>
      <c r="F44" s="10">
        <v>0.42561651691378499</v>
      </c>
    </row>
    <row r="45" spans="1:6" x14ac:dyDescent="0.2">
      <c r="A45" s="9" t="s">
        <v>432</v>
      </c>
      <c r="B45" s="9" t="s">
        <v>750</v>
      </c>
      <c r="C45" s="9" t="s">
        <v>140</v>
      </c>
      <c r="D45" s="9">
        <v>500</v>
      </c>
      <c r="E45" s="48">
        <v>5015.7049999999999</v>
      </c>
      <c r="F45" s="10">
        <v>0.425542704328562</v>
      </c>
    </row>
    <row r="46" spans="1:6" x14ac:dyDescent="0.2">
      <c r="A46" s="9" t="s">
        <v>290</v>
      </c>
      <c r="B46" s="9" t="s">
        <v>751</v>
      </c>
      <c r="C46" s="9" t="s">
        <v>158</v>
      </c>
      <c r="D46" s="9">
        <v>500</v>
      </c>
      <c r="E46" s="48">
        <v>4991.2650000000003</v>
      </c>
      <c r="F46" s="10">
        <v>0.42346916457815997</v>
      </c>
    </row>
    <row r="47" spans="1:6" x14ac:dyDescent="0.2">
      <c r="A47" s="9" t="s">
        <v>163</v>
      </c>
      <c r="B47" s="9" t="s">
        <v>752</v>
      </c>
      <c r="C47" s="9" t="s">
        <v>149</v>
      </c>
      <c r="D47" s="9">
        <v>50</v>
      </c>
      <c r="E47" s="48">
        <v>4991.0600000000004</v>
      </c>
      <c r="F47" s="10">
        <v>0.423451771957504</v>
      </c>
    </row>
    <row r="48" spans="1:6" x14ac:dyDescent="0.2">
      <c r="A48" s="9" t="s">
        <v>577</v>
      </c>
      <c r="B48" s="9" t="s">
        <v>753</v>
      </c>
      <c r="C48" s="9" t="s">
        <v>149</v>
      </c>
      <c r="D48" s="9">
        <v>50</v>
      </c>
      <c r="E48" s="48">
        <v>4983.26</v>
      </c>
      <c r="F48" s="10">
        <v>0.42279000395205701</v>
      </c>
    </row>
    <row r="49" spans="1:6" x14ac:dyDescent="0.2">
      <c r="A49" s="9" t="s">
        <v>367</v>
      </c>
      <c r="B49" s="9" t="s">
        <v>754</v>
      </c>
      <c r="C49" s="9" t="s">
        <v>149</v>
      </c>
      <c r="D49" s="9">
        <v>450</v>
      </c>
      <c r="E49" s="48">
        <v>4565.1509999999998</v>
      </c>
      <c r="F49" s="10">
        <v>0.387316778440566</v>
      </c>
    </row>
    <row r="50" spans="1:6" x14ac:dyDescent="0.2">
      <c r="A50" s="9" t="s">
        <v>361</v>
      </c>
      <c r="B50" s="9" t="s">
        <v>755</v>
      </c>
      <c r="C50" s="9" t="s">
        <v>158</v>
      </c>
      <c r="D50" s="9">
        <v>400</v>
      </c>
      <c r="E50" s="48">
        <v>4116.2560000000003</v>
      </c>
      <c r="F50" s="10">
        <v>0.34923160551680599</v>
      </c>
    </row>
    <row r="51" spans="1:6" x14ac:dyDescent="0.2">
      <c r="A51" s="9" t="s">
        <v>578</v>
      </c>
      <c r="B51" s="9" t="s">
        <v>756</v>
      </c>
      <c r="C51" s="9" t="s">
        <v>144</v>
      </c>
      <c r="D51" s="9">
        <v>300</v>
      </c>
      <c r="E51" s="48">
        <v>3102.444</v>
      </c>
      <c r="F51" s="10">
        <v>0.26321771511441</v>
      </c>
    </row>
    <row r="52" spans="1:6" x14ac:dyDescent="0.2">
      <c r="A52" s="9" t="s">
        <v>539</v>
      </c>
      <c r="B52" s="9" t="s">
        <v>757</v>
      </c>
      <c r="C52" s="9" t="s">
        <v>149</v>
      </c>
      <c r="D52" s="9">
        <v>300</v>
      </c>
      <c r="E52" s="48">
        <v>3012.2820000000002</v>
      </c>
      <c r="F52" s="10">
        <v>0.25556818602374998</v>
      </c>
    </row>
    <row r="53" spans="1:6" x14ac:dyDescent="0.2">
      <c r="A53" s="9" t="s">
        <v>579</v>
      </c>
      <c r="B53" s="9" t="s">
        <v>758</v>
      </c>
      <c r="C53" s="9" t="s">
        <v>320</v>
      </c>
      <c r="D53" s="9">
        <v>300</v>
      </c>
      <c r="E53" s="48">
        <v>3004.8539999999998</v>
      </c>
      <c r="F53" s="10">
        <v>0.25493797926163903</v>
      </c>
    </row>
    <row r="54" spans="1:6" x14ac:dyDescent="0.2">
      <c r="A54" s="9" t="s">
        <v>580</v>
      </c>
      <c r="B54" s="9" t="s">
        <v>759</v>
      </c>
      <c r="C54" s="9" t="s">
        <v>149</v>
      </c>
      <c r="D54" s="9">
        <v>250</v>
      </c>
      <c r="E54" s="48">
        <v>2532.2950000000001</v>
      </c>
      <c r="F54" s="10">
        <v>0.21484510401981299</v>
      </c>
    </row>
    <row r="55" spans="1:6" x14ac:dyDescent="0.2">
      <c r="A55" s="9" t="s">
        <v>581</v>
      </c>
      <c r="B55" s="9" t="s">
        <v>760</v>
      </c>
      <c r="C55" s="9" t="s">
        <v>149</v>
      </c>
      <c r="D55" s="9">
        <v>25</v>
      </c>
      <c r="E55" s="48">
        <v>2497.4749999999999</v>
      </c>
      <c r="F55" s="10">
        <v>0.21189090376985401</v>
      </c>
    </row>
    <row r="56" spans="1:6" x14ac:dyDescent="0.2">
      <c r="A56" s="9" t="s">
        <v>582</v>
      </c>
      <c r="B56" s="9" t="s">
        <v>761</v>
      </c>
      <c r="C56" s="9" t="s">
        <v>149</v>
      </c>
      <c r="D56" s="9">
        <v>250</v>
      </c>
      <c r="E56" s="48">
        <v>2496.75</v>
      </c>
      <c r="F56" s="10">
        <v>0.21182939328216799</v>
      </c>
    </row>
    <row r="57" spans="1:6" x14ac:dyDescent="0.2">
      <c r="A57" s="9" t="s">
        <v>583</v>
      </c>
      <c r="B57" s="9" t="s">
        <v>762</v>
      </c>
      <c r="C57" s="9" t="s">
        <v>149</v>
      </c>
      <c r="D57" s="9">
        <v>25</v>
      </c>
      <c r="E57" s="48">
        <v>2493.08</v>
      </c>
      <c r="F57" s="10">
        <v>0.21151802295139999</v>
      </c>
    </row>
    <row r="58" spans="1:6" x14ac:dyDescent="0.2">
      <c r="A58" s="9" t="s">
        <v>584</v>
      </c>
      <c r="B58" s="9" t="s">
        <v>763</v>
      </c>
      <c r="C58" s="9" t="s">
        <v>144</v>
      </c>
      <c r="D58" s="9">
        <v>200</v>
      </c>
      <c r="E58" s="48">
        <v>2068.6239999999998</v>
      </c>
      <c r="F58" s="10">
        <v>0.17550630493599001</v>
      </c>
    </row>
    <row r="59" spans="1:6" x14ac:dyDescent="0.2">
      <c r="A59" s="9" t="s">
        <v>355</v>
      </c>
      <c r="B59" s="9" t="s">
        <v>764</v>
      </c>
      <c r="C59" s="9" t="s">
        <v>356</v>
      </c>
      <c r="D59" s="9">
        <v>200</v>
      </c>
      <c r="E59" s="48">
        <v>2041.6959999999999</v>
      </c>
      <c r="F59" s="10">
        <v>0.17322167816025999</v>
      </c>
    </row>
    <row r="60" spans="1:6" x14ac:dyDescent="0.2">
      <c r="A60" s="9" t="s">
        <v>222</v>
      </c>
      <c r="B60" s="9" t="s">
        <v>765</v>
      </c>
      <c r="C60" s="9" t="s">
        <v>190</v>
      </c>
      <c r="D60" s="9">
        <v>170</v>
      </c>
      <c r="E60" s="48">
        <v>1709.1001000000001</v>
      </c>
      <c r="F60" s="10">
        <v>0.145003559523979</v>
      </c>
    </row>
    <row r="61" spans="1:6" x14ac:dyDescent="0.2">
      <c r="A61" s="9" t="s">
        <v>585</v>
      </c>
      <c r="B61" s="9" t="s">
        <v>766</v>
      </c>
      <c r="C61" s="9" t="s">
        <v>158</v>
      </c>
      <c r="D61" s="9">
        <v>150</v>
      </c>
      <c r="E61" s="48">
        <v>1535.5170000000001</v>
      </c>
      <c r="F61" s="10">
        <v>0.130276413130852</v>
      </c>
    </row>
    <row r="62" spans="1:6" x14ac:dyDescent="0.2">
      <c r="A62" s="9" t="s">
        <v>586</v>
      </c>
      <c r="B62" s="9" t="s">
        <v>767</v>
      </c>
      <c r="C62" s="9" t="s">
        <v>149</v>
      </c>
      <c r="D62" s="9">
        <v>150</v>
      </c>
      <c r="E62" s="48">
        <v>1497.5685000000001</v>
      </c>
      <c r="F62" s="10">
        <v>0.127056784521272</v>
      </c>
    </row>
    <row r="63" spans="1:6" x14ac:dyDescent="0.2">
      <c r="A63" s="9" t="s">
        <v>145</v>
      </c>
      <c r="B63" s="9" t="s">
        <v>768</v>
      </c>
      <c r="C63" s="9" t="s">
        <v>140</v>
      </c>
      <c r="D63" s="9">
        <v>150</v>
      </c>
      <c r="E63" s="48">
        <v>1486.0740000000001</v>
      </c>
      <c r="F63" s="10">
        <v>0.126081567554783</v>
      </c>
    </row>
    <row r="64" spans="1:6" x14ac:dyDescent="0.2">
      <c r="A64" s="9" t="s">
        <v>587</v>
      </c>
      <c r="B64" s="9" t="s">
        <v>769</v>
      </c>
      <c r="C64" s="9" t="s">
        <v>158</v>
      </c>
      <c r="D64" s="9">
        <v>100</v>
      </c>
      <c r="E64" s="48">
        <v>1034.221</v>
      </c>
      <c r="F64" s="10">
        <v>8.7745431841264598E-2</v>
      </c>
    </row>
    <row r="65" spans="1:6" x14ac:dyDescent="0.2">
      <c r="A65" s="9" t="s">
        <v>588</v>
      </c>
      <c r="B65" s="9" t="s">
        <v>770</v>
      </c>
      <c r="C65" s="9" t="s">
        <v>158</v>
      </c>
      <c r="D65" s="9">
        <v>100</v>
      </c>
      <c r="E65" s="48">
        <v>1034.221</v>
      </c>
      <c r="F65" s="10">
        <v>8.7745431841264598E-2</v>
      </c>
    </row>
    <row r="66" spans="1:6" x14ac:dyDescent="0.2">
      <c r="A66" s="9" t="s">
        <v>338</v>
      </c>
      <c r="B66" s="9" t="s">
        <v>771</v>
      </c>
      <c r="C66" s="9" t="s">
        <v>288</v>
      </c>
      <c r="D66" s="9">
        <v>2</v>
      </c>
      <c r="E66" s="48">
        <v>1005.278</v>
      </c>
      <c r="F66" s="10">
        <v>8.5289848330794699E-2</v>
      </c>
    </row>
    <row r="67" spans="1:6" x14ac:dyDescent="0.2">
      <c r="A67" s="9" t="s">
        <v>547</v>
      </c>
      <c r="B67" s="9" t="s">
        <v>678</v>
      </c>
      <c r="C67" s="9" t="s">
        <v>320</v>
      </c>
      <c r="D67" s="9">
        <v>50</v>
      </c>
      <c r="E67" s="48">
        <v>501.42849999999999</v>
      </c>
      <c r="F67" s="10">
        <v>4.2542222861475E-2</v>
      </c>
    </row>
    <row r="68" spans="1:6" x14ac:dyDescent="0.2">
      <c r="A68" s="9" t="s">
        <v>211</v>
      </c>
      <c r="B68" s="9" t="s">
        <v>772</v>
      </c>
      <c r="C68" s="9" t="s">
        <v>188</v>
      </c>
      <c r="D68" s="9">
        <v>20</v>
      </c>
      <c r="E68" s="48">
        <v>200.08271999999999</v>
      </c>
      <c r="F68" s="10">
        <v>1.6975428530628198E-2</v>
      </c>
    </row>
    <row r="69" spans="1:6" x14ac:dyDescent="0.2">
      <c r="A69" s="8" t="s">
        <v>133</v>
      </c>
      <c r="B69" s="9"/>
      <c r="C69" s="9"/>
      <c r="D69" s="9"/>
      <c r="E69" s="26">
        <f>SUM(E8:E68)</f>
        <v>596608.50777000014</v>
      </c>
      <c r="F69" s="26">
        <f>SUM(F8:F68)</f>
        <v>50.617490028196237</v>
      </c>
    </row>
    <row r="70" spans="1:6" x14ac:dyDescent="0.2">
      <c r="A70" s="9"/>
      <c r="B70" s="9"/>
      <c r="C70" s="9"/>
      <c r="D70" s="9"/>
      <c r="E70" s="48"/>
      <c r="F70" s="10"/>
    </row>
    <row r="71" spans="1:6" x14ac:dyDescent="0.2">
      <c r="A71" s="8" t="s">
        <v>165</v>
      </c>
      <c r="B71" s="9"/>
      <c r="C71" s="9"/>
      <c r="D71" s="9"/>
      <c r="E71" s="48"/>
      <c r="F71" s="10"/>
    </row>
    <row r="72" spans="1:6" x14ac:dyDescent="0.2">
      <c r="A72" s="9" t="s">
        <v>228</v>
      </c>
      <c r="B72" s="9" t="s">
        <v>773</v>
      </c>
      <c r="C72" s="9" t="s">
        <v>229</v>
      </c>
      <c r="D72" s="9">
        <v>9300</v>
      </c>
      <c r="E72" s="48">
        <v>46617.319499999998</v>
      </c>
      <c r="F72" s="10">
        <v>3.95510904420787</v>
      </c>
    </row>
    <row r="73" spans="1:6" x14ac:dyDescent="0.2">
      <c r="A73" s="9" t="s">
        <v>381</v>
      </c>
      <c r="B73" s="9" t="s">
        <v>774</v>
      </c>
      <c r="C73" s="9" t="s">
        <v>377</v>
      </c>
      <c r="D73" s="9">
        <v>2600</v>
      </c>
      <c r="E73" s="48">
        <v>25955.383999999998</v>
      </c>
      <c r="F73" s="10">
        <v>2.20210803850033</v>
      </c>
    </row>
    <row r="74" spans="1:6" x14ac:dyDescent="0.2">
      <c r="A74" s="9" t="s">
        <v>589</v>
      </c>
      <c r="B74" s="9" t="s">
        <v>775</v>
      </c>
      <c r="C74" s="9" t="s">
        <v>369</v>
      </c>
      <c r="D74" s="9">
        <v>2500</v>
      </c>
      <c r="E74" s="48">
        <v>24868.7</v>
      </c>
      <c r="F74" s="10">
        <v>2.1099115380860201</v>
      </c>
    </row>
    <row r="75" spans="1:6" x14ac:dyDescent="0.2">
      <c r="A75" s="9" t="s">
        <v>227</v>
      </c>
      <c r="B75" s="9" t="s">
        <v>776</v>
      </c>
      <c r="C75" s="9" t="s">
        <v>140</v>
      </c>
      <c r="D75" s="9">
        <v>185</v>
      </c>
      <c r="E75" s="48">
        <v>20113.8845</v>
      </c>
      <c r="F75" s="10">
        <v>1.7065032342776101</v>
      </c>
    </row>
    <row r="76" spans="1:6" x14ac:dyDescent="0.2">
      <c r="A76" s="9" t="s">
        <v>314</v>
      </c>
      <c r="B76" s="9" t="s">
        <v>777</v>
      </c>
      <c r="C76" s="9" t="s">
        <v>215</v>
      </c>
      <c r="D76" s="9">
        <v>1820</v>
      </c>
      <c r="E76" s="48">
        <v>18459.459200000001</v>
      </c>
      <c r="F76" s="10">
        <v>1.56613839697725</v>
      </c>
    </row>
    <row r="77" spans="1:6" x14ac:dyDescent="0.2">
      <c r="A77" s="9" t="s">
        <v>514</v>
      </c>
      <c r="B77" s="9" t="s">
        <v>778</v>
      </c>
      <c r="C77" s="9" t="s">
        <v>377</v>
      </c>
      <c r="D77" s="9">
        <v>1500</v>
      </c>
      <c r="E77" s="48">
        <v>15000.54</v>
      </c>
      <c r="F77" s="10">
        <v>1.2726765944147</v>
      </c>
    </row>
    <row r="78" spans="1:6" x14ac:dyDescent="0.2">
      <c r="A78" s="9" t="s">
        <v>591</v>
      </c>
      <c r="B78" s="9" t="s">
        <v>779</v>
      </c>
      <c r="C78" s="9" t="s">
        <v>377</v>
      </c>
      <c r="D78" s="9">
        <v>1500</v>
      </c>
      <c r="E78" s="48">
        <v>14999.745000000001</v>
      </c>
      <c r="F78" s="10">
        <v>1.2726091449833701</v>
      </c>
    </row>
    <row r="79" spans="1:6" x14ac:dyDescent="0.2">
      <c r="A79" s="9" t="s">
        <v>592</v>
      </c>
      <c r="B79" s="9" t="s">
        <v>780</v>
      </c>
      <c r="C79" s="9" t="s">
        <v>305</v>
      </c>
      <c r="D79" s="9">
        <v>100</v>
      </c>
      <c r="E79" s="48">
        <v>13311.22</v>
      </c>
      <c r="F79" s="10">
        <v>1.1293512191631001</v>
      </c>
    </row>
    <row r="80" spans="1:6" x14ac:dyDescent="0.2">
      <c r="A80" s="9" t="s">
        <v>593</v>
      </c>
      <c r="B80" s="9" t="s">
        <v>781</v>
      </c>
      <c r="C80" s="9" t="s">
        <v>369</v>
      </c>
      <c r="D80" s="9">
        <v>100</v>
      </c>
      <c r="E80" s="48">
        <v>12988.26</v>
      </c>
      <c r="F80" s="10">
        <v>1.10195063005549</v>
      </c>
    </row>
    <row r="81" spans="1:6" x14ac:dyDescent="0.2">
      <c r="A81" s="9" t="s">
        <v>594</v>
      </c>
      <c r="B81" s="9" t="s">
        <v>782</v>
      </c>
      <c r="C81" s="9" t="s">
        <v>369</v>
      </c>
      <c r="D81" s="9">
        <v>100</v>
      </c>
      <c r="E81" s="48">
        <v>12952.68</v>
      </c>
      <c r="F81" s="10">
        <v>1.0989319498460299</v>
      </c>
    </row>
    <row r="82" spans="1:6" x14ac:dyDescent="0.2">
      <c r="A82" s="9" t="s">
        <v>315</v>
      </c>
      <c r="B82" s="9" t="s">
        <v>783</v>
      </c>
      <c r="C82" s="9" t="s">
        <v>140</v>
      </c>
      <c r="D82" s="9">
        <v>110</v>
      </c>
      <c r="E82" s="48">
        <v>11830.874</v>
      </c>
      <c r="F82" s="10">
        <v>1.00375562688206</v>
      </c>
    </row>
    <row r="83" spans="1:6" x14ac:dyDescent="0.2">
      <c r="A83" s="9" t="s">
        <v>383</v>
      </c>
      <c r="B83" s="9" t="s">
        <v>784</v>
      </c>
      <c r="C83" s="9" t="s">
        <v>317</v>
      </c>
      <c r="D83" s="9">
        <v>780</v>
      </c>
      <c r="E83" s="48">
        <v>11670.617399999999</v>
      </c>
      <c r="F83" s="10">
        <v>0.99015912809465001</v>
      </c>
    </row>
    <row r="84" spans="1:6" x14ac:dyDescent="0.2">
      <c r="A84" s="9" t="s">
        <v>544</v>
      </c>
      <c r="B84" s="9" t="s">
        <v>785</v>
      </c>
      <c r="C84" s="9" t="s">
        <v>545</v>
      </c>
      <c r="D84" s="9">
        <v>740</v>
      </c>
      <c r="E84" s="48">
        <v>10551.326999999999</v>
      </c>
      <c r="F84" s="10">
        <v>0.89519623379664004</v>
      </c>
    </row>
    <row r="85" spans="1:6" x14ac:dyDescent="0.2">
      <c r="A85" s="9" t="s">
        <v>382</v>
      </c>
      <c r="B85" s="9" t="s">
        <v>786</v>
      </c>
      <c r="C85" s="9" t="s">
        <v>307</v>
      </c>
      <c r="D85" s="9">
        <v>1000</v>
      </c>
      <c r="E85" s="48">
        <v>10081.42</v>
      </c>
      <c r="F85" s="10">
        <v>0.85532835967666698</v>
      </c>
    </row>
    <row r="86" spans="1:6" x14ac:dyDescent="0.2">
      <c r="A86" s="9" t="s">
        <v>590</v>
      </c>
      <c r="B86" s="9" t="s">
        <v>787</v>
      </c>
      <c r="C86" s="9" t="s">
        <v>305</v>
      </c>
      <c r="D86" s="9">
        <v>1000</v>
      </c>
      <c r="E86" s="48">
        <v>9903.86</v>
      </c>
      <c r="F86" s="10">
        <v>0.84026380492702002</v>
      </c>
    </row>
    <row r="87" spans="1:6" x14ac:dyDescent="0.2">
      <c r="A87" s="9" t="s">
        <v>168</v>
      </c>
      <c r="B87" s="9" t="s">
        <v>788</v>
      </c>
      <c r="C87" s="9" t="s">
        <v>140</v>
      </c>
      <c r="D87" s="9">
        <v>82</v>
      </c>
      <c r="E87" s="48">
        <v>8837.5828000000001</v>
      </c>
      <c r="F87" s="10">
        <v>0.74979865929905998</v>
      </c>
    </row>
    <row r="88" spans="1:6" x14ac:dyDescent="0.2">
      <c r="A88" s="9" t="s">
        <v>391</v>
      </c>
      <c r="B88" s="9" t="s">
        <v>789</v>
      </c>
      <c r="C88" s="9" t="s">
        <v>377</v>
      </c>
      <c r="D88" s="9">
        <v>850</v>
      </c>
      <c r="E88" s="48">
        <v>8499.9405000000006</v>
      </c>
      <c r="F88" s="10">
        <v>0.72115239373166395</v>
      </c>
    </row>
    <row r="89" spans="1:6" x14ac:dyDescent="0.2">
      <c r="A89" s="9" t="s">
        <v>595</v>
      </c>
      <c r="B89" s="9" t="s">
        <v>790</v>
      </c>
      <c r="C89" s="9" t="s">
        <v>311</v>
      </c>
      <c r="D89" s="9">
        <v>300</v>
      </c>
      <c r="E89" s="48">
        <v>3924.0659999999998</v>
      </c>
      <c r="F89" s="10">
        <v>0.33292581154668499</v>
      </c>
    </row>
    <row r="90" spans="1:6" x14ac:dyDescent="0.2">
      <c r="A90" s="9" t="s">
        <v>596</v>
      </c>
      <c r="B90" s="9" t="s">
        <v>791</v>
      </c>
      <c r="C90" s="9" t="s">
        <v>311</v>
      </c>
      <c r="D90" s="9">
        <v>290</v>
      </c>
      <c r="E90" s="48">
        <v>3800.2208999999998</v>
      </c>
      <c r="F90" s="10">
        <v>0.32241853913496199</v>
      </c>
    </row>
    <row r="91" spans="1:6" x14ac:dyDescent="0.2">
      <c r="A91" s="9" t="s">
        <v>597</v>
      </c>
      <c r="B91" s="9" t="s">
        <v>792</v>
      </c>
      <c r="C91" s="9" t="s">
        <v>311</v>
      </c>
      <c r="D91" s="9">
        <v>278</v>
      </c>
      <c r="E91" s="48">
        <v>3644.11852</v>
      </c>
      <c r="F91" s="10">
        <v>0.30917449289673099</v>
      </c>
    </row>
    <row r="92" spans="1:6" x14ac:dyDescent="0.2">
      <c r="A92" s="9" t="s">
        <v>493</v>
      </c>
      <c r="B92" s="9" t="s">
        <v>793</v>
      </c>
      <c r="C92" s="9" t="s">
        <v>140</v>
      </c>
      <c r="D92" s="9">
        <v>20</v>
      </c>
      <c r="E92" s="48">
        <v>2176.3519999999999</v>
      </c>
      <c r="F92" s="10">
        <v>0.18464616951173901</v>
      </c>
    </row>
    <row r="93" spans="1:6" x14ac:dyDescent="0.2">
      <c r="A93" s="9" t="s">
        <v>484</v>
      </c>
      <c r="B93" s="9" t="s">
        <v>794</v>
      </c>
      <c r="C93" s="9" t="s">
        <v>377</v>
      </c>
      <c r="D93" s="9">
        <v>100</v>
      </c>
      <c r="E93" s="48">
        <v>1005.158</v>
      </c>
      <c r="F93" s="10">
        <v>8.5279667284557006E-2</v>
      </c>
    </row>
    <row r="94" spans="1:6" x14ac:dyDescent="0.2">
      <c r="A94" s="9" t="s">
        <v>537</v>
      </c>
      <c r="B94" s="9" t="s">
        <v>795</v>
      </c>
      <c r="C94" s="9" t="s">
        <v>375</v>
      </c>
      <c r="D94" s="9">
        <v>100</v>
      </c>
      <c r="E94" s="48">
        <v>991.47900000000004</v>
      </c>
      <c r="F94" s="10">
        <v>8.4119112855516598E-2</v>
      </c>
    </row>
    <row r="95" spans="1:6" x14ac:dyDescent="0.2">
      <c r="A95" s="8" t="s">
        <v>133</v>
      </c>
      <c r="B95" s="9"/>
      <c r="C95" s="9"/>
      <c r="D95" s="9"/>
      <c r="E95" s="26">
        <f>SUM(E72:E94)</f>
        <v>292184.20832000003</v>
      </c>
      <c r="F95" s="26">
        <f>SUM(F72:F94)</f>
        <v>24.78950779014972</v>
      </c>
    </row>
    <row r="96" spans="1:6" x14ac:dyDescent="0.2">
      <c r="A96" s="9"/>
      <c r="B96" s="9"/>
      <c r="C96" s="9"/>
      <c r="D96" s="9"/>
      <c r="E96" s="48"/>
      <c r="F96" s="10"/>
    </row>
    <row r="97" spans="1:6" x14ac:dyDescent="0.2">
      <c r="A97" s="9"/>
      <c r="B97" s="9"/>
      <c r="C97" s="9"/>
      <c r="D97" s="9"/>
      <c r="E97" s="48"/>
      <c r="F97" s="10"/>
    </row>
    <row r="98" spans="1:6" x14ac:dyDescent="0.2">
      <c r="A98" s="8" t="s">
        <v>203</v>
      </c>
      <c r="B98" s="9"/>
      <c r="C98" s="9"/>
      <c r="D98" s="9"/>
      <c r="E98" s="48"/>
      <c r="F98" s="10"/>
    </row>
    <row r="99" spans="1:6" x14ac:dyDescent="0.2">
      <c r="A99" s="8" t="s">
        <v>204</v>
      </c>
      <c r="B99" s="9"/>
      <c r="C99" s="9"/>
      <c r="D99" s="9"/>
      <c r="E99" s="48"/>
      <c r="F99" s="10"/>
    </row>
    <row r="100" spans="1:6" x14ac:dyDescent="0.2">
      <c r="A100" s="9" t="s">
        <v>396</v>
      </c>
      <c r="B100" s="9" t="s">
        <v>1003</v>
      </c>
      <c r="C100" s="9" t="s">
        <v>231</v>
      </c>
      <c r="D100" s="9">
        <v>27500</v>
      </c>
      <c r="E100" s="48">
        <v>26702.445</v>
      </c>
      <c r="F100" s="10">
        <v>2.2654902266948902</v>
      </c>
    </row>
    <row r="101" spans="1:6" x14ac:dyDescent="0.2">
      <c r="A101" s="9" t="s">
        <v>395</v>
      </c>
      <c r="B101" s="9" t="s">
        <v>1004</v>
      </c>
      <c r="C101" s="9" t="s">
        <v>208</v>
      </c>
      <c r="D101" s="9">
        <v>25000</v>
      </c>
      <c r="E101" s="48">
        <v>24333.95</v>
      </c>
      <c r="F101" s="10">
        <v>2.06454225078947</v>
      </c>
    </row>
    <row r="102" spans="1:6" x14ac:dyDescent="0.2">
      <c r="A102" s="9" t="s">
        <v>394</v>
      </c>
      <c r="B102" s="9" t="s">
        <v>1005</v>
      </c>
      <c r="C102" s="9" t="s">
        <v>206</v>
      </c>
      <c r="D102" s="9">
        <v>20000</v>
      </c>
      <c r="E102" s="48">
        <v>19789.400000000001</v>
      </c>
      <c r="F102" s="10">
        <v>1.67897330346176</v>
      </c>
    </row>
    <row r="103" spans="1:6" x14ac:dyDescent="0.2">
      <c r="A103" s="9" t="s">
        <v>234</v>
      </c>
      <c r="B103" s="9" t="s">
        <v>1006</v>
      </c>
      <c r="C103" s="9" t="s">
        <v>206</v>
      </c>
      <c r="D103" s="9">
        <v>10100</v>
      </c>
      <c r="E103" s="48">
        <v>10033.319799999999</v>
      </c>
      <c r="F103" s="10">
        <v>0.85124744000799701</v>
      </c>
    </row>
    <row r="104" spans="1:6" x14ac:dyDescent="0.2">
      <c r="A104" s="9" t="s">
        <v>598</v>
      </c>
      <c r="B104" s="9" t="s">
        <v>1007</v>
      </c>
      <c r="C104" s="9" t="s">
        <v>206</v>
      </c>
      <c r="D104" s="9">
        <v>10000</v>
      </c>
      <c r="E104" s="48">
        <v>9535.0300000000007</v>
      </c>
      <c r="F104" s="10">
        <v>0.80897151089507302</v>
      </c>
    </row>
    <row r="105" spans="1:6" x14ac:dyDescent="0.2">
      <c r="A105" s="9" t="s">
        <v>397</v>
      </c>
      <c r="B105" s="9" t="s">
        <v>1008</v>
      </c>
      <c r="C105" s="9" t="s">
        <v>231</v>
      </c>
      <c r="D105" s="9">
        <v>7500</v>
      </c>
      <c r="E105" s="48">
        <v>7430.3549999999996</v>
      </c>
      <c r="F105" s="10">
        <v>0.63040656514313698</v>
      </c>
    </row>
    <row r="106" spans="1:6" x14ac:dyDescent="0.2">
      <c r="A106" s="9" t="s">
        <v>230</v>
      </c>
      <c r="B106" s="9" t="s">
        <v>1009</v>
      </c>
      <c r="C106" s="9" t="s">
        <v>231</v>
      </c>
      <c r="D106" s="9">
        <v>5000</v>
      </c>
      <c r="E106" s="48">
        <v>4948.2749999999996</v>
      </c>
      <c r="F106" s="10">
        <v>0.41982180476352099</v>
      </c>
    </row>
    <row r="107" spans="1:6" x14ac:dyDescent="0.2">
      <c r="A107" s="9" t="s">
        <v>207</v>
      </c>
      <c r="B107" s="9" t="s">
        <v>1010</v>
      </c>
      <c r="C107" s="9" t="s">
        <v>208</v>
      </c>
      <c r="D107" s="9">
        <v>1800</v>
      </c>
      <c r="E107" s="48">
        <v>1750.3668</v>
      </c>
      <c r="F107" s="10">
        <v>0.14850471103044</v>
      </c>
    </row>
    <row r="108" spans="1:6" x14ac:dyDescent="0.2">
      <c r="A108" s="9" t="s">
        <v>235</v>
      </c>
      <c r="B108" s="9" t="s">
        <v>1011</v>
      </c>
      <c r="C108" s="9" t="s">
        <v>231</v>
      </c>
      <c r="D108" s="9">
        <v>1300</v>
      </c>
      <c r="E108" s="48">
        <v>1285.4608000000001</v>
      </c>
      <c r="F108" s="10">
        <v>0.10906113201242</v>
      </c>
    </row>
    <row r="109" spans="1:6" x14ac:dyDescent="0.2">
      <c r="A109" s="8" t="s">
        <v>133</v>
      </c>
      <c r="B109" s="9"/>
      <c r="C109" s="9"/>
      <c r="D109" s="9"/>
      <c r="E109" s="26">
        <f>SUM(E100:E108)</f>
        <v>105808.6024</v>
      </c>
      <c r="F109" s="26">
        <f>SUM(F100:F108)</f>
        <v>8.9770189447987079</v>
      </c>
    </row>
    <row r="110" spans="1:6" x14ac:dyDescent="0.2">
      <c r="A110" s="9"/>
      <c r="B110" s="9"/>
      <c r="C110" s="9"/>
      <c r="D110" s="9"/>
      <c r="E110" s="48"/>
      <c r="F110" s="10"/>
    </row>
    <row r="111" spans="1:6" x14ac:dyDescent="0.2">
      <c r="A111" s="8" t="s">
        <v>236</v>
      </c>
      <c r="B111" s="9"/>
      <c r="C111" s="9"/>
      <c r="D111" s="9"/>
      <c r="E111" s="48"/>
      <c r="F111" s="10"/>
    </row>
    <row r="112" spans="1:6" x14ac:dyDescent="0.2">
      <c r="A112" s="9" t="s">
        <v>402</v>
      </c>
      <c r="B112" s="9" t="s">
        <v>1012</v>
      </c>
      <c r="C112" s="9" t="s">
        <v>231</v>
      </c>
      <c r="D112" s="9">
        <v>6000</v>
      </c>
      <c r="E112" s="48">
        <v>28802.13</v>
      </c>
      <c r="F112" s="10">
        <v>2.4436318106074499</v>
      </c>
    </row>
    <row r="113" spans="1:10" x14ac:dyDescent="0.2">
      <c r="A113" s="9" t="s">
        <v>400</v>
      </c>
      <c r="B113" s="9" t="s">
        <v>1013</v>
      </c>
      <c r="C113" s="9" t="s">
        <v>231</v>
      </c>
      <c r="D113" s="9">
        <v>5000</v>
      </c>
      <c r="E113" s="48">
        <v>24231.05</v>
      </c>
      <c r="F113" s="10">
        <v>2.0558120036406899</v>
      </c>
    </row>
    <row r="114" spans="1:10" x14ac:dyDescent="0.2">
      <c r="A114" s="9" t="s">
        <v>403</v>
      </c>
      <c r="B114" s="9" t="s">
        <v>1014</v>
      </c>
      <c r="C114" s="9" t="s">
        <v>208</v>
      </c>
      <c r="D114" s="9">
        <v>3700</v>
      </c>
      <c r="E114" s="48">
        <v>16938.5075</v>
      </c>
      <c r="F114" s="10">
        <v>1.4370977337861099</v>
      </c>
    </row>
    <row r="115" spans="1:10" x14ac:dyDescent="0.2">
      <c r="A115" s="9" t="s">
        <v>599</v>
      </c>
      <c r="B115" s="9" t="s">
        <v>1015</v>
      </c>
      <c r="C115" s="9" t="s">
        <v>231</v>
      </c>
      <c r="D115" s="9">
        <v>3000</v>
      </c>
      <c r="E115" s="48">
        <v>14849.16</v>
      </c>
      <c r="F115" s="10">
        <v>1.2598332045859</v>
      </c>
    </row>
    <row r="116" spans="1:10" x14ac:dyDescent="0.2">
      <c r="A116" s="9" t="s">
        <v>600</v>
      </c>
      <c r="B116" s="9" t="s">
        <v>1016</v>
      </c>
      <c r="C116" s="9" t="s">
        <v>231</v>
      </c>
      <c r="D116" s="9">
        <v>3000</v>
      </c>
      <c r="E116" s="48">
        <v>14610.165000000001</v>
      </c>
      <c r="F116" s="10">
        <v>1.2395563783728301</v>
      </c>
    </row>
    <row r="117" spans="1:10" x14ac:dyDescent="0.2">
      <c r="A117" s="9" t="s">
        <v>405</v>
      </c>
      <c r="B117" s="9" t="s">
        <v>1017</v>
      </c>
      <c r="C117" s="9" t="s">
        <v>231</v>
      </c>
      <c r="D117" s="9">
        <v>2800</v>
      </c>
      <c r="E117" s="48">
        <v>13917.848</v>
      </c>
      <c r="F117" s="10">
        <v>1.18081878347189</v>
      </c>
    </row>
    <row r="118" spans="1:10" x14ac:dyDescent="0.2">
      <c r="A118" s="9" t="s">
        <v>601</v>
      </c>
      <c r="B118" s="9" t="s">
        <v>1018</v>
      </c>
      <c r="C118" s="9" t="s">
        <v>231</v>
      </c>
      <c r="D118" s="9">
        <v>2700</v>
      </c>
      <c r="E118" s="48">
        <v>13451.548500000001</v>
      </c>
      <c r="F118" s="10">
        <v>1.1412569770544401</v>
      </c>
    </row>
    <row r="119" spans="1:10" x14ac:dyDescent="0.2">
      <c r="A119" s="9" t="s">
        <v>602</v>
      </c>
      <c r="B119" s="9" t="s">
        <v>1019</v>
      </c>
      <c r="C119" s="9" t="s">
        <v>231</v>
      </c>
      <c r="D119" s="9">
        <v>2000</v>
      </c>
      <c r="E119" s="48">
        <v>9768.2999999999993</v>
      </c>
      <c r="F119" s="10">
        <v>0.82876261636055104</v>
      </c>
    </row>
    <row r="120" spans="1:10" x14ac:dyDescent="0.2">
      <c r="A120" s="9" t="s">
        <v>406</v>
      </c>
      <c r="B120" s="9" t="s">
        <v>1020</v>
      </c>
      <c r="C120" s="9" t="s">
        <v>231</v>
      </c>
      <c r="D120" s="9">
        <v>2000</v>
      </c>
      <c r="E120" s="48">
        <v>9701.98</v>
      </c>
      <c r="F120" s="10">
        <v>0.82313589147320798</v>
      </c>
    </row>
    <row r="121" spans="1:10" x14ac:dyDescent="0.2">
      <c r="A121" s="9" t="s">
        <v>404</v>
      </c>
      <c r="B121" s="9" t="s">
        <v>1021</v>
      </c>
      <c r="C121" s="9" t="s">
        <v>231</v>
      </c>
      <c r="D121" s="9">
        <v>2000</v>
      </c>
      <c r="E121" s="48">
        <v>9670.3799999999992</v>
      </c>
      <c r="F121" s="10">
        <v>0.82045488263062605</v>
      </c>
    </row>
    <row r="122" spans="1:10" x14ac:dyDescent="0.2">
      <c r="A122" s="9" t="s">
        <v>603</v>
      </c>
      <c r="B122" s="9" t="s">
        <v>1022</v>
      </c>
      <c r="C122" s="9" t="s">
        <v>231</v>
      </c>
      <c r="D122" s="9">
        <v>2000</v>
      </c>
      <c r="E122" s="48">
        <v>9625.8700000000008</v>
      </c>
      <c r="F122" s="10">
        <v>0.81667856289697704</v>
      </c>
    </row>
    <row r="123" spans="1:10" x14ac:dyDescent="0.2">
      <c r="A123" s="9" t="s">
        <v>604</v>
      </c>
      <c r="B123" s="9" t="s">
        <v>1023</v>
      </c>
      <c r="C123" s="9" t="s">
        <v>605</v>
      </c>
      <c r="D123" s="9">
        <v>2000</v>
      </c>
      <c r="E123" s="48">
        <v>9527.25</v>
      </c>
      <c r="F123" s="10">
        <v>0.80831143973066499</v>
      </c>
    </row>
    <row r="124" spans="1:10" x14ac:dyDescent="0.2">
      <c r="A124" s="9" t="s">
        <v>606</v>
      </c>
      <c r="B124" s="9" t="s">
        <v>1024</v>
      </c>
      <c r="C124" s="9" t="s">
        <v>231</v>
      </c>
      <c r="D124" s="9">
        <v>500</v>
      </c>
      <c r="E124" s="48">
        <v>2470.5774999999999</v>
      </c>
      <c r="F124" s="10">
        <v>0.20960886467671</v>
      </c>
    </row>
    <row r="125" spans="1:10" x14ac:dyDescent="0.2">
      <c r="A125" s="9" t="s">
        <v>237</v>
      </c>
      <c r="B125" s="9" t="s">
        <v>1025</v>
      </c>
      <c r="C125" s="9" t="s">
        <v>208</v>
      </c>
      <c r="D125" s="9">
        <v>240</v>
      </c>
      <c r="E125" s="48">
        <v>1169.2572</v>
      </c>
      <c r="F125" s="10">
        <v>9.9202180140905996E-2</v>
      </c>
    </row>
    <row r="126" spans="1:10" x14ac:dyDescent="0.2">
      <c r="A126" s="8" t="s">
        <v>133</v>
      </c>
      <c r="B126" s="9"/>
      <c r="C126" s="9"/>
      <c r="D126" s="9"/>
      <c r="E126" s="26">
        <f>SUM(E112:E125)</f>
        <v>178734.02370000002</v>
      </c>
      <c r="F126" s="26">
        <f>SUM(F112:F125)</f>
        <v>15.164161329428953</v>
      </c>
    </row>
    <row r="127" spans="1:10" x14ac:dyDescent="0.2">
      <c r="A127" s="9"/>
      <c r="B127" s="9"/>
      <c r="C127" s="9"/>
      <c r="D127" s="9"/>
      <c r="E127" s="48"/>
      <c r="F127" s="10"/>
    </row>
    <row r="128" spans="1:10" x14ac:dyDescent="0.2">
      <c r="A128" s="8" t="s">
        <v>133</v>
      </c>
      <c r="B128" s="9"/>
      <c r="C128" s="9"/>
      <c r="D128" s="9"/>
      <c r="E128" s="46">
        <v>1173335.3421900002</v>
      </c>
      <c r="F128" s="46">
        <v>99.548178092573593</v>
      </c>
      <c r="I128" s="2"/>
      <c r="J128" s="2"/>
    </row>
    <row r="129" spans="1:10" x14ac:dyDescent="0.2">
      <c r="A129" s="9"/>
      <c r="B129" s="9"/>
      <c r="C129" s="9"/>
      <c r="D129" s="9"/>
      <c r="E129" s="49"/>
      <c r="F129" s="49"/>
    </row>
    <row r="130" spans="1:10" x14ac:dyDescent="0.2">
      <c r="A130" s="8" t="s">
        <v>175</v>
      </c>
      <c r="B130" s="9"/>
      <c r="C130" s="9"/>
      <c r="D130" s="9"/>
      <c r="E130" s="46">
        <v>5325.4498528000004</v>
      </c>
      <c r="F130" s="46">
        <v>0.45</v>
      </c>
      <c r="I130" s="2"/>
      <c r="J130" s="2"/>
    </row>
    <row r="131" spans="1:10" x14ac:dyDescent="0.2">
      <c r="A131" s="9"/>
      <c r="B131" s="9"/>
      <c r="C131" s="9"/>
      <c r="D131" s="9"/>
      <c r="E131" s="49"/>
      <c r="F131" s="49"/>
    </row>
    <row r="132" spans="1:10" x14ac:dyDescent="0.2">
      <c r="A132" s="13" t="s">
        <v>176</v>
      </c>
      <c r="B132" s="6"/>
      <c r="C132" s="6"/>
      <c r="D132" s="6"/>
      <c r="E132" s="47">
        <v>1178660.7898528001</v>
      </c>
      <c r="F132" s="47">
        <f xml:space="preserve"> ROUND(SUM(F128:F131),2)</f>
        <v>100</v>
      </c>
      <c r="I132" s="2"/>
      <c r="J132" s="2"/>
    </row>
    <row r="133" spans="1:10" x14ac:dyDescent="0.2">
      <c r="A133" s="1" t="s">
        <v>245</v>
      </c>
    </row>
    <row r="135" spans="1:10" x14ac:dyDescent="0.2">
      <c r="A135" s="1" t="s">
        <v>179</v>
      </c>
    </row>
    <row r="136" spans="1:10" x14ac:dyDescent="0.2">
      <c r="A136" s="1" t="s">
        <v>180</v>
      </c>
    </row>
    <row r="137" spans="1:10" x14ac:dyDescent="0.2">
      <c r="A137" s="1" t="s">
        <v>648</v>
      </c>
    </row>
    <row r="138" spans="1:10" x14ac:dyDescent="0.2">
      <c r="A138" s="3" t="s">
        <v>651</v>
      </c>
      <c r="D138" s="15">
        <v>22.732399999999998</v>
      </c>
    </row>
    <row r="139" spans="1:10" x14ac:dyDescent="0.2">
      <c r="A139" s="3" t="s">
        <v>615</v>
      </c>
      <c r="D139" s="15">
        <v>10.132400000000001</v>
      </c>
    </row>
    <row r="140" spans="1:10" x14ac:dyDescent="0.2">
      <c r="A140" s="3" t="s">
        <v>617</v>
      </c>
      <c r="D140" s="15">
        <v>10.105399999999999</v>
      </c>
    </row>
    <row r="141" spans="1:10" x14ac:dyDescent="0.2">
      <c r="A141" s="3" t="s">
        <v>652</v>
      </c>
      <c r="D141" s="15">
        <v>10.0632</v>
      </c>
    </row>
    <row r="142" spans="1:10" x14ac:dyDescent="0.2">
      <c r="A142" s="3" t="s">
        <v>619</v>
      </c>
      <c r="D142" s="15">
        <v>10.097799999999999</v>
      </c>
    </row>
    <row r="143" spans="1:10" x14ac:dyDescent="0.2">
      <c r="A143" s="3" t="s">
        <v>653</v>
      </c>
      <c r="D143" s="15">
        <v>22.1358</v>
      </c>
    </row>
    <row r="144" spans="1:10" x14ac:dyDescent="0.2">
      <c r="A144" s="3" t="s">
        <v>654</v>
      </c>
      <c r="D144" s="15">
        <v>10.0806</v>
      </c>
    </row>
    <row r="145" spans="1:4" x14ac:dyDescent="0.2">
      <c r="A145" s="3" t="s">
        <v>655</v>
      </c>
      <c r="D145" s="15">
        <v>21.717500000000001</v>
      </c>
    </row>
    <row r="146" spans="1:4" x14ac:dyDescent="0.2">
      <c r="A146" s="3" t="s">
        <v>656</v>
      </c>
      <c r="D146" s="15">
        <v>22.803100000000001</v>
      </c>
    </row>
    <row r="147" spans="1:4" x14ac:dyDescent="0.2">
      <c r="A147" s="3" t="s">
        <v>612</v>
      </c>
      <c r="D147" s="15">
        <v>10.054</v>
      </c>
    </row>
    <row r="148" spans="1:4" x14ac:dyDescent="0.2">
      <c r="A148" s="3" t="s">
        <v>657</v>
      </c>
      <c r="D148" s="15">
        <v>10</v>
      </c>
    </row>
    <row r="150" spans="1:4" x14ac:dyDescent="0.2">
      <c r="A150" s="1" t="s">
        <v>181</v>
      </c>
    </row>
    <row r="151" spans="1:4" x14ac:dyDescent="0.2">
      <c r="A151" s="3" t="s">
        <v>619</v>
      </c>
      <c r="D151" s="15">
        <v>10.0989</v>
      </c>
    </row>
    <row r="152" spans="1:4" x14ac:dyDescent="0.2">
      <c r="A152" s="3" t="s">
        <v>617</v>
      </c>
      <c r="D152" s="15">
        <v>10.106299999999999</v>
      </c>
    </row>
    <row r="153" spans="1:4" x14ac:dyDescent="0.2">
      <c r="A153" s="3" t="s">
        <v>652</v>
      </c>
      <c r="D153" s="15">
        <v>10.065799999999999</v>
      </c>
    </row>
    <row r="154" spans="1:4" x14ac:dyDescent="0.2">
      <c r="A154" s="3" t="s">
        <v>653</v>
      </c>
      <c r="D154" s="15">
        <v>22.920300000000001</v>
      </c>
    </row>
    <row r="155" spans="1:4" x14ac:dyDescent="0.2">
      <c r="A155" s="3" t="s">
        <v>655</v>
      </c>
      <c r="D155" s="15">
        <v>22.465699999999998</v>
      </c>
    </row>
    <row r="156" spans="1:4" x14ac:dyDescent="0.2">
      <c r="A156" s="3" t="s">
        <v>654</v>
      </c>
      <c r="D156" s="15">
        <v>10.083500000000001</v>
      </c>
    </row>
    <row r="157" spans="1:4" x14ac:dyDescent="0.2">
      <c r="A157" s="3" t="s">
        <v>651</v>
      </c>
      <c r="D157" s="15">
        <v>23.571400000000001</v>
      </c>
    </row>
    <row r="158" spans="1:4" x14ac:dyDescent="0.2">
      <c r="A158" s="3" t="s">
        <v>615</v>
      </c>
      <c r="D158" s="15">
        <v>10.1334</v>
      </c>
    </row>
    <row r="159" spans="1:4" x14ac:dyDescent="0.2">
      <c r="A159" s="3" t="s">
        <v>612</v>
      </c>
      <c r="D159" s="15">
        <v>10.0557</v>
      </c>
    </row>
    <row r="160" spans="1:4" x14ac:dyDescent="0.2">
      <c r="A160" s="3" t="s">
        <v>657</v>
      </c>
      <c r="D160" s="15">
        <v>10</v>
      </c>
    </row>
    <row r="161" spans="1:5" x14ac:dyDescent="0.2">
      <c r="A161" s="3" t="s">
        <v>656</v>
      </c>
      <c r="D161" s="15">
        <v>23.653199999999998</v>
      </c>
    </row>
    <row r="163" spans="1:5" x14ac:dyDescent="0.2">
      <c r="A163" s="1" t="s">
        <v>182</v>
      </c>
      <c r="D163" s="16"/>
    </row>
    <row r="164" spans="1:5" x14ac:dyDescent="0.2">
      <c r="A164" s="18" t="s">
        <v>608</v>
      </c>
      <c r="B164" s="19"/>
      <c r="C164" s="29" t="s">
        <v>609</v>
      </c>
      <c r="D164" s="30"/>
    </row>
    <row r="165" spans="1:5" x14ac:dyDescent="0.2">
      <c r="A165" s="31"/>
      <c r="B165" s="32"/>
      <c r="C165" s="20" t="s">
        <v>610</v>
      </c>
      <c r="D165" s="20" t="s">
        <v>611</v>
      </c>
    </row>
    <row r="166" spans="1:5" x14ac:dyDescent="0.2">
      <c r="A166" s="21" t="s">
        <v>612</v>
      </c>
      <c r="B166" s="22"/>
      <c r="C166" s="23">
        <v>0.24463626020000007</v>
      </c>
      <c r="D166" s="23">
        <v>0.22665086769999998</v>
      </c>
    </row>
    <row r="167" spans="1:5" x14ac:dyDescent="0.2">
      <c r="A167" s="21" t="s">
        <v>613</v>
      </c>
      <c r="B167" s="22"/>
      <c r="C167" s="23">
        <v>0.25159781509999996</v>
      </c>
      <c r="D167" s="23">
        <v>0.23310061760000012</v>
      </c>
    </row>
    <row r="168" spans="1:5" x14ac:dyDescent="0.2">
      <c r="A168" s="21" t="s">
        <v>614</v>
      </c>
      <c r="B168" s="22"/>
      <c r="C168" s="23">
        <v>0.26207552789999999</v>
      </c>
      <c r="D168" s="23">
        <v>0.24280801909999997</v>
      </c>
    </row>
    <row r="169" spans="1:5" x14ac:dyDescent="0.2">
      <c r="A169" s="21" t="s">
        <v>615</v>
      </c>
      <c r="B169" s="22"/>
      <c r="C169" s="23">
        <v>0.24694241069999998</v>
      </c>
      <c r="D169" s="23">
        <v>0.22878747259999999</v>
      </c>
    </row>
    <row r="170" spans="1:5" x14ac:dyDescent="0.2">
      <c r="A170" s="21" t="s">
        <v>617</v>
      </c>
      <c r="B170" s="22"/>
      <c r="C170" s="23">
        <v>0.26398786489999998</v>
      </c>
      <c r="D170" s="23">
        <v>0.24457976380000004</v>
      </c>
    </row>
    <row r="171" spans="1:5" x14ac:dyDescent="0.2">
      <c r="A171" s="21" t="s">
        <v>618</v>
      </c>
      <c r="B171" s="22"/>
      <c r="C171" s="23">
        <v>0.2641567185999999</v>
      </c>
      <c r="D171" s="23">
        <v>0.24473620300000001</v>
      </c>
    </row>
    <row r="172" spans="1:5" x14ac:dyDescent="0.2">
      <c r="A172" s="21" t="s">
        <v>619</v>
      </c>
      <c r="B172" s="22"/>
      <c r="C172" s="23">
        <v>0.26615465999999999</v>
      </c>
      <c r="D172" s="23">
        <v>0.24658725839999995</v>
      </c>
    </row>
    <row r="174" spans="1:5" x14ac:dyDescent="0.2">
      <c r="A174" s="1" t="s">
        <v>184</v>
      </c>
      <c r="D174" s="17">
        <v>0.88658807392041794</v>
      </c>
      <c r="E174" s="27" t="s">
        <v>185</v>
      </c>
    </row>
  </sheetData>
  <sortState ref="A72:F94">
    <sortCondition descending="1" ref="F72:F94"/>
  </sortState>
  <mergeCells count="3">
    <mergeCell ref="B1:E1"/>
    <mergeCell ref="C164:D164"/>
    <mergeCell ref="A165:B16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1" width="9.140625" style="36"/>
    <col min="12" max="16384" width="9.140625" style="3"/>
  </cols>
  <sheetData>
    <row r="1" spans="1:11" x14ac:dyDescent="0.2">
      <c r="A1" s="1"/>
      <c r="B1" s="28" t="s">
        <v>336</v>
      </c>
      <c r="C1" s="28"/>
      <c r="D1" s="28"/>
      <c r="E1" s="28"/>
    </row>
    <row r="3" spans="1:11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  <c r="G3" s="41"/>
      <c r="H3" s="41"/>
      <c r="I3" s="41"/>
      <c r="J3" s="41"/>
      <c r="K3" s="41"/>
    </row>
    <row r="4" spans="1:11" x14ac:dyDescent="0.2">
      <c r="A4" s="6"/>
      <c r="B4" s="6"/>
      <c r="C4" s="6"/>
      <c r="D4" s="6"/>
      <c r="E4" s="56"/>
      <c r="F4" s="56"/>
    </row>
    <row r="5" spans="1:11" x14ac:dyDescent="0.2">
      <c r="A5" s="8" t="s">
        <v>134</v>
      </c>
      <c r="B5" s="9"/>
      <c r="C5" s="9"/>
      <c r="D5" s="9"/>
      <c r="E5" s="35"/>
      <c r="F5" s="35"/>
    </row>
    <row r="6" spans="1:11" x14ac:dyDescent="0.2">
      <c r="A6" s="8" t="s">
        <v>8</v>
      </c>
      <c r="B6" s="9"/>
      <c r="C6" s="9"/>
      <c r="D6" s="9"/>
      <c r="E6" s="35"/>
      <c r="F6" s="35"/>
    </row>
    <row r="7" spans="1:11" x14ac:dyDescent="0.2">
      <c r="A7" s="8"/>
      <c r="B7" s="9"/>
      <c r="C7" s="9"/>
      <c r="D7" s="9"/>
      <c r="E7" s="35"/>
      <c r="F7" s="35"/>
    </row>
    <row r="8" spans="1:11" x14ac:dyDescent="0.2">
      <c r="A8" s="9" t="s">
        <v>319</v>
      </c>
      <c r="B8" s="9" t="s">
        <v>679</v>
      </c>
      <c r="C8" s="9" t="s">
        <v>320</v>
      </c>
      <c r="D8" s="9">
        <v>50</v>
      </c>
      <c r="E8" s="35">
        <v>500.56408340000002</v>
      </c>
      <c r="F8" s="35">
        <v>3.0761321884827102</v>
      </c>
    </row>
    <row r="9" spans="1:11" x14ac:dyDescent="0.2">
      <c r="A9" s="9" t="s">
        <v>321</v>
      </c>
      <c r="B9" s="9" t="s">
        <v>677</v>
      </c>
      <c r="C9" s="9" t="s">
        <v>140</v>
      </c>
      <c r="D9" s="9">
        <v>40</v>
      </c>
      <c r="E9" s="35">
        <v>400</v>
      </c>
      <c r="F9" s="35">
        <v>2.4581325672338199</v>
      </c>
    </row>
    <row r="10" spans="1:11" x14ac:dyDescent="0.2">
      <c r="A10" s="9" t="s">
        <v>322</v>
      </c>
      <c r="B10" s="9" t="s">
        <v>680</v>
      </c>
      <c r="C10" s="9" t="s">
        <v>149</v>
      </c>
      <c r="D10" s="9">
        <v>3</v>
      </c>
      <c r="E10" s="35">
        <v>300.13400000000001</v>
      </c>
      <c r="F10" s="35">
        <v>1.84442289983539</v>
      </c>
    </row>
    <row r="11" spans="1:11" x14ac:dyDescent="0.2">
      <c r="A11" s="8" t="s">
        <v>133</v>
      </c>
      <c r="B11" s="9"/>
      <c r="C11" s="9"/>
      <c r="D11" s="9"/>
      <c r="E11" s="37">
        <f>SUM(E8:E10)</f>
        <v>1200.6980834000001</v>
      </c>
      <c r="F11" s="37">
        <f>SUM(F8:F10)</f>
        <v>7.3786876555519196</v>
      </c>
      <c r="I11" s="42"/>
      <c r="J11" s="42"/>
    </row>
    <row r="12" spans="1:11" x14ac:dyDescent="0.2">
      <c r="A12" s="9"/>
      <c r="B12" s="9"/>
      <c r="C12" s="9"/>
      <c r="D12" s="9"/>
      <c r="E12" s="35"/>
      <c r="F12" s="35"/>
    </row>
    <row r="13" spans="1:11" x14ac:dyDescent="0.2">
      <c r="A13" s="8" t="s">
        <v>203</v>
      </c>
      <c r="B13" s="9"/>
      <c r="C13" s="9"/>
      <c r="D13" s="9"/>
      <c r="E13" s="35"/>
      <c r="F13" s="35"/>
    </row>
    <row r="14" spans="1:11" x14ac:dyDescent="0.2">
      <c r="A14" s="8" t="s">
        <v>204</v>
      </c>
      <c r="B14" s="9"/>
      <c r="C14" s="9"/>
      <c r="D14" s="9"/>
      <c r="E14" s="35"/>
      <c r="F14" s="35"/>
    </row>
    <row r="15" spans="1:11" x14ac:dyDescent="0.2">
      <c r="A15" s="9" t="s">
        <v>323</v>
      </c>
      <c r="B15" s="9" t="s">
        <v>681</v>
      </c>
      <c r="C15" s="9" t="s">
        <v>231</v>
      </c>
      <c r="D15" s="9">
        <v>1200</v>
      </c>
      <c r="E15" s="35">
        <v>1197.2064</v>
      </c>
      <c r="F15" s="35">
        <v>7.3572301038518901</v>
      </c>
    </row>
    <row r="16" spans="1:11" x14ac:dyDescent="0.2">
      <c r="A16" s="8" t="s">
        <v>133</v>
      </c>
      <c r="B16" s="9"/>
      <c r="C16" s="9"/>
      <c r="D16" s="9"/>
      <c r="E16" s="37">
        <f>SUM(E15:E15)</f>
        <v>1197.2064</v>
      </c>
      <c r="F16" s="37">
        <f>SUM(F15:F15)</f>
        <v>7.3572301038518901</v>
      </c>
    </row>
    <row r="17" spans="1:10" x14ac:dyDescent="0.2">
      <c r="A17" s="9"/>
      <c r="B17" s="9"/>
      <c r="C17" s="9"/>
      <c r="D17" s="9"/>
      <c r="E17" s="35"/>
      <c r="F17" s="35"/>
    </row>
    <row r="18" spans="1:10" x14ac:dyDescent="0.2">
      <c r="A18" s="8" t="s">
        <v>236</v>
      </c>
      <c r="B18" s="9"/>
      <c r="C18" s="9"/>
      <c r="D18" s="9"/>
      <c r="E18" s="35"/>
      <c r="F18" s="35"/>
    </row>
    <row r="19" spans="1:10" x14ac:dyDescent="0.2">
      <c r="A19" s="9" t="s">
        <v>324</v>
      </c>
      <c r="B19" s="9" t="s">
        <v>685</v>
      </c>
      <c r="C19" s="9" t="s">
        <v>231</v>
      </c>
      <c r="D19" s="9">
        <v>320</v>
      </c>
      <c r="E19" s="35">
        <v>1583.3296</v>
      </c>
      <c r="F19" s="35">
        <v>9.7300851360632308</v>
      </c>
    </row>
    <row r="20" spans="1:10" x14ac:dyDescent="0.2">
      <c r="A20" s="9" t="s">
        <v>325</v>
      </c>
      <c r="B20" s="9" t="s">
        <v>683</v>
      </c>
      <c r="C20" s="9" t="s">
        <v>206</v>
      </c>
      <c r="D20" s="9">
        <v>300</v>
      </c>
      <c r="E20" s="35">
        <v>1497.6959999999999</v>
      </c>
      <c r="F20" s="35">
        <v>9.2038382835395396</v>
      </c>
    </row>
    <row r="21" spans="1:10" x14ac:dyDescent="0.2">
      <c r="A21" s="9" t="s">
        <v>326</v>
      </c>
      <c r="B21" s="9" t="s">
        <v>693</v>
      </c>
      <c r="C21" s="9" t="s">
        <v>206</v>
      </c>
      <c r="D21" s="9">
        <v>300</v>
      </c>
      <c r="E21" s="35">
        <v>1481.0820000000001</v>
      </c>
      <c r="F21" s="35">
        <v>9.1017397473594901</v>
      </c>
    </row>
    <row r="22" spans="1:10" x14ac:dyDescent="0.2">
      <c r="A22" s="9" t="s">
        <v>327</v>
      </c>
      <c r="B22" s="9" t="s">
        <v>701</v>
      </c>
      <c r="C22" s="9" t="s">
        <v>231</v>
      </c>
      <c r="D22" s="9">
        <v>240</v>
      </c>
      <c r="E22" s="35">
        <v>1180.8168000000001</v>
      </c>
      <c r="F22" s="35">
        <v>7.2565105800420504</v>
      </c>
    </row>
    <row r="23" spans="1:10" x14ac:dyDescent="0.2">
      <c r="A23" s="9" t="s">
        <v>328</v>
      </c>
      <c r="B23" s="9" t="s">
        <v>697</v>
      </c>
      <c r="C23" s="9" t="s">
        <v>206</v>
      </c>
      <c r="D23" s="9">
        <v>200</v>
      </c>
      <c r="E23" s="35">
        <v>991.27499999999998</v>
      </c>
      <c r="F23" s="35">
        <v>6.0917134014617504</v>
      </c>
    </row>
    <row r="24" spans="1:10" x14ac:dyDescent="0.2">
      <c r="A24" s="9" t="s">
        <v>329</v>
      </c>
      <c r="B24" s="9" t="s">
        <v>699</v>
      </c>
      <c r="C24" s="9" t="s">
        <v>208</v>
      </c>
      <c r="D24" s="9">
        <v>160</v>
      </c>
      <c r="E24" s="35">
        <v>792.84960000000001</v>
      </c>
      <c r="F24" s="35">
        <v>4.8723235566957603</v>
      </c>
    </row>
    <row r="25" spans="1:10" x14ac:dyDescent="0.2">
      <c r="A25" s="9" t="s">
        <v>330</v>
      </c>
      <c r="B25" s="9" t="s">
        <v>709</v>
      </c>
      <c r="C25" s="9" t="s">
        <v>231</v>
      </c>
      <c r="D25" s="9">
        <v>160</v>
      </c>
      <c r="E25" s="35">
        <v>789</v>
      </c>
      <c r="F25" s="35">
        <v>4.8486664888686999</v>
      </c>
    </row>
    <row r="26" spans="1:10" x14ac:dyDescent="0.2">
      <c r="A26" s="9" t="s">
        <v>331</v>
      </c>
      <c r="B26" s="9" t="s">
        <v>692</v>
      </c>
      <c r="C26" s="9" t="s">
        <v>332</v>
      </c>
      <c r="D26" s="9">
        <v>160</v>
      </c>
      <c r="E26" s="35">
        <v>785.42639999999994</v>
      </c>
      <c r="F26" s="35">
        <v>4.8267055325130297</v>
      </c>
    </row>
    <row r="27" spans="1:10" x14ac:dyDescent="0.2">
      <c r="A27" s="9" t="s">
        <v>333</v>
      </c>
      <c r="B27" s="9" t="s">
        <v>688</v>
      </c>
      <c r="C27" s="9" t="s">
        <v>231</v>
      </c>
      <c r="D27" s="9">
        <v>120</v>
      </c>
      <c r="E27" s="35">
        <v>592.8972</v>
      </c>
      <c r="F27" s="35">
        <v>3.6435497908543502</v>
      </c>
    </row>
    <row r="28" spans="1:10" x14ac:dyDescent="0.2">
      <c r="A28" s="9" t="s">
        <v>334</v>
      </c>
      <c r="B28" s="9" t="s">
        <v>691</v>
      </c>
      <c r="C28" s="9" t="s">
        <v>231</v>
      </c>
      <c r="D28" s="9">
        <v>100</v>
      </c>
      <c r="E28" s="35">
        <v>497.73099999999999</v>
      </c>
      <c r="F28" s="35">
        <v>3.0587219520546398</v>
      </c>
    </row>
    <row r="29" spans="1:10" x14ac:dyDescent="0.2">
      <c r="A29" s="9" t="s">
        <v>335</v>
      </c>
      <c r="B29" s="9" t="s">
        <v>707</v>
      </c>
      <c r="C29" s="9" t="s">
        <v>206</v>
      </c>
      <c r="D29" s="9">
        <v>60</v>
      </c>
      <c r="E29" s="35">
        <v>296.03879999999998</v>
      </c>
      <c r="F29" s="35">
        <v>1.8192565386120401</v>
      </c>
    </row>
    <row r="30" spans="1:10" x14ac:dyDescent="0.2">
      <c r="A30" s="8" t="s">
        <v>133</v>
      </c>
      <c r="B30" s="9"/>
      <c r="C30" s="9"/>
      <c r="D30" s="9"/>
      <c r="E30" s="37">
        <f>SUM(E19:E29)</f>
        <v>10488.142399999999</v>
      </c>
      <c r="F30" s="37">
        <f>SUM(F19:F29)</f>
        <v>64.453111008064596</v>
      </c>
    </row>
    <row r="31" spans="1:10" x14ac:dyDescent="0.2">
      <c r="A31" s="9"/>
      <c r="B31" s="9"/>
      <c r="C31" s="9"/>
      <c r="D31" s="9"/>
      <c r="E31" s="35"/>
      <c r="F31" s="35"/>
    </row>
    <row r="32" spans="1:10" x14ac:dyDescent="0.2">
      <c r="A32" s="8" t="s">
        <v>133</v>
      </c>
      <c r="B32" s="9"/>
      <c r="C32" s="9"/>
      <c r="D32" s="9"/>
      <c r="E32" s="37">
        <v>12886.046883399998</v>
      </c>
      <c r="F32" s="37">
        <v>79.189028767468386</v>
      </c>
      <c r="I32" s="42"/>
      <c r="J32" s="42"/>
    </row>
    <row r="33" spans="1:10" x14ac:dyDescent="0.2">
      <c r="A33" s="9"/>
      <c r="B33" s="9"/>
      <c r="C33" s="9"/>
      <c r="D33" s="9"/>
      <c r="E33" s="35"/>
      <c r="F33" s="35"/>
    </row>
    <row r="34" spans="1:10" x14ac:dyDescent="0.2">
      <c r="A34" s="8" t="s">
        <v>175</v>
      </c>
      <c r="B34" s="9"/>
      <c r="C34" s="9"/>
      <c r="D34" s="9"/>
      <c r="E34" s="37">
        <v>3386.4653773999999</v>
      </c>
      <c r="F34" s="37">
        <v>20.81</v>
      </c>
      <c r="I34" s="42"/>
      <c r="J34" s="42"/>
    </row>
    <row r="35" spans="1:10" x14ac:dyDescent="0.2">
      <c r="A35" s="9"/>
      <c r="B35" s="9"/>
      <c r="C35" s="9"/>
      <c r="D35" s="9"/>
      <c r="E35" s="35"/>
      <c r="F35" s="35"/>
    </row>
    <row r="36" spans="1:10" x14ac:dyDescent="0.2">
      <c r="A36" s="13" t="s">
        <v>176</v>
      </c>
      <c r="B36" s="6"/>
      <c r="C36" s="6"/>
      <c r="D36" s="6"/>
      <c r="E36" s="40">
        <v>16272.515377399999</v>
      </c>
      <c r="F36" s="40">
        <f xml:space="preserve"> ROUND(SUM(F32:F35),2)</f>
        <v>100</v>
      </c>
      <c r="I36" s="42"/>
      <c r="J36" s="42"/>
    </row>
    <row r="37" spans="1:10" x14ac:dyDescent="0.2">
      <c r="A37" s="1" t="s">
        <v>245</v>
      </c>
    </row>
    <row r="39" spans="1:10" x14ac:dyDescent="0.2">
      <c r="A39" s="1" t="s">
        <v>179</v>
      </c>
    </row>
    <row r="40" spans="1:10" x14ac:dyDescent="0.2">
      <c r="A40" s="1" t="s">
        <v>180</v>
      </c>
    </row>
    <row r="41" spans="1:10" x14ac:dyDescent="0.2">
      <c r="A41" s="1" t="s">
        <v>648</v>
      </c>
    </row>
    <row r="42" spans="1:10" x14ac:dyDescent="0.2">
      <c r="A42" s="3" t="s">
        <v>662</v>
      </c>
      <c r="D42" s="15">
        <v>24.944199999999999</v>
      </c>
    </row>
    <row r="43" spans="1:10" x14ac:dyDescent="0.2">
      <c r="A43" s="3" t="s">
        <v>624</v>
      </c>
      <c r="D43" s="15">
        <v>10.010199999999999</v>
      </c>
    </row>
    <row r="44" spans="1:10" x14ac:dyDescent="0.2">
      <c r="A44" s="3" t="s">
        <v>663</v>
      </c>
      <c r="D44" s="15">
        <v>25.8443</v>
      </c>
    </row>
    <row r="45" spans="1:10" x14ac:dyDescent="0.2">
      <c r="A45" s="3" t="s">
        <v>623</v>
      </c>
      <c r="D45" s="15">
        <v>10.012700000000001</v>
      </c>
    </row>
    <row r="46" spans="1:10" x14ac:dyDescent="0.2">
      <c r="A46" s="1"/>
    </row>
    <row r="47" spans="1:10" x14ac:dyDescent="0.2">
      <c r="A47" s="1" t="s">
        <v>181</v>
      </c>
    </row>
    <row r="48" spans="1:10" x14ac:dyDescent="0.2">
      <c r="A48" s="3" t="s">
        <v>623</v>
      </c>
      <c r="D48" s="15">
        <v>10.012700000000001</v>
      </c>
    </row>
    <row r="49" spans="1:5" x14ac:dyDescent="0.2">
      <c r="A49" s="3" t="s">
        <v>663</v>
      </c>
      <c r="D49" s="15">
        <v>26.663499999999999</v>
      </c>
    </row>
    <row r="50" spans="1:5" x14ac:dyDescent="0.2">
      <c r="A50" s="3" t="s">
        <v>662</v>
      </c>
      <c r="D50" s="15">
        <v>25.6584</v>
      </c>
    </row>
    <row r="51" spans="1:5" x14ac:dyDescent="0.2">
      <c r="A51" s="3" t="s">
        <v>624</v>
      </c>
      <c r="D51" s="15">
        <v>10.0107</v>
      </c>
    </row>
    <row r="53" spans="1:5" x14ac:dyDescent="0.2">
      <c r="A53" s="1" t="s">
        <v>182</v>
      </c>
      <c r="D53" s="16"/>
    </row>
    <row r="54" spans="1:5" x14ac:dyDescent="0.2">
      <c r="A54" s="18" t="s">
        <v>608</v>
      </c>
      <c r="B54" s="19"/>
      <c r="C54" s="29" t="s">
        <v>609</v>
      </c>
      <c r="D54" s="30"/>
    </row>
    <row r="55" spans="1:5" x14ac:dyDescent="0.2">
      <c r="A55" s="31"/>
      <c r="B55" s="32"/>
      <c r="C55" s="20" t="s">
        <v>610</v>
      </c>
      <c r="D55" s="20" t="s">
        <v>611</v>
      </c>
    </row>
    <row r="56" spans="1:5" x14ac:dyDescent="0.2">
      <c r="A56" s="21" t="s">
        <v>623</v>
      </c>
      <c r="B56" s="22"/>
      <c r="C56" s="23">
        <v>0.20416547739999985</v>
      </c>
      <c r="D56" s="23">
        <v>0.18915545310000001</v>
      </c>
    </row>
    <row r="57" spans="1:5" x14ac:dyDescent="0.2">
      <c r="A57" s="21" t="s">
        <v>624</v>
      </c>
      <c r="B57" s="22"/>
      <c r="C57" s="23">
        <v>0.22462377479999998</v>
      </c>
      <c r="D57" s="23">
        <v>0.20810967880000009</v>
      </c>
    </row>
    <row r="59" spans="1:5" x14ac:dyDescent="0.2">
      <c r="A59" s="1" t="s">
        <v>184</v>
      </c>
      <c r="D59" s="17">
        <v>0.10734333694679568</v>
      </c>
      <c r="E59" s="42" t="s">
        <v>185</v>
      </c>
    </row>
  </sheetData>
  <mergeCells count="3">
    <mergeCell ref="B1:E1"/>
    <mergeCell ref="C54:D54"/>
    <mergeCell ref="A55:B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workbookViewId="0"/>
  </sheetViews>
  <sheetFormatPr defaultRowHeight="11.25" x14ac:dyDescent="0.2"/>
  <cols>
    <col min="1" max="1" width="38" style="3" customWidth="1"/>
    <col min="2" max="2" width="44" style="3" bestFit="1" customWidth="1"/>
    <col min="3" max="3" width="11.85546875" style="3" bestFit="1" customWidth="1"/>
    <col min="4" max="4" width="7.42578125" style="3" bestFit="1" customWidth="1"/>
    <col min="5" max="5" width="23" style="42" bestFit="1" customWidth="1"/>
    <col min="6" max="6" width="15.5703125" style="42" bestFit="1" customWidth="1"/>
    <col min="7" max="16384" width="9.140625" style="3"/>
  </cols>
  <sheetData>
    <row r="1" spans="1:6" x14ac:dyDescent="0.2">
      <c r="A1" s="1"/>
      <c r="B1" s="28" t="s">
        <v>318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280</v>
      </c>
      <c r="B8" s="9" t="s">
        <v>960</v>
      </c>
      <c r="C8" s="9" t="s">
        <v>153</v>
      </c>
      <c r="D8" s="9">
        <v>400</v>
      </c>
      <c r="E8" s="35">
        <v>4014.4279999999999</v>
      </c>
      <c r="F8" s="35">
        <v>4.3598499995113604</v>
      </c>
    </row>
    <row r="9" spans="1:6" x14ac:dyDescent="0.2">
      <c r="A9" s="9" t="s">
        <v>281</v>
      </c>
      <c r="B9" s="9" t="s">
        <v>857</v>
      </c>
      <c r="C9" s="9" t="s">
        <v>282</v>
      </c>
      <c r="D9" s="9">
        <v>400</v>
      </c>
      <c r="E9" s="35">
        <v>3974.788</v>
      </c>
      <c r="F9" s="35">
        <v>4.3167991703569601</v>
      </c>
    </row>
    <row r="10" spans="1:6" x14ac:dyDescent="0.2">
      <c r="A10" s="9" t="s">
        <v>283</v>
      </c>
      <c r="B10" s="9" t="s">
        <v>735</v>
      </c>
      <c r="C10" s="9" t="s">
        <v>158</v>
      </c>
      <c r="D10" s="9">
        <v>400</v>
      </c>
      <c r="E10" s="35">
        <v>3960.6840000000002</v>
      </c>
      <c r="F10" s="35">
        <v>4.3014815897718499</v>
      </c>
    </row>
    <row r="11" spans="1:6" x14ac:dyDescent="0.2">
      <c r="A11" s="9" t="s">
        <v>284</v>
      </c>
      <c r="B11" s="9" t="s">
        <v>799</v>
      </c>
      <c r="C11" s="9" t="s">
        <v>215</v>
      </c>
      <c r="D11" s="9">
        <v>380</v>
      </c>
      <c r="E11" s="35">
        <v>3784.5909999999999</v>
      </c>
      <c r="F11" s="35">
        <v>4.1102366438009801</v>
      </c>
    </row>
    <row r="12" spans="1:6" x14ac:dyDescent="0.2">
      <c r="A12" s="9" t="s">
        <v>285</v>
      </c>
      <c r="B12" s="9" t="s">
        <v>814</v>
      </c>
      <c r="C12" s="9" t="s">
        <v>153</v>
      </c>
      <c r="D12" s="9">
        <v>350</v>
      </c>
      <c r="E12" s="35">
        <v>3678.3110000000001</v>
      </c>
      <c r="F12" s="35">
        <v>3.9948117668451499</v>
      </c>
    </row>
    <row r="13" spans="1:6" x14ac:dyDescent="0.2">
      <c r="A13" s="9" t="s">
        <v>286</v>
      </c>
      <c r="B13" s="9" t="s">
        <v>725</v>
      </c>
      <c r="C13" s="9" t="s">
        <v>200</v>
      </c>
      <c r="D13" s="9">
        <v>350</v>
      </c>
      <c r="E13" s="35">
        <v>3567.6550000000002</v>
      </c>
      <c r="F13" s="35">
        <v>3.8746343563782202</v>
      </c>
    </row>
    <row r="14" spans="1:6" x14ac:dyDescent="0.2">
      <c r="A14" s="9" t="s">
        <v>287</v>
      </c>
      <c r="B14" s="9" t="s">
        <v>805</v>
      </c>
      <c r="C14" s="9" t="s">
        <v>288</v>
      </c>
      <c r="D14" s="9">
        <v>7</v>
      </c>
      <c r="E14" s="35">
        <v>3551.0194999999999</v>
      </c>
      <c r="F14" s="35">
        <v>3.8565674525336702</v>
      </c>
    </row>
    <row r="15" spans="1:6" x14ac:dyDescent="0.2">
      <c r="A15" s="9" t="s">
        <v>289</v>
      </c>
      <c r="B15" s="9" t="s">
        <v>865</v>
      </c>
      <c r="C15" s="9" t="s">
        <v>140</v>
      </c>
      <c r="D15" s="9">
        <v>350</v>
      </c>
      <c r="E15" s="35">
        <v>3540.9465</v>
      </c>
      <c r="F15" s="35">
        <v>3.84562771988805</v>
      </c>
    </row>
    <row r="16" spans="1:6" x14ac:dyDescent="0.2">
      <c r="A16" s="9" t="s">
        <v>199</v>
      </c>
      <c r="B16" s="9" t="s">
        <v>861</v>
      </c>
      <c r="C16" s="9" t="s">
        <v>200</v>
      </c>
      <c r="D16" s="9">
        <v>350</v>
      </c>
      <c r="E16" s="35">
        <v>3530.5374999999999</v>
      </c>
      <c r="F16" s="35">
        <v>3.8343230760770499</v>
      </c>
    </row>
    <row r="17" spans="1:6" x14ac:dyDescent="0.2">
      <c r="A17" s="9" t="s">
        <v>290</v>
      </c>
      <c r="B17" s="9" t="s">
        <v>751</v>
      </c>
      <c r="C17" s="9" t="s">
        <v>158</v>
      </c>
      <c r="D17" s="9">
        <v>350</v>
      </c>
      <c r="E17" s="35">
        <v>3493.8854999999999</v>
      </c>
      <c r="F17" s="35">
        <v>3.7945173497862599</v>
      </c>
    </row>
    <row r="18" spans="1:6" x14ac:dyDescent="0.2">
      <c r="A18" s="9" t="s">
        <v>152</v>
      </c>
      <c r="B18" s="9" t="s">
        <v>913</v>
      </c>
      <c r="C18" s="9" t="s">
        <v>153</v>
      </c>
      <c r="D18" s="9">
        <v>300</v>
      </c>
      <c r="E18" s="35">
        <v>3157.6709999999998</v>
      </c>
      <c r="F18" s="35">
        <v>3.42937322771937</v>
      </c>
    </row>
    <row r="19" spans="1:6" x14ac:dyDescent="0.2">
      <c r="A19" s="9" t="s">
        <v>291</v>
      </c>
      <c r="B19" s="9" t="s">
        <v>850</v>
      </c>
      <c r="C19" s="9" t="s">
        <v>136</v>
      </c>
      <c r="D19" s="9">
        <v>250</v>
      </c>
      <c r="E19" s="35">
        <v>2656.3</v>
      </c>
      <c r="F19" s="35">
        <v>2.8848616923013699</v>
      </c>
    </row>
    <row r="20" spans="1:6" x14ac:dyDescent="0.2">
      <c r="A20" s="9" t="s">
        <v>292</v>
      </c>
      <c r="B20" s="9" t="s">
        <v>743</v>
      </c>
      <c r="C20" s="9" t="s">
        <v>158</v>
      </c>
      <c r="D20" s="9">
        <v>250</v>
      </c>
      <c r="E20" s="35">
        <v>2479.9524999999999</v>
      </c>
      <c r="F20" s="35">
        <v>2.69334034784363</v>
      </c>
    </row>
    <row r="21" spans="1:6" x14ac:dyDescent="0.2">
      <c r="A21" s="9" t="s">
        <v>160</v>
      </c>
      <c r="B21" s="9" t="s">
        <v>734</v>
      </c>
      <c r="C21" s="9" t="s">
        <v>161</v>
      </c>
      <c r="D21" s="9">
        <v>230</v>
      </c>
      <c r="E21" s="35">
        <v>2329.1502</v>
      </c>
      <c r="F21" s="35">
        <v>2.5295622435704099</v>
      </c>
    </row>
    <row r="22" spans="1:6" x14ac:dyDescent="0.2">
      <c r="A22" s="9" t="s">
        <v>293</v>
      </c>
      <c r="B22" s="9" t="s">
        <v>724</v>
      </c>
      <c r="C22" s="9" t="s">
        <v>144</v>
      </c>
      <c r="D22" s="9">
        <v>200</v>
      </c>
      <c r="E22" s="35">
        <v>2001.2477249999999</v>
      </c>
      <c r="F22" s="35">
        <v>2.1734453558174098</v>
      </c>
    </row>
    <row r="23" spans="1:6" x14ac:dyDescent="0.2">
      <c r="A23" s="9" t="s">
        <v>294</v>
      </c>
      <c r="B23" s="9" t="s">
        <v>797</v>
      </c>
      <c r="C23" s="9" t="s">
        <v>215</v>
      </c>
      <c r="D23" s="9">
        <v>150</v>
      </c>
      <c r="E23" s="35">
        <v>1501.1804999999999</v>
      </c>
      <c r="F23" s="35">
        <v>1.63034977889539</v>
      </c>
    </row>
    <row r="24" spans="1:6" x14ac:dyDescent="0.2">
      <c r="A24" s="9" t="s">
        <v>295</v>
      </c>
      <c r="B24" s="9" t="s">
        <v>809</v>
      </c>
      <c r="C24" s="9" t="s">
        <v>296</v>
      </c>
      <c r="D24" s="9">
        <v>110</v>
      </c>
      <c r="E24" s="35">
        <v>1180.2934</v>
      </c>
      <c r="F24" s="35">
        <v>1.28185190503186</v>
      </c>
    </row>
    <row r="25" spans="1:6" x14ac:dyDescent="0.2">
      <c r="A25" s="9" t="s">
        <v>297</v>
      </c>
      <c r="B25" s="9" t="s">
        <v>808</v>
      </c>
      <c r="C25" s="9" t="s">
        <v>296</v>
      </c>
      <c r="D25" s="9">
        <v>100</v>
      </c>
      <c r="E25" s="35">
        <v>1042.72</v>
      </c>
      <c r="F25" s="35">
        <v>1.13244098324605</v>
      </c>
    </row>
    <row r="26" spans="1:6" x14ac:dyDescent="0.2">
      <c r="A26" s="9" t="s">
        <v>298</v>
      </c>
      <c r="B26" s="9" t="s">
        <v>969</v>
      </c>
      <c r="C26" s="9" t="s">
        <v>188</v>
      </c>
      <c r="D26" s="9">
        <v>100000</v>
      </c>
      <c r="E26" s="35">
        <v>1018.048</v>
      </c>
      <c r="F26" s="35">
        <v>1.10564607767347</v>
      </c>
    </row>
    <row r="27" spans="1:6" x14ac:dyDescent="0.2">
      <c r="A27" s="9" t="s">
        <v>299</v>
      </c>
      <c r="B27" s="9" t="s">
        <v>860</v>
      </c>
      <c r="C27" s="9" t="s">
        <v>188</v>
      </c>
      <c r="D27" s="9">
        <v>100000</v>
      </c>
      <c r="E27" s="35">
        <v>1010.8920000000001</v>
      </c>
      <c r="F27" s="35">
        <v>1.0978743386868699</v>
      </c>
    </row>
    <row r="28" spans="1:6" x14ac:dyDescent="0.2">
      <c r="A28" s="9" t="s">
        <v>300</v>
      </c>
      <c r="B28" s="9" t="s">
        <v>801</v>
      </c>
      <c r="C28" s="9" t="s">
        <v>296</v>
      </c>
      <c r="D28" s="9">
        <v>100</v>
      </c>
      <c r="E28" s="35">
        <v>987.75599999999997</v>
      </c>
      <c r="F28" s="35">
        <v>1.07274759844176</v>
      </c>
    </row>
    <row r="29" spans="1:6" x14ac:dyDescent="0.2">
      <c r="A29" s="9" t="s">
        <v>301</v>
      </c>
      <c r="B29" s="9" t="s">
        <v>847</v>
      </c>
      <c r="C29" s="9" t="s">
        <v>200</v>
      </c>
      <c r="D29" s="9">
        <v>70</v>
      </c>
      <c r="E29" s="35">
        <v>718.22940000000006</v>
      </c>
      <c r="F29" s="35">
        <v>0.78002954573828298</v>
      </c>
    </row>
    <row r="30" spans="1:6" x14ac:dyDescent="0.2">
      <c r="A30" s="9" t="s">
        <v>137</v>
      </c>
      <c r="B30" s="9" t="s">
        <v>948</v>
      </c>
      <c r="C30" s="9" t="s">
        <v>138</v>
      </c>
      <c r="D30" s="9">
        <v>15</v>
      </c>
      <c r="E30" s="35">
        <v>148.5642</v>
      </c>
      <c r="F30" s="35">
        <v>0.161347426656402</v>
      </c>
    </row>
    <row r="31" spans="1:6" x14ac:dyDescent="0.2">
      <c r="A31" s="8" t="s">
        <v>133</v>
      </c>
      <c r="B31" s="9"/>
      <c r="C31" s="9"/>
      <c r="D31" s="9"/>
      <c r="E31" s="37">
        <f>SUM(E8:E30)</f>
        <v>57328.850925000006</v>
      </c>
      <c r="F31" s="37">
        <f>SUM(F8:F30)</f>
        <v>62.261719646571819</v>
      </c>
    </row>
    <row r="32" spans="1:6" x14ac:dyDescent="0.2">
      <c r="A32" s="9"/>
      <c r="B32" s="9"/>
      <c r="C32" s="9"/>
      <c r="D32" s="9"/>
      <c r="E32" s="35"/>
      <c r="F32" s="35"/>
    </row>
    <row r="33" spans="1:10" x14ac:dyDescent="0.2">
      <c r="A33" s="8" t="s">
        <v>165</v>
      </c>
      <c r="B33" s="9"/>
      <c r="C33" s="9"/>
      <c r="D33" s="9"/>
      <c r="E33" s="35"/>
      <c r="F33" s="35"/>
    </row>
    <row r="34" spans="1:10" x14ac:dyDescent="0.2">
      <c r="A34" s="9" t="s">
        <v>303</v>
      </c>
      <c r="B34" s="9" t="s">
        <v>824</v>
      </c>
      <c r="C34" s="9" t="s">
        <v>288</v>
      </c>
      <c r="D34" s="9">
        <v>430</v>
      </c>
      <c r="E34" s="35">
        <v>4226.5946999999996</v>
      </c>
      <c r="F34" s="35">
        <v>4.5902726118714101</v>
      </c>
    </row>
    <row r="35" spans="1:10" x14ac:dyDescent="0.2">
      <c r="A35" s="9" t="s">
        <v>304</v>
      </c>
      <c r="B35" s="9" t="s">
        <v>837</v>
      </c>
      <c r="C35" s="9" t="s">
        <v>217</v>
      </c>
      <c r="D35" s="9">
        <v>420</v>
      </c>
      <c r="E35" s="35">
        <v>4157.9117999999999</v>
      </c>
      <c r="F35" s="35">
        <v>4.5156798824635196</v>
      </c>
    </row>
    <row r="36" spans="1:10" x14ac:dyDescent="0.2">
      <c r="A36" s="9" t="s">
        <v>712</v>
      </c>
      <c r="B36" s="9" t="s">
        <v>827</v>
      </c>
      <c r="C36" s="9" t="s">
        <v>305</v>
      </c>
      <c r="D36" s="9">
        <v>370</v>
      </c>
      <c r="E36" s="35">
        <v>3700.7103999999999</v>
      </c>
      <c r="F36" s="35">
        <v>4.0191385262437596</v>
      </c>
    </row>
    <row r="37" spans="1:10" x14ac:dyDescent="0.2">
      <c r="A37" s="9" t="s">
        <v>310</v>
      </c>
      <c r="B37" s="9" t="s">
        <v>970</v>
      </c>
      <c r="C37" s="9" t="s">
        <v>311</v>
      </c>
      <c r="D37" s="9">
        <v>270</v>
      </c>
      <c r="E37" s="35">
        <v>3544.3062</v>
      </c>
      <c r="F37" s="35">
        <v>3.8492765057283602</v>
      </c>
    </row>
    <row r="38" spans="1:10" x14ac:dyDescent="0.2">
      <c r="A38" s="9" t="s">
        <v>306</v>
      </c>
      <c r="B38" s="9" t="s">
        <v>908</v>
      </c>
      <c r="C38" s="9" t="s">
        <v>307</v>
      </c>
      <c r="D38" s="9">
        <v>250</v>
      </c>
      <c r="E38" s="35">
        <v>2623.5675000000001</v>
      </c>
      <c r="F38" s="35">
        <v>2.8493127199175099</v>
      </c>
    </row>
    <row r="39" spans="1:10" x14ac:dyDescent="0.2">
      <c r="A39" s="9" t="s">
        <v>312</v>
      </c>
      <c r="B39" s="9" t="s">
        <v>907</v>
      </c>
      <c r="C39" s="9" t="s">
        <v>313</v>
      </c>
      <c r="D39" s="9">
        <v>250</v>
      </c>
      <c r="E39" s="35">
        <v>2311.9650000000001</v>
      </c>
      <c r="F39" s="35">
        <v>2.51089834071511</v>
      </c>
    </row>
    <row r="40" spans="1:10" x14ac:dyDescent="0.2">
      <c r="A40" s="9" t="s">
        <v>308</v>
      </c>
      <c r="B40" s="9" t="s">
        <v>905</v>
      </c>
      <c r="C40" s="9" t="s">
        <v>167</v>
      </c>
      <c r="D40" s="9">
        <v>210</v>
      </c>
      <c r="E40" s="35">
        <v>2075.7071999999998</v>
      </c>
      <c r="F40" s="35">
        <v>2.25431170640144</v>
      </c>
    </row>
    <row r="41" spans="1:10" x14ac:dyDescent="0.2">
      <c r="A41" s="9" t="s">
        <v>314</v>
      </c>
      <c r="B41" s="9" t="s">
        <v>777</v>
      </c>
      <c r="C41" s="9" t="s">
        <v>215</v>
      </c>
      <c r="D41" s="9">
        <v>200</v>
      </c>
      <c r="E41" s="35">
        <v>2028.5119999999999</v>
      </c>
      <c r="F41" s="35">
        <v>2.2030555890425201</v>
      </c>
    </row>
    <row r="42" spans="1:10" x14ac:dyDescent="0.2">
      <c r="A42" s="9" t="s">
        <v>168</v>
      </c>
      <c r="B42" s="9" t="s">
        <v>788</v>
      </c>
      <c r="C42" s="9" t="s">
        <v>140</v>
      </c>
      <c r="D42" s="9">
        <v>15</v>
      </c>
      <c r="E42" s="35">
        <v>1616.6310000000001</v>
      </c>
      <c r="F42" s="35">
        <v>1.7557342327624399</v>
      </c>
    </row>
    <row r="43" spans="1:10" x14ac:dyDescent="0.2">
      <c r="A43" s="9" t="s">
        <v>315</v>
      </c>
      <c r="B43" s="9" t="s">
        <v>783</v>
      </c>
      <c r="C43" s="9" t="s">
        <v>140</v>
      </c>
      <c r="D43" s="9">
        <v>15</v>
      </c>
      <c r="E43" s="35">
        <v>1613.3009999999999</v>
      </c>
      <c r="F43" s="35">
        <v>1.75211770246264</v>
      </c>
    </row>
    <row r="44" spans="1:10" x14ac:dyDescent="0.2">
      <c r="A44" s="9" t="s">
        <v>309</v>
      </c>
      <c r="B44" s="9" t="s">
        <v>906</v>
      </c>
      <c r="C44" s="9" t="s">
        <v>307</v>
      </c>
      <c r="D44" s="9">
        <v>130</v>
      </c>
      <c r="E44" s="35">
        <v>1369.1418000000001</v>
      </c>
      <c r="F44" s="35">
        <v>1.48694979111868</v>
      </c>
    </row>
    <row r="45" spans="1:10" x14ac:dyDescent="0.2">
      <c r="A45" s="9" t="s">
        <v>316</v>
      </c>
      <c r="B45" s="9" t="s">
        <v>831</v>
      </c>
      <c r="C45" s="9" t="s">
        <v>317</v>
      </c>
      <c r="D45" s="9">
        <v>70</v>
      </c>
      <c r="E45" s="35">
        <v>694.29780000000005</v>
      </c>
      <c r="F45" s="35">
        <v>0.75403874798370696</v>
      </c>
    </row>
    <row r="46" spans="1:10" x14ac:dyDescent="0.2">
      <c r="A46" s="8" t="s">
        <v>133</v>
      </c>
      <c r="B46" s="9"/>
      <c r="C46" s="9"/>
      <c r="D46" s="9"/>
      <c r="E46" s="46">
        <f>SUM(E34:E45)</f>
        <v>29962.646400000001</v>
      </c>
      <c r="F46" s="46">
        <f>SUM(F34:F45)</f>
        <v>32.540786356711095</v>
      </c>
    </row>
    <row r="47" spans="1:10" x14ac:dyDescent="0.2">
      <c r="A47" s="9"/>
      <c r="B47" s="9"/>
      <c r="C47" s="9"/>
      <c r="D47" s="9"/>
      <c r="E47" s="35"/>
      <c r="F47" s="35"/>
    </row>
    <row r="48" spans="1:10" x14ac:dyDescent="0.2">
      <c r="A48" s="8" t="s">
        <v>133</v>
      </c>
      <c r="B48" s="9"/>
      <c r="C48" s="9"/>
      <c r="D48" s="9"/>
      <c r="E48" s="37">
        <v>87291.497325000004</v>
      </c>
      <c r="F48" s="37">
        <v>94.802506003282915</v>
      </c>
      <c r="I48" s="2"/>
      <c r="J48" s="2"/>
    </row>
    <row r="49" spans="1:10" x14ac:dyDescent="0.2">
      <c r="A49" s="9"/>
      <c r="B49" s="9"/>
      <c r="C49" s="9"/>
      <c r="D49" s="9"/>
      <c r="E49" s="35"/>
      <c r="F49" s="35"/>
    </row>
    <row r="50" spans="1:10" x14ac:dyDescent="0.2">
      <c r="A50" s="8" t="s">
        <v>175</v>
      </c>
      <c r="B50" s="9"/>
      <c r="C50" s="9"/>
      <c r="D50" s="9"/>
      <c r="E50" s="37">
        <v>4785.7045012999997</v>
      </c>
      <c r="F50" s="37">
        <v>5.2</v>
      </c>
      <c r="I50" s="2"/>
      <c r="J50" s="2"/>
    </row>
    <row r="51" spans="1:10" x14ac:dyDescent="0.2">
      <c r="A51" s="9"/>
      <c r="B51" s="9"/>
      <c r="C51" s="9"/>
      <c r="D51" s="9"/>
      <c r="E51" s="35"/>
      <c r="F51" s="35"/>
    </row>
    <row r="52" spans="1:10" x14ac:dyDescent="0.2">
      <c r="A52" s="13" t="s">
        <v>176</v>
      </c>
      <c r="B52" s="6"/>
      <c r="C52" s="6"/>
      <c r="D52" s="6"/>
      <c r="E52" s="40">
        <v>92077.204501300002</v>
      </c>
      <c r="F52" s="40">
        <f xml:space="preserve"> ROUND(SUM(F48:F51),2)</f>
        <v>100</v>
      </c>
      <c r="I52" s="27"/>
      <c r="J52" s="27"/>
    </row>
    <row r="53" spans="1:10" x14ac:dyDescent="0.2">
      <c r="A53" s="1" t="s">
        <v>245</v>
      </c>
      <c r="F53" s="52" t="s">
        <v>178</v>
      </c>
    </row>
    <row r="55" spans="1:10" x14ac:dyDescent="0.2">
      <c r="A55" s="1" t="s">
        <v>179</v>
      </c>
    </row>
    <row r="56" spans="1:10" x14ac:dyDescent="0.2">
      <c r="A56" s="1" t="s">
        <v>180</v>
      </c>
    </row>
    <row r="57" spans="1:10" x14ac:dyDescent="0.2">
      <c r="A57" s="1" t="s">
        <v>648</v>
      </c>
    </row>
    <row r="58" spans="1:10" x14ac:dyDescent="0.2">
      <c r="A58" s="3" t="s">
        <v>662</v>
      </c>
      <c r="D58" s="15">
        <v>58.292999999999999</v>
      </c>
    </row>
    <row r="59" spans="1:10" x14ac:dyDescent="0.2">
      <c r="A59" s="3" t="s">
        <v>663</v>
      </c>
      <c r="D59" s="15">
        <v>60.357999999999997</v>
      </c>
    </row>
    <row r="60" spans="1:10" x14ac:dyDescent="0.2">
      <c r="A60" s="3" t="s">
        <v>639</v>
      </c>
      <c r="D60" s="15">
        <v>18.460799999999999</v>
      </c>
    </row>
    <row r="61" spans="1:10" x14ac:dyDescent="0.2">
      <c r="A61" s="3" t="s">
        <v>631</v>
      </c>
      <c r="D61" s="15">
        <v>16.046299999999999</v>
      </c>
    </row>
    <row r="62" spans="1:10" x14ac:dyDescent="0.2">
      <c r="A62" s="3" t="s">
        <v>632</v>
      </c>
      <c r="D62" s="15">
        <v>13.571199999999999</v>
      </c>
    </row>
    <row r="63" spans="1:10" x14ac:dyDescent="0.2">
      <c r="A63" s="3" t="s">
        <v>637</v>
      </c>
      <c r="D63" s="15">
        <v>14.1713</v>
      </c>
    </row>
    <row r="64" spans="1:10" x14ac:dyDescent="0.2">
      <c r="A64" s="3" t="s">
        <v>636</v>
      </c>
      <c r="D64" s="15">
        <v>17.661100000000001</v>
      </c>
    </row>
    <row r="65" spans="1:4" x14ac:dyDescent="0.2">
      <c r="A65" s="3" t="s">
        <v>638</v>
      </c>
      <c r="D65" s="15">
        <v>15.0121</v>
      </c>
    </row>
    <row r="66" spans="1:4" x14ac:dyDescent="0.2">
      <c r="A66" s="3" t="s">
        <v>633</v>
      </c>
      <c r="D66" s="15">
        <v>16.746300000000002</v>
      </c>
    </row>
    <row r="67" spans="1:4" x14ac:dyDescent="0.2">
      <c r="A67" s="3" t="s">
        <v>634</v>
      </c>
      <c r="D67" s="15">
        <v>14.1805</v>
      </c>
    </row>
    <row r="68" spans="1:4" x14ac:dyDescent="0.2">
      <c r="A68" s="1"/>
    </row>
    <row r="69" spans="1:4" x14ac:dyDescent="0.2">
      <c r="A69" s="1" t="s">
        <v>181</v>
      </c>
    </row>
    <row r="70" spans="1:4" x14ac:dyDescent="0.2">
      <c r="A70" s="3" t="s">
        <v>662</v>
      </c>
      <c r="D70" s="15">
        <v>59.994300000000003</v>
      </c>
    </row>
    <row r="71" spans="1:4" x14ac:dyDescent="0.2">
      <c r="A71" s="3" t="s">
        <v>663</v>
      </c>
      <c r="D71" s="15">
        <v>62.318600000000004</v>
      </c>
    </row>
    <row r="72" spans="1:4" x14ac:dyDescent="0.2">
      <c r="A72" s="3" t="s">
        <v>639</v>
      </c>
      <c r="D72" s="15">
        <v>19.068300000000001</v>
      </c>
    </row>
    <row r="73" spans="1:4" x14ac:dyDescent="0.2">
      <c r="A73" s="3" t="s">
        <v>631</v>
      </c>
      <c r="D73" s="15">
        <v>15.909599999999999</v>
      </c>
    </row>
    <row r="74" spans="1:4" x14ac:dyDescent="0.2">
      <c r="A74" s="3" t="s">
        <v>632</v>
      </c>
      <c r="D74" s="15">
        <v>13.414400000000001</v>
      </c>
    </row>
    <row r="75" spans="1:4" x14ac:dyDescent="0.2">
      <c r="A75" s="3" t="s">
        <v>637</v>
      </c>
      <c r="D75" s="15">
        <v>14.0291</v>
      </c>
    </row>
    <row r="76" spans="1:4" x14ac:dyDescent="0.2">
      <c r="A76" s="3" t="s">
        <v>636</v>
      </c>
      <c r="D76" s="15">
        <v>18.176600000000001</v>
      </c>
    </row>
    <row r="77" spans="1:4" x14ac:dyDescent="0.2">
      <c r="A77" s="3" t="s">
        <v>638</v>
      </c>
      <c r="D77" s="15">
        <v>14.958500000000001</v>
      </c>
    </row>
    <row r="78" spans="1:4" x14ac:dyDescent="0.2">
      <c r="A78" s="3" t="s">
        <v>633</v>
      </c>
      <c r="D78" s="15">
        <v>16.686599999999999</v>
      </c>
    </row>
    <row r="79" spans="1:4" x14ac:dyDescent="0.2">
      <c r="A79" s="3" t="s">
        <v>634</v>
      </c>
      <c r="D79" s="15">
        <v>14.0886</v>
      </c>
    </row>
    <row r="81" spans="1:5" x14ac:dyDescent="0.2">
      <c r="A81" s="1" t="s">
        <v>182</v>
      </c>
      <c r="D81" s="16"/>
    </row>
    <row r="82" spans="1:5" x14ac:dyDescent="0.2">
      <c r="A82" s="18" t="s">
        <v>608</v>
      </c>
      <c r="B82" s="19"/>
      <c r="C82" s="29" t="s">
        <v>609</v>
      </c>
      <c r="D82" s="30"/>
    </row>
    <row r="83" spans="1:5" x14ac:dyDescent="0.2">
      <c r="A83" s="31"/>
      <c r="B83" s="32"/>
      <c r="C83" s="20" t="s">
        <v>610</v>
      </c>
      <c r="D83" s="20" t="s">
        <v>611</v>
      </c>
    </row>
    <row r="84" spans="1:5" x14ac:dyDescent="0.2">
      <c r="A84" s="21" t="s">
        <v>631</v>
      </c>
      <c r="B84" s="22"/>
      <c r="C84" s="23">
        <v>0.43335901200000004</v>
      </c>
      <c r="D84" s="23">
        <v>0.40149892799999998</v>
      </c>
    </row>
    <row r="85" spans="1:5" x14ac:dyDescent="0.2">
      <c r="A85" s="21" t="s">
        <v>632</v>
      </c>
      <c r="B85" s="22"/>
      <c r="C85" s="23">
        <v>0.39724576100000003</v>
      </c>
      <c r="D85" s="23">
        <v>0.36804068400000001</v>
      </c>
    </row>
    <row r="86" spans="1:5" x14ac:dyDescent="0.2">
      <c r="A86" s="21" t="s">
        <v>637</v>
      </c>
      <c r="B86" s="22"/>
      <c r="C86" s="23">
        <v>0.39724576100000003</v>
      </c>
      <c r="D86" s="23">
        <v>0.36804068400000001</v>
      </c>
    </row>
    <row r="87" spans="1:5" x14ac:dyDescent="0.2">
      <c r="A87" s="21" t="s">
        <v>633</v>
      </c>
      <c r="B87" s="22"/>
      <c r="C87" s="23">
        <v>0.43335901200000004</v>
      </c>
      <c r="D87" s="23">
        <v>0.40149892799999998</v>
      </c>
    </row>
    <row r="88" spans="1:5" x14ac:dyDescent="0.2">
      <c r="A88" s="21" t="s">
        <v>634</v>
      </c>
      <c r="B88" s="22"/>
      <c r="C88" s="23">
        <v>0.39724576100000003</v>
      </c>
      <c r="D88" s="23">
        <v>0.36804068400000001</v>
      </c>
    </row>
    <row r="89" spans="1:5" x14ac:dyDescent="0.2">
      <c r="A89" s="21" t="s">
        <v>638</v>
      </c>
      <c r="B89" s="22"/>
      <c r="C89" s="23">
        <v>0.39724576100000003</v>
      </c>
      <c r="D89" s="23">
        <v>0.36804068400000001</v>
      </c>
    </row>
    <row r="90" spans="1:5" x14ac:dyDescent="0.2">
      <c r="A90" s="24"/>
      <c r="B90" s="24"/>
      <c r="C90" s="25"/>
      <c r="D90" s="25"/>
    </row>
    <row r="91" spans="1:5" x14ac:dyDescent="0.2">
      <c r="A91" s="1" t="s">
        <v>184</v>
      </c>
      <c r="D91" s="17">
        <v>2.6041553646480429</v>
      </c>
      <c r="E91" s="42" t="s">
        <v>185</v>
      </c>
    </row>
  </sheetData>
  <sortState ref="A35:F46">
    <sortCondition descending="1" ref="F35:F46"/>
  </sortState>
  <mergeCells count="3">
    <mergeCell ref="B1:E1"/>
    <mergeCell ref="C82:D82"/>
    <mergeCell ref="A83:B8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11.710937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10" x14ac:dyDescent="0.2">
      <c r="B1" s="28" t="s">
        <v>279</v>
      </c>
      <c r="C1" s="28"/>
      <c r="D1" s="28"/>
      <c r="E1" s="28"/>
    </row>
    <row r="3" spans="1:10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10" x14ac:dyDescent="0.2">
      <c r="A4" s="6"/>
      <c r="B4" s="6"/>
      <c r="C4" s="6"/>
      <c r="D4" s="6"/>
      <c r="E4" s="56"/>
      <c r="F4" s="56"/>
    </row>
    <row r="5" spans="1:10" x14ac:dyDescent="0.2">
      <c r="A5" s="8" t="s">
        <v>169</v>
      </c>
      <c r="B5" s="9"/>
      <c r="C5" s="9"/>
      <c r="D5" s="9"/>
      <c r="E5" s="35"/>
      <c r="F5" s="35"/>
    </row>
    <row r="6" spans="1:10" x14ac:dyDescent="0.2">
      <c r="A6" s="9" t="s">
        <v>170</v>
      </c>
      <c r="B6" s="9" t="s">
        <v>171</v>
      </c>
      <c r="C6" s="9" t="s">
        <v>172</v>
      </c>
      <c r="D6" s="9">
        <v>2925000</v>
      </c>
      <c r="E6" s="35">
        <v>2738.9466000000002</v>
      </c>
      <c r="F6" s="35">
        <v>45.389557356220401</v>
      </c>
    </row>
    <row r="7" spans="1:10" x14ac:dyDescent="0.2">
      <c r="A7" s="9" t="s">
        <v>276</v>
      </c>
      <c r="B7" s="9" t="s">
        <v>277</v>
      </c>
      <c r="C7" s="9" t="s">
        <v>172</v>
      </c>
      <c r="D7" s="9">
        <v>1600000</v>
      </c>
      <c r="E7" s="35">
        <v>1617.6048000000001</v>
      </c>
      <c r="F7" s="35">
        <v>26.8067898254378</v>
      </c>
    </row>
    <row r="8" spans="1:10" x14ac:dyDescent="0.2">
      <c r="A8" s="9" t="s">
        <v>173</v>
      </c>
      <c r="B8" s="9" t="s">
        <v>174</v>
      </c>
      <c r="C8" s="9" t="s">
        <v>172</v>
      </c>
      <c r="D8" s="9">
        <v>1400000</v>
      </c>
      <c r="E8" s="35">
        <v>1349.3130000000001</v>
      </c>
      <c r="F8" s="35">
        <v>22.360684142215099</v>
      </c>
    </row>
    <row r="9" spans="1:10" x14ac:dyDescent="0.2">
      <c r="A9" s="8" t="s">
        <v>133</v>
      </c>
      <c r="B9" s="9"/>
      <c r="C9" s="9"/>
      <c r="D9" s="9"/>
      <c r="E9" s="37">
        <f>SUM(E6:E8)</f>
        <v>5705.8644000000004</v>
      </c>
      <c r="F9" s="37">
        <f>SUM(F6:F8)</f>
        <v>94.557031323873304</v>
      </c>
    </row>
    <row r="10" spans="1:10" x14ac:dyDescent="0.2">
      <c r="A10" s="9"/>
      <c r="B10" s="9"/>
      <c r="C10" s="9"/>
      <c r="D10" s="9"/>
      <c r="E10" s="35"/>
      <c r="F10" s="35"/>
    </row>
    <row r="11" spans="1:10" x14ac:dyDescent="0.2">
      <c r="A11" s="8" t="s">
        <v>133</v>
      </c>
      <c r="B11" s="9"/>
      <c r="C11" s="9"/>
      <c r="D11" s="9"/>
      <c r="E11" s="37">
        <v>5705.8644000000004</v>
      </c>
      <c r="F11" s="37">
        <v>94.557031323873304</v>
      </c>
      <c r="I11" s="2"/>
      <c r="J11" s="2"/>
    </row>
    <row r="12" spans="1:10" x14ac:dyDescent="0.2">
      <c r="A12" s="9"/>
      <c r="B12" s="9"/>
      <c r="C12" s="9"/>
      <c r="D12" s="9"/>
      <c r="E12" s="35"/>
      <c r="F12" s="35"/>
    </row>
    <row r="13" spans="1:10" x14ac:dyDescent="0.2">
      <c r="A13" s="8" t="s">
        <v>175</v>
      </c>
      <c r="B13" s="9"/>
      <c r="C13" s="9"/>
      <c r="D13" s="9"/>
      <c r="E13" s="37">
        <v>328.45000329999999</v>
      </c>
      <c r="F13" s="37">
        <v>5.44</v>
      </c>
      <c r="I13" s="2"/>
      <c r="J13" s="2"/>
    </row>
    <row r="14" spans="1:10" x14ac:dyDescent="0.2">
      <c r="A14" s="9"/>
      <c r="B14" s="9"/>
      <c r="C14" s="9"/>
      <c r="D14" s="9"/>
      <c r="E14" s="35"/>
      <c r="F14" s="35"/>
    </row>
    <row r="15" spans="1:10" x14ac:dyDescent="0.2">
      <c r="A15" s="13" t="s">
        <v>176</v>
      </c>
      <c r="B15" s="6"/>
      <c r="C15" s="6"/>
      <c r="D15" s="6"/>
      <c r="E15" s="40">
        <v>6034.3100033000001</v>
      </c>
      <c r="F15" s="40">
        <f xml:space="preserve"> ROUND(SUM(F11:F14),2)</f>
        <v>100</v>
      </c>
      <c r="G15" s="27"/>
      <c r="I15" s="2"/>
      <c r="J15" s="2"/>
    </row>
    <row r="17" spans="1:4" x14ac:dyDescent="0.2">
      <c r="A17" s="1" t="s">
        <v>179</v>
      </c>
    </row>
    <row r="18" spans="1:4" x14ac:dyDescent="0.2">
      <c r="A18" s="1" t="s">
        <v>180</v>
      </c>
    </row>
    <row r="19" spans="1:4" x14ac:dyDescent="0.2">
      <c r="A19" s="1" t="s">
        <v>648</v>
      </c>
    </row>
    <row r="20" spans="1:4" x14ac:dyDescent="0.2">
      <c r="A20" s="3" t="s">
        <v>665</v>
      </c>
      <c r="D20" s="15">
        <v>24.9907</v>
      </c>
    </row>
    <row r="21" spans="1:4" x14ac:dyDescent="0.2">
      <c r="A21" s="3" t="s">
        <v>666</v>
      </c>
      <c r="D21" s="15">
        <v>58.982999999999997</v>
      </c>
    </row>
    <row r="22" spans="1:4" x14ac:dyDescent="0.2">
      <c r="A22" s="3" t="s">
        <v>667</v>
      </c>
      <c r="D22" s="15">
        <v>25.5914</v>
      </c>
    </row>
    <row r="23" spans="1:4" x14ac:dyDescent="0.2">
      <c r="A23" s="3" t="s">
        <v>668</v>
      </c>
      <c r="D23" s="15">
        <v>24.9907</v>
      </c>
    </row>
    <row r="24" spans="1:4" x14ac:dyDescent="0.2">
      <c r="A24" s="3" t="s">
        <v>669</v>
      </c>
      <c r="D24" s="15">
        <v>56.897300000000001</v>
      </c>
    </row>
    <row r="25" spans="1:4" x14ac:dyDescent="0.2">
      <c r="A25" s="3" t="s">
        <v>640</v>
      </c>
      <c r="D25" s="15">
        <v>11.707800000000001</v>
      </c>
    </row>
    <row r="26" spans="1:4" x14ac:dyDescent="0.2">
      <c r="A26" s="3" t="s">
        <v>641</v>
      </c>
      <c r="D26" s="15">
        <v>12.3132</v>
      </c>
    </row>
    <row r="27" spans="1:4" x14ac:dyDescent="0.2">
      <c r="A27" s="1"/>
    </row>
    <row r="29" spans="1:4" x14ac:dyDescent="0.2">
      <c r="A29" s="1" t="s">
        <v>181</v>
      </c>
    </row>
    <row r="30" spans="1:4" x14ac:dyDescent="0.2">
      <c r="A30" s="3" t="s">
        <v>665</v>
      </c>
      <c r="D30" s="15">
        <v>24.326899999999998</v>
      </c>
    </row>
    <row r="31" spans="1:4" x14ac:dyDescent="0.2">
      <c r="A31" s="3" t="s">
        <v>669</v>
      </c>
      <c r="D31" s="15">
        <v>55.386000000000003</v>
      </c>
    </row>
    <row r="32" spans="1:4" x14ac:dyDescent="0.2">
      <c r="A32" s="3" t="s">
        <v>640</v>
      </c>
      <c r="D32" s="15">
        <v>10.9564</v>
      </c>
    </row>
    <row r="33" spans="1:5" x14ac:dyDescent="0.2">
      <c r="A33" s="3" t="s">
        <v>666</v>
      </c>
      <c r="D33" s="15">
        <v>57.740200000000002</v>
      </c>
    </row>
    <row r="34" spans="1:5" x14ac:dyDescent="0.2">
      <c r="A34" s="3" t="s">
        <v>667</v>
      </c>
      <c r="D34" s="15">
        <v>25.046099999999999</v>
      </c>
    </row>
    <row r="35" spans="1:5" x14ac:dyDescent="0.2">
      <c r="A35" s="3" t="s">
        <v>668</v>
      </c>
      <c r="D35" s="15">
        <v>24.326899999999998</v>
      </c>
    </row>
    <row r="36" spans="1:5" x14ac:dyDescent="0.2">
      <c r="A36" s="3" t="s">
        <v>641</v>
      </c>
      <c r="D36" s="15">
        <v>11.6127</v>
      </c>
    </row>
    <row r="38" spans="1:5" x14ac:dyDescent="0.2">
      <c r="A38" s="1" t="s">
        <v>182</v>
      </c>
      <c r="D38" s="16"/>
    </row>
    <row r="39" spans="1:5" x14ac:dyDescent="0.2">
      <c r="A39" s="18" t="s">
        <v>608</v>
      </c>
      <c r="B39" s="19"/>
      <c r="C39" s="29" t="s">
        <v>609</v>
      </c>
      <c r="D39" s="30"/>
    </row>
    <row r="40" spans="1:5" x14ac:dyDescent="0.2">
      <c r="A40" s="31"/>
      <c r="B40" s="32"/>
      <c r="C40" s="20" t="s">
        <v>610</v>
      </c>
      <c r="D40" s="20" t="s">
        <v>611</v>
      </c>
    </row>
    <row r="41" spans="1:5" x14ac:dyDescent="0.2">
      <c r="A41" s="21" t="s">
        <v>640</v>
      </c>
      <c r="B41" s="22"/>
      <c r="C41" s="23">
        <v>0.325019259</v>
      </c>
      <c r="D41" s="23">
        <v>0.30112419600000001</v>
      </c>
    </row>
    <row r="42" spans="1:5" x14ac:dyDescent="0.2">
      <c r="A42" s="21" t="s">
        <v>641</v>
      </c>
      <c r="B42" s="22"/>
      <c r="C42" s="23">
        <v>0.325019259</v>
      </c>
      <c r="D42" s="23">
        <v>0.30112419600000001</v>
      </c>
    </row>
    <row r="43" spans="1:5" x14ac:dyDescent="0.2">
      <c r="A43" s="1"/>
      <c r="D43" s="16"/>
    </row>
    <row r="44" spans="1:5" x14ac:dyDescent="0.2">
      <c r="A44" s="1"/>
      <c r="D44" s="16"/>
    </row>
    <row r="47" spans="1:5" x14ac:dyDescent="0.2">
      <c r="A47" s="1" t="s">
        <v>184</v>
      </c>
      <c r="D47" s="17">
        <v>12.880532562003728</v>
      </c>
      <c r="E47" s="42" t="s">
        <v>185</v>
      </c>
    </row>
  </sheetData>
  <mergeCells count="3">
    <mergeCell ref="B1:E1"/>
    <mergeCell ref="C39:D39"/>
    <mergeCell ref="A40:B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11.7109375" style="3" bestFit="1" customWidth="1"/>
    <col min="4" max="4" width="7.85546875" style="3" bestFit="1" customWidth="1"/>
    <col min="5" max="5" width="23" style="42" bestFit="1" customWidth="1"/>
    <col min="6" max="6" width="13.5703125" style="42" bestFit="1" customWidth="1"/>
    <col min="7" max="7" width="9.140625" style="36"/>
    <col min="8" max="16384" width="9.140625" style="3"/>
  </cols>
  <sheetData>
    <row r="1" spans="1:10" x14ac:dyDescent="0.2">
      <c r="B1" s="28" t="s">
        <v>278</v>
      </c>
      <c r="C1" s="28"/>
      <c r="D1" s="28"/>
      <c r="E1" s="28"/>
    </row>
    <row r="3" spans="1:10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  <c r="G3" s="41"/>
    </row>
    <row r="4" spans="1:10" x14ac:dyDescent="0.2">
      <c r="A4" s="6"/>
      <c r="B4" s="6"/>
      <c r="C4" s="6"/>
      <c r="D4" s="6"/>
      <c r="E4" s="56"/>
      <c r="F4" s="56"/>
    </row>
    <row r="5" spans="1:10" x14ac:dyDescent="0.2">
      <c r="A5" s="8" t="s">
        <v>169</v>
      </c>
      <c r="B5" s="9"/>
      <c r="C5" s="9"/>
      <c r="D5" s="9"/>
      <c r="E5" s="35"/>
      <c r="F5" s="35"/>
    </row>
    <row r="6" spans="1:10" x14ac:dyDescent="0.2">
      <c r="A6" s="9" t="s">
        <v>170</v>
      </c>
      <c r="B6" s="9" t="s">
        <v>171</v>
      </c>
      <c r="C6" s="9" t="s">
        <v>172</v>
      </c>
      <c r="D6" s="9">
        <v>15025000</v>
      </c>
      <c r="E6" s="35">
        <v>14069.2898</v>
      </c>
      <c r="F6" s="35">
        <v>45.527776766368497</v>
      </c>
    </row>
    <row r="7" spans="1:10" x14ac:dyDescent="0.2">
      <c r="A7" s="9" t="s">
        <v>276</v>
      </c>
      <c r="B7" s="9" t="s">
        <v>277</v>
      </c>
      <c r="C7" s="9" t="s">
        <v>172</v>
      </c>
      <c r="D7" s="9">
        <v>8400000</v>
      </c>
      <c r="E7" s="35">
        <v>8492.4251999999997</v>
      </c>
      <c r="F7" s="35">
        <v>27.481219322860401</v>
      </c>
    </row>
    <row r="8" spans="1:10" x14ac:dyDescent="0.2">
      <c r="A8" s="9" t="s">
        <v>173</v>
      </c>
      <c r="B8" s="9" t="s">
        <v>174</v>
      </c>
      <c r="C8" s="9" t="s">
        <v>172</v>
      </c>
      <c r="D8" s="9">
        <v>7500000</v>
      </c>
      <c r="E8" s="35">
        <v>7228.4624999999996</v>
      </c>
      <c r="F8" s="35">
        <v>23.391076006129701</v>
      </c>
    </row>
    <row r="9" spans="1:10" x14ac:dyDescent="0.2">
      <c r="A9" s="8" t="s">
        <v>133</v>
      </c>
      <c r="B9" s="9"/>
      <c r="C9" s="9"/>
      <c r="D9" s="9"/>
      <c r="E9" s="37">
        <f>SUM(E6:E8)</f>
        <v>29790.177499999998</v>
      </c>
      <c r="F9" s="37">
        <f>SUM(F6:F8)</f>
        <v>96.40007209535861</v>
      </c>
    </row>
    <row r="10" spans="1:10" x14ac:dyDescent="0.2">
      <c r="A10" s="9"/>
      <c r="B10" s="9"/>
      <c r="C10" s="9"/>
      <c r="D10" s="9"/>
      <c r="E10" s="35"/>
      <c r="F10" s="35"/>
    </row>
    <row r="11" spans="1:10" x14ac:dyDescent="0.2">
      <c r="A11" s="8" t="s">
        <v>133</v>
      </c>
      <c r="B11" s="9"/>
      <c r="C11" s="9"/>
      <c r="D11" s="9"/>
      <c r="E11" s="37">
        <v>29790.177499999998</v>
      </c>
      <c r="F11" s="37">
        <v>96.40007209535861</v>
      </c>
      <c r="I11" s="2"/>
      <c r="J11" s="2"/>
    </row>
    <row r="12" spans="1:10" x14ac:dyDescent="0.2">
      <c r="A12" s="9"/>
      <c r="B12" s="9"/>
      <c r="C12" s="9"/>
      <c r="D12" s="9"/>
      <c r="E12" s="35"/>
      <c r="F12" s="35"/>
    </row>
    <row r="13" spans="1:10" x14ac:dyDescent="0.2">
      <c r="A13" s="8" t="s">
        <v>175</v>
      </c>
      <c r="B13" s="9"/>
      <c r="C13" s="9"/>
      <c r="D13" s="9"/>
      <c r="E13" s="37">
        <v>1112.4706438000001</v>
      </c>
      <c r="F13" s="37">
        <v>3.6</v>
      </c>
      <c r="I13" s="2"/>
      <c r="J13" s="2"/>
    </row>
    <row r="14" spans="1:10" x14ac:dyDescent="0.2">
      <c r="A14" s="9"/>
      <c r="B14" s="9"/>
      <c r="C14" s="9"/>
      <c r="D14" s="9"/>
      <c r="E14" s="35"/>
      <c r="F14" s="35"/>
    </row>
    <row r="15" spans="1:10" x14ac:dyDescent="0.2">
      <c r="A15" s="13" t="s">
        <v>176</v>
      </c>
      <c r="B15" s="6"/>
      <c r="C15" s="6"/>
      <c r="D15" s="6"/>
      <c r="E15" s="40">
        <v>30902.6506438</v>
      </c>
      <c r="F15" s="40">
        <f xml:space="preserve"> ROUND(SUM(F11:F14),2)</f>
        <v>100</v>
      </c>
      <c r="I15" s="2"/>
      <c r="J15" s="2"/>
    </row>
    <row r="17" spans="1:4" x14ac:dyDescent="0.2">
      <c r="A17" s="1" t="s">
        <v>179</v>
      </c>
    </row>
    <row r="18" spans="1:4" x14ac:dyDescent="0.2">
      <c r="A18" s="1" t="s">
        <v>180</v>
      </c>
    </row>
    <row r="19" spans="1:4" x14ac:dyDescent="0.2">
      <c r="A19" s="1" t="s">
        <v>648</v>
      </c>
    </row>
    <row r="20" spans="1:4" x14ac:dyDescent="0.2">
      <c r="A20" s="3" t="s">
        <v>670</v>
      </c>
      <c r="D20" s="15">
        <v>40.110599999999998</v>
      </c>
    </row>
    <row r="21" spans="1:4" x14ac:dyDescent="0.2">
      <c r="A21" s="3" t="s">
        <v>671</v>
      </c>
      <c r="D21" s="15">
        <v>41.918399999999998</v>
      </c>
    </row>
    <row r="22" spans="1:4" x14ac:dyDescent="0.2">
      <c r="A22" s="3" t="s">
        <v>642</v>
      </c>
      <c r="D22" s="15">
        <v>11.895799999999999</v>
      </c>
    </row>
    <row r="23" spans="1:4" x14ac:dyDescent="0.2">
      <c r="A23" s="3" t="s">
        <v>643</v>
      </c>
      <c r="D23" s="15">
        <v>12.529199999999999</v>
      </c>
    </row>
    <row r="25" spans="1:4" x14ac:dyDescent="0.2">
      <c r="A25" s="1" t="s">
        <v>181</v>
      </c>
    </row>
    <row r="26" spans="1:4" x14ac:dyDescent="0.2">
      <c r="A26" s="3" t="s">
        <v>670</v>
      </c>
      <c r="D26" s="15">
        <v>38.933199999999999</v>
      </c>
    </row>
    <row r="27" spans="1:4" x14ac:dyDescent="0.2">
      <c r="A27" s="3" t="s">
        <v>671</v>
      </c>
      <c r="D27" s="15">
        <v>40.893300000000004</v>
      </c>
    </row>
    <row r="28" spans="1:4" x14ac:dyDescent="0.2">
      <c r="A28" s="3" t="s">
        <v>642</v>
      </c>
      <c r="D28" s="15">
        <v>11.1066</v>
      </c>
    </row>
    <row r="29" spans="1:4" x14ac:dyDescent="0.2">
      <c r="A29" s="3" t="s">
        <v>643</v>
      </c>
      <c r="D29" s="15">
        <v>11.7818</v>
      </c>
    </row>
    <row r="31" spans="1:4" x14ac:dyDescent="0.2">
      <c r="A31" s="1" t="s">
        <v>182</v>
      </c>
      <c r="D31" s="16"/>
    </row>
    <row r="32" spans="1:4" x14ac:dyDescent="0.2">
      <c r="A32" s="18" t="s">
        <v>608</v>
      </c>
      <c r="B32" s="19"/>
      <c r="C32" s="29" t="s">
        <v>609</v>
      </c>
      <c r="D32" s="30"/>
    </row>
    <row r="33" spans="1:5" x14ac:dyDescent="0.2">
      <c r="A33" s="31"/>
      <c r="B33" s="32"/>
      <c r="C33" s="20" t="s">
        <v>610</v>
      </c>
      <c r="D33" s="20" t="s">
        <v>611</v>
      </c>
    </row>
    <row r="34" spans="1:5" x14ac:dyDescent="0.2">
      <c r="A34" s="21" t="s">
        <v>642</v>
      </c>
      <c r="B34" s="22"/>
      <c r="C34" s="23">
        <v>0.325019259</v>
      </c>
      <c r="D34" s="23">
        <v>0.30112419600000001</v>
      </c>
    </row>
    <row r="35" spans="1:5" x14ac:dyDescent="0.2">
      <c r="A35" s="21" t="s">
        <v>643</v>
      </c>
      <c r="B35" s="22"/>
      <c r="C35" s="23">
        <v>0.325019259</v>
      </c>
      <c r="D35" s="23">
        <v>0.30112419600000001</v>
      </c>
    </row>
    <row r="37" spans="1:5" x14ac:dyDescent="0.2">
      <c r="A37" s="1" t="s">
        <v>184</v>
      </c>
      <c r="D37" s="17">
        <v>13.110721181932066</v>
      </c>
      <c r="E37" s="42" t="s">
        <v>185</v>
      </c>
    </row>
  </sheetData>
  <mergeCells count="3">
    <mergeCell ref="B1:E1"/>
    <mergeCell ref="C32:D32"/>
    <mergeCell ref="A33:B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/>
  </sheetViews>
  <sheetFormatPr defaultRowHeight="11.25" x14ac:dyDescent="0.2"/>
  <cols>
    <col min="1" max="1" width="38" style="3" customWidth="1"/>
    <col min="2" max="2" width="52.140625" style="3" bestFit="1" customWidth="1"/>
    <col min="3" max="3" width="9.2851562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9" width="9.140625" style="36"/>
    <col min="10" max="16384" width="9.140625" style="3"/>
  </cols>
  <sheetData>
    <row r="1" spans="1:9" x14ac:dyDescent="0.2">
      <c r="A1" s="1"/>
      <c r="B1" s="28" t="s">
        <v>275</v>
      </c>
      <c r="C1" s="28"/>
      <c r="D1" s="28"/>
      <c r="E1" s="28"/>
    </row>
    <row r="3" spans="1:9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  <c r="G3" s="41"/>
      <c r="H3" s="41"/>
      <c r="I3" s="41"/>
    </row>
    <row r="4" spans="1:9" x14ac:dyDescent="0.2">
      <c r="A4" s="6"/>
      <c r="B4" s="6"/>
      <c r="C4" s="6"/>
      <c r="D4" s="6"/>
      <c r="E4" s="56"/>
      <c r="F4" s="56"/>
    </row>
    <row r="5" spans="1:9" x14ac:dyDescent="0.2">
      <c r="A5" s="8" t="s">
        <v>134</v>
      </c>
      <c r="B5" s="9"/>
      <c r="C5" s="9"/>
      <c r="D5" s="9"/>
      <c r="E5" s="35"/>
      <c r="F5" s="35"/>
    </row>
    <row r="6" spans="1:9" x14ac:dyDescent="0.2">
      <c r="A6" s="8" t="s">
        <v>8</v>
      </c>
      <c r="B6" s="9"/>
      <c r="C6" s="9"/>
      <c r="D6" s="9"/>
      <c r="E6" s="35"/>
      <c r="F6" s="35"/>
    </row>
    <row r="7" spans="1:9" x14ac:dyDescent="0.2">
      <c r="A7" s="8"/>
      <c r="B7" s="9"/>
      <c r="C7" s="9"/>
      <c r="D7" s="9"/>
      <c r="E7" s="35"/>
      <c r="F7" s="35"/>
    </row>
    <row r="8" spans="1:9" x14ac:dyDescent="0.2">
      <c r="A8" s="9" t="s">
        <v>201</v>
      </c>
      <c r="B8" s="9" t="s">
        <v>971</v>
      </c>
      <c r="C8" s="9" t="s">
        <v>149</v>
      </c>
      <c r="D8" s="9">
        <v>97</v>
      </c>
      <c r="E8" s="35">
        <v>1008.97945</v>
      </c>
      <c r="F8" s="35">
        <v>9.9212185381505602</v>
      </c>
    </row>
    <row r="9" spans="1:9" x14ac:dyDescent="0.2">
      <c r="A9" s="9" t="s">
        <v>202</v>
      </c>
      <c r="B9" s="9" t="s">
        <v>972</v>
      </c>
      <c r="C9" s="9" t="s">
        <v>149</v>
      </c>
      <c r="D9" s="9">
        <v>99</v>
      </c>
      <c r="E9" s="35">
        <v>1005.58953</v>
      </c>
      <c r="F9" s="35">
        <v>9.8878857114543894</v>
      </c>
    </row>
    <row r="10" spans="1:9" x14ac:dyDescent="0.2">
      <c r="A10" s="9" t="s">
        <v>272</v>
      </c>
      <c r="B10" s="9" t="s">
        <v>973</v>
      </c>
      <c r="C10" s="9" t="s">
        <v>149</v>
      </c>
      <c r="D10" s="9">
        <v>100</v>
      </c>
      <c r="E10" s="35">
        <v>995.625</v>
      </c>
      <c r="F10" s="35">
        <v>9.7899052424171291</v>
      </c>
    </row>
    <row r="11" spans="1:9" x14ac:dyDescent="0.2">
      <c r="A11" s="9" t="s">
        <v>259</v>
      </c>
      <c r="B11" s="9" t="s">
        <v>974</v>
      </c>
      <c r="C11" s="9" t="s">
        <v>188</v>
      </c>
      <c r="D11" s="9">
        <v>100</v>
      </c>
      <c r="E11" s="35">
        <v>990.61099999999999</v>
      </c>
      <c r="F11" s="35">
        <v>9.7406029600462798</v>
      </c>
    </row>
    <row r="12" spans="1:9" x14ac:dyDescent="0.2">
      <c r="A12" s="9" t="s">
        <v>260</v>
      </c>
      <c r="B12" s="9" t="s">
        <v>975</v>
      </c>
      <c r="C12" s="9" t="s">
        <v>188</v>
      </c>
      <c r="D12" s="9">
        <v>100</v>
      </c>
      <c r="E12" s="35">
        <v>986.67200000000003</v>
      </c>
      <c r="F12" s="35">
        <v>9.70187107128306</v>
      </c>
    </row>
    <row r="13" spans="1:9" x14ac:dyDescent="0.2">
      <c r="A13" s="9" t="s">
        <v>268</v>
      </c>
      <c r="B13" s="9" t="s">
        <v>976</v>
      </c>
      <c r="C13" s="9" t="s">
        <v>149</v>
      </c>
      <c r="D13" s="9">
        <v>100</v>
      </c>
      <c r="E13" s="35">
        <v>986.38400000000001</v>
      </c>
      <c r="F13" s="35">
        <v>9.6990391890886407</v>
      </c>
    </row>
    <row r="14" spans="1:9" x14ac:dyDescent="0.2">
      <c r="A14" s="9" t="s">
        <v>273</v>
      </c>
      <c r="B14" s="9" t="s">
        <v>977</v>
      </c>
      <c r="C14" s="9" t="s">
        <v>149</v>
      </c>
      <c r="D14" s="9">
        <v>100</v>
      </c>
      <c r="E14" s="35">
        <v>986.08699999999999</v>
      </c>
      <c r="F14" s="35">
        <v>9.6961188105756495</v>
      </c>
    </row>
    <row r="15" spans="1:9" x14ac:dyDescent="0.2">
      <c r="A15" s="9" t="s">
        <v>221</v>
      </c>
      <c r="B15" s="9" t="s">
        <v>978</v>
      </c>
      <c r="C15" s="9" t="s">
        <v>149</v>
      </c>
      <c r="D15" s="9">
        <v>5</v>
      </c>
      <c r="E15" s="35">
        <v>511.22800000000001</v>
      </c>
      <c r="F15" s="35">
        <v>5.0268662169696698</v>
      </c>
    </row>
    <row r="16" spans="1:9" x14ac:dyDescent="0.2">
      <c r="A16" s="9" t="s">
        <v>274</v>
      </c>
      <c r="B16" s="9" t="s">
        <v>979</v>
      </c>
      <c r="C16" s="9" t="s">
        <v>188</v>
      </c>
      <c r="D16" s="9">
        <v>50</v>
      </c>
      <c r="E16" s="35">
        <v>510.98700000000002</v>
      </c>
      <c r="F16" s="35">
        <v>5.0244964822167004</v>
      </c>
    </row>
    <row r="17" spans="1:10" x14ac:dyDescent="0.2">
      <c r="A17" s="9" t="s">
        <v>224</v>
      </c>
      <c r="B17" s="9" t="s">
        <v>980</v>
      </c>
      <c r="C17" s="9" t="s">
        <v>149</v>
      </c>
      <c r="D17" s="9">
        <v>49</v>
      </c>
      <c r="E17" s="35">
        <v>497.21623</v>
      </c>
      <c r="F17" s="35">
        <v>4.8890895434444497</v>
      </c>
    </row>
    <row r="18" spans="1:10" x14ac:dyDescent="0.2">
      <c r="A18" s="9" t="s">
        <v>223</v>
      </c>
      <c r="B18" s="9" t="s">
        <v>981</v>
      </c>
      <c r="C18" s="9" t="s">
        <v>149</v>
      </c>
      <c r="D18" s="9">
        <v>36</v>
      </c>
      <c r="E18" s="35">
        <v>354.88727999999998</v>
      </c>
      <c r="F18" s="35">
        <v>3.4895797543645002</v>
      </c>
    </row>
    <row r="19" spans="1:10" x14ac:dyDescent="0.2">
      <c r="A19" s="8" t="s">
        <v>133</v>
      </c>
      <c r="B19" s="9"/>
      <c r="C19" s="9"/>
      <c r="D19" s="9"/>
      <c r="E19" s="37">
        <f>SUM(E8:E18)</f>
        <v>8834.26649</v>
      </c>
      <c r="F19" s="37">
        <f>SUM(F8:F18)</f>
        <v>86.866673520011034</v>
      </c>
    </row>
    <row r="20" spans="1:10" x14ac:dyDescent="0.2">
      <c r="A20" s="9"/>
      <c r="B20" s="9"/>
      <c r="C20" s="9"/>
      <c r="D20" s="9"/>
      <c r="E20" s="35"/>
      <c r="F20" s="35"/>
    </row>
    <row r="21" spans="1:10" x14ac:dyDescent="0.2">
      <c r="A21" s="8" t="s">
        <v>165</v>
      </c>
      <c r="B21" s="9"/>
      <c r="C21" s="9"/>
      <c r="D21" s="9"/>
      <c r="E21" s="35"/>
      <c r="F21" s="35"/>
    </row>
    <row r="22" spans="1:10" x14ac:dyDescent="0.2">
      <c r="A22" s="9" t="s">
        <v>270</v>
      </c>
      <c r="B22" s="9" t="s">
        <v>982</v>
      </c>
      <c r="C22" s="9" t="s">
        <v>149</v>
      </c>
      <c r="D22" s="9">
        <v>100</v>
      </c>
      <c r="E22" s="35">
        <v>994.56299999999999</v>
      </c>
      <c r="F22" s="35">
        <v>9.7794626768252204</v>
      </c>
    </row>
    <row r="23" spans="1:10" x14ac:dyDescent="0.2">
      <c r="A23" s="8" t="s">
        <v>133</v>
      </c>
      <c r="B23" s="9"/>
      <c r="C23" s="9"/>
      <c r="D23" s="9"/>
      <c r="E23" s="37">
        <f>SUM(E22:E22)</f>
        <v>994.56299999999999</v>
      </c>
      <c r="F23" s="37">
        <f>SUM(F22:F22)</f>
        <v>9.7794626768252204</v>
      </c>
    </row>
    <row r="24" spans="1:10" x14ac:dyDescent="0.2">
      <c r="A24" s="9"/>
      <c r="B24" s="9"/>
      <c r="C24" s="9"/>
      <c r="D24" s="9"/>
      <c r="E24" s="35"/>
      <c r="F24" s="35"/>
    </row>
    <row r="25" spans="1:10" x14ac:dyDescent="0.2">
      <c r="A25" s="8" t="s">
        <v>133</v>
      </c>
      <c r="B25" s="9"/>
      <c r="C25" s="9"/>
      <c r="D25" s="9"/>
      <c r="E25" s="37">
        <v>9828.8294900000001</v>
      </c>
      <c r="F25" s="37">
        <v>96.646136196836252</v>
      </c>
      <c r="I25" s="42"/>
      <c r="J25" s="2"/>
    </row>
    <row r="26" spans="1:10" x14ac:dyDescent="0.2">
      <c r="A26" s="9"/>
      <c r="B26" s="9"/>
      <c r="C26" s="9"/>
      <c r="D26" s="9"/>
      <c r="E26" s="35"/>
      <c r="F26" s="35"/>
    </row>
    <row r="27" spans="1:10" x14ac:dyDescent="0.2">
      <c r="A27" s="8" t="s">
        <v>175</v>
      </c>
      <c r="B27" s="9"/>
      <c r="C27" s="9"/>
      <c r="D27" s="9"/>
      <c r="E27" s="37">
        <v>341.08457370000002</v>
      </c>
      <c r="F27" s="37">
        <v>3.35</v>
      </c>
      <c r="I27" s="42"/>
      <c r="J27" s="2"/>
    </row>
    <row r="28" spans="1:10" x14ac:dyDescent="0.2">
      <c r="A28" s="9"/>
      <c r="B28" s="9"/>
      <c r="C28" s="9"/>
      <c r="D28" s="9"/>
      <c r="E28" s="35"/>
      <c r="F28" s="35"/>
    </row>
    <row r="29" spans="1:10" x14ac:dyDescent="0.2">
      <c r="A29" s="13" t="s">
        <v>176</v>
      </c>
      <c r="B29" s="6"/>
      <c r="C29" s="6"/>
      <c r="D29" s="6"/>
      <c r="E29" s="40">
        <v>10169.9145737</v>
      </c>
      <c r="F29" s="40">
        <f xml:space="preserve"> ROUND(SUM(F25:F28),2)</f>
        <v>100</v>
      </c>
      <c r="I29" s="42"/>
      <c r="J29" s="2"/>
    </row>
    <row r="31" spans="1:10" x14ac:dyDescent="0.2">
      <c r="A31" s="1" t="s">
        <v>179</v>
      </c>
    </row>
    <row r="32" spans="1:10" x14ac:dyDescent="0.2">
      <c r="A32" s="1" t="s">
        <v>180</v>
      </c>
    </row>
    <row r="33" spans="1:5" x14ac:dyDescent="0.2">
      <c r="A33" s="1" t="s">
        <v>648</v>
      </c>
    </row>
    <row r="35" spans="1:5" x14ac:dyDescent="0.2">
      <c r="A35" s="1" t="s">
        <v>181</v>
      </c>
    </row>
    <row r="36" spans="1:5" x14ac:dyDescent="0.2">
      <c r="A36" s="3" t="s">
        <v>662</v>
      </c>
      <c r="D36" s="15">
        <v>9.9884000000000004</v>
      </c>
    </row>
    <row r="37" spans="1:5" x14ac:dyDescent="0.2">
      <c r="A37" s="3" t="s">
        <v>663</v>
      </c>
      <c r="D37" s="15">
        <v>9.9896999999999991</v>
      </c>
    </row>
    <row r="38" spans="1:5" x14ac:dyDescent="0.2">
      <c r="A38" s="3" t="s">
        <v>623</v>
      </c>
      <c r="D38" s="15">
        <v>9.9884000000000004</v>
      </c>
    </row>
    <row r="39" spans="1:5" x14ac:dyDescent="0.2">
      <c r="A39" s="3" t="s">
        <v>632</v>
      </c>
      <c r="D39" s="15">
        <v>9.9884000000000004</v>
      </c>
    </row>
    <row r="41" spans="1:5" x14ac:dyDescent="0.2">
      <c r="A41" s="1" t="s">
        <v>182</v>
      </c>
      <c r="D41" s="16" t="s">
        <v>183</v>
      </c>
    </row>
    <row r="43" spans="1:5" x14ac:dyDescent="0.2">
      <c r="A43" s="1" t="s">
        <v>184</v>
      </c>
      <c r="D43" s="17">
        <v>2.9964555971342253</v>
      </c>
      <c r="E43" s="42" t="s">
        <v>185</v>
      </c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workbookViewId="0"/>
  </sheetViews>
  <sheetFormatPr defaultRowHeight="11.25" x14ac:dyDescent="0.2"/>
  <cols>
    <col min="1" max="1" width="38" style="3" customWidth="1"/>
    <col min="2" max="2" width="32.28515625" style="3" bestFit="1" customWidth="1"/>
    <col min="3" max="3" width="9.2851562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6" x14ac:dyDescent="0.2">
      <c r="A1" s="1"/>
      <c r="B1" s="28" t="s">
        <v>271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258</v>
      </c>
      <c r="B8" s="9" t="s">
        <v>983</v>
      </c>
      <c r="C8" s="9" t="s">
        <v>149</v>
      </c>
      <c r="D8" s="9">
        <v>150</v>
      </c>
      <c r="E8" s="35">
        <v>1531.761</v>
      </c>
      <c r="F8" s="35">
        <v>9.8872304776296396</v>
      </c>
    </row>
    <row r="9" spans="1:6" x14ac:dyDescent="0.2">
      <c r="A9" s="9" t="s">
        <v>259</v>
      </c>
      <c r="B9" s="9" t="s">
        <v>974</v>
      </c>
      <c r="C9" s="9" t="s">
        <v>188</v>
      </c>
      <c r="D9" s="9">
        <v>150</v>
      </c>
      <c r="E9" s="35">
        <v>1485.9165</v>
      </c>
      <c r="F9" s="35">
        <v>9.5913128131691305</v>
      </c>
    </row>
    <row r="10" spans="1:6" x14ac:dyDescent="0.2">
      <c r="A10" s="9" t="s">
        <v>260</v>
      </c>
      <c r="B10" s="9" t="s">
        <v>975</v>
      </c>
      <c r="C10" s="9" t="s">
        <v>188</v>
      </c>
      <c r="D10" s="9">
        <v>150</v>
      </c>
      <c r="E10" s="35">
        <v>1480.008</v>
      </c>
      <c r="F10" s="35">
        <v>9.5531745518626501</v>
      </c>
    </row>
    <row r="11" spans="1:6" x14ac:dyDescent="0.2">
      <c r="A11" s="9" t="s">
        <v>221</v>
      </c>
      <c r="B11" s="9" t="s">
        <v>978</v>
      </c>
      <c r="C11" s="9" t="s">
        <v>149</v>
      </c>
      <c r="D11" s="9">
        <v>11</v>
      </c>
      <c r="E11" s="35">
        <v>1124.7016000000001</v>
      </c>
      <c r="F11" s="35">
        <v>7.25973826057644</v>
      </c>
    </row>
    <row r="12" spans="1:6" x14ac:dyDescent="0.2">
      <c r="A12" s="9" t="s">
        <v>261</v>
      </c>
      <c r="B12" s="9" t="s">
        <v>984</v>
      </c>
      <c r="C12" s="9" t="s">
        <v>149</v>
      </c>
      <c r="D12" s="9">
        <v>100</v>
      </c>
      <c r="E12" s="35">
        <v>1052.1780000000001</v>
      </c>
      <c r="F12" s="35">
        <v>6.7916120004957703</v>
      </c>
    </row>
    <row r="13" spans="1:6" x14ac:dyDescent="0.2">
      <c r="A13" s="9" t="s">
        <v>262</v>
      </c>
      <c r="B13" s="9" t="s">
        <v>985</v>
      </c>
      <c r="C13" s="9" t="s">
        <v>149</v>
      </c>
      <c r="D13" s="9">
        <v>100</v>
      </c>
      <c r="E13" s="35">
        <v>1018.4160000000001</v>
      </c>
      <c r="F13" s="35">
        <v>6.57368461144112</v>
      </c>
    </row>
    <row r="14" spans="1:6" x14ac:dyDescent="0.2">
      <c r="A14" s="9" t="s">
        <v>263</v>
      </c>
      <c r="B14" s="9" t="s">
        <v>986</v>
      </c>
      <c r="C14" s="9" t="s">
        <v>149</v>
      </c>
      <c r="D14" s="9">
        <v>40</v>
      </c>
      <c r="E14" s="35">
        <v>1014.596</v>
      </c>
      <c r="F14" s="35">
        <v>6.5490272266242098</v>
      </c>
    </row>
    <row r="15" spans="1:6" x14ac:dyDescent="0.2">
      <c r="A15" s="9" t="s">
        <v>264</v>
      </c>
      <c r="B15" s="9" t="s">
        <v>987</v>
      </c>
      <c r="C15" s="9" t="s">
        <v>251</v>
      </c>
      <c r="D15" s="9">
        <v>800</v>
      </c>
      <c r="E15" s="35">
        <v>826.46479999999997</v>
      </c>
      <c r="F15" s="35">
        <v>5.3346755526796201</v>
      </c>
    </row>
    <row r="16" spans="1:6" x14ac:dyDescent="0.2">
      <c r="A16" s="9" t="s">
        <v>265</v>
      </c>
      <c r="B16" s="9" t="s">
        <v>988</v>
      </c>
      <c r="C16" s="9" t="s">
        <v>149</v>
      </c>
      <c r="D16" s="9">
        <v>40</v>
      </c>
      <c r="E16" s="35">
        <v>526.05449999999996</v>
      </c>
      <c r="F16" s="35">
        <v>3.3955833092069998</v>
      </c>
    </row>
    <row r="17" spans="1:10" x14ac:dyDescent="0.2">
      <c r="A17" s="9" t="s">
        <v>266</v>
      </c>
      <c r="B17" s="9" t="s">
        <v>989</v>
      </c>
      <c r="C17" s="9" t="s">
        <v>149</v>
      </c>
      <c r="D17" s="9">
        <v>50</v>
      </c>
      <c r="E17" s="35">
        <v>521.70849999999996</v>
      </c>
      <c r="F17" s="35">
        <v>3.3675306928681699</v>
      </c>
    </row>
    <row r="18" spans="1:10" x14ac:dyDescent="0.2">
      <c r="A18" s="9" t="s">
        <v>267</v>
      </c>
      <c r="B18" s="9" t="s">
        <v>990</v>
      </c>
      <c r="C18" s="9" t="s">
        <v>149</v>
      </c>
      <c r="D18" s="9">
        <v>50</v>
      </c>
      <c r="E18" s="35">
        <v>521.41849999999999</v>
      </c>
      <c r="F18" s="35">
        <v>3.3656587971621801</v>
      </c>
    </row>
    <row r="19" spans="1:10" x14ac:dyDescent="0.2">
      <c r="A19" s="9" t="s">
        <v>268</v>
      </c>
      <c r="B19" s="9" t="s">
        <v>976</v>
      </c>
      <c r="C19" s="9" t="s">
        <v>149</v>
      </c>
      <c r="D19" s="9">
        <v>50</v>
      </c>
      <c r="E19" s="35">
        <v>493.19200000000001</v>
      </c>
      <c r="F19" s="35">
        <v>3.1834620242473299</v>
      </c>
    </row>
    <row r="20" spans="1:10" x14ac:dyDescent="0.2">
      <c r="A20" s="9" t="s">
        <v>252</v>
      </c>
      <c r="B20" s="9" t="s">
        <v>931</v>
      </c>
      <c r="C20" s="9" t="s">
        <v>149</v>
      </c>
      <c r="D20" s="9">
        <v>3</v>
      </c>
      <c r="E20" s="35">
        <v>29.94171</v>
      </c>
      <c r="F20" s="35">
        <v>0.193268132342022</v>
      </c>
    </row>
    <row r="21" spans="1:10" x14ac:dyDescent="0.2">
      <c r="A21" s="8" t="s">
        <v>133</v>
      </c>
      <c r="B21" s="9"/>
      <c r="C21" s="9"/>
      <c r="D21" s="9"/>
      <c r="E21" s="37">
        <f>SUM(E8:E20)</f>
        <v>11626.357110000001</v>
      </c>
      <c r="F21" s="37">
        <f>SUM(F8:F20)</f>
        <v>75.045958450305292</v>
      </c>
    </row>
    <row r="22" spans="1:10" x14ac:dyDescent="0.2">
      <c r="A22" s="9"/>
      <c r="B22" s="9"/>
      <c r="C22" s="9"/>
      <c r="D22" s="9"/>
      <c r="E22" s="35"/>
      <c r="F22" s="35"/>
    </row>
    <row r="23" spans="1:10" x14ac:dyDescent="0.2">
      <c r="A23" s="8" t="s">
        <v>165</v>
      </c>
      <c r="B23" s="9"/>
      <c r="C23" s="9"/>
      <c r="D23" s="9"/>
      <c r="E23" s="35"/>
      <c r="F23" s="35"/>
    </row>
    <row r="24" spans="1:10" x14ac:dyDescent="0.2">
      <c r="A24" s="9" t="s">
        <v>269</v>
      </c>
      <c r="B24" s="9" t="s">
        <v>991</v>
      </c>
      <c r="C24" s="9" t="s">
        <v>251</v>
      </c>
      <c r="D24" s="9">
        <v>150</v>
      </c>
      <c r="E24" s="35">
        <v>1519.0995</v>
      </c>
      <c r="F24" s="35">
        <v>9.8055028656245593</v>
      </c>
    </row>
    <row r="25" spans="1:10" x14ac:dyDescent="0.2">
      <c r="A25" s="9" t="s">
        <v>270</v>
      </c>
      <c r="B25" s="9" t="s">
        <v>982</v>
      </c>
      <c r="C25" s="9" t="s">
        <v>149</v>
      </c>
      <c r="D25" s="9">
        <v>150</v>
      </c>
      <c r="E25" s="35">
        <v>1491.8444999999999</v>
      </c>
      <c r="F25" s="35">
        <v>9.6295769433248104</v>
      </c>
    </row>
    <row r="26" spans="1:10" x14ac:dyDescent="0.2">
      <c r="A26" s="8" t="s">
        <v>133</v>
      </c>
      <c r="B26" s="9"/>
      <c r="C26" s="9"/>
      <c r="D26" s="9"/>
      <c r="E26" s="37">
        <f>SUM(E24:E25)</f>
        <v>3010.944</v>
      </c>
      <c r="F26" s="37">
        <f>SUM(F24:F25)</f>
        <v>19.435079808949368</v>
      </c>
    </row>
    <row r="27" spans="1:10" x14ac:dyDescent="0.2">
      <c r="A27" s="9"/>
      <c r="B27" s="9"/>
      <c r="C27" s="9"/>
      <c r="D27" s="9"/>
      <c r="E27" s="35"/>
      <c r="F27" s="35"/>
    </row>
    <row r="28" spans="1:10" x14ac:dyDescent="0.2">
      <c r="A28" s="8" t="s">
        <v>133</v>
      </c>
      <c r="B28" s="9"/>
      <c r="C28" s="9"/>
      <c r="D28" s="9"/>
      <c r="E28" s="37">
        <v>14637.30111</v>
      </c>
      <c r="F28" s="37">
        <v>94.48103825925466</v>
      </c>
      <c r="I28" s="2"/>
      <c r="J28" s="2"/>
    </row>
    <row r="29" spans="1:10" x14ac:dyDescent="0.2">
      <c r="A29" s="9"/>
      <c r="B29" s="9"/>
      <c r="C29" s="9"/>
      <c r="D29" s="9"/>
      <c r="E29" s="35"/>
      <c r="F29" s="35"/>
    </row>
    <row r="30" spans="1:10" x14ac:dyDescent="0.2">
      <c r="A30" s="8" t="s">
        <v>175</v>
      </c>
      <c r="B30" s="9"/>
      <c r="C30" s="9"/>
      <c r="D30" s="9"/>
      <c r="E30" s="37">
        <v>855.01610879999998</v>
      </c>
      <c r="F30" s="37">
        <v>5.52</v>
      </c>
      <c r="I30" s="2"/>
      <c r="J30" s="2"/>
    </row>
    <row r="31" spans="1:10" x14ac:dyDescent="0.2">
      <c r="A31" s="9"/>
      <c r="B31" s="9"/>
      <c r="C31" s="9"/>
      <c r="D31" s="9"/>
      <c r="E31" s="35"/>
      <c r="F31" s="35"/>
    </row>
    <row r="32" spans="1:10" x14ac:dyDescent="0.2">
      <c r="A32" s="13" t="s">
        <v>176</v>
      </c>
      <c r="B32" s="6"/>
      <c r="C32" s="6"/>
      <c r="D32" s="6"/>
      <c r="E32" s="40">
        <v>15492.3161088</v>
      </c>
      <c r="F32" s="40">
        <f xml:space="preserve"> ROUND(SUM(F28:F31),2)</f>
        <v>100</v>
      </c>
      <c r="I32" s="2"/>
      <c r="J32" s="2"/>
    </row>
    <row r="34" spans="1:5" x14ac:dyDescent="0.2">
      <c r="A34" s="1" t="s">
        <v>179</v>
      </c>
    </row>
    <row r="35" spans="1:5" x14ac:dyDescent="0.2">
      <c r="A35" s="1" t="s">
        <v>180</v>
      </c>
    </row>
    <row r="36" spans="1:5" x14ac:dyDescent="0.2">
      <c r="A36" s="1" t="s">
        <v>648</v>
      </c>
    </row>
    <row r="38" spans="1:5" x14ac:dyDescent="0.2">
      <c r="A38" s="1" t="s">
        <v>181</v>
      </c>
    </row>
    <row r="39" spans="1:5" x14ac:dyDescent="0.2">
      <c r="A39" s="3" t="s">
        <v>662</v>
      </c>
      <c r="D39" s="15">
        <v>9.9649999999999999</v>
      </c>
    </row>
    <row r="40" spans="1:5" x14ac:dyDescent="0.2">
      <c r="A40" s="3" t="s">
        <v>624</v>
      </c>
      <c r="D40" s="15">
        <v>9.9690999999999992</v>
      </c>
    </row>
    <row r="41" spans="1:5" x14ac:dyDescent="0.2">
      <c r="A41" s="3" t="s">
        <v>663</v>
      </c>
      <c r="D41" s="15">
        <v>9.9690999999999992</v>
      </c>
    </row>
    <row r="42" spans="1:5" x14ac:dyDescent="0.2">
      <c r="A42" s="3" t="s">
        <v>623</v>
      </c>
      <c r="D42" s="15">
        <v>9.9649999999999999</v>
      </c>
    </row>
    <row r="43" spans="1:5" x14ac:dyDescent="0.2">
      <c r="A43" s="3" t="s">
        <v>632</v>
      </c>
      <c r="D43" s="15">
        <v>9.9649999999999999</v>
      </c>
    </row>
    <row r="44" spans="1:5" x14ac:dyDescent="0.2">
      <c r="A44" s="3" t="s">
        <v>634</v>
      </c>
      <c r="D44" s="15">
        <v>9.9690999999999992</v>
      </c>
    </row>
    <row r="46" spans="1:5" x14ac:dyDescent="0.2">
      <c r="A46" s="1" t="s">
        <v>182</v>
      </c>
      <c r="D46" s="16" t="s">
        <v>183</v>
      </c>
    </row>
    <row r="48" spans="1:5" x14ac:dyDescent="0.2">
      <c r="A48" s="1" t="s">
        <v>184</v>
      </c>
      <c r="D48" s="17">
        <v>2.95762524797223</v>
      </c>
      <c r="E48" s="42" t="s">
        <v>185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workbookViewId="0"/>
  </sheetViews>
  <sheetFormatPr defaultRowHeight="11.25" x14ac:dyDescent="0.2"/>
  <cols>
    <col min="1" max="1" width="38" style="3" customWidth="1"/>
    <col min="2" max="2" width="34.42578125" style="3" bestFit="1" customWidth="1"/>
    <col min="3" max="3" width="11.710937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6" x14ac:dyDescent="0.2">
      <c r="A1" s="1"/>
      <c r="B1" s="28" t="s">
        <v>257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253</v>
      </c>
      <c r="B8" s="9" t="s">
        <v>932</v>
      </c>
      <c r="C8" s="9" t="s">
        <v>149</v>
      </c>
      <c r="D8" s="9">
        <v>20</v>
      </c>
      <c r="E8" s="35">
        <v>205.1454</v>
      </c>
      <c r="F8" s="35">
        <v>9.4495927600744203</v>
      </c>
    </row>
    <row r="9" spans="1:6" x14ac:dyDescent="0.2">
      <c r="A9" s="9" t="s">
        <v>247</v>
      </c>
      <c r="B9" s="9" t="s">
        <v>992</v>
      </c>
      <c r="C9" s="9" t="s">
        <v>149</v>
      </c>
      <c r="D9" s="9">
        <v>20</v>
      </c>
      <c r="E9" s="35">
        <v>202.7654</v>
      </c>
      <c r="F9" s="35">
        <v>9.3399630497861192</v>
      </c>
    </row>
    <row r="10" spans="1:6" x14ac:dyDescent="0.2">
      <c r="A10" s="9" t="s">
        <v>248</v>
      </c>
      <c r="B10" s="9" t="s">
        <v>927</v>
      </c>
      <c r="C10" s="9" t="s">
        <v>149</v>
      </c>
      <c r="D10" s="9">
        <v>20</v>
      </c>
      <c r="E10" s="35">
        <v>202.61080000000001</v>
      </c>
      <c r="F10" s="35">
        <v>9.3328417249077305</v>
      </c>
    </row>
    <row r="11" spans="1:6" x14ac:dyDescent="0.2">
      <c r="A11" s="9" t="s">
        <v>249</v>
      </c>
      <c r="B11" s="9" t="s">
        <v>928</v>
      </c>
      <c r="C11" s="9" t="s">
        <v>149</v>
      </c>
      <c r="D11" s="9">
        <v>20</v>
      </c>
      <c r="E11" s="35">
        <v>202.4958</v>
      </c>
      <c r="F11" s="35">
        <v>9.3275444910072505</v>
      </c>
    </row>
    <row r="12" spans="1:6" x14ac:dyDescent="0.2">
      <c r="A12" s="9" t="s">
        <v>254</v>
      </c>
      <c r="B12" s="9" t="s">
        <v>930</v>
      </c>
      <c r="C12" s="9" t="s">
        <v>149</v>
      </c>
      <c r="D12" s="9">
        <v>2</v>
      </c>
      <c r="E12" s="35">
        <v>199.59880000000001</v>
      </c>
      <c r="F12" s="35">
        <v>9.1941002596185104</v>
      </c>
    </row>
    <row r="13" spans="1:6" x14ac:dyDescent="0.2">
      <c r="A13" s="9" t="s">
        <v>220</v>
      </c>
      <c r="B13" s="9" t="s">
        <v>993</v>
      </c>
      <c r="C13" s="9" t="s">
        <v>149</v>
      </c>
      <c r="D13" s="9">
        <v>20</v>
      </c>
      <c r="E13" s="35">
        <v>199.072</v>
      </c>
      <c r="F13" s="35">
        <v>9.1698343220639398</v>
      </c>
    </row>
    <row r="14" spans="1:6" x14ac:dyDescent="0.2">
      <c r="A14" s="9" t="s">
        <v>250</v>
      </c>
      <c r="B14" s="9" t="s">
        <v>926</v>
      </c>
      <c r="C14" s="9" t="s">
        <v>251</v>
      </c>
      <c r="D14" s="9">
        <v>19</v>
      </c>
      <c r="E14" s="35">
        <v>194.90693999999999</v>
      </c>
      <c r="F14" s="35">
        <v>8.9779795652852101</v>
      </c>
    </row>
    <row r="15" spans="1:6" x14ac:dyDescent="0.2">
      <c r="A15" s="9" t="s">
        <v>246</v>
      </c>
      <c r="B15" s="9" t="s">
        <v>994</v>
      </c>
      <c r="C15" s="9" t="s">
        <v>149</v>
      </c>
      <c r="D15" s="9">
        <v>19</v>
      </c>
      <c r="E15" s="35">
        <v>187.19161</v>
      </c>
      <c r="F15" s="35">
        <v>8.6225890641597402</v>
      </c>
    </row>
    <row r="16" spans="1:6" x14ac:dyDescent="0.2">
      <c r="A16" s="9" t="s">
        <v>252</v>
      </c>
      <c r="B16" s="9" t="s">
        <v>931</v>
      </c>
      <c r="C16" s="9" t="s">
        <v>149</v>
      </c>
      <c r="D16" s="9">
        <v>15</v>
      </c>
      <c r="E16" s="35">
        <v>149.70855</v>
      </c>
      <c r="F16" s="35">
        <v>6.8960104891517897</v>
      </c>
    </row>
    <row r="17" spans="1:10" x14ac:dyDescent="0.2">
      <c r="A17" s="9" t="s">
        <v>219</v>
      </c>
      <c r="B17" s="9" t="s">
        <v>995</v>
      </c>
      <c r="C17" s="9" t="s">
        <v>149</v>
      </c>
      <c r="D17" s="9">
        <v>11</v>
      </c>
      <c r="E17" s="35">
        <v>109.43119</v>
      </c>
      <c r="F17" s="35">
        <v>5.0407183429427498</v>
      </c>
    </row>
    <row r="18" spans="1:10" x14ac:dyDescent="0.2">
      <c r="A18" s="8" t="s">
        <v>133</v>
      </c>
      <c r="B18" s="9"/>
      <c r="C18" s="9"/>
      <c r="D18" s="9"/>
      <c r="E18" s="37">
        <f>SUM(E8:E17)</f>
        <v>1852.9264900000003</v>
      </c>
      <c r="F18" s="37">
        <f>SUM(F8:F17)</f>
        <v>85.351174068997466</v>
      </c>
    </row>
    <row r="19" spans="1:10" x14ac:dyDescent="0.2">
      <c r="A19" s="9"/>
      <c r="B19" s="9"/>
      <c r="C19" s="9"/>
      <c r="D19" s="9"/>
      <c r="E19" s="35"/>
      <c r="F19" s="35"/>
    </row>
    <row r="20" spans="1:10" x14ac:dyDescent="0.2">
      <c r="A20" s="8" t="s">
        <v>165</v>
      </c>
      <c r="B20" s="9"/>
      <c r="C20" s="9"/>
      <c r="D20" s="9"/>
      <c r="E20" s="35"/>
      <c r="F20" s="35"/>
    </row>
    <row r="21" spans="1:10" x14ac:dyDescent="0.2">
      <c r="A21" s="9" t="s">
        <v>255</v>
      </c>
      <c r="B21" s="9" t="s">
        <v>944</v>
      </c>
      <c r="C21" s="9" t="s">
        <v>149</v>
      </c>
      <c r="D21" s="9">
        <v>20</v>
      </c>
      <c r="E21" s="35">
        <v>199.46940000000001</v>
      </c>
      <c r="F21" s="35">
        <v>9.1881397199078805</v>
      </c>
    </row>
    <row r="22" spans="1:10" x14ac:dyDescent="0.2">
      <c r="A22" s="8" t="s">
        <v>133</v>
      </c>
      <c r="B22" s="9"/>
      <c r="C22" s="9"/>
      <c r="D22" s="9"/>
      <c r="E22" s="37">
        <f>SUM(E21:E21)</f>
        <v>199.46940000000001</v>
      </c>
      <c r="F22" s="37">
        <f>SUM(F21:F21)</f>
        <v>9.1881397199078805</v>
      </c>
    </row>
    <row r="23" spans="1:10" x14ac:dyDescent="0.2">
      <c r="A23" s="9"/>
      <c r="B23" s="9"/>
      <c r="C23" s="9"/>
      <c r="D23" s="9"/>
      <c r="E23" s="35"/>
      <c r="F23" s="35"/>
    </row>
    <row r="24" spans="1:10" x14ac:dyDescent="0.2">
      <c r="A24" s="8" t="s">
        <v>133</v>
      </c>
      <c r="B24" s="9"/>
      <c r="C24" s="9"/>
      <c r="D24" s="9"/>
      <c r="E24" s="37">
        <v>2052.3958900000002</v>
      </c>
      <c r="F24" s="37">
        <v>94.539313788905346</v>
      </c>
      <c r="I24" s="2"/>
      <c r="J24" s="2"/>
    </row>
    <row r="25" spans="1:10" x14ac:dyDescent="0.2">
      <c r="A25" s="9"/>
      <c r="B25" s="9"/>
      <c r="C25" s="9"/>
      <c r="D25" s="9"/>
      <c r="E25" s="35"/>
      <c r="F25" s="35"/>
    </row>
    <row r="26" spans="1:10" x14ac:dyDescent="0.2">
      <c r="A26" s="8" t="s">
        <v>175</v>
      </c>
      <c r="B26" s="9"/>
      <c r="C26" s="9"/>
      <c r="D26" s="9"/>
      <c r="E26" s="37">
        <v>118.5443487</v>
      </c>
      <c r="F26" s="37">
        <v>5.46</v>
      </c>
      <c r="I26" s="2"/>
      <c r="J26" s="2"/>
    </row>
    <row r="27" spans="1:10" x14ac:dyDescent="0.2">
      <c r="A27" s="9"/>
      <c r="B27" s="9"/>
      <c r="C27" s="9"/>
      <c r="D27" s="9"/>
      <c r="E27" s="35"/>
      <c r="F27" s="35"/>
    </row>
    <row r="28" spans="1:10" x14ac:dyDescent="0.2">
      <c r="A28" s="13" t="s">
        <v>176</v>
      </c>
      <c r="B28" s="6"/>
      <c r="C28" s="6"/>
      <c r="D28" s="6"/>
      <c r="E28" s="40">
        <v>2170.9443486999999</v>
      </c>
      <c r="F28" s="40">
        <f xml:space="preserve"> ROUND(SUM(F24:F27),2)</f>
        <v>100</v>
      </c>
      <c r="I28" s="2"/>
      <c r="J28" s="2"/>
    </row>
    <row r="30" spans="1:10" x14ac:dyDescent="0.2">
      <c r="A30" s="1" t="s">
        <v>179</v>
      </c>
    </row>
    <row r="31" spans="1:10" x14ac:dyDescent="0.2">
      <c r="A31" s="1" t="s">
        <v>180</v>
      </c>
    </row>
    <row r="32" spans="1:10" x14ac:dyDescent="0.2">
      <c r="A32" s="1" t="s">
        <v>648</v>
      </c>
    </row>
    <row r="33" spans="1:4" x14ac:dyDescent="0.2">
      <c r="A33" s="3" t="s">
        <v>662</v>
      </c>
      <c r="D33" s="15">
        <v>10.125400000000001</v>
      </c>
    </row>
    <row r="34" spans="1:4" x14ac:dyDescent="0.2">
      <c r="A34" s="3" t="s">
        <v>624</v>
      </c>
      <c r="D34" s="15">
        <v>10.131399999999999</v>
      </c>
    </row>
    <row r="35" spans="1:4" x14ac:dyDescent="0.2">
      <c r="A35" s="3" t="s">
        <v>663</v>
      </c>
      <c r="D35" s="15">
        <v>10.131399999999999</v>
      </c>
    </row>
    <row r="36" spans="1:4" x14ac:dyDescent="0.2">
      <c r="A36" s="3" t="s">
        <v>623</v>
      </c>
      <c r="D36" s="15">
        <v>10.125400000000001</v>
      </c>
    </row>
    <row r="37" spans="1:4" x14ac:dyDescent="0.2">
      <c r="A37" s="3" t="s">
        <v>632</v>
      </c>
      <c r="D37" s="15">
        <v>10.125400000000001</v>
      </c>
    </row>
    <row r="38" spans="1:4" x14ac:dyDescent="0.2">
      <c r="A38" s="3" t="s">
        <v>634</v>
      </c>
      <c r="D38" s="15">
        <v>10.131399999999999</v>
      </c>
    </row>
    <row r="40" spans="1:4" x14ac:dyDescent="0.2">
      <c r="A40" s="1" t="s">
        <v>181</v>
      </c>
    </row>
    <row r="41" spans="1:4" x14ac:dyDescent="0.2">
      <c r="A41" s="3" t="s">
        <v>662</v>
      </c>
      <c r="D41" s="15">
        <v>10.382300000000001</v>
      </c>
    </row>
    <row r="42" spans="1:4" x14ac:dyDescent="0.2">
      <c r="A42" s="3" t="s">
        <v>624</v>
      </c>
      <c r="D42" s="15">
        <v>10.411199999999999</v>
      </c>
    </row>
    <row r="43" spans="1:4" x14ac:dyDescent="0.2">
      <c r="A43" s="3" t="s">
        <v>663</v>
      </c>
      <c r="D43" s="15">
        <v>10.411199999999999</v>
      </c>
    </row>
    <row r="44" spans="1:4" x14ac:dyDescent="0.2">
      <c r="A44" s="3" t="s">
        <v>623</v>
      </c>
      <c r="D44" s="15">
        <v>10.382300000000001</v>
      </c>
    </row>
    <row r="45" spans="1:4" x14ac:dyDescent="0.2">
      <c r="A45" s="3" t="s">
        <v>632</v>
      </c>
      <c r="D45" s="15">
        <v>10.0608</v>
      </c>
    </row>
    <row r="46" spans="1:4" x14ac:dyDescent="0.2">
      <c r="A46" s="3" t="s">
        <v>634</v>
      </c>
      <c r="D46" s="15">
        <v>10.089499999999999</v>
      </c>
    </row>
    <row r="48" spans="1:4" x14ac:dyDescent="0.2">
      <c r="A48" s="1" t="s">
        <v>182</v>
      </c>
      <c r="D48" s="16"/>
    </row>
    <row r="49" spans="1:5" x14ac:dyDescent="0.2">
      <c r="A49" s="18" t="s">
        <v>608</v>
      </c>
      <c r="B49" s="19"/>
      <c r="C49" s="29" t="s">
        <v>609</v>
      </c>
      <c r="D49" s="30"/>
    </row>
    <row r="50" spans="1:5" x14ac:dyDescent="0.2">
      <c r="A50" s="31"/>
      <c r="B50" s="32"/>
      <c r="C50" s="20" t="s">
        <v>610</v>
      </c>
      <c r="D50" s="20" t="s">
        <v>611</v>
      </c>
    </row>
    <row r="51" spans="1:5" x14ac:dyDescent="0.2">
      <c r="A51" s="21" t="s">
        <v>632</v>
      </c>
      <c r="B51" s="22"/>
      <c r="C51" s="23">
        <v>0.23112480640000002</v>
      </c>
      <c r="D51" s="23">
        <v>0.2141327616</v>
      </c>
    </row>
    <row r="52" spans="1:5" x14ac:dyDescent="0.2">
      <c r="A52" s="21" t="s">
        <v>635</v>
      </c>
      <c r="B52" s="22"/>
      <c r="C52" s="23">
        <v>0.23112480640000002</v>
      </c>
      <c r="D52" s="23">
        <v>0.2141327616</v>
      </c>
    </row>
    <row r="54" spans="1:5" x14ac:dyDescent="0.2">
      <c r="A54" s="1" t="s">
        <v>184</v>
      </c>
      <c r="D54" s="17">
        <v>2.0896039029645954</v>
      </c>
      <c r="E54" s="42" t="s">
        <v>185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/>
  </sheetViews>
  <sheetFormatPr defaultRowHeight="11.25" x14ac:dyDescent="0.2"/>
  <cols>
    <col min="1" max="1" width="38" style="3" customWidth="1"/>
    <col min="2" max="2" width="34.42578125" style="3" bestFit="1" customWidth="1"/>
    <col min="3" max="3" width="9.2851562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6" x14ac:dyDescent="0.2">
      <c r="A1" s="1"/>
      <c r="B1" s="28" t="s">
        <v>256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246</v>
      </c>
      <c r="B8" s="9" t="s">
        <v>994</v>
      </c>
      <c r="C8" s="9" t="s">
        <v>149</v>
      </c>
      <c r="D8" s="9">
        <v>31</v>
      </c>
      <c r="E8" s="35">
        <v>305.41789</v>
      </c>
      <c r="F8" s="35">
        <v>9.4434629858577299</v>
      </c>
    </row>
    <row r="9" spans="1:6" x14ac:dyDescent="0.2">
      <c r="A9" s="9" t="s">
        <v>247</v>
      </c>
      <c r="B9" s="9" t="s">
        <v>992</v>
      </c>
      <c r="C9" s="9" t="s">
        <v>149</v>
      </c>
      <c r="D9" s="9">
        <v>30</v>
      </c>
      <c r="E9" s="35">
        <v>304.1481</v>
      </c>
      <c r="F9" s="35">
        <v>9.4042013209146198</v>
      </c>
    </row>
    <row r="10" spans="1:6" x14ac:dyDescent="0.2">
      <c r="A10" s="9" t="s">
        <v>248</v>
      </c>
      <c r="B10" s="9" t="s">
        <v>927</v>
      </c>
      <c r="C10" s="9" t="s">
        <v>149</v>
      </c>
      <c r="D10" s="9">
        <v>30</v>
      </c>
      <c r="E10" s="35">
        <v>303.9162</v>
      </c>
      <c r="F10" s="35">
        <v>9.3970310170846094</v>
      </c>
    </row>
    <row r="11" spans="1:6" x14ac:dyDescent="0.2">
      <c r="A11" s="9" t="s">
        <v>249</v>
      </c>
      <c r="B11" s="9" t="s">
        <v>928</v>
      </c>
      <c r="C11" s="9" t="s">
        <v>149</v>
      </c>
      <c r="D11" s="9">
        <v>30</v>
      </c>
      <c r="E11" s="35">
        <v>303.74369999999999</v>
      </c>
      <c r="F11" s="35">
        <v>9.3916973499406904</v>
      </c>
    </row>
    <row r="12" spans="1:6" x14ac:dyDescent="0.2">
      <c r="A12" s="9" t="s">
        <v>220</v>
      </c>
      <c r="B12" s="9" t="s">
        <v>993</v>
      </c>
      <c r="C12" s="9" t="s">
        <v>149</v>
      </c>
      <c r="D12" s="9">
        <v>30</v>
      </c>
      <c r="E12" s="35">
        <v>298.608</v>
      </c>
      <c r="F12" s="35">
        <v>9.2329024841374103</v>
      </c>
    </row>
    <row r="13" spans="1:6" x14ac:dyDescent="0.2">
      <c r="A13" s="9" t="s">
        <v>219</v>
      </c>
      <c r="B13" s="9" t="s">
        <v>995</v>
      </c>
      <c r="C13" s="9" t="s">
        <v>149</v>
      </c>
      <c r="D13" s="9">
        <v>30</v>
      </c>
      <c r="E13" s="35">
        <v>298.44869999999997</v>
      </c>
      <c r="F13" s="35">
        <v>9.2279769584792799</v>
      </c>
    </row>
    <row r="14" spans="1:6" x14ac:dyDescent="0.2">
      <c r="A14" s="9" t="s">
        <v>250</v>
      </c>
      <c r="B14" s="9" t="s">
        <v>926</v>
      </c>
      <c r="C14" s="9" t="s">
        <v>251</v>
      </c>
      <c r="D14" s="9">
        <v>29</v>
      </c>
      <c r="E14" s="35">
        <v>297.48953999999998</v>
      </c>
      <c r="F14" s="35">
        <v>9.1983199139704706</v>
      </c>
    </row>
    <row r="15" spans="1:6" x14ac:dyDescent="0.2">
      <c r="A15" s="9" t="s">
        <v>252</v>
      </c>
      <c r="B15" s="9" t="s">
        <v>931</v>
      </c>
      <c r="C15" s="9" t="s">
        <v>149</v>
      </c>
      <c r="D15" s="9">
        <v>29</v>
      </c>
      <c r="E15" s="35">
        <v>289.43653</v>
      </c>
      <c r="F15" s="35">
        <v>8.9493223786271994</v>
      </c>
    </row>
    <row r="16" spans="1:6" x14ac:dyDescent="0.2">
      <c r="A16" s="9" t="s">
        <v>253</v>
      </c>
      <c r="B16" s="9" t="s">
        <v>932</v>
      </c>
      <c r="C16" s="9" t="s">
        <v>149</v>
      </c>
      <c r="D16" s="9">
        <v>28</v>
      </c>
      <c r="E16" s="35">
        <v>287.20355999999998</v>
      </c>
      <c r="F16" s="35">
        <v>8.8802793715409791</v>
      </c>
    </row>
    <row r="17" spans="1:10" x14ac:dyDescent="0.2">
      <c r="A17" s="9" t="s">
        <v>254</v>
      </c>
      <c r="B17" s="9" t="s">
        <v>930</v>
      </c>
      <c r="C17" s="9" t="s">
        <v>149</v>
      </c>
      <c r="D17" s="9">
        <v>2</v>
      </c>
      <c r="E17" s="35">
        <v>199.59880000000001</v>
      </c>
      <c r="F17" s="35">
        <v>6.1715568784186798</v>
      </c>
    </row>
    <row r="18" spans="1:10" x14ac:dyDescent="0.2">
      <c r="A18" s="8" t="s">
        <v>133</v>
      </c>
      <c r="B18" s="9"/>
      <c r="C18" s="9"/>
      <c r="D18" s="9"/>
      <c r="E18" s="37">
        <f>SUM(E8:E17)</f>
        <v>2888.0110199999999</v>
      </c>
      <c r="F18" s="37">
        <f>SUM(F8:F17)</f>
        <v>89.296750658971675</v>
      </c>
    </row>
    <row r="19" spans="1:10" x14ac:dyDescent="0.2">
      <c r="A19" s="9"/>
      <c r="B19" s="9"/>
      <c r="C19" s="9"/>
      <c r="D19" s="9"/>
      <c r="E19" s="35"/>
      <c r="F19" s="35"/>
    </row>
    <row r="20" spans="1:10" x14ac:dyDescent="0.2">
      <c r="A20" s="8" t="s">
        <v>165</v>
      </c>
      <c r="B20" s="9"/>
      <c r="C20" s="9"/>
      <c r="D20" s="9"/>
      <c r="E20" s="35"/>
      <c r="F20" s="35"/>
    </row>
    <row r="21" spans="1:10" x14ac:dyDescent="0.2">
      <c r="A21" s="9" t="s">
        <v>255</v>
      </c>
      <c r="B21" s="9" t="s">
        <v>944</v>
      </c>
      <c r="C21" s="9" t="s">
        <v>149</v>
      </c>
      <c r="D21" s="9">
        <v>17</v>
      </c>
      <c r="E21" s="35">
        <v>169.54899</v>
      </c>
      <c r="F21" s="35">
        <v>5.24242247680567</v>
      </c>
    </row>
    <row r="22" spans="1:10" x14ac:dyDescent="0.2">
      <c r="A22" s="8" t="s">
        <v>133</v>
      </c>
      <c r="B22" s="9"/>
      <c r="C22" s="9"/>
      <c r="D22" s="9"/>
      <c r="E22" s="37">
        <f>SUM(E21:E21)</f>
        <v>169.54899</v>
      </c>
      <c r="F22" s="37">
        <f>SUM(F21:F21)</f>
        <v>5.24242247680567</v>
      </c>
    </row>
    <row r="23" spans="1:10" x14ac:dyDescent="0.2">
      <c r="A23" s="9"/>
      <c r="B23" s="9"/>
      <c r="C23" s="9"/>
      <c r="D23" s="9"/>
      <c r="E23" s="35"/>
      <c r="F23" s="35"/>
    </row>
    <row r="24" spans="1:10" x14ac:dyDescent="0.2">
      <c r="A24" s="8" t="s">
        <v>133</v>
      </c>
      <c r="B24" s="9"/>
      <c r="C24" s="9"/>
      <c r="D24" s="9"/>
      <c r="E24" s="37">
        <v>3057.5600100000001</v>
      </c>
      <c r="F24" s="37">
        <v>94.539173135777347</v>
      </c>
      <c r="I24" s="2"/>
      <c r="J24" s="2"/>
    </row>
    <row r="25" spans="1:10" x14ac:dyDescent="0.2">
      <c r="A25" s="9"/>
      <c r="B25" s="9"/>
      <c r="C25" s="9"/>
      <c r="D25" s="9"/>
      <c r="E25" s="35"/>
      <c r="F25" s="35"/>
    </row>
    <row r="26" spans="1:10" x14ac:dyDescent="0.2">
      <c r="A26" s="8" t="s">
        <v>175</v>
      </c>
      <c r="B26" s="9"/>
      <c r="C26" s="9"/>
      <c r="D26" s="9"/>
      <c r="E26" s="37">
        <v>176.6125748</v>
      </c>
      <c r="F26" s="37">
        <v>5.46</v>
      </c>
      <c r="I26" s="2"/>
      <c r="J26" s="2"/>
    </row>
    <row r="27" spans="1:10" x14ac:dyDescent="0.2">
      <c r="A27" s="9"/>
      <c r="B27" s="9"/>
      <c r="C27" s="9"/>
      <c r="D27" s="9"/>
      <c r="E27" s="35"/>
      <c r="F27" s="35"/>
    </row>
    <row r="28" spans="1:10" x14ac:dyDescent="0.2">
      <c r="A28" s="13" t="s">
        <v>176</v>
      </c>
      <c r="B28" s="6"/>
      <c r="C28" s="6"/>
      <c r="D28" s="6"/>
      <c r="E28" s="40">
        <v>3234.1725747999999</v>
      </c>
      <c r="F28" s="40">
        <f xml:space="preserve"> ROUND(SUM(F24:F27),2)</f>
        <v>100</v>
      </c>
      <c r="I28" s="2"/>
      <c r="J28" s="2"/>
    </row>
    <row r="30" spans="1:10" x14ac:dyDescent="0.2">
      <c r="A30" s="1" t="s">
        <v>179</v>
      </c>
    </row>
    <row r="31" spans="1:10" x14ac:dyDescent="0.2">
      <c r="A31" s="1" t="s">
        <v>180</v>
      </c>
    </row>
    <row r="32" spans="1:10" x14ac:dyDescent="0.2">
      <c r="A32" s="1" t="s">
        <v>648</v>
      </c>
    </row>
    <row r="33" spans="1:5" x14ac:dyDescent="0.2">
      <c r="A33" s="3" t="s">
        <v>662</v>
      </c>
      <c r="D33" s="15">
        <v>10.2013</v>
      </c>
    </row>
    <row r="34" spans="1:5" x14ac:dyDescent="0.2">
      <c r="A34" s="3" t="s">
        <v>663</v>
      </c>
      <c r="D34" s="15">
        <v>10.2133</v>
      </c>
    </row>
    <row r="35" spans="1:5" x14ac:dyDescent="0.2">
      <c r="A35" s="3" t="s">
        <v>672</v>
      </c>
      <c r="D35" s="15">
        <v>10.2013</v>
      </c>
    </row>
    <row r="36" spans="1:5" x14ac:dyDescent="0.2">
      <c r="A36" s="1"/>
    </row>
    <row r="37" spans="1:5" x14ac:dyDescent="0.2">
      <c r="A37" s="1" t="s">
        <v>181</v>
      </c>
    </row>
    <row r="38" spans="1:5" x14ac:dyDescent="0.2">
      <c r="A38" s="3" t="s">
        <v>662</v>
      </c>
      <c r="D38" s="15">
        <v>10.4581</v>
      </c>
    </row>
    <row r="39" spans="1:5" x14ac:dyDescent="0.2">
      <c r="A39" s="3" t="s">
        <v>663</v>
      </c>
      <c r="D39" s="15">
        <v>10.4939</v>
      </c>
    </row>
    <row r="40" spans="1:5" x14ac:dyDescent="0.2">
      <c r="A40" s="3" t="s">
        <v>623</v>
      </c>
      <c r="D40" s="15">
        <v>10.4581</v>
      </c>
    </row>
    <row r="42" spans="1:5" x14ac:dyDescent="0.2">
      <c r="A42" s="1" t="s">
        <v>182</v>
      </c>
      <c r="D42" s="16" t="s">
        <v>183</v>
      </c>
    </row>
    <row r="44" spans="1:5" x14ac:dyDescent="0.2">
      <c r="A44" s="1" t="s">
        <v>184</v>
      </c>
      <c r="D44" s="17">
        <v>2.092897447941878</v>
      </c>
      <c r="E44" s="42" t="s">
        <v>185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workbookViewId="0"/>
  </sheetViews>
  <sheetFormatPr defaultRowHeight="11.25" x14ac:dyDescent="0.2"/>
  <cols>
    <col min="1" max="1" width="38" style="3" customWidth="1"/>
    <col min="2" max="2" width="57.5703125" style="3" bestFit="1" customWidth="1"/>
    <col min="3" max="3" width="12.14062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6" x14ac:dyDescent="0.2">
      <c r="A1" s="1"/>
      <c r="B1" s="28" t="s">
        <v>210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225</v>
      </c>
      <c r="B8" s="9" t="s">
        <v>911</v>
      </c>
      <c r="C8" s="9" t="s">
        <v>226</v>
      </c>
      <c r="D8" s="9">
        <v>250</v>
      </c>
      <c r="E8" s="35">
        <v>2711.4675000000002</v>
      </c>
      <c r="F8" s="35">
        <v>6.5747481041404496</v>
      </c>
    </row>
    <row r="9" spans="1:6" x14ac:dyDescent="0.2">
      <c r="A9" s="9" t="s">
        <v>211</v>
      </c>
      <c r="B9" s="9" t="s">
        <v>772</v>
      </c>
      <c r="C9" s="9" t="s">
        <v>188</v>
      </c>
      <c r="D9" s="9">
        <v>230</v>
      </c>
      <c r="E9" s="35">
        <v>2300.9512800000002</v>
      </c>
      <c r="F9" s="35">
        <v>5.5793311429694601</v>
      </c>
    </row>
    <row r="10" spans="1:6" x14ac:dyDescent="0.2">
      <c r="A10" s="9" t="s">
        <v>212</v>
      </c>
      <c r="B10" s="9" t="s">
        <v>996</v>
      </c>
      <c r="C10" s="9" t="s">
        <v>149</v>
      </c>
      <c r="D10" s="9">
        <v>200</v>
      </c>
      <c r="E10" s="35">
        <v>2009.32</v>
      </c>
      <c r="F10" s="35">
        <v>4.8721855823872096</v>
      </c>
    </row>
    <row r="11" spans="1:6" x14ac:dyDescent="0.2">
      <c r="A11" s="9" t="s">
        <v>227</v>
      </c>
      <c r="B11" s="9" t="s">
        <v>776</v>
      </c>
      <c r="C11" s="9" t="s">
        <v>140</v>
      </c>
      <c r="D11" s="9">
        <v>15</v>
      </c>
      <c r="E11" s="35">
        <v>1630.8554999999999</v>
      </c>
      <c r="F11" s="35">
        <v>3.95448741567141</v>
      </c>
    </row>
    <row r="12" spans="1:6" x14ac:dyDescent="0.2">
      <c r="A12" s="9" t="s">
        <v>213</v>
      </c>
      <c r="B12" s="9" t="s">
        <v>997</v>
      </c>
      <c r="C12" s="9" t="s">
        <v>188</v>
      </c>
      <c r="D12" s="9">
        <v>150</v>
      </c>
      <c r="E12" s="35">
        <v>1511.1855</v>
      </c>
      <c r="F12" s="35">
        <v>3.6643124068902</v>
      </c>
    </row>
    <row r="13" spans="1:6" x14ac:dyDescent="0.2">
      <c r="A13" s="9" t="s">
        <v>214</v>
      </c>
      <c r="B13" s="9" t="s">
        <v>727</v>
      </c>
      <c r="C13" s="9" t="s">
        <v>215</v>
      </c>
      <c r="D13" s="9">
        <v>150</v>
      </c>
      <c r="E13" s="35">
        <v>1500.4455</v>
      </c>
      <c r="F13" s="35">
        <v>3.6382701273354998</v>
      </c>
    </row>
    <row r="14" spans="1:6" x14ac:dyDescent="0.2">
      <c r="A14" s="9" t="s">
        <v>228</v>
      </c>
      <c r="B14" s="9" t="s">
        <v>773</v>
      </c>
      <c r="C14" s="9" t="s">
        <v>229</v>
      </c>
      <c r="D14" s="9">
        <v>280</v>
      </c>
      <c r="E14" s="35">
        <v>1403.5322000000001</v>
      </c>
      <c r="F14" s="35">
        <v>3.4032754112118502</v>
      </c>
    </row>
    <row r="15" spans="1:6" x14ac:dyDescent="0.2">
      <c r="A15" s="9" t="s">
        <v>216</v>
      </c>
      <c r="B15" s="9" t="s">
        <v>715</v>
      </c>
      <c r="C15" s="9" t="s">
        <v>217</v>
      </c>
      <c r="D15" s="9">
        <v>100</v>
      </c>
      <c r="E15" s="35">
        <v>1003.76</v>
      </c>
      <c r="F15" s="35">
        <v>2.43391047726444</v>
      </c>
    </row>
    <row r="16" spans="1:6" x14ac:dyDescent="0.2">
      <c r="A16" s="9" t="s">
        <v>218</v>
      </c>
      <c r="B16" s="9" t="s">
        <v>998</v>
      </c>
      <c r="C16" s="9" t="s">
        <v>188</v>
      </c>
      <c r="D16" s="9">
        <v>100</v>
      </c>
      <c r="E16" s="35">
        <v>1000.322117</v>
      </c>
      <c r="F16" s="35">
        <v>2.4255743217558399</v>
      </c>
    </row>
    <row r="17" spans="1:10" x14ac:dyDescent="0.2">
      <c r="A17" s="9" t="s">
        <v>219</v>
      </c>
      <c r="B17" s="9" t="s">
        <v>995</v>
      </c>
      <c r="C17" s="9" t="s">
        <v>149</v>
      </c>
      <c r="D17" s="9">
        <v>59</v>
      </c>
      <c r="E17" s="35">
        <v>586.94911000000002</v>
      </c>
      <c r="F17" s="35">
        <v>1.42323024273735</v>
      </c>
    </row>
    <row r="18" spans="1:10" x14ac:dyDescent="0.2">
      <c r="A18" s="9" t="s">
        <v>189</v>
      </c>
      <c r="B18" s="9" t="s">
        <v>999</v>
      </c>
      <c r="C18" s="9" t="s">
        <v>190</v>
      </c>
      <c r="D18" s="9">
        <v>50</v>
      </c>
      <c r="E18" s="35">
        <v>503.69450000000001</v>
      </c>
      <c r="F18" s="35">
        <v>1.2213550259927399</v>
      </c>
    </row>
    <row r="19" spans="1:10" x14ac:dyDescent="0.2">
      <c r="A19" s="9" t="s">
        <v>220</v>
      </c>
      <c r="B19" s="9" t="s">
        <v>993</v>
      </c>
      <c r="C19" s="9" t="s">
        <v>149</v>
      </c>
      <c r="D19" s="9">
        <v>50</v>
      </c>
      <c r="E19" s="35">
        <v>497.68</v>
      </c>
      <c r="F19" s="35">
        <v>1.20677110696279</v>
      </c>
    </row>
    <row r="20" spans="1:10" x14ac:dyDescent="0.2">
      <c r="A20" s="9" t="s">
        <v>221</v>
      </c>
      <c r="B20" s="9" t="s">
        <v>978</v>
      </c>
      <c r="C20" s="9" t="s">
        <v>149</v>
      </c>
      <c r="D20" s="9">
        <v>4</v>
      </c>
      <c r="E20" s="35">
        <v>408.98239999999998</v>
      </c>
      <c r="F20" s="35">
        <v>0.99169776478117899</v>
      </c>
    </row>
    <row r="21" spans="1:10" x14ac:dyDescent="0.2">
      <c r="A21" s="9" t="s">
        <v>222</v>
      </c>
      <c r="B21" s="9" t="s">
        <v>765</v>
      </c>
      <c r="C21" s="9" t="s">
        <v>190</v>
      </c>
      <c r="D21" s="9">
        <v>30</v>
      </c>
      <c r="E21" s="35">
        <v>301.60590000000002</v>
      </c>
      <c r="F21" s="35">
        <v>0.73133195187571898</v>
      </c>
    </row>
    <row r="22" spans="1:10" x14ac:dyDescent="0.2">
      <c r="A22" s="9" t="s">
        <v>223</v>
      </c>
      <c r="B22" s="9" t="s">
        <v>981</v>
      </c>
      <c r="C22" s="9" t="s">
        <v>149</v>
      </c>
      <c r="D22" s="9">
        <v>14</v>
      </c>
      <c r="E22" s="35">
        <v>138.01172</v>
      </c>
      <c r="F22" s="35">
        <v>0.33464988771547599</v>
      </c>
    </row>
    <row r="23" spans="1:10" x14ac:dyDescent="0.2">
      <c r="A23" s="9" t="s">
        <v>224</v>
      </c>
      <c r="B23" s="9" t="s">
        <v>980</v>
      </c>
      <c r="C23" s="9" t="s">
        <v>149</v>
      </c>
      <c r="D23" s="9">
        <v>1</v>
      </c>
      <c r="E23" s="35">
        <v>10.147270000000001</v>
      </c>
      <c r="F23" s="35">
        <v>2.46050318488794E-2</v>
      </c>
    </row>
    <row r="24" spans="1:10" x14ac:dyDescent="0.2">
      <c r="A24" s="8" t="s">
        <v>133</v>
      </c>
      <c r="B24" s="9"/>
      <c r="C24" s="9"/>
      <c r="D24" s="9"/>
      <c r="E24" s="37">
        <f>SUM(E8:E23)</f>
        <v>17518.910496999997</v>
      </c>
      <c r="F24" s="37">
        <f>SUM(F8:F23)</f>
        <v>42.479736001540488</v>
      </c>
      <c r="I24" s="2"/>
      <c r="J24" s="2"/>
    </row>
    <row r="25" spans="1:10" x14ac:dyDescent="0.2">
      <c r="A25" s="9"/>
      <c r="B25" s="9"/>
      <c r="C25" s="9"/>
      <c r="D25" s="9"/>
      <c r="E25" s="35"/>
      <c r="F25" s="35"/>
    </row>
    <row r="26" spans="1:10" x14ac:dyDescent="0.2">
      <c r="A26" s="9"/>
      <c r="B26" s="9"/>
      <c r="C26" s="9"/>
      <c r="D26" s="9"/>
      <c r="E26" s="35"/>
      <c r="F26" s="35"/>
    </row>
    <row r="27" spans="1:10" x14ac:dyDescent="0.2">
      <c r="A27" s="8" t="s">
        <v>203</v>
      </c>
      <c r="B27" s="9"/>
      <c r="C27" s="9"/>
      <c r="D27" s="9"/>
      <c r="E27" s="35"/>
      <c r="F27" s="35"/>
    </row>
    <row r="28" spans="1:10" x14ac:dyDescent="0.2">
      <c r="A28" s="8" t="s">
        <v>204</v>
      </c>
      <c r="B28" s="9"/>
      <c r="C28" s="9"/>
      <c r="D28" s="9"/>
      <c r="E28" s="35"/>
      <c r="F28" s="35"/>
    </row>
    <row r="29" spans="1:10" x14ac:dyDescent="0.2">
      <c r="A29" s="9" t="s">
        <v>230</v>
      </c>
      <c r="B29" s="9" t="s">
        <v>1009</v>
      </c>
      <c r="C29" s="9" t="s">
        <v>231</v>
      </c>
      <c r="D29" s="9">
        <v>2500</v>
      </c>
      <c r="E29" s="35">
        <v>2474.1374999999998</v>
      </c>
      <c r="F29" s="35">
        <v>5.9992719210198198</v>
      </c>
    </row>
    <row r="30" spans="1:10" x14ac:dyDescent="0.2">
      <c r="A30" s="9" t="s">
        <v>232</v>
      </c>
      <c r="B30" s="9" t="s">
        <v>1028</v>
      </c>
      <c r="C30" s="9" t="s">
        <v>231</v>
      </c>
      <c r="D30" s="9">
        <v>2500</v>
      </c>
      <c r="E30" s="35">
        <v>2471.0675000000001</v>
      </c>
      <c r="F30" s="35">
        <v>5.9918278057281098</v>
      </c>
    </row>
    <row r="31" spans="1:10" x14ac:dyDescent="0.2">
      <c r="A31" s="9" t="s">
        <v>233</v>
      </c>
      <c r="B31" s="9" t="s">
        <v>1029</v>
      </c>
      <c r="C31" s="9" t="s">
        <v>206</v>
      </c>
      <c r="D31" s="9">
        <v>2500</v>
      </c>
      <c r="E31" s="35">
        <v>2466.2150000000001</v>
      </c>
      <c r="F31" s="35">
        <v>5.9800614964600296</v>
      </c>
    </row>
    <row r="32" spans="1:10" x14ac:dyDescent="0.2">
      <c r="A32" s="9" t="s">
        <v>234</v>
      </c>
      <c r="B32" s="9" t="s">
        <v>1006</v>
      </c>
      <c r="C32" s="9" t="s">
        <v>206</v>
      </c>
      <c r="D32" s="9">
        <v>1400</v>
      </c>
      <c r="E32" s="35">
        <v>1390.7572</v>
      </c>
      <c r="F32" s="35">
        <v>3.37229867738399</v>
      </c>
    </row>
    <row r="33" spans="1:6" x14ac:dyDescent="0.2">
      <c r="A33" s="9" t="s">
        <v>235</v>
      </c>
      <c r="B33" s="9" t="s">
        <v>1011</v>
      </c>
      <c r="C33" s="9" t="s">
        <v>231</v>
      </c>
      <c r="D33" s="9">
        <v>1200</v>
      </c>
      <c r="E33" s="35">
        <v>1186.5791999999999</v>
      </c>
      <c r="F33" s="35">
        <v>2.8772092402407501</v>
      </c>
    </row>
    <row r="34" spans="1:6" x14ac:dyDescent="0.2">
      <c r="A34" s="9" t="s">
        <v>207</v>
      </c>
      <c r="B34" s="9" t="s">
        <v>1010</v>
      </c>
      <c r="C34" s="9" t="s">
        <v>208</v>
      </c>
      <c r="D34" s="9">
        <v>200</v>
      </c>
      <c r="E34" s="35">
        <v>194.48519999999999</v>
      </c>
      <c r="F34" s="35">
        <v>0.471586401084791</v>
      </c>
    </row>
    <row r="35" spans="1:6" x14ac:dyDescent="0.2">
      <c r="A35" s="8" t="s">
        <v>133</v>
      </c>
      <c r="B35" s="9"/>
      <c r="C35" s="9"/>
      <c r="D35" s="9"/>
      <c r="E35" s="37">
        <f>SUM(E29:E34)</f>
        <v>10183.241599999999</v>
      </c>
      <c r="F35" s="37">
        <f>SUM(F29:F34)</f>
        <v>24.69225554191749</v>
      </c>
    </row>
    <row r="36" spans="1:6" x14ac:dyDescent="0.2">
      <c r="A36" s="9"/>
      <c r="B36" s="9"/>
      <c r="C36" s="9"/>
      <c r="D36" s="9"/>
      <c r="E36" s="35"/>
      <c r="F36" s="35"/>
    </row>
    <row r="37" spans="1:6" x14ac:dyDescent="0.2">
      <c r="A37" s="8" t="s">
        <v>236</v>
      </c>
      <c r="B37" s="9"/>
      <c r="C37" s="9"/>
      <c r="D37" s="9"/>
      <c r="E37" s="35"/>
      <c r="F37" s="35"/>
    </row>
    <row r="38" spans="1:6" x14ac:dyDescent="0.2">
      <c r="A38" s="9" t="s">
        <v>237</v>
      </c>
      <c r="B38" s="9" t="s">
        <v>1025</v>
      </c>
      <c r="C38" s="9" t="s">
        <v>208</v>
      </c>
      <c r="D38" s="9">
        <v>760</v>
      </c>
      <c r="E38" s="35">
        <v>3702.6478000000002</v>
      </c>
      <c r="F38" s="35">
        <v>8.9781554096996601</v>
      </c>
    </row>
    <row r="39" spans="1:6" x14ac:dyDescent="0.2">
      <c r="A39" s="9" t="s">
        <v>238</v>
      </c>
      <c r="B39" s="9" t="s">
        <v>1030</v>
      </c>
      <c r="C39" s="9" t="s">
        <v>206</v>
      </c>
      <c r="D39" s="9">
        <v>500</v>
      </c>
      <c r="E39" s="35">
        <v>2466.8000000000002</v>
      </c>
      <c r="F39" s="35">
        <v>5.9814800005139901</v>
      </c>
    </row>
    <row r="40" spans="1:6" x14ac:dyDescent="0.2">
      <c r="A40" s="9" t="s">
        <v>239</v>
      </c>
      <c r="B40" s="9" t="s">
        <v>1031</v>
      </c>
      <c r="C40" s="9" t="s">
        <v>206</v>
      </c>
      <c r="D40" s="9">
        <v>440</v>
      </c>
      <c r="E40" s="35">
        <v>2163.2489999999998</v>
      </c>
      <c r="F40" s="35">
        <v>5.2454315832787</v>
      </c>
    </row>
    <row r="41" spans="1:6" x14ac:dyDescent="0.2">
      <c r="A41" s="9" t="s">
        <v>240</v>
      </c>
      <c r="B41" s="9" t="s">
        <v>1032</v>
      </c>
      <c r="C41" s="9" t="s">
        <v>206</v>
      </c>
      <c r="D41" s="9">
        <v>400</v>
      </c>
      <c r="E41" s="35">
        <v>1977.2660000000001</v>
      </c>
      <c r="F41" s="35">
        <v>4.7944612594033904</v>
      </c>
    </row>
    <row r="42" spans="1:6" x14ac:dyDescent="0.2">
      <c r="A42" s="8" t="s">
        <v>133</v>
      </c>
      <c r="B42" s="9"/>
      <c r="C42" s="9"/>
      <c r="D42" s="9"/>
      <c r="E42" s="37">
        <f>SUM(E38:E41)</f>
        <v>10309.962799999999</v>
      </c>
      <c r="F42" s="37">
        <f>SUM(F38:F41)</f>
        <v>24.999528252895743</v>
      </c>
    </row>
    <row r="43" spans="1:6" x14ac:dyDescent="0.2">
      <c r="A43" s="9"/>
      <c r="B43" s="9"/>
      <c r="C43" s="9"/>
      <c r="D43" s="9"/>
      <c r="E43" s="35"/>
      <c r="F43" s="35"/>
    </row>
    <row r="44" spans="1:6" x14ac:dyDescent="0.2">
      <c r="A44" s="8" t="s">
        <v>169</v>
      </c>
      <c r="B44" s="9"/>
      <c r="C44" s="9"/>
      <c r="D44" s="9"/>
      <c r="E44" s="35"/>
      <c r="F44" s="35"/>
    </row>
    <row r="45" spans="1:6" x14ac:dyDescent="0.2">
      <c r="A45" s="9" t="s">
        <v>241</v>
      </c>
      <c r="B45" s="9" t="s">
        <v>242</v>
      </c>
      <c r="C45" s="9" t="s">
        <v>172</v>
      </c>
      <c r="D45" s="9">
        <v>2000000</v>
      </c>
      <c r="E45" s="35">
        <v>1975.7760000000001</v>
      </c>
      <c r="F45" s="35">
        <v>4.7908483174540004</v>
      </c>
    </row>
    <row r="46" spans="1:6" x14ac:dyDescent="0.2">
      <c r="A46" s="9" t="s">
        <v>243</v>
      </c>
      <c r="B46" s="9" t="s">
        <v>244</v>
      </c>
      <c r="C46" s="9" t="s">
        <v>172</v>
      </c>
      <c r="D46" s="9">
        <v>500000</v>
      </c>
      <c r="E46" s="35">
        <v>511.99599999999998</v>
      </c>
      <c r="F46" s="35">
        <v>1.24148444719603</v>
      </c>
    </row>
    <row r="47" spans="1:6" x14ac:dyDescent="0.2">
      <c r="A47" s="8" t="s">
        <v>133</v>
      </c>
      <c r="B47" s="9"/>
      <c r="C47" s="9"/>
      <c r="D47" s="9"/>
      <c r="E47" s="37">
        <f>SUM(E45:E46)</f>
        <v>2487.7719999999999</v>
      </c>
      <c r="F47" s="37">
        <f>SUM(F45:F46)</f>
        <v>6.0323327646500307</v>
      </c>
    </row>
    <row r="48" spans="1:6" x14ac:dyDescent="0.2">
      <c r="A48" s="9"/>
      <c r="B48" s="9"/>
      <c r="C48" s="9"/>
      <c r="D48" s="9"/>
      <c r="E48" s="35"/>
      <c r="F48" s="35"/>
    </row>
    <row r="49" spans="1:10" x14ac:dyDescent="0.2">
      <c r="A49" s="8" t="s">
        <v>133</v>
      </c>
      <c r="B49" s="9"/>
      <c r="C49" s="9"/>
      <c r="D49" s="9"/>
      <c r="E49" s="37">
        <v>40499.886896999997</v>
      </c>
      <c r="F49" s="37">
        <v>98.203852561003757</v>
      </c>
      <c r="I49" s="2"/>
      <c r="J49" s="2"/>
    </row>
    <row r="50" spans="1:10" x14ac:dyDescent="0.2">
      <c r="A50" s="9"/>
      <c r="B50" s="9"/>
      <c r="C50" s="9"/>
      <c r="D50" s="9"/>
      <c r="E50" s="35"/>
      <c r="F50" s="35"/>
    </row>
    <row r="51" spans="1:10" x14ac:dyDescent="0.2">
      <c r="A51" s="8" t="s">
        <v>175</v>
      </c>
      <c r="B51" s="9"/>
      <c r="C51" s="9"/>
      <c r="D51" s="9"/>
      <c r="E51" s="37">
        <v>740.73940589999995</v>
      </c>
      <c r="F51" s="37">
        <v>1.8</v>
      </c>
      <c r="I51" s="2"/>
      <c r="J51" s="2"/>
    </row>
    <row r="52" spans="1:10" x14ac:dyDescent="0.2">
      <c r="A52" s="9"/>
      <c r="B52" s="9"/>
      <c r="C52" s="9"/>
      <c r="D52" s="9"/>
      <c r="E52" s="35"/>
      <c r="F52" s="35"/>
    </row>
    <row r="53" spans="1:10" x14ac:dyDescent="0.2">
      <c r="A53" s="13" t="s">
        <v>176</v>
      </c>
      <c r="B53" s="6"/>
      <c r="C53" s="6"/>
      <c r="D53" s="6"/>
      <c r="E53" s="40">
        <v>41240.629405899999</v>
      </c>
      <c r="F53" s="40">
        <f xml:space="preserve"> ROUND(SUM(F49:F52),2)</f>
        <v>100</v>
      </c>
      <c r="I53" s="2"/>
      <c r="J53" s="2"/>
    </row>
    <row r="54" spans="1:10" x14ac:dyDescent="0.2">
      <c r="A54" s="1" t="s">
        <v>245</v>
      </c>
    </row>
    <row r="56" spans="1:10" x14ac:dyDescent="0.2">
      <c r="A56" s="1" t="s">
        <v>179</v>
      </c>
    </row>
    <row r="57" spans="1:10" x14ac:dyDescent="0.2">
      <c r="A57" s="1" t="s">
        <v>180</v>
      </c>
    </row>
    <row r="58" spans="1:10" x14ac:dyDescent="0.2">
      <c r="A58" s="1" t="s">
        <v>648</v>
      </c>
    </row>
    <row r="59" spans="1:10" x14ac:dyDescent="0.2">
      <c r="A59" s="3" t="s">
        <v>628</v>
      </c>
      <c r="D59" s="15">
        <v>11.2622</v>
      </c>
    </row>
    <row r="60" spans="1:10" x14ac:dyDescent="0.2">
      <c r="A60" s="3" t="s">
        <v>645</v>
      </c>
      <c r="D60" s="15">
        <v>10</v>
      </c>
    </row>
    <row r="61" spans="1:10" x14ac:dyDescent="0.2">
      <c r="A61" s="3" t="s">
        <v>626</v>
      </c>
      <c r="D61" s="15">
        <v>10.1449</v>
      </c>
    </row>
    <row r="62" spans="1:10" x14ac:dyDescent="0.2">
      <c r="A62" s="3" t="s">
        <v>655</v>
      </c>
      <c r="D62" s="15">
        <v>30.245799999999999</v>
      </c>
    </row>
    <row r="63" spans="1:10" x14ac:dyDescent="0.2">
      <c r="A63" s="3" t="s">
        <v>612</v>
      </c>
      <c r="D63" s="15">
        <v>10.025600000000001</v>
      </c>
    </row>
    <row r="64" spans="1:10" x14ac:dyDescent="0.2">
      <c r="A64" s="3" t="s">
        <v>629</v>
      </c>
      <c r="D64" s="15">
        <v>10.356199999999999</v>
      </c>
    </row>
    <row r="65" spans="1:4" x14ac:dyDescent="0.2">
      <c r="A65" s="3" t="s">
        <v>644</v>
      </c>
      <c r="D65" s="15">
        <v>10.3673</v>
      </c>
    </row>
    <row r="66" spans="1:4" x14ac:dyDescent="0.2">
      <c r="A66" s="3" t="s">
        <v>625</v>
      </c>
      <c r="D66" s="15">
        <v>11.016999999999999</v>
      </c>
    </row>
    <row r="67" spans="1:4" x14ac:dyDescent="0.2">
      <c r="A67" s="3" t="s">
        <v>664</v>
      </c>
      <c r="D67" s="15">
        <v>30.8413</v>
      </c>
    </row>
    <row r="68" spans="1:4" x14ac:dyDescent="0.2">
      <c r="A68" s="1"/>
    </row>
    <row r="69" spans="1:4" x14ac:dyDescent="0.2">
      <c r="A69" s="1" t="s">
        <v>181</v>
      </c>
    </row>
    <row r="70" spans="1:4" x14ac:dyDescent="0.2">
      <c r="A70" s="3" t="s">
        <v>628</v>
      </c>
      <c r="D70" s="15">
        <v>11.194699999999999</v>
      </c>
    </row>
    <row r="71" spans="1:4" x14ac:dyDescent="0.2">
      <c r="A71" s="3" t="s">
        <v>629</v>
      </c>
      <c r="D71" s="15">
        <v>10.296900000000001</v>
      </c>
    </row>
    <row r="72" spans="1:4" x14ac:dyDescent="0.2">
      <c r="A72" s="3" t="s">
        <v>644</v>
      </c>
      <c r="D72" s="15">
        <v>10.3681</v>
      </c>
    </row>
    <row r="73" spans="1:4" x14ac:dyDescent="0.2">
      <c r="A73" s="3" t="s">
        <v>625</v>
      </c>
      <c r="D73" s="15">
        <v>10.9312</v>
      </c>
    </row>
    <row r="74" spans="1:4" x14ac:dyDescent="0.2">
      <c r="A74" s="3" t="s">
        <v>626</v>
      </c>
      <c r="D74" s="15">
        <v>10.0693</v>
      </c>
    </row>
    <row r="75" spans="1:4" x14ac:dyDescent="0.2">
      <c r="A75" s="3" t="s">
        <v>664</v>
      </c>
      <c r="D75" s="15">
        <v>31.872900000000001</v>
      </c>
    </row>
    <row r="76" spans="1:4" x14ac:dyDescent="0.2">
      <c r="A76" s="3" t="s">
        <v>645</v>
      </c>
      <c r="D76" s="15">
        <v>10.0009</v>
      </c>
    </row>
    <row r="77" spans="1:4" x14ac:dyDescent="0.2">
      <c r="A77" s="3" t="s">
        <v>612</v>
      </c>
      <c r="D77" s="15">
        <v>10.019600000000001</v>
      </c>
    </row>
    <row r="78" spans="1:4" x14ac:dyDescent="0.2">
      <c r="A78" s="3" t="s">
        <v>655</v>
      </c>
      <c r="D78" s="15">
        <v>31.2287</v>
      </c>
    </row>
    <row r="80" spans="1:4" x14ac:dyDescent="0.2">
      <c r="A80" s="1" t="s">
        <v>182</v>
      </c>
      <c r="D80" s="16"/>
    </row>
    <row r="81" spans="1:5" x14ac:dyDescent="0.2">
      <c r="A81" s="18" t="s">
        <v>608</v>
      </c>
      <c r="B81" s="19"/>
      <c r="C81" s="29" t="s">
        <v>609</v>
      </c>
      <c r="D81" s="30"/>
    </row>
    <row r="82" spans="1:5" x14ac:dyDescent="0.2">
      <c r="A82" s="31"/>
      <c r="B82" s="32"/>
      <c r="C82" s="20" t="s">
        <v>610</v>
      </c>
      <c r="D82" s="20" t="s">
        <v>611</v>
      </c>
    </row>
    <row r="83" spans="1:5" x14ac:dyDescent="0.2">
      <c r="A83" s="21" t="s">
        <v>625</v>
      </c>
      <c r="B83" s="22"/>
      <c r="C83" s="23">
        <v>0.31779660879999999</v>
      </c>
      <c r="D83" s="23">
        <v>0.29443254720000001</v>
      </c>
    </row>
    <row r="84" spans="1:5" x14ac:dyDescent="0.2">
      <c r="A84" s="21" t="s">
        <v>644</v>
      </c>
      <c r="B84" s="22"/>
      <c r="C84" s="23">
        <v>0.219857472</v>
      </c>
      <c r="D84" s="23">
        <v>0.20369378969999996</v>
      </c>
    </row>
    <row r="85" spans="1:5" x14ac:dyDescent="0.2">
      <c r="A85" s="21" t="s">
        <v>628</v>
      </c>
      <c r="B85" s="22"/>
      <c r="C85" s="23">
        <v>0.31779660879999999</v>
      </c>
      <c r="D85" s="23">
        <v>0.29443254720000001</v>
      </c>
    </row>
    <row r="86" spans="1:5" x14ac:dyDescent="0.2">
      <c r="A86" s="21" t="s">
        <v>612</v>
      </c>
      <c r="B86" s="22"/>
      <c r="C86" s="23">
        <v>0.23584793340000004</v>
      </c>
      <c r="D86" s="23">
        <v>0.21850864899999989</v>
      </c>
    </row>
    <row r="87" spans="1:5" x14ac:dyDescent="0.2">
      <c r="A87" s="21" t="s">
        <v>645</v>
      </c>
      <c r="B87" s="22"/>
      <c r="C87" s="23">
        <v>0.23689580159999993</v>
      </c>
      <c r="D87" s="23">
        <v>0.21947947930000003</v>
      </c>
    </row>
    <row r="88" spans="1:5" x14ac:dyDescent="0.2">
      <c r="A88" s="21" t="s">
        <v>626</v>
      </c>
      <c r="B88" s="22"/>
      <c r="C88" s="23">
        <v>0.28890600799999999</v>
      </c>
      <c r="D88" s="23">
        <v>0.26766595199999998</v>
      </c>
    </row>
    <row r="89" spans="1:5" x14ac:dyDescent="0.2">
      <c r="A89" s="21" t="s">
        <v>629</v>
      </c>
      <c r="B89" s="22"/>
      <c r="C89" s="23">
        <v>0.28890600799999999</v>
      </c>
      <c r="D89" s="23">
        <v>0.26766595199999998</v>
      </c>
    </row>
    <row r="91" spans="1:5" x14ac:dyDescent="0.2">
      <c r="A91" s="1" t="s">
        <v>184</v>
      </c>
      <c r="D91" s="17">
        <v>0.71431914592857282</v>
      </c>
      <c r="E91" s="42" t="s">
        <v>185</v>
      </c>
    </row>
  </sheetData>
  <sortState ref="A8:F23">
    <sortCondition descending="1" ref="F8:F23"/>
  </sortState>
  <mergeCells count="3">
    <mergeCell ref="B1:E1"/>
    <mergeCell ref="C81:D81"/>
    <mergeCell ref="A82:B8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showGridLines="0" workbookViewId="0"/>
  </sheetViews>
  <sheetFormatPr defaultRowHeight="11.25" x14ac:dyDescent="0.2"/>
  <cols>
    <col min="1" max="1" width="38" style="3" customWidth="1"/>
    <col min="2" max="2" width="36.7109375" style="3" bestFit="1" customWidth="1"/>
    <col min="3" max="3" width="11.7109375" style="3" bestFit="1" customWidth="1"/>
    <col min="4" max="4" width="7.42578125" style="3" bestFit="1" customWidth="1"/>
    <col min="5" max="5" width="23" style="42" bestFit="1" customWidth="1"/>
    <col min="6" max="6" width="13.5703125" style="42" bestFit="1" customWidth="1"/>
    <col min="7" max="16384" width="9.140625" style="3"/>
  </cols>
  <sheetData>
    <row r="1" spans="1:6" x14ac:dyDescent="0.2">
      <c r="A1" s="1"/>
      <c r="B1" s="28" t="s">
        <v>209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134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8"/>
      <c r="B7" s="9"/>
      <c r="C7" s="9"/>
      <c r="D7" s="9"/>
      <c r="E7" s="35"/>
      <c r="F7" s="35"/>
    </row>
    <row r="8" spans="1:6" x14ac:dyDescent="0.2">
      <c r="A8" s="9" t="s">
        <v>187</v>
      </c>
      <c r="B8" s="9" t="s">
        <v>1000</v>
      </c>
      <c r="C8" s="9" t="s">
        <v>188</v>
      </c>
      <c r="D8" s="9">
        <v>1000</v>
      </c>
      <c r="E8" s="35">
        <v>1014.676</v>
      </c>
      <c r="F8" s="35">
        <v>9.7394466071436394</v>
      </c>
    </row>
    <row r="9" spans="1:6" x14ac:dyDescent="0.2">
      <c r="A9" s="9" t="s">
        <v>189</v>
      </c>
      <c r="B9" s="9" t="s">
        <v>999</v>
      </c>
      <c r="C9" s="9" t="s">
        <v>190</v>
      </c>
      <c r="D9" s="9">
        <v>100</v>
      </c>
      <c r="E9" s="35">
        <v>1007.389</v>
      </c>
      <c r="F9" s="35">
        <v>9.6695017701451693</v>
      </c>
    </row>
    <row r="10" spans="1:6" x14ac:dyDescent="0.2">
      <c r="A10" s="9" t="s">
        <v>191</v>
      </c>
      <c r="B10" s="9" t="s">
        <v>953</v>
      </c>
      <c r="C10" s="9" t="s">
        <v>149</v>
      </c>
      <c r="D10" s="9">
        <v>100</v>
      </c>
      <c r="E10" s="35">
        <v>992.36699999999996</v>
      </c>
      <c r="F10" s="35">
        <v>9.5253119332588003</v>
      </c>
    </row>
    <row r="11" spans="1:6" x14ac:dyDescent="0.2">
      <c r="A11" s="9" t="s">
        <v>192</v>
      </c>
      <c r="B11" s="9" t="s">
        <v>958</v>
      </c>
      <c r="C11" s="9" t="s">
        <v>149</v>
      </c>
      <c r="D11" s="9">
        <v>100</v>
      </c>
      <c r="E11" s="35">
        <v>971.38900000000001</v>
      </c>
      <c r="F11" s="35">
        <v>9.3239529665298608</v>
      </c>
    </row>
    <row r="12" spans="1:6" x14ac:dyDescent="0.2">
      <c r="A12" s="9" t="s">
        <v>193</v>
      </c>
      <c r="B12" s="9" t="s">
        <v>858</v>
      </c>
      <c r="C12" s="9" t="s">
        <v>144</v>
      </c>
      <c r="D12" s="9">
        <v>60</v>
      </c>
      <c r="E12" s="35">
        <v>621.27599999999995</v>
      </c>
      <c r="F12" s="35">
        <v>5.9633660698585302</v>
      </c>
    </row>
    <row r="13" spans="1:6" x14ac:dyDescent="0.2">
      <c r="A13" s="9" t="s">
        <v>194</v>
      </c>
      <c r="B13" s="9" t="s">
        <v>1001</v>
      </c>
      <c r="C13" s="9" t="s">
        <v>149</v>
      </c>
      <c r="D13" s="9">
        <v>50</v>
      </c>
      <c r="E13" s="35">
        <v>511.90600000000001</v>
      </c>
      <c r="F13" s="35">
        <v>4.9135696073194497</v>
      </c>
    </row>
    <row r="14" spans="1:6" x14ac:dyDescent="0.2">
      <c r="A14" s="9" t="s">
        <v>164</v>
      </c>
      <c r="B14" s="9" t="s">
        <v>955</v>
      </c>
      <c r="C14" s="9" t="s">
        <v>149</v>
      </c>
      <c r="D14" s="9">
        <v>50</v>
      </c>
      <c r="E14" s="35">
        <v>492.47250000000003</v>
      </c>
      <c r="F14" s="35">
        <v>4.7270356441233901</v>
      </c>
    </row>
    <row r="15" spans="1:6" x14ac:dyDescent="0.2">
      <c r="A15" s="9" t="s">
        <v>195</v>
      </c>
      <c r="B15" s="9" t="s">
        <v>914</v>
      </c>
      <c r="C15" s="9" t="s">
        <v>196</v>
      </c>
      <c r="D15" s="9">
        <v>40</v>
      </c>
      <c r="E15" s="35">
        <v>425.4556</v>
      </c>
      <c r="F15" s="35">
        <v>4.0837687103176403</v>
      </c>
    </row>
    <row r="16" spans="1:6" x14ac:dyDescent="0.2">
      <c r="A16" s="9" t="s">
        <v>197</v>
      </c>
      <c r="B16" s="9" t="s">
        <v>816</v>
      </c>
      <c r="C16" s="9" t="s">
        <v>198</v>
      </c>
      <c r="D16" s="9">
        <v>40</v>
      </c>
      <c r="E16" s="35">
        <v>420.40559999999999</v>
      </c>
      <c r="F16" s="35">
        <v>4.0352958920327104</v>
      </c>
    </row>
    <row r="17" spans="1:10" x14ac:dyDescent="0.2">
      <c r="A17" s="9" t="s">
        <v>199</v>
      </c>
      <c r="B17" s="9" t="s">
        <v>861</v>
      </c>
      <c r="C17" s="9" t="s">
        <v>200</v>
      </c>
      <c r="D17" s="9">
        <v>35</v>
      </c>
      <c r="E17" s="35">
        <v>353.05374999999998</v>
      </c>
      <c r="F17" s="35">
        <v>3.38881391456666</v>
      </c>
    </row>
    <row r="18" spans="1:10" x14ac:dyDescent="0.2">
      <c r="A18" s="9" t="s">
        <v>137</v>
      </c>
      <c r="B18" s="9" t="s">
        <v>948</v>
      </c>
      <c r="C18" s="9" t="s">
        <v>138</v>
      </c>
      <c r="D18" s="9">
        <v>35</v>
      </c>
      <c r="E18" s="35">
        <v>346.64980000000003</v>
      </c>
      <c r="F18" s="35">
        <v>3.32734510176354</v>
      </c>
    </row>
    <row r="19" spans="1:10" x14ac:dyDescent="0.2">
      <c r="A19" s="9" t="s">
        <v>201</v>
      </c>
      <c r="B19" s="9" t="s">
        <v>971</v>
      </c>
      <c r="C19" s="9" t="s">
        <v>149</v>
      </c>
      <c r="D19" s="9">
        <v>3</v>
      </c>
      <c r="E19" s="35">
        <v>31.205549999999999</v>
      </c>
      <c r="F19" s="35">
        <v>0.29952890190716203</v>
      </c>
    </row>
    <row r="20" spans="1:10" x14ac:dyDescent="0.2">
      <c r="A20" s="9" t="s">
        <v>202</v>
      </c>
      <c r="B20" s="9" t="s">
        <v>972</v>
      </c>
      <c r="C20" s="9" t="s">
        <v>149</v>
      </c>
      <c r="D20" s="9">
        <v>1</v>
      </c>
      <c r="E20" s="35">
        <v>10.15747</v>
      </c>
      <c r="F20" s="35">
        <v>9.7497266840511895E-2</v>
      </c>
    </row>
    <row r="21" spans="1:10" x14ac:dyDescent="0.2">
      <c r="A21" s="8" t="s">
        <v>133</v>
      </c>
      <c r="B21" s="9"/>
      <c r="C21" s="9"/>
      <c r="D21" s="9"/>
      <c r="E21" s="37">
        <f>SUM(E8:E20)</f>
        <v>7198.4032699999998</v>
      </c>
      <c r="F21" s="37">
        <f>SUM(F8:F20)</f>
        <v>69.094434385807062</v>
      </c>
      <c r="I21" s="2"/>
      <c r="J21" s="2"/>
    </row>
    <row r="22" spans="1:10" x14ac:dyDescent="0.2">
      <c r="A22" s="9"/>
      <c r="B22" s="9"/>
      <c r="C22" s="9"/>
      <c r="D22" s="9"/>
      <c r="E22" s="35"/>
      <c r="F22" s="35"/>
    </row>
    <row r="23" spans="1:10" x14ac:dyDescent="0.2">
      <c r="A23" s="8" t="s">
        <v>203</v>
      </c>
      <c r="B23" s="9"/>
      <c r="C23" s="9"/>
      <c r="D23" s="9"/>
      <c r="E23" s="35"/>
      <c r="F23" s="35"/>
    </row>
    <row r="24" spans="1:10" x14ac:dyDescent="0.2">
      <c r="A24" s="8" t="s">
        <v>204</v>
      </c>
      <c r="B24" s="9"/>
      <c r="C24" s="9"/>
      <c r="D24" s="9"/>
      <c r="E24" s="35"/>
      <c r="F24" s="35"/>
    </row>
    <row r="25" spans="1:10" x14ac:dyDescent="0.2">
      <c r="A25" s="9" t="s">
        <v>205</v>
      </c>
      <c r="B25" s="9" t="s">
        <v>1033</v>
      </c>
      <c r="C25" s="9" t="s">
        <v>206</v>
      </c>
      <c r="D25" s="9">
        <v>1000</v>
      </c>
      <c r="E25" s="35">
        <v>951.61300000000006</v>
      </c>
      <c r="F25" s="35">
        <v>9.1341314904105104</v>
      </c>
    </row>
    <row r="26" spans="1:10" x14ac:dyDescent="0.2">
      <c r="A26" s="9" t="s">
        <v>207</v>
      </c>
      <c r="B26" s="9" t="s">
        <v>1010</v>
      </c>
      <c r="C26" s="9" t="s">
        <v>208</v>
      </c>
      <c r="D26" s="9">
        <v>500</v>
      </c>
      <c r="E26" s="35">
        <v>486.21300000000002</v>
      </c>
      <c r="F26" s="35">
        <v>4.6669533458947798</v>
      </c>
    </row>
    <row r="27" spans="1:10" x14ac:dyDescent="0.2">
      <c r="A27" s="8" t="s">
        <v>133</v>
      </c>
      <c r="B27" s="9"/>
      <c r="C27" s="9"/>
      <c r="D27" s="9"/>
      <c r="E27" s="37">
        <f>SUM(E25:E26)</f>
        <v>1437.826</v>
      </c>
      <c r="F27" s="37">
        <f>SUM(F25:F26)</f>
        <v>13.801084836305289</v>
      </c>
      <c r="I27" s="2"/>
      <c r="J27" s="2"/>
    </row>
    <row r="28" spans="1:10" x14ac:dyDescent="0.2">
      <c r="A28" s="9"/>
      <c r="B28" s="9"/>
      <c r="C28" s="9"/>
      <c r="D28" s="9"/>
      <c r="E28" s="35"/>
      <c r="F28" s="35"/>
    </row>
    <row r="29" spans="1:10" x14ac:dyDescent="0.2">
      <c r="A29" s="8" t="s">
        <v>169</v>
      </c>
      <c r="B29" s="9"/>
      <c r="C29" s="9"/>
      <c r="D29" s="9"/>
      <c r="E29" s="35"/>
      <c r="F29" s="35"/>
    </row>
    <row r="30" spans="1:10" x14ac:dyDescent="0.2">
      <c r="A30" s="9" t="s">
        <v>170</v>
      </c>
      <c r="B30" s="9" t="s">
        <v>171</v>
      </c>
      <c r="C30" s="9" t="s">
        <v>172</v>
      </c>
      <c r="D30" s="9">
        <v>1000000</v>
      </c>
      <c r="E30" s="35">
        <v>936.39200000000005</v>
      </c>
      <c r="F30" s="35">
        <v>8.9880315365263801</v>
      </c>
    </row>
    <row r="31" spans="1:10" x14ac:dyDescent="0.2">
      <c r="A31" s="9" t="s">
        <v>173</v>
      </c>
      <c r="B31" s="9" t="s">
        <v>174</v>
      </c>
      <c r="C31" s="9" t="s">
        <v>172</v>
      </c>
      <c r="D31" s="9">
        <v>500000</v>
      </c>
      <c r="E31" s="35">
        <v>481.89749999999998</v>
      </c>
      <c r="F31" s="35">
        <v>4.62553068306139</v>
      </c>
    </row>
    <row r="32" spans="1:10" x14ac:dyDescent="0.2">
      <c r="A32" s="8" t="s">
        <v>133</v>
      </c>
      <c r="B32" s="9"/>
      <c r="C32" s="9"/>
      <c r="D32" s="9"/>
      <c r="E32" s="37">
        <f>SUM(E30:E31)</f>
        <v>1418.2895000000001</v>
      </c>
      <c r="F32" s="37">
        <f>SUM(F30:F31)</f>
        <v>13.61356221958777</v>
      </c>
      <c r="I32" s="2"/>
      <c r="J32" s="2"/>
    </row>
    <row r="33" spans="1:10" x14ac:dyDescent="0.2">
      <c r="A33" s="9"/>
      <c r="B33" s="9"/>
      <c r="C33" s="9"/>
      <c r="D33" s="9"/>
      <c r="E33" s="35"/>
      <c r="F33" s="35"/>
    </row>
    <row r="34" spans="1:10" x14ac:dyDescent="0.2">
      <c r="A34" s="8" t="s">
        <v>133</v>
      </c>
      <c r="B34" s="9"/>
      <c r="C34" s="9"/>
      <c r="D34" s="9"/>
      <c r="E34" s="37">
        <v>10054.518770000001</v>
      </c>
      <c r="F34" s="37">
        <v>96.509081441700118</v>
      </c>
      <c r="I34" s="2"/>
      <c r="J34" s="2"/>
    </row>
    <row r="35" spans="1:10" x14ac:dyDescent="0.2">
      <c r="A35" s="9"/>
      <c r="B35" s="9"/>
      <c r="C35" s="9"/>
      <c r="D35" s="9"/>
      <c r="E35" s="35"/>
      <c r="F35" s="35"/>
    </row>
    <row r="36" spans="1:10" x14ac:dyDescent="0.2">
      <c r="A36" s="8" t="s">
        <v>175</v>
      </c>
      <c r="B36" s="9"/>
      <c r="C36" s="9"/>
      <c r="D36" s="9"/>
      <c r="E36" s="37">
        <v>363.6899962</v>
      </c>
      <c r="F36" s="37">
        <v>3.49</v>
      </c>
      <c r="G36" s="2"/>
      <c r="H36" s="2"/>
      <c r="I36" s="2"/>
      <c r="J36" s="2"/>
    </row>
    <row r="37" spans="1:10" x14ac:dyDescent="0.2">
      <c r="A37" s="9"/>
      <c r="B37" s="9"/>
      <c r="C37" s="9"/>
      <c r="D37" s="9"/>
      <c r="E37" s="35"/>
      <c r="F37" s="35"/>
    </row>
    <row r="38" spans="1:10" x14ac:dyDescent="0.2">
      <c r="A38" s="13" t="s">
        <v>176</v>
      </c>
      <c r="B38" s="6"/>
      <c r="C38" s="6"/>
      <c r="D38" s="6"/>
      <c r="E38" s="40">
        <v>10418.209996199999</v>
      </c>
      <c r="F38" s="40">
        <f xml:space="preserve"> ROUND(SUM(F34:F37),2)</f>
        <v>100</v>
      </c>
      <c r="I38" s="2"/>
      <c r="J38" s="2"/>
    </row>
    <row r="40" spans="1:10" x14ac:dyDescent="0.2">
      <c r="A40" s="1" t="s">
        <v>179</v>
      </c>
    </row>
    <row r="41" spans="1:10" x14ac:dyDescent="0.2">
      <c r="A41" s="1" t="s">
        <v>180</v>
      </c>
    </row>
    <row r="42" spans="1:10" x14ac:dyDescent="0.2">
      <c r="A42" s="1" t="s">
        <v>648</v>
      </c>
    </row>
    <row r="43" spans="1:10" x14ac:dyDescent="0.2">
      <c r="A43" s="3" t="s">
        <v>662</v>
      </c>
      <c r="D43" s="15">
        <v>13.1167</v>
      </c>
    </row>
    <row r="44" spans="1:10" x14ac:dyDescent="0.2">
      <c r="A44" s="3" t="s">
        <v>624</v>
      </c>
      <c r="D44" s="15">
        <v>10.740399999999999</v>
      </c>
    </row>
    <row r="45" spans="1:10" x14ac:dyDescent="0.2">
      <c r="A45" s="3" t="s">
        <v>663</v>
      </c>
      <c r="D45" s="15">
        <v>13.3307</v>
      </c>
    </row>
    <row r="46" spans="1:10" x14ac:dyDescent="0.2">
      <c r="A46" s="3" t="s">
        <v>623</v>
      </c>
      <c r="D46" s="15">
        <v>10.5595</v>
      </c>
    </row>
    <row r="48" spans="1:10" x14ac:dyDescent="0.2">
      <c r="A48" s="1" t="s">
        <v>181</v>
      </c>
    </row>
    <row r="49" spans="1:5" x14ac:dyDescent="0.2">
      <c r="A49" s="3" t="s">
        <v>662</v>
      </c>
      <c r="D49" s="15">
        <v>13.452299999999999</v>
      </c>
    </row>
    <row r="50" spans="1:5" x14ac:dyDescent="0.2">
      <c r="A50" s="3" t="s">
        <v>624</v>
      </c>
      <c r="D50" s="15">
        <v>10.634600000000001</v>
      </c>
    </row>
    <row r="51" spans="1:5" x14ac:dyDescent="0.2">
      <c r="A51" s="3" t="s">
        <v>663</v>
      </c>
      <c r="D51" s="15">
        <v>13.6995</v>
      </c>
    </row>
    <row r="52" spans="1:5" x14ac:dyDescent="0.2">
      <c r="A52" s="3" t="s">
        <v>623</v>
      </c>
      <c r="D52" s="15">
        <v>10.4277</v>
      </c>
    </row>
    <row r="54" spans="1:5" x14ac:dyDescent="0.2">
      <c r="A54" s="1" t="s">
        <v>182</v>
      </c>
      <c r="D54" s="16"/>
    </row>
    <row r="55" spans="1:5" x14ac:dyDescent="0.2">
      <c r="A55" s="18" t="s">
        <v>608</v>
      </c>
      <c r="B55" s="19"/>
      <c r="C55" s="29" t="s">
        <v>609</v>
      </c>
      <c r="D55" s="30"/>
    </row>
    <row r="56" spans="1:5" x14ac:dyDescent="0.2">
      <c r="A56" s="31"/>
      <c r="B56" s="32"/>
      <c r="C56" s="20" t="s">
        <v>610</v>
      </c>
      <c r="D56" s="20" t="s">
        <v>611</v>
      </c>
    </row>
    <row r="57" spans="1:5" x14ac:dyDescent="0.2">
      <c r="A57" s="21" t="s">
        <v>646</v>
      </c>
      <c r="B57" s="22"/>
      <c r="C57" s="23">
        <v>0.28890600799999999</v>
      </c>
      <c r="D57" s="23">
        <v>0.26766595199999998</v>
      </c>
    </row>
    <row r="58" spans="1:5" x14ac:dyDescent="0.2">
      <c r="A58" s="21" t="s">
        <v>647</v>
      </c>
      <c r="B58" s="22"/>
      <c r="C58" s="23">
        <v>0.28890600799999999</v>
      </c>
      <c r="D58" s="23">
        <v>0.26766595199999998</v>
      </c>
    </row>
    <row r="60" spans="1:5" x14ac:dyDescent="0.2">
      <c r="A60" s="1" t="s">
        <v>184</v>
      </c>
      <c r="D60" s="17">
        <v>4.0410565981741442</v>
      </c>
      <c r="E60" s="42" t="s">
        <v>185</v>
      </c>
    </row>
  </sheetData>
  <mergeCells count="3">
    <mergeCell ref="B1:E1"/>
    <mergeCell ref="C55:D55"/>
    <mergeCell ref="A56:B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/>
  </sheetViews>
  <sheetFormatPr defaultRowHeight="11.25" x14ac:dyDescent="0.2"/>
  <cols>
    <col min="1" max="1" width="43" style="3" customWidth="1"/>
    <col min="2" max="2" width="57.5703125" style="3" bestFit="1" customWidth="1"/>
    <col min="3" max="3" width="11.710937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28" t="s">
        <v>675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134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s="36" customFormat="1" x14ac:dyDescent="0.2">
      <c r="A7" s="33"/>
      <c r="B7" s="34"/>
      <c r="C7" s="34"/>
      <c r="D7" s="34"/>
      <c r="E7" s="35"/>
      <c r="F7" s="35"/>
    </row>
    <row r="8" spans="1:6" s="36" customFormat="1" x14ac:dyDescent="0.2">
      <c r="A8" s="34" t="s">
        <v>321</v>
      </c>
      <c r="B8" s="9" t="s">
        <v>677</v>
      </c>
      <c r="C8" s="34" t="s">
        <v>140</v>
      </c>
      <c r="D8" s="34">
        <v>810</v>
      </c>
      <c r="E8" s="35">
        <v>8100</v>
      </c>
      <c r="F8" s="35">
        <v>2.3369921558723501</v>
      </c>
    </row>
    <row r="9" spans="1:6" s="36" customFormat="1" x14ac:dyDescent="0.2">
      <c r="A9" s="34" t="s">
        <v>547</v>
      </c>
      <c r="B9" s="9" t="s">
        <v>678</v>
      </c>
      <c r="C9" s="34" t="s">
        <v>320</v>
      </c>
      <c r="D9" s="34">
        <v>450</v>
      </c>
      <c r="E9" s="35">
        <v>4512.8564999999999</v>
      </c>
      <c r="F9" s="35">
        <v>1.3020383013676</v>
      </c>
    </row>
    <row r="10" spans="1:6" s="36" customFormat="1" x14ac:dyDescent="0.2">
      <c r="A10" s="34" t="s">
        <v>319</v>
      </c>
      <c r="B10" s="9" t="s">
        <v>679</v>
      </c>
      <c r="C10" s="34" t="s">
        <v>320</v>
      </c>
      <c r="D10" s="34">
        <v>450</v>
      </c>
      <c r="E10" s="35">
        <v>4505.0767500000002</v>
      </c>
      <c r="F10" s="35">
        <v>1.2997937069571499</v>
      </c>
    </row>
    <row r="11" spans="1:6" s="36" customFormat="1" x14ac:dyDescent="0.2">
      <c r="A11" s="34" t="s">
        <v>322</v>
      </c>
      <c r="B11" s="9" t="s">
        <v>680</v>
      </c>
      <c r="C11" s="34" t="s">
        <v>149</v>
      </c>
      <c r="D11" s="34">
        <v>22</v>
      </c>
      <c r="E11" s="35">
        <v>2200.9826670000002</v>
      </c>
      <c r="F11" s="35">
        <v>0.63502212691234705</v>
      </c>
    </row>
    <row r="12" spans="1:6" s="36" customFormat="1" x14ac:dyDescent="0.2">
      <c r="A12" s="33" t="s">
        <v>133</v>
      </c>
      <c r="B12" s="34"/>
      <c r="C12" s="34"/>
      <c r="D12" s="34"/>
      <c r="E12" s="46">
        <v>19318.915917000002</v>
      </c>
      <c r="F12" s="46">
        <v>5.5738462911094473</v>
      </c>
    </row>
    <row r="13" spans="1:6" s="36" customFormat="1" x14ac:dyDescent="0.2">
      <c r="A13" s="34"/>
      <c r="B13" s="34"/>
      <c r="C13" s="34"/>
      <c r="D13" s="34"/>
      <c r="E13" s="35"/>
      <c r="F13" s="35"/>
    </row>
    <row r="14" spans="1:6" s="36" customFormat="1" x14ac:dyDescent="0.2">
      <c r="A14" s="33" t="s">
        <v>203</v>
      </c>
      <c r="B14" s="34"/>
      <c r="C14" s="34"/>
      <c r="D14" s="34"/>
      <c r="E14" s="35"/>
      <c r="F14" s="35"/>
    </row>
    <row r="15" spans="1:6" s="36" customFormat="1" x14ac:dyDescent="0.2">
      <c r="A15" s="33" t="s">
        <v>204</v>
      </c>
      <c r="B15" s="34"/>
      <c r="C15" s="34"/>
      <c r="D15" s="34"/>
      <c r="E15" s="35"/>
      <c r="F15" s="35"/>
    </row>
    <row r="16" spans="1:6" s="36" customFormat="1" x14ac:dyDescent="0.2">
      <c r="A16" s="34" t="s">
        <v>323</v>
      </c>
      <c r="B16" s="9" t="s">
        <v>681</v>
      </c>
      <c r="C16" s="34" t="s">
        <v>231</v>
      </c>
      <c r="D16" s="34">
        <v>23800</v>
      </c>
      <c r="E16" s="35">
        <v>23744.5936</v>
      </c>
      <c r="F16" s="35">
        <v>6.8507319737749199</v>
      </c>
    </row>
    <row r="17" spans="1:6" s="36" customFormat="1" x14ac:dyDescent="0.2">
      <c r="A17" s="34" t="s">
        <v>548</v>
      </c>
      <c r="B17" s="9" t="s">
        <v>682</v>
      </c>
      <c r="C17" s="34" t="s">
        <v>206</v>
      </c>
      <c r="D17" s="34">
        <v>5000</v>
      </c>
      <c r="E17" s="35">
        <v>4970.5649999999996</v>
      </c>
      <c r="F17" s="35">
        <v>1.43409523645107</v>
      </c>
    </row>
    <row r="18" spans="1:6" s="36" customFormat="1" x14ac:dyDescent="0.2">
      <c r="A18" s="34" t="s">
        <v>549</v>
      </c>
      <c r="B18" s="9" t="s">
        <v>702</v>
      </c>
      <c r="C18" s="34" t="s">
        <v>206</v>
      </c>
      <c r="D18" s="34">
        <v>5000</v>
      </c>
      <c r="E18" s="35">
        <v>4954.47</v>
      </c>
      <c r="F18" s="35">
        <v>1.4294515464820901</v>
      </c>
    </row>
    <row r="19" spans="1:6" s="36" customFormat="1" x14ac:dyDescent="0.2">
      <c r="A19" s="33" t="s">
        <v>133</v>
      </c>
      <c r="B19" s="34"/>
      <c r="C19" s="34"/>
      <c r="D19" s="34"/>
      <c r="E19" s="46">
        <v>33669.628599999996</v>
      </c>
      <c r="F19" s="46">
        <v>9.7142787567080795</v>
      </c>
    </row>
    <row r="20" spans="1:6" s="36" customFormat="1" x14ac:dyDescent="0.2">
      <c r="A20" s="34"/>
      <c r="B20" s="34"/>
      <c r="C20" s="34"/>
      <c r="D20" s="34"/>
      <c r="E20" s="35"/>
      <c r="F20" s="35"/>
    </row>
    <row r="21" spans="1:6" s="36" customFormat="1" x14ac:dyDescent="0.2">
      <c r="A21" s="33" t="s">
        <v>236</v>
      </c>
      <c r="B21" s="34"/>
      <c r="C21" s="34"/>
      <c r="D21" s="34"/>
      <c r="E21" s="35"/>
      <c r="F21" s="35"/>
    </row>
    <row r="22" spans="1:6" s="36" customFormat="1" x14ac:dyDescent="0.2">
      <c r="A22" s="34" t="s">
        <v>325</v>
      </c>
      <c r="B22" s="9" t="s">
        <v>683</v>
      </c>
      <c r="C22" s="34" t="s">
        <v>206</v>
      </c>
      <c r="D22" s="34">
        <v>5200</v>
      </c>
      <c r="E22" s="35">
        <v>25960.063999999998</v>
      </c>
      <c r="F22" s="35">
        <v>7.4899340659190399</v>
      </c>
    </row>
    <row r="23" spans="1:6" s="36" customFormat="1" x14ac:dyDescent="0.2">
      <c r="A23" s="34" t="s">
        <v>550</v>
      </c>
      <c r="B23" s="9" t="s">
        <v>684</v>
      </c>
      <c r="C23" s="34" t="s">
        <v>208</v>
      </c>
      <c r="D23" s="34">
        <v>5000</v>
      </c>
      <c r="E23" s="35">
        <v>24927.325000000001</v>
      </c>
      <c r="F23" s="35">
        <v>7.1919707397383696</v>
      </c>
    </row>
    <row r="24" spans="1:6" s="36" customFormat="1" x14ac:dyDescent="0.2">
      <c r="A24" s="34" t="s">
        <v>324</v>
      </c>
      <c r="B24" s="9" t="s">
        <v>703</v>
      </c>
      <c r="C24" s="34" t="s">
        <v>231</v>
      </c>
      <c r="D24" s="34">
        <v>3680</v>
      </c>
      <c r="E24" s="35">
        <v>18208.290400000002</v>
      </c>
      <c r="F24" s="35">
        <v>5.2534113378575098</v>
      </c>
    </row>
    <row r="25" spans="1:6" s="36" customFormat="1" x14ac:dyDescent="0.2">
      <c r="A25" s="34" t="s">
        <v>551</v>
      </c>
      <c r="B25" s="9" t="s">
        <v>705</v>
      </c>
      <c r="C25" s="34" t="s">
        <v>206</v>
      </c>
      <c r="D25" s="34">
        <v>3000</v>
      </c>
      <c r="E25" s="35">
        <v>14896.71</v>
      </c>
      <c r="F25" s="35">
        <v>4.2979622738648402</v>
      </c>
    </row>
    <row r="26" spans="1:6" s="36" customFormat="1" x14ac:dyDescent="0.2">
      <c r="A26" s="34" t="s">
        <v>552</v>
      </c>
      <c r="B26" s="9" t="s">
        <v>686</v>
      </c>
      <c r="C26" s="34" t="s">
        <v>208</v>
      </c>
      <c r="D26" s="34">
        <v>3000</v>
      </c>
      <c r="E26" s="35">
        <v>14886.405000000001</v>
      </c>
      <c r="F26" s="35">
        <v>4.2949891005109802</v>
      </c>
    </row>
    <row r="27" spans="1:6" s="36" customFormat="1" x14ac:dyDescent="0.2">
      <c r="A27" s="34" t="s">
        <v>553</v>
      </c>
      <c r="B27" s="9" t="s">
        <v>687</v>
      </c>
      <c r="C27" s="34" t="s">
        <v>208</v>
      </c>
      <c r="D27" s="34">
        <v>3000</v>
      </c>
      <c r="E27" s="35">
        <v>14860.695</v>
      </c>
      <c r="F27" s="35">
        <v>4.2875713142977103</v>
      </c>
    </row>
    <row r="28" spans="1:6" s="36" customFormat="1" x14ac:dyDescent="0.2">
      <c r="A28" s="34" t="s">
        <v>554</v>
      </c>
      <c r="B28" s="9" t="s">
        <v>706</v>
      </c>
      <c r="C28" s="34" t="s">
        <v>231</v>
      </c>
      <c r="D28" s="34">
        <v>2200</v>
      </c>
      <c r="E28" s="35">
        <v>10951.005999999999</v>
      </c>
      <c r="F28" s="35">
        <v>3.1595574223347</v>
      </c>
    </row>
    <row r="29" spans="1:6" s="36" customFormat="1" x14ac:dyDescent="0.2">
      <c r="A29" s="34" t="s">
        <v>333</v>
      </c>
      <c r="B29" s="9" t="s">
        <v>688</v>
      </c>
      <c r="C29" s="34" t="s">
        <v>231</v>
      </c>
      <c r="D29" s="34">
        <v>2095</v>
      </c>
      <c r="E29" s="35">
        <v>10350.996950000001</v>
      </c>
      <c r="F29" s="35">
        <v>2.9864442811862499</v>
      </c>
    </row>
    <row r="30" spans="1:6" s="36" customFormat="1" x14ac:dyDescent="0.2">
      <c r="A30" s="34" t="s">
        <v>555</v>
      </c>
      <c r="B30" s="9" t="s">
        <v>689</v>
      </c>
      <c r="C30" s="34" t="s">
        <v>231</v>
      </c>
      <c r="D30" s="34">
        <v>2000</v>
      </c>
      <c r="E30" s="35">
        <v>9934.94</v>
      </c>
      <c r="F30" s="35">
        <v>2.8664045492669699</v>
      </c>
    </row>
    <row r="31" spans="1:6" s="36" customFormat="1" x14ac:dyDescent="0.2">
      <c r="A31" s="34" t="s">
        <v>556</v>
      </c>
      <c r="B31" s="9" t="s">
        <v>690</v>
      </c>
      <c r="C31" s="34" t="s">
        <v>208</v>
      </c>
      <c r="D31" s="34">
        <v>2000</v>
      </c>
      <c r="E31" s="35">
        <v>9868.01</v>
      </c>
      <c r="F31" s="35">
        <v>2.8470940696382598</v>
      </c>
    </row>
    <row r="32" spans="1:6" s="36" customFormat="1" x14ac:dyDescent="0.2">
      <c r="A32" s="34" t="s">
        <v>335</v>
      </c>
      <c r="B32" s="9" t="s">
        <v>707</v>
      </c>
      <c r="C32" s="34" t="s">
        <v>206</v>
      </c>
      <c r="D32" s="34">
        <v>1920</v>
      </c>
      <c r="E32" s="35">
        <v>9473.2415999999994</v>
      </c>
      <c r="F32" s="35">
        <v>2.7331964580103301</v>
      </c>
    </row>
    <row r="33" spans="1:6" s="36" customFormat="1" x14ac:dyDescent="0.2">
      <c r="A33" s="34" t="s">
        <v>334</v>
      </c>
      <c r="B33" s="9" t="s">
        <v>691</v>
      </c>
      <c r="C33" s="34" t="s">
        <v>231</v>
      </c>
      <c r="D33" s="34">
        <v>1900</v>
      </c>
      <c r="E33" s="35">
        <v>9456.8889999999992</v>
      </c>
      <c r="F33" s="35">
        <v>2.7284784459204401</v>
      </c>
    </row>
    <row r="34" spans="1:6" s="36" customFormat="1" x14ac:dyDescent="0.2">
      <c r="A34" s="34" t="s">
        <v>331</v>
      </c>
      <c r="B34" s="9" t="s">
        <v>692</v>
      </c>
      <c r="C34" s="34" t="s">
        <v>332</v>
      </c>
      <c r="D34" s="34">
        <v>1840</v>
      </c>
      <c r="E34" s="35">
        <v>9032.4035999999996</v>
      </c>
      <c r="F34" s="35">
        <v>2.60600695825595</v>
      </c>
    </row>
    <row r="35" spans="1:6" s="36" customFormat="1" x14ac:dyDescent="0.2">
      <c r="A35" s="34" t="s">
        <v>326</v>
      </c>
      <c r="B35" s="9" t="s">
        <v>693</v>
      </c>
      <c r="C35" s="34" t="s">
        <v>206</v>
      </c>
      <c r="D35" s="34">
        <v>1700</v>
      </c>
      <c r="E35" s="35">
        <v>8392.7980000000007</v>
      </c>
      <c r="F35" s="35">
        <v>2.4214695175087901</v>
      </c>
    </row>
    <row r="36" spans="1:6" s="36" customFormat="1" x14ac:dyDescent="0.2">
      <c r="A36" s="34" t="s">
        <v>557</v>
      </c>
      <c r="B36" s="9" t="s">
        <v>708</v>
      </c>
      <c r="C36" s="34" t="s">
        <v>231</v>
      </c>
      <c r="D36" s="34">
        <v>1500</v>
      </c>
      <c r="E36" s="35">
        <v>7399.9125000000004</v>
      </c>
      <c r="F36" s="35">
        <v>2.1350046255113302</v>
      </c>
    </row>
    <row r="37" spans="1:6" s="36" customFormat="1" x14ac:dyDescent="0.2">
      <c r="A37" s="34" t="s">
        <v>330</v>
      </c>
      <c r="B37" s="9" t="s">
        <v>709</v>
      </c>
      <c r="C37" s="34" t="s">
        <v>231</v>
      </c>
      <c r="D37" s="34">
        <v>1340</v>
      </c>
      <c r="E37" s="35">
        <v>6607.875</v>
      </c>
      <c r="F37" s="35">
        <v>1.9064879064178999</v>
      </c>
    </row>
    <row r="38" spans="1:6" s="36" customFormat="1" x14ac:dyDescent="0.2">
      <c r="A38" s="34" t="s">
        <v>558</v>
      </c>
      <c r="B38" s="9" t="s">
        <v>694</v>
      </c>
      <c r="C38" s="34" t="s">
        <v>206</v>
      </c>
      <c r="D38" s="34">
        <v>1300</v>
      </c>
      <c r="E38" s="35">
        <v>6452.8424999999997</v>
      </c>
      <c r="F38" s="35">
        <v>1.8617583093308301</v>
      </c>
    </row>
    <row r="39" spans="1:6" s="36" customFormat="1" x14ac:dyDescent="0.2">
      <c r="A39" s="34" t="s">
        <v>559</v>
      </c>
      <c r="B39" s="9" t="s">
        <v>710</v>
      </c>
      <c r="C39" s="34" t="s">
        <v>231</v>
      </c>
      <c r="D39" s="34">
        <v>1200</v>
      </c>
      <c r="E39" s="35">
        <v>5982.5039999999999</v>
      </c>
      <c r="F39" s="35">
        <v>1.7260573975894999</v>
      </c>
    </row>
    <row r="40" spans="1:6" s="36" customFormat="1" x14ac:dyDescent="0.2">
      <c r="A40" s="34" t="s">
        <v>560</v>
      </c>
      <c r="B40" s="9" t="s">
        <v>704</v>
      </c>
      <c r="C40" s="34" t="s">
        <v>206</v>
      </c>
      <c r="D40" s="34">
        <v>1000</v>
      </c>
      <c r="E40" s="35">
        <v>4972.9250000000002</v>
      </c>
      <c r="F40" s="35">
        <v>1.43477613786932</v>
      </c>
    </row>
    <row r="41" spans="1:6" s="36" customFormat="1" x14ac:dyDescent="0.2">
      <c r="A41" s="34" t="s">
        <v>561</v>
      </c>
      <c r="B41" s="9" t="s">
        <v>695</v>
      </c>
      <c r="C41" s="34" t="s">
        <v>206</v>
      </c>
      <c r="D41" s="34">
        <v>1000</v>
      </c>
      <c r="E41" s="35">
        <v>4971.08</v>
      </c>
      <c r="F41" s="35">
        <v>1.4342438229893699</v>
      </c>
    </row>
    <row r="42" spans="1:6" s="36" customFormat="1" x14ac:dyDescent="0.2">
      <c r="A42" s="34" t="s">
        <v>562</v>
      </c>
      <c r="B42" s="9" t="s">
        <v>696</v>
      </c>
      <c r="C42" s="34" t="s">
        <v>231</v>
      </c>
      <c r="D42" s="34">
        <v>1000</v>
      </c>
      <c r="E42" s="35">
        <v>4964.3900000000003</v>
      </c>
      <c r="F42" s="35">
        <v>1.4323136405791499</v>
      </c>
    </row>
    <row r="43" spans="1:6" s="36" customFormat="1" x14ac:dyDescent="0.2">
      <c r="A43" s="34" t="s">
        <v>328</v>
      </c>
      <c r="B43" s="9" t="s">
        <v>697</v>
      </c>
      <c r="C43" s="34" t="s">
        <v>206</v>
      </c>
      <c r="D43" s="34">
        <v>1000</v>
      </c>
      <c r="E43" s="35">
        <v>4956.375</v>
      </c>
      <c r="F43" s="35">
        <v>1.4300011724150401</v>
      </c>
    </row>
    <row r="44" spans="1:6" s="36" customFormat="1" x14ac:dyDescent="0.2">
      <c r="A44" s="34" t="s">
        <v>563</v>
      </c>
      <c r="B44" s="9" t="s">
        <v>698</v>
      </c>
      <c r="C44" s="34" t="s">
        <v>206</v>
      </c>
      <c r="D44" s="34">
        <v>1000</v>
      </c>
      <c r="E44" s="35">
        <v>4947.17</v>
      </c>
      <c r="F44" s="35">
        <v>1.4273453683663</v>
      </c>
    </row>
    <row r="45" spans="1:6" s="36" customFormat="1" x14ac:dyDescent="0.2">
      <c r="A45" s="34" t="s">
        <v>564</v>
      </c>
      <c r="B45" s="9" t="s">
        <v>711</v>
      </c>
      <c r="C45" s="34" t="s">
        <v>231</v>
      </c>
      <c r="D45" s="34">
        <v>1000</v>
      </c>
      <c r="E45" s="35">
        <v>4922.0749999999998</v>
      </c>
      <c r="F45" s="35">
        <v>1.4201050204463499</v>
      </c>
    </row>
    <row r="46" spans="1:6" s="36" customFormat="1" x14ac:dyDescent="0.2">
      <c r="A46" s="34" t="s">
        <v>329</v>
      </c>
      <c r="B46" s="9" t="s">
        <v>699</v>
      </c>
      <c r="C46" s="34" t="s">
        <v>208</v>
      </c>
      <c r="D46" s="34">
        <v>840</v>
      </c>
      <c r="E46" s="35">
        <v>4162.4603999999999</v>
      </c>
      <c r="F46" s="35">
        <v>1.2009428770283099</v>
      </c>
    </row>
    <row r="47" spans="1:6" s="36" customFormat="1" x14ac:dyDescent="0.2">
      <c r="A47" s="34" t="s">
        <v>565</v>
      </c>
      <c r="B47" s="9" t="s">
        <v>700</v>
      </c>
      <c r="C47" s="34" t="s">
        <v>231</v>
      </c>
      <c r="D47" s="34">
        <v>500</v>
      </c>
      <c r="E47" s="35">
        <v>2484.4899999999998</v>
      </c>
      <c r="F47" s="35">
        <v>0.71681896806707401</v>
      </c>
    </row>
    <row r="48" spans="1:6" s="36" customFormat="1" x14ac:dyDescent="0.2">
      <c r="A48" s="34" t="s">
        <v>327</v>
      </c>
      <c r="B48" s="9" t="s">
        <v>701</v>
      </c>
      <c r="C48" s="34" t="s">
        <v>231</v>
      </c>
      <c r="D48" s="34">
        <v>260</v>
      </c>
      <c r="E48" s="35">
        <v>1279.2182</v>
      </c>
      <c r="F48" s="35">
        <v>0.369076901117179</v>
      </c>
    </row>
    <row r="49" spans="1:6" s="36" customFormat="1" x14ac:dyDescent="0.2">
      <c r="A49" s="33" t="s">
        <v>133</v>
      </c>
      <c r="B49" s="34"/>
      <c r="C49" s="34"/>
      <c r="D49" s="34"/>
      <c r="E49" s="46">
        <v>255303.09215000001</v>
      </c>
      <c r="F49" s="46">
        <v>73.659422682037814</v>
      </c>
    </row>
    <row r="50" spans="1:6" s="36" customFormat="1" x14ac:dyDescent="0.2">
      <c r="A50" s="34"/>
      <c r="B50" s="34"/>
      <c r="C50" s="34"/>
      <c r="D50" s="34"/>
      <c r="E50" s="35"/>
      <c r="F50" s="35"/>
    </row>
    <row r="51" spans="1:6" s="36" customFormat="1" x14ac:dyDescent="0.2">
      <c r="A51" s="33" t="s">
        <v>133</v>
      </c>
      <c r="B51" s="34"/>
      <c r="C51" s="34"/>
      <c r="D51" s="34"/>
      <c r="E51" s="46">
        <v>308291.63666700001</v>
      </c>
      <c r="F51" s="46">
        <v>88.94754772985533</v>
      </c>
    </row>
    <row r="52" spans="1:6" s="36" customFormat="1" x14ac:dyDescent="0.2">
      <c r="A52" s="34"/>
      <c r="B52" s="34"/>
      <c r="C52" s="34"/>
      <c r="D52" s="34"/>
      <c r="E52" s="35"/>
      <c r="F52" s="35"/>
    </row>
    <row r="53" spans="1:6" s="36" customFormat="1" x14ac:dyDescent="0.2">
      <c r="A53" s="33" t="s">
        <v>175</v>
      </c>
      <c r="B53" s="34"/>
      <c r="C53" s="34"/>
      <c r="D53" s="34"/>
      <c r="E53" s="46">
        <v>38307.726182999999</v>
      </c>
      <c r="F53" s="37">
        <v>11.05</v>
      </c>
    </row>
    <row r="54" spans="1:6" s="36" customFormat="1" x14ac:dyDescent="0.2">
      <c r="A54" s="34"/>
      <c r="B54" s="34"/>
      <c r="C54" s="34"/>
      <c r="D54" s="34"/>
      <c r="E54" s="35"/>
      <c r="F54" s="35"/>
    </row>
    <row r="55" spans="1:6" s="36" customFormat="1" x14ac:dyDescent="0.2">
      <c r="A55" s="38" t="s">
        <v>176</v>
      </c>
      <c r="B55" s="39"/>
      <c r="C55" s="39"/>
      <c r="D55" s="39"/>
      <c r="E55" s="47">
        <v>346599.36618299998</v>
      </c>
      <c r="F55" s="47">
        <v>100</v>
      </c>
    </row>
    <row r="56" spans="1:6" s="36" customFormat="1" x14ac:dyDescent="0.2">
      <c r="A56" s="41" t="s">
        <v>245</v>
      </c>
      <c r="E56" s="42"/>
      <c r="F56" s="42"/>
    </row>
    <row r="57" spans="1:6" s="36" customFormat="1" x14ac:dyDescent="0.2">
      <c r="E57" s="42"/>
      <c r="F57" s="42"/>
    </row>
    <row r="58" spans="1:6" s="36" customFormat="1" x14ac:dyDescent="0.2">
      <c r="A58" s="41" t="s">
        <v>179</v>
      </c>
      <c r="E58" s="42"/>
      <c r="F58" s="42"/>
    </row>
    <row r="59" spans="1:6" s="36" customFormat="1" x14ac:dyDescent="0.2">
      <c r="A59" s="41" t="s">
        <v>676</v>
      </c>
      <c r="E59" s="42"/>
      <c r="F59" s="42"/>
    </row>
    <row r="60" spans="1:6" s="36" customFormat="1" x14ac:dyDescent="0.2">
      <c r="A60" s="41" t="s">
        <v>648</v>
      </c>
      <c r="E60" s="42"/>
      <c r="F60" s="42"/>
    </row>
    <row r="61" spans="1:6" s="36" customFormat="1" x14ac:dyDescent="0.2">
      <c r="A61" s="36" t="s">
        <v>613</v>
      </c>
      <c r="D61" s="43">
        <v>1000.6505</v>
      </c>
      <c r="E61" s="42"/>
      <c r="F61" s="42"/>
    </row>
    <row r="62" spans="1:6" s="36" customFormat="1" x14ac:dyDescent="0.2">
      <c r="A62" s="36" t="s">
        <v>658</v>
      </c>
      <c r="D62" s="43">
        <v>1022.1324</v>
      </c>
      <c r="E62" s="42"/>
      <c r="F62" s="42"/>
    </row>
    <row r="63" spans="1:6" s="36" customFormat="1" x14ac:dyDescent="0.2">
      <c r="A63" s="36" t="s">
        <v>659</v>
      </c>
      <c r="D63" s="43">
        <v>1001.8422</v>
      </c>
      <c r="E63" s="42"/>
      <c r="F63" s="42"/>
    </row>
    <row r="64" spans="1:6" s="36" customFormat="1" x14ac:dyDescent="0.2">
      <c r="A64" s="36" t="s">
        <v>617</v>
      </c>
      <c r="D64" s="43">
        <v>1021.8588999999999</v>
      </c>
      <c r="E64" s="42"/>
      <c r="F64" s="42"/>
    </row>
    <row r="65" spans="1:6" s="36" customFormat="1" x14ac:dyDescent="0.2">
      <c r="A65" s="36" t="s">
        <v>651</v>
      </c>
      <c r="D65" s="43">
        <v>2466.4151000000002</v>
      </c>
      <c r="E65" s="42"/>
      <c r="F65" s="42"/>
    </row>
    <row r="66" spans="1:6" s="36" customFormat="1" x14ac:dyDescent="0.2">
      <c r="A66" s="36" t="s">
        <v>616</v>
      </c>
      <c r="D66" s="43">
        <v>1055.4292</v>
      </c>
      <c r="E66" s="42"/>
      <c r="F66" s="42"/>
    </row>
    <row r="67" spans="1:6" s="36" customFormat="1" x14ac:dyDescent="0.2">
      <c r="A67" s="36" t="s">
        <v>620</v>
      </c>
      <c r="D67" s="43">
        <v>1245.1297</v>
      </c>
      <c r="E67" s="42"/>
      <c r="F67" s="42"/>
    </row>
    <row r="68" spans="1:6" s="36" customFormat="1" x14ac:dyDescent="0.2">
      <c r="A68" s="36" t="s">
        <v>614</v>
      </c>
      <c r="D68" s="43">
        <v>1000.7051</v>
      </c>
      <c r="E68" s="42"/>
      <c r="F68" s="42"/>
    </row>
    <row r="69" spans="1:6" s="36" customFormat="1" x14ac:dyDescent="0.2">
      <c r="A69" s="36" t="s">
        <v>660</v>
      </c>
      <c r="D69" s="43">
        <v>2473.0237999999999</v>
      </c>
      <c r="E69" s="42"/>
      <c r="F69" s="42"/>
    </row>
    <row r="70" spans="1:6" s="36" customFormat="1" x14ac:dyDescent="0.2">
      <c r="A70" s="36" t="s">
        <v>661</v>
      </c>
      <c r="D70" s="43">
        <v>3913.7222000000002</v>
      </c>
      <c r="E70" s="42"/>
      <c r="F70" s="42"/>
    </row>
    <row r="71" spans="1:6" s="36" customFormat="1" x14ac:dyDescent="0.2">
      <c r="A71" s="36" t="s">
        <v>649</v>
      </c>
      <c r="D71" s="43">
        <v>10.5273</v>
      </c>
      <c r="E71" s="42"/>
      <c r="F71" s="42"/>
    </row>
    <row r="72" spans="1:6" s="36" customFormat="1" x14ac:dyDescent="0.2">
      <c r="A72" s="36" t="s">
        <v>650</v>
      </c>
      <c r="D72" s="43">
        <v>10.5273</v>
      </c>
      <c r="E72" s="42"/>
      <c r="F72" s="42"/>
    </row>
    <row r="73" spans="1:6" s="36" customFormat="1" x14ac:dyDescent="0.2">
      <c r="A73" s="36" t="s">
        <v>653</v>
      </c>
      <c r="D73" s="43">
        <v>2526.5068000000001</v>
      </c>
      <c r="E73" s="42"/>
      <c r="F73" s="42"/>
    </row>
    <row r="74" spans="1:6" s="36" customFormat="1" x14ac:dyDescent="0.2">
      <c r="A74" s="36" t="s">
        <v>621</v>
      </c>
      <c r="D74" s="43">
        <v>1512.2955999999999</v>
      </c>
      <c r="E74" s="42"/>
      <c r="F74" s="42"/>
    </row>
    <row r="75" spans="1:6" s="36" customFormat="1" x14ac:dyDescent="0.2">
      <c r="E75" s="42"/>
      <c r="F75" s="42"/>
    </row>
    <row r="76" spans="1:6" s="36" customFormat="1" x14ac:dyDescent="0.2">
      <c r="A76" s="41" t="s">
        <v>181</v>
      </c>
      <c r="E76" s="42"/>
      <c r="F76" s="42"/>
    </row>
    <row r="77" spans="1:6" s="36" customFormat="1" x14ac:dyDescent="0.2">
      <c r="A77" s="36" t="s">
        <v>653</v>
      </c>
      <c r="D77" s="43">
        <v>2602.9074999999998</v>
      </c>
      <c r="E77" s="42"/>
      <c r="F77" s="44"/>
    </row>
    <row r="78" spans="1:6" s="36" customFormat="1" x14ac:dyDescent="0.2">
      <c r="A78" s="36" t="s">
        <v>658</v>
      </c>
      <c r="D78" s="43">
        <v>1022.1669000000001</v>
      </c>
      <c r="E78" s="42"/>
      <c r="F78" s="44"/>
    </row>
    <row r="79" spans="1:6" s="36" customFormat="1" x14ac:dyDescent="0.2">
      <c r="A79" s="36" t="s">
        <v>620</v>
      </c>
      <c r="D79" s="43">
        <v>1245.1677</v>
      </c>
      <c r="E79" s="42"/>
      <c r="F79" s="44"/>
    </row>
    <row r="80" spans="1:6" s="36" customFormat="1" x14ac:dyDescent="0.2">
      <c r="A80" s="36" t="s">
        <v>660</v>
      </c>
      <c r="D80" s="43">
        <v>2553.8620000000001</v>
      </c>
      <c r="E80" s="42"/>
      <c r="F80" s="44"/>
    </row>
    <row r="81" spans="1:6" s="36" customFormat="1" x14ac:dyDescent="0.2">
      <c r="A81" s="36" t="s">
        <v>613</v>
      </c>
      <c r="D81" s="43">
        <v>1000.6505</v>
      </c>
      <c r="E81" s="42"/>
      <c r="F81" s="44"/>
    </row>
    <row r="82" spans="1:6" s="36" customFormat="1" x14ac:dyDescent="0.2">
      <c r="A82" s="36" t="s">
        <v>621</v>
      </c>
      <c r="D82" s="43">
        <v>1512.2955999999999</v>
      </c>
      <c r="E82" s="42"/>
      <c r="F82" s="44"/>
    </row>
    <row r="83" spans="1:6" s="36" customFormat="1" x14ac:dyDescent="0.2">
      <c r="A83" s="36" t="s">
        <v>616</v>
      </c>
      <c r="D83" s="43">
        <v>1055.4657</v>
      </c>
      <c r="E83" s="42"/>
      <c r="F83" s="44"/>
    </row>
    <row r="84" spans="1:6" s="36" customFormat="1" x14ac:dyDescent="0.2">
      <c r="A84" s="36" t="s">
        <v>673</v>
      </c>
      <c r="D84" s="43">
        <v>10.851599999999999</v>
      </c>
      <c r="E84" s="42"/>
      <c r="F84" s="44"/>
    </row>
    <row r="85" spans="1:6" s="36" customFormat="1" x14ac:dyDescent="0.2">
      <c r="A85" s="36" t="s">
        <v>674</v>
      </c>
      <c r="D85" s="43">
        <v>10.851599999999999</v>
      </c>
      <c r="E85" s="42"/>
      <c r="F85" s="44"/>
    </row>
    <row r="86" spans="1:6" s="36" customFormat="1" x14ac:dyDescent="0.2">
      <c r="A86" s="36" t="s">
        <v>661</v>
      </c>
      <c r="D86" s="43">
        <v>4027.0587</v>
      </c>
      <c r="E86" s="42"/>
      <c r="F86" s="44"/>
    </row>
    <row r="87" spans="1:6" s="36" customFormat="1" x14ac:dyDescent="0.2">
      <c r="A87" s="36" t="s">
        <v>651</v>
      </c>
      <c r="D87" s="43">
        <v>2546.2642999999998</v>
      </c>
      <c r="E87" s="42"/>
      <c r="F87" s="44"/>
    </row>
    <row r="88" spans="1:6" s="36" customFormat="1" x14ac:dyDescent="0.2">
      <c r="A88" s="36" t="s">
        <v>614</v>
      </c>
      <c r="D88" s="43">
        <v>1000.7051</v>
      </c>
      <c r="E88" s="42"/>
      <c r="F88" s="44"/>
    </row>
    <row r="89" spans="1:6" s="36" customFormat="1" x14ac:dyDescent="0.2">
      <c r="A89" s="36" t="s">
        <v>617</v>
      </c>
      <c r="D89" s="43">
        <v>1021.8952</v>
      </c>
      <c r="E89" s="42"/>
      <c r="F89" s="44"/>
    </row>
    <row r="90" spans="1:6" s="36" customFormat="1" x14ac:dyDescent="0.2">
      <c r="A90" s="36" t="s">
        <v>659</v>
      </c>
      <c r="D90" s="43">
        <v>1001.8422</v>
      </c>
      <c r="E90" s="42"/>
      <c r="F90" s="44"/>
    </row>
    <row r="91" spans="1:6" s="36" customFormat="1" x14ac:dyDescent="0.2">
      <c r="D91" s="43"/>
      <c r="E91" s="42"/>
      <c r="F91" s="42"/>
    </row>
    <row r="92" spans="1:6" s="36" customFormat="1" x14ac:dyDescent="0.2">
      <c r="A92" s="41" t="s">
        <v>182</v>
      </c>
      <c r="D92" s="45"/>
      <c r="E92" s="42"/>
      <c r="F92" s="42"/>
    </row>
    <row r="93" spans="1:6" s="36" customFormat="1" x14ac:dyDescent="0.2">
      <c r="A93" s="18" t="s">
        <v>608</v>
      </c>
      <c r="B93" s="19"/>
      <c r="C93" s="29" t="s">
        <v>609</v>
      </c>
      <c r="D93" s="30"/>
      <c r="E93" s="42"/>
      <c r="F93" s="42"/>
    </row>
    <row r="94" spans="1:6" s="36" customFormat="1" x14ac:dyDescent="0.2">
      <c r="A94" s="31"/>
      <c r="B94" s="32"/>
      <c r="C94" s="20" t="s">
        <v>610</v>
      </c>
      <c r="D94" s="20" t="s">
        <v>611</v>
      </c>
      <c r="E94" s="42"/>
      <c r="F94" s="42"/>
    </row>
    <row r="95" spans="1:6" s="36" customFormat="1" x14ac:dyDescent="0.2">
      <c r="A95" s="21" t="s">
        <v>620</v>
      </c>
      <c r="B95" s="22"/>
      <c r="C95" s="23">
        <v>25.643222118999997</v>
      </c>
      <c r="D95" s="23">
        <v>23.757960273999998</v>
      </c>
      <c r="E95" s="42"/>
      <c r="F95" s="42"/>
    </row>
    <row r="96" spans="1:6" s="36" customFormat="1" x14ac:dyDescent="0.2">
      <c r="A96" s="21" t="s">
        <v>621</v>
      </c>
      <c r="B96" s="22"/>
      <c r="C96" s="23">
        <v>31.175552519000011</v>
      </c>
      <c r="D96" s="23">
        <v>28.883559746999996</v>
      </c>
      <c r="E96" s="42"/>
      <c r="F96" s="42"/>
    </row>
    <row r="97" spans="1:5" x14ac:dyDescent="0.2">
      <c r="A97" s="21" t="s">
        <v>616</v>
      </c>
      <c r="B97" s="22"/>
      <c r="C97" s="23">
        <v>22.705974317999999</v>
      </c>
      <c r="D97" s="23">
        <v>21.036655739</v>
      </c>
    </row>
    <row r="98" spans="1:5" x14ac:dyDescent="0.2">
      <c r="A98" s="21" t="s">
        <v>613</v>
      </c>
      <c r="B98" s="22"/>
      <c r="C98" s="23">
        <v>21.533349447999992</v>
      </c>
      <c r="D98" s="23">
        <v>19.950240970000014</v>
      </c>
    </row>
    <row r="99" spans="1:5" x14ac:dyDescent="0.2">
      <c r="A99" s="21" t="s">
        <v>614</v>
      </c>
      <c r="B99" s="22"/>
      <c r="C99" s="23">
        <v>23.031589997999994</v>
      </c>
      <c r="D99" s="23">
        <v>21.338332508000011</v>
      </c>
    </row>
    <row r="100" spans="1:5" x14ac:dyDescent="0.2">
      <c r="A100" s="21" t="s">
        <v>617</v>
      </c>
      <c r="B100" s="22"/>
      <c r="C100" s="23">
        <v>23.486614583000005</v>
      </c>
      <c r="D100" s="23">
        <v>21.759904184</v>
      </c>
    </row>
    <row r="101" spans="1:5" x14ac:dyDescent="0.2">
      <c r="A101" s="21" t="s">
        <v>622</v>
      </c>
      <c r="B101" s="22"/>
      <c r="C101" s="23">
        <v>23.277428469000007</v>
      </c>
      <c r="D101" s="23">
        <v>21.566097203999998</v>
      </c>
    </row>
    <row r="102" spans="1:5" x14ac:dyDescent="0.2">
      <c r="A102" s="21" t="s">
        <v>619</v>
      </c>
      <c r="B102" s="22"/>
      <c r="C102" s="23">
        <v>23.718282869999999</v>
      </c>
      <c r="D102" s="23">
        <v>21.974540470000001</v>
      </c>
    </row>
    <row r="104" spans="1:5" x14ac:dyDescent="0.2">
      <c r="A104" s="1" t="s">
        <v>184</v>
      </c>
      <c r="D104" s="17">
        <v>9.8870203799924034E-2</v>
      </c>
      <c r="E104" s="2" t="s">
        <v>185</v>
      </c>
    </row>
  </sheetData>
  <mergeCells count="3">
    <mergeCell ref="B1:E1"/>
    <mergeCell ref="C93:D93"/>
    <mergeCell ref="A94:B9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29.140625" style="3" bestFit="1" customWidth="1"/>
    <col min="4" max="4" width="7.85546875" style="3" bestFit="1" customWidth="1"/>
    <col min="5" max="5" width="23" style="42" bestFit="1" customWidth="1"/>
    <col min="6" max="6" width="15.5703125" style="42" bestFit="1" customWidth="1"/>
    <col min="7" max="16384" width="9.140625" style="3"/>
  </cols>
  <sheetData>
    <row r="1" spans="1:6" x14ac:dyDescent="0.2">
      <c r="A1" s="1"/>
      <c r="B1" s="28" t="s">
        <v>0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5" t="s">
        <v>5</v>
      </c>
      <c r="F3" s="55" t="s">
        <v>6</v>
      </c>
    </row>
    <row r="4" spans="1:6" x14ac:dyDescent="0.2">
      <c r="A4" s="6"/>
      <c r="B4" s="6"/>
      <c r="C4" s="6"/>
      <c r="D4" s="6"/>
      <c r="E4" s="56"/>
      <c r="F4" s="56"/>
    </row>
    <row r="5" spans="1:6" x14ac:dyDescent="0.2">
      <c r="A5" s="8" t="s">
        <v>7</v>
      </c>
      <c r="B5" s="9"/>
      <c r="C5" s="9"/>
      <c r="D5" s="9"/>
      <c r="E5" s="35"/>
      <c r="F5" s="35"/>
    </row>
    <row r="6" spans="1:6" x14ac:dyDescent="0.2">
      <c r="A6" s="8" t="s">
        <v>8</v>
      </c>
      <c r="B6" s="9"/>
      <c r="C6" s="9"/>
      <c r="D6" s="9"/>
      <c r="E6" s="35"/>
      <c r="F6" s="35"/>
    </row>
    <row r="7" spans="1:6" x14ac:dyDescent="0.2">
      <c r="A7" s="9" t="s">
        <v>9</v>
      </c>
      <c r="B7" s="9" t="s">
        <v>10</v>
      </c>
      <c r="C7" s="9" t="s">
        <v>11</v>
      </c>
      <c r="D7" s="9">
        <v>548715</v>
      </c>
      <c r="E7" s="35">
        <v>10274.139660000001</v>
      </c>
      <c r="F7" s="35">
        <v>4.6671069659416196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1688899</v>
      </c>
      <c r="E8" s="35">
        <v>9524.5459109999993</v>
      </c>
      <c r="F8" s="35">
        <v>4.3265982398237002</v>
      </c>
    </row>
    <row r="9" spans="1:6" x14ac:dyDescent="0.2">
      <c r="A9" s="9" t="s">
        <v>14</v>
      </c>
      <c r="B9" s="9" t="s">
        <v>15</v>
      </c>
      <c r="C9" s="9" t="s">
        <v>16</v>
      </c>
      <c r="D9" s="9">
        <v>1004562</v>
      </c>
      <c r="E9" s="35">
        <v>7545.2651820000001</v>
      </c>
      <c r="F9" s="35">
        <v>3.42749474468298</v>
      </c>
    </row>
    <row r="10" spans="1:6" x14ac:dyDescent="0.2">
      <c r="A10" s="9" t="s">
        <v>17</v>
      </c>
      <c r="B10" s="9" t="s">
        <v>18</v>
      </c>
      <c r="C10" s="9" t="s">
        <v>11</v>
      </c>
      <c r="D10" s="9">
        <v>745204</v>
      </c>
      <c r="E10" s="35">
        <v>7528.050808</v>
      </c>
      <c r="F10" s="35">
        <v>3.4196749828860402</v>
      </c>
    </row>
    <row r="11" spans="1:6" x14ac:dyDescent="0.2">
      <c r="A11" s="9" t="s">
        <v>19</v>
      </c>
      <c r="B11" s="9" t="s">
        <v>20</v>
      </c>
      <c r="C11" s="9" t="s">
        <v>21</v>
      </c>
      <c r="D11" s="9">
        <v>514000</v>
      </c>
      <c r="E11" s="35">
        <v>7030.7489999999998</v>
      </c>
      <c r="F11" s="35">
        <v>3.1937718115160498</v>
      </c>
    </row>
    <row r="12" spans="1:6" x14ac:dyDescent="0.2">
      <c r="A12" s="9" t="s">
        <v>22</v>
      </c>
      <c r="B12" s="9" t="s">
        <v>23</v>
      </c>
      <c r="C12" s="9" t="s">
        <v>11</v>
      </c>
      <c r="D12" s="9">
        <v>2102531</v>
      </c>
      <c r="E12" s="35">
        <v>6515.7435690000002</v>
      </c>
      <c r="F12" s="35">
        <v>2.9598266332277201</v>
      </c>
    </row>
    <row r="13" spans="1:6" x14ac:dyDescent="0.2">
      <c r="A13" s="9" t="s">
        <v>24</v>
      </c>
      <c r="B13" s="9" t="s">
        <v>25</v>
      </c>
      <c r="C13" s="9" t="s">
        <v>26</v>
      </c>
      <c r="D13" s="9">
        <v>985150</v>
      </c>
      <c r="E13" s="35">
        <v>5217.8469750000004</v>
      </c>
      <c r="F13" s="35">
        <v>2.3702471223989501</v>
      </c>
    </row>
    <row r="14" spans="1:6" x14ac:dyDescent="0.2">
      <c r="A14" s="9" t="s">
        <v>27</v>
      </c>
      <c r="B14" s="9" t="s">
        <v>28</v>
      </c>
      <c r="C14" s="9" t="s">
        <v>16</v>
      </c>
      <c r="D14" s="9">
        <v>1081483</v>
      </c>
      <c r="E14" s="35">
        <v>4670.3843360000001</v>
      </c>
      <c r="F14" s="35">
        <v>2.1215580077261902</v>
      </c>
    </row>
    <row r="15" spans="1:6" x14ac:dyDescent="0.2">
      <c r="A15" s="9" t="s">
        <v>29</v>
      </c>
      <c r="B15" s="9" t="s">
        <v>30</v>
      </c>
      <c r="C15" s="9" t="s">
        <v>31</v>
      </c>
      <c r="D15" s="9">
        <v>2538284</v>
      </c>
      <c r="E15" s="35">
        <v>4492.7626799999998</v>
      </c>
      <c r="F15" s="35">
        <v>2.04087200427939</v>
      </c>
    </row>
    <row r="16" spans="1:6" x14ac:dyDescent="0.2">
      <c r="A16" s="9" t="s">
        <v>32</v>
      </c>
      <c r="B16" s="9" t="s">
        <v>33</v>
      </c>
      <c r="C16" s="9" t="s">
        <v>34</v>
      </c>
      <c r="D16" s="9">
        <v>381892</v>
      </c>
      <c r="E16" s="35">
        <v>3979.5055860000002</v>
      </c>
      <c r="F16" s="35">
        <v>1.80772102152096</v>
      </c>
    </row>
    <row r="17" spans="1:6" x14ac:dyDescent="0.2">
      <c r="A17" s="9" t="s">
        <v>35</v>
      </c>
      <c r="B17" s="9" t="s">
        <v>36</v>
      </c>
      <c r="C17" s="9" t="s">
        <v>34</v>
      </c>
      <c r="D17" s="9">
        <v>771854</v>
      </c>
      <c r="E17" s="35">
        <v>3890.5300870000001</v>
      </c>
      <c r="F17" s="35">
        <v>1.76730321672921</v>
      </c>
    </row>
    <row r="18" spans="1:6" x14ac:dyDescent="0.2">
      <c r="A18" s="9" t="s">
        <v>37</v>
      </c>
      <c r="B18" s="9" t="s">
        <v>38</v>
      </c>
      <c r="C18" s="9" t="s">
        <v>39</v>
      </c>
      <c r="D18" s="9">
        <v>154688</v>
      </c>
      <c r="E18" s="35">
        <v>3734.4776959999999</v>
      </c>
      <c r="F18" s="35">
        <v>1.69641521781253</v>
      </c>
    </row>
    <row r="19" spans="1:6" x14ac:dyDescent="0.2">
      <c r="A19" s="9" t="s">
        <v>40</v>
      </c>
      <c r="B19" s="9" t="s">
        <v>41</v>
      </c>
      <c r="C19" s="9" t="s">
        <v>42</v>
      </c>
      <c r="D19" s="9">
        <v>1354523</v>
      </c>
      <c r="E19" s="35">
        <v>3705.2976669999998</v>
      </c>
      <c r="F19" s="35">
        <v>1.68315996519585</v>
      </c>
    </row>
    <row r="20" spans="1:6" x14ac:dyDescent="0.2">
      <c r="A20" s="9" t="s">
        <v>43</v>
      </c>
      <c r="B20" s="9" t="s">
        <v>44</v>
      </c>
      <c r="C20" s="9" t="s">
        <v>11</v>
      </c>
      <c r="D20" s="9">
        <v>1111680</v>
      </c>
      <c r="E20" s="35">
        <v>3503.4595199999999</v>
      </c>
      <c r="F20" s="35">
        <v>1.59147343444682</v>
      </c>
    </row>
    <row r="21" spans="1:6" x14ac:dyDescent="0.2">
      <c r="A21" s="9" t="s">
        <v>45</v>
      </c>
      <c r="B21" s="9" t="s">
        <v>46</v>
      </c>
      <c r="C21" s="9" t="s">
        <v>31</v>
      </c>
      <c r="D21" s="9">
        <v>1727241</v>
      </c>
      <c r="E21" s="35">
        <v>3460.5273440000001</v>
      </c>
      <c r="F21" s="35">
        <v>1.57197116327829</v>
      </c>
    </row>
    <row r="22" spans="1:6" x14ac:dyDescent="0.2">
      <c r="A22" s="9" t="s">
        <v>47</v>
      </c>
      <c r="B22" s="9" t="s">
        <v>48</v>
      </c>
      <c r="C22" s="9" t="s">
        <v>49</v>
      </c>
      <c r="D22" s="9">
        <v>1516102</v>
      </c>
      <c r="E22" s="35">
        <v>3449.1320500000002</v>
      </c>
      <c r="F22" s="35">
        <v>1.56679476332985</v>
      </c>
    </row>
    <row r="23" spans="1:6" x14ac:dyDescent="0.2">
      <c r="A23" s="9" t="s">
        <v>50</v>
      </c>
      <c r="B23" s="9" t="s">
        <v>51</v>
      </c>
      <c r="C23" s="9" t="s">
        <v>52</v>
      </c>
      <c r="D23" s="9">
        <v>833100</v>
      </c>
      <c r="E23" s="35">
        <v>3237.0100499999999</v>
      </c>
      <c r="F23" s="35">
        <v>1.4704367132554701</v>
      </c>
    </row>
    <row r="24" spans="1:6" x14ac:dyDescent="0.2">
      <c r="A24" s="9" t="s">
        <v>53</v>
      </c>
      <c r="B24" s="9" t="s">
        <v>54</v>
      </c>
      <c r="C24" s="9" t="s">
        <v>11</v>
      </c>
      <c r="D24" s="9">
        <v>183636</v>
      </c>
      <c r="E24" s="35">
        <v>3027.9740040000001</v>
      </c>
      <c r="F24" s="35">
        <v>1.3754804815217501</v>
      </c>
    </row>
    <row r="25" spans="1:6" x14ac:dyDescent="0.2">
      <c r="A25" s="9" t="s">
        <v>55</v>
      </c>
      <c r="B25" s="9" t="s">
        <v>56</v>
      </c>
      <c r="C25" s="9" t="s">
        <v>49</v>
      </c>
      <c r="D25" s="9">
        <v>1154856</v>
      </c>
      <c r="E25" s="35">
        <v>2941.99566</v>
      </c>
      <c r="F25" s="35">
        <v>1.33642415744191</v>
      </c>
    </row>
    <row r="26" spans="1:6" x14ac:dyDescent="0.2">
      <c r="A26" s="9" t="s">
        <v>57</v>
      </c>
      <c r="B26" s="9" t="s">
        <v>58</v>
      </c>
      <c r="C26" s="9" t="s">
        <v>16</v>
      </c>
      <c r="D26" s="9">
        <v>72371</v>
      </c>
      <c r="E26" s="35">
        <v>2739.350907</v>
      </c>
      <c r="F26" s="35">
        <v>1.24437121971322</v>
      </c>
    </row>
    <row r="27" spans="1:6" x14ac:dyDescent="0.2">
      <c r="A27" s="9" t="s">
        <v>59</v>
      </c>
      <c r="B27" s="9" t="s">
        <v>60</v>
      </c>
      <c r="C27" s="9" t="s">
        <v>61</v>
      </c>
      <c r="D27" s="9">
        <v>308882</v>
      </c>
      <c r="E27" s="35">
        <v>2650.6708829999998</v>
      </c>
      <c r="F27" s="35">
        <v>1.2040876367129201</v>
      </c>
    </row>
    <row r="28" spans="1:6" x14ac:dyDescent="0.2">
      <c r="A28" s="9" t="s">
        <v>62</v>
      </c>
      <c r="B28" s="9" t="s">
        <v>63</v>
      </c>
      <c r="C28" s="9" t="s">
        <v>64</v>
      </c>
      <c r="D28" s="9">
        <v>1427358</v>
      </c>
      <c r="E28" s="35">
        <v>2461.4788709999998</v>
      </c>
      <c r="F28" s="35">
        <v>1.1181457100576599</v>
      </c>
    </row>
    <row r="29" spans="1:6" x14ac:dyDescent="0.2">
      <c r="A29" s="9" t="s">
        <v>65</v>
      </c>
      <c r="B29" s="9" t="s">
        <v>66</v>
      </c>
      <c r="C29" s="9" t="s">
        <v>16</v>
      </c>
      <c r="D29" s="9">
        <v>317856</v>
      </c>
      <c r="E29" s="35">
        <v>2449.7161919999999</v>
      </c>
      <c r="F29" s="35">
        <v>1.11280242264715</v>
      </c>
    </row>
    <row r="30" spans="1:6" x14ac:dyDescent="0.2">
      <c r="A30" s="9" t="s">
        <v>67</v>
      </c>
      <c r="B30" s="9" t="s">
        <v>68</v>
      </c>
      <c r="C30" s="9" t="s">
        <v>11</v>
      </c>
      <c r="D30" s="9">
        <v>733373</v>
      </c>
      <c r="E30" s="35">
        <v>2302.7912200000001</v>
      </c>
      <c r="F30" s="35">
        <v>1.0460606240164001</v>
      </c>
    </row>
    <row r="31" spans="1:6" x14ac:dyDescent="0.2">
      <c r="A31" s="9" t="s">
        <v>69</v>
      </c>
      <c r="B31" s="9" t="s">
        <v>70</v>
      </c>
      <c r="C31" s="9" t="s">
        <v>16</v>
      </c>
      <c r="D31" s="9">
        <v>23454</v>
      </c>
      <c r="E31" s="35">
        <v>2281.9686569999999</v>
      </c>
      <c r="F31" s="35">
        <v>1.0366018146131699</v>
      </c>
    </row>
    <row r="32" spans="1:6" x14ac:dyDescent="0.2">
      <c r="A32" s="9" t="s">
        <v>71</v>
      </c>
      <c r="B32" s="9" t="s">
        <v>72</v>
      </c>
      <c r="C32" s="9" t="s">
        <v>16</v>
      </c>
      <c r="D32" s="9">
        <v>65977</v>
      </c>
      <c r="E32" s="35">
        <v>2199.4092719999999</v>
      </c>
      <c r="F32" s="35">
        <v>0.99909857895661502</v>
      </c>
    </row>
    <row r="33" spans="1:6" x14ac:dyDescent="0.2">
      <c r="A33" s="9" t="s">
        <v>73</v>
      </c>
      <c r="B33" s="9" t="s">
        <v>74</v>
      </c>
      <c r="C33" s="9" t="s">
        <v>75</v>
      </c>
      <c r="D33" s="9">
        <v>180000</v>
      </c>
      <c r="E33" s="35">
        <v>2149.4699999999998</v>
      </c>
      <c r="F33" s="35">
        <v>0.97641328053375298</v>
      </c>
    </row>
    <row r="34" spans="1:6" x14ac:dyDescent="0.2">
      <c r="A34" s="9" t="s">
        <v>76</v>
      </c>
      <c r="B34" s="9" t="s">
        <v>77</v>
      </c>
      <c r="C34" s="9" t="s">
        <v>78</v>
      </c>
      <c r="D34" s="9">
        <v>324626</v>
      </c>
      <c r="E34" s="35">
        <v>2129.2219340000001</v>
      </c>
      <c r="F34" s="35">
        <v>0.96721544081162503</v>
      </c>
    </row>
    <row r="35" spans="1:6" x14ac:dyDescent="0.2">
      <c r="A35" s="9" t="s">
        <v>79</v>
      </c>
      <c r="B35" s="9" t="s">
        <v>80</v>
      </c>
      <c r="C35" s="9" t="s">
        <v>52</v>
      </c>
      <c r="D35" s="9">
        <v>398568</v>
      </c>
      <c r="E35" s="35">
        <v>2063.386536</v>
      </c>
      <c r="F35" s="35">
        <v>0.93730920488536096</v>
      </c>
    </row>
    <row r="36" spans="1:6" x14ac:dyDescent="0.2">
      <c r="A36" s="9" t="s">
        <v>81</v>
      </c>
      <c r="B36" s="9" t="s">
        <v>82</v>
      </c>
      <c r="C36" s="9" t="s">
        <v>21</v>
      </c>
      <c r="D36" s="9">
        <v>178251</v>
      </c>
      <c r="E36" s="35">
        <v>1923.3282899999999</v>
      </c>
      <c r="F36" s="35">
        <v>0.87368666935675998</v>
      </c>
    </row>
    <row r="37" spans="1:6" x14ac:dyDescent="0.2">
      <c r="A37" s="9" t="s">
        <v>83</v>
      </c>
      <c r="B37" s="9" t="s">
        <v>84</v>
      </c>
      <c r="C37" s="9" t="s">
        <v>75</v>
      </c>
      <c r="D37" s="9">
        <v>219383</v>
      </c>
      <c r="E37" s="35">
        <v>1843.2559659999999</v>
      </c>
      <c r="F37" s="35">
        <v>0.83731320028912803</v>
      </c>
    </row>
    <row r="38" spans="1:6" x14ac:dyDescent="0.2">
      <c r="A38" s="9" t="s">
        <v>85</v>
      </c>
      <c r="B38" s="9" t="s">
        <v>86</v>
      </c>
      <c r="C38" s="9" t="s">
        <v>39</v>
      </c>
      <c r="D38" s="9">
        <v>374001</v>
      </c>
      <c r="E38" s="35">
        <v>1621.294335</v>
      </c>
      <c r="F38" s="35">
        <v>0.73648542214971102</v>
      </c>
    </row>
    <row r="39" spans="1:6" x14ac:dyDescent="0.2">
      <c r="A39" s="9" t="s">
        <v>87</v>
      </c>
      <c r="B39" s="9" t="s">
        <v>88</v>
      </c>
      <c r="C39" s="9" t="s">
        <v>89</v>
      </c>
      <c r="D39" s="9">
        <v>910554</v>
      </c>
      <c r="E39" s="35">
        <v>1619.4202889999999</v>
      </c>
      <c r="F39" s="35">
        <v>0.73563412233965098</v>
      </c>
    </row>
    <row r="40" spans="1:6" x14ac:dyDescent="0.2">
      <c r="A40" s="9" t="s">
        <v>90</v>
      </c>
      <c r="B40" s="9" t="s">
        <v>91</v>
      </c>
      <c r="C40" s="9" t="s">
        <v>21</v>
      </c>
      <c r="D40" s="9">
        <v>135000</v>
      </c>
      <c r="E40" s="35">
        <v>1563.9749999999999</v>
      </c>
      <c r="F40" s="35">
        <v>0.71044767334402303</v>
      </c>
    </row>
    <row r="41" spans="1:6" x14ac:dyDescent="0.2">
      <c r="A41" s="9" t="s">
        <v>92</v>
      </c>
      <c r="B41" s="9" t="s">
        <v>93</v>
      </c>
      <c r="C41" s="9" t="s">
        <v>94</v>
      </c>
      <c r="D41" s="9">
        <v>125000</v>
      </c>
      <c r="E41" s="35">
        <v>1457.1875</v>
      </c>
      <c r="F41" s="35">
        <v>0.66193863009382703</v>
      </c>
    </row>
    <row r="42" spans="1:6" x14ac:dyDescent="0.2">
      <c r="A42" s="9" t="s">
        <v>95</v>
      </c>
      <c r="B42" s="9" t="s">
        <v>96</v>
      </c>
      <c r="C42" s="9" t="s">
        <v>34</v>
      </c>
      <c r="D42" s="9">
        <v>231707</v>
      </c>
      <c r="E42" s="35">
        <v>1351.4310780000001</v>
      </c>
      <c r="F42" s="35">
        <v>0.613897961955853</v>
      </c>
    </row>
    <row r="43" spans="1:6" x14ac:dyDescent="0.2">
      <c r="A43" s="9" t="s">
        <v>97</v>
      </c>
      <c r="B43" s="9" t="s">
        <v>98</v>
      </c>
      <c r="C43" s="9" t="s">
        <v>99</v>
      </c>
      <c r="D43" s="9">
        <v>1039323</v>
      </c>
      <c r="E43" s="35">
        <v>1224.322494</v>
      </c>
      <c r="F43" s="35">
        <v>0.55615790999539705</v>
      </c>
    </row>
    <row r="44" spans="1:6" x14ac:dyDescent="0.2">
      <c r="A44" s="9" t="s">
        <v>100</v>
      </c>
      <c r="B44" s="9" t="s">
        <v>101</v>
      </c>
      <c r="C44" s="9" t="s">
        <v>102</v>
      </c>
      <c r="D44" s="9">
        <v>293970</v>
      </c>
      <c r="E44" s="35">
        <v>1173.9691949999999</v>
      </c>
      <c r="F44" s="35">
        <v>0.53328453662322295</v>
      </c>
    </row>
    <row r="45" spans="1:6" x14ac:dyDescent="0.2">
      <c r="A45" s="9" t="s">
        <v>103</v>
      </c>
      <c r="B45" s="9" t="s">
        <v>104</v>
      </c>
      <c r="C45" s="9" t="s">
        <v>11</v>
      </c>
      <c r="D45" s="9">
        <v>933333</v>
      </c>
      <c r="E45" s="35">
        <v>1168.5329159999999</v>
      </c>
      <c r="F45" s="35">
        <v>0.53081506507335896</v>
      </c>
    </row>
    <row r="46" spans="1:6" x14ac:dyDescent="0.2">
      <c r="A46" s="9" t="s">
        <v>105</v>
      </c>
      <c r="B46" s="9" t="s">
        <v>106</v>
      </c>
      <c r="C46" s="9" t="s">
        <v>21</v>
      </c>
      <c r="D46" s="9">
        <v>97114</v>
      </c>
      <c r="E46" s="35">
        <v>1068.2539999999999</v>
      </c>
      <c r="F46" s="35">
        <v>0.48526259616710399</v>
      </c>
    </row>
    <row r="47" spans="1:6" x14ac:dyDescent="0.2">
      <c r="A47" s="9" t="s">
        <v>107</v>
      </c>
      <c r="B47" s="9" t="s">
        <v>108</v>
      </c>
      <c r="C47" s="9" t="s">
        <v>109</v>
      </c>
      <c r="D47" s="9">
        <v>115550</v>
      </c>
      <c r="E47" s="35">
        <v>1042.4920999999999</v>
      </c>
      <c r="F47" s="35">
        <v>0.473560054939832</v>
      </c>
    </row>
    <row r="48" spans="1:6" x14ac:dyDescent="0.2">
      <c r="A48" s="9" t="s">
        <v>110</v>
      </c>
      <c r="B48" s="9" t="s">
        <v>111</v>
      </c>
      <c r="C48" s="9" t="s">
        <v>34</v>
      </c>
      <c r="D48" s="9">
        <v>110848</v>
      </c>
      <c r="E48" s="35">
        <v>987.10144000000003</v>
      </c>
      <c r="F48" s="35">
        <v>0.44839842158764298</v>
      </c>
    </row>
    <row r="49" spans="1:10" x14ac:dyDescent="0.2">
      <c r="A49" s="9" t="s">
        <v>112</v>
      </c>
      <c r="B49" s="9" t="s">
        <v>113</v>
      </c>
      <c r="C49" s="9" t="s">
        <v>39</v>
      </c>
      <c r="D49" s="9">
        <v>166554</v>
      </c>
      <c r="E49" s="35">
        <v>951.27317100000005</v>
      </c>
      <c r="F49" s="35">
        <v>0.43212315481484098</v>
      </c>
    </row>
    <row r="50" spans="1:10" x14ac:dyDescent="0.2">
      <c r="A50" s="9" t="s">
        <v>114</v>
      </c>
      <c r="B50" s="9" t="s">
        <v>115</v>
      </c>
      <c r="C50" s="9" t="s">
        <v>39</v>
      </c>
      <c r="D50" s="9">
        <v>82674</v>
      </c>
      <c r="E50" s="35">
        <v>731.74757399999999</v>
      </c>
      <c r="F50" s="35">
        <v>0.33240196385711601</v>
      </c>
    </row>
    <row r="51" spans="1:10" x14ac:dyDescent="0.2">
      <c r="A51" s="9" t="s">
        <v>116</v>
      </c>
      <c r="B51" s="9" t="s">
        <v>117</v>
      </c>
      <c r="C51" s="9" t="s">
        <v>21</v>
      </c>
      <c r="D51" s="9">
        <v>224810</v>
      </c>
      <c r="E51" s="35">
        <v>725.01224999999999</v>
      </c>
      <c r="F51" s="35">
        <v>0.32934239112416402</v>
      </c>
    </row>
    <row r="52" spans="1:10" x14ac:dyDescent="0.2">
      <c r="A52" s="9" t="s">
        <v>118</v>
      </c>
      <c r="B52" s="9" t="s">
        <v>119</v>
      </c>
      <c r="C52" s="9" t="s">
        <v>120</v>
      </c>
      <c r="D52" s="9">
        <v>176929</v>
      </c>
      <c r="E52" s="35">
        <v>688.43073900000002</v>
      </c>
      <c r="F52" s="35">
        <v>0.31272495837916597</v>
      </c>
    </row>
    <row r="53" spans="1:10" x14ac:dyDescent="0.2">
      <c r="A53" s="9" t="s">
        <v>121</v>
      </c>
      <c r="B53" s="9" t="s">
        <v>122</v>
      </c>
      <c r="C53" s="9" t="s">
        <v>123</v>
      </c>
      <c r="D53" s="9">
        <v>115863</v>
      </c>
      <c r="E53" s="35">
        <v>462.6988905</v>
      </c>
      <c r="F53" s="35">
        <v>0.21018452994107101</v>
      </c>
    </row>
    <row r="54" spans="1:10" x14ac:dyDescent="0.2">
      <c r="A54" s="9" t="s">
        <v>124</v>
      </c>
      <c r="B54" s="9" t="s">
        <v>125</v>
      </c>
      <c r="C54" s="9" t="s">
        <v>123</v>
      </c>
      <c r="D54" s="9">
        <v>142885</v>
      </c>
      <c r="E54" s="35">
        <v>336.70850250000001</v>
      </c>
      <c r="F54" s="35">
        <v>0.15295242711442</v>
      </c>
    </row>
    <row r="55" spans="1:10" x14ac:dyDescent="0.2">
      <c r="A55" s="9" t="s">
        <v>126</v>
      </c>
      <c r="B55" s="9" t="s">
        <v>127</v>
      </c>
      <c r="C55" s="9" t="s">
        <v>123</v>
      </c>
      <c r="D55" s="9">
        <v>197360</v>
      </c>
      <c r="E55" s="35">
        <v>269.39640000000003</v>
      </c>
      <c r="F55" s="35">
        <v>0.122375386810694</v>
      </c>
    </row>
    <row r="56" spans="1:10" x14ac:dyDescent="0.2">
      <c r="A56" s="9" t="s">
        <v>128</v>
      </c>
      <c r="B56" s="9" t="s">
        <v>129</v>
      </c>
      <c r="C56" s="9" t="s">
        <v>130</v>
      </c>
      <c r="D56" s="9">
        <v>270000</v>
      </c>
      <c r="E56" s="35">
        <v>2.7E-2</v>
      </c>
      <c r="F56" s="54" t="s">
        <v>177</v>
      </c>
    </row>
    <row r="57" spans="1:10" x14ac:dyDescent="0.2">
      <c r="A57" s="9" t="s">
        <v>131</v>
      </c>
      <c r="B57" s="9" t="s">
        <v>132</v>
      </c>
      <c r="C57" s="9" t="s">
        <v>130</v>
      </c>
      <c r="D57" s="9">
        <v>27500</v>
      </c>
      <c r="E57" s="35">
        <v>2.7499999999999998E-3</v>
      </c>
      <c r="F57" s="54" t="s">
        <v>177</v>
      </c>
    </row>
    <row r="58" spans="1:10" x14ac:dyDescent="0.2">
      <c r="A58" s="8" t="s">
        <v>133</v>
      </c>
      <c r="B58" s="9"/>
      <c r="C58" s="9"/>
      <c r="D58" s="9"/>
      <c r="E58" s="37">
        <f>SUM(E7:E57)</f>
        <v>143366.72413700007</v>
      </c>
      <c r="F58" s="37">
        <f>SUM(F7:F57)</f>
        <v>65.12542365592013</v>
      </c>
      <c r="I58" s="2"/>
      <c r="J58" s="2"/>
    </row>
    <row r="59" spans="1:10" x14ac:dyDescent="0.2">
      <c r="A59" s="9"/>
      <c r="B59" s="9"/>
      <c r="C59" s="9"/>
      <c r="D59" s="9"/>
      <c r="E59" s="35"/>
      <c r="F59" s="35"/>
    </row>
    <row r="60" spans="1:10" x14ac:dyDescent="0.2">
      <c r="A60" s="8" t="s">
        <v>134</v>
      </c>
      <c r="B60" s="9"/>
      <c r="C60" s="9"/>
      <c r="D60" s="9"/>
      <c r="E60" s="35"/>
      <c r="F60" s="35"/>
    </row>
    <row r="61" spans="1:10" x14ac:dyDescent="0.2">
      <c r="A61" s="8" t="s">
        <v>8</v>
      </c>
      <c r="B61" s="9"/>
      <c r="C61" s="9"/>
      <c r="D61" s="9"/>
      <c r="E61" s="35"/>
      <c r="F61" s="35"/>
    </row>
    <row r="62" spans="1:10" x14ac:dyDescent="0.2">
      <c r="A62" s="8"/>
      <c r="B62" s="9"/>
      <c r="C62" s="9"/>
      <c r="D62" s="9"/>
      <c r="E62" s="35"/>
      <c r="F62" s="35"/>
    </row>
    <row r="63" spans="1:10" x14ac:dyDescent="0.2">
      <c r="A63" s="9" t="s">
        <v>135</v>
      </c>
      <c r="B63" s="9" t="s">
        <v>946</v>
      </c>
      <c r="C63" s="9" t="s">
        <v>136</v>
      </c>
      <c r="D63" s="9">
        <v>900</v>
      </c>
      <c r="E63" s="35">
        <v>9480.8250000000007</v>
      </c>
      <c r="F63" s="35">
        <v>4.3067376797147299</v>
      </c>
    </row>
    <row r="64" spans="1:10" x14ac:dyDescent="0.2">
      <c r="A64" s="9" t="s">
        <v>137</v>
      </c>
      <c r="B64" s="9" t="s">
        <v>948</v>
      </c>
      <c r="C64" s="9" t="s">
        <v>138</v>
      </c>
      <c r="D64" s="9">
        <v>900</v>
      </c>
      <c r="E64" s="35">
        <v>8913.8520000000008</v>
      </c>
      <c r="F64" s="35">
        <v>4.0491858334902799</v>
      </c>
    </row>
    <row r="65" spans="1:6" x14ac:dyDescent="0.2">
      <c r="A65" s="9" t="s">
        <v>139</v>
      </c>
      <c r="B65" s="9" t="s">
        <v>1035</v>
      </c>
      <c r="C65" s="9" t="s">
        <v>140</v>
      </c>
      <c r="D65" s="9">
        <v>800</v>
      </c>
      <c r="E65" s="35">
        <v>7947.152</v>
      </c>
      <c r="F65" s="35">
        <v>3.61005492294397</v>
      </c>
    </row>
    <row r="66" spans="1:6" x14ac:dyDescent="0.2">
      <c r="A66" s="9" t="s">
        <v>141</v>
      </c>
      <c r="B66" s="9" t="s">
        <v>945</v>
      </c>
      <c r="C66" s="9" t="s">
        <v>142</v>
      </c>
      <c r="D66" s="9">
        <v>350</v>
      </c>
      <c r="E66" s="35">
        <v>3528.3184999999999</v>
      </c>
      <c r="F66" s="35">
        <v>1.6027658173191199</v>
      </c>
    </row>
    <row r="67" spans="1:6" x14ac:dyDescent="0.2">
      <c r="A67" s="9" t="s">
        <v>143</v>
      </c>
      <c r="B67" s="9" t="s">
        <v>952</v>
      </c>
      <c r="C67" s="9" t="s">
        <v>144</v>
      </c>
      <c r="D67" s="9">
        <v>300</v>
      </c>
      <c r="E67" s="35">
        <v>2994.93</v>
      </c>
      <c r="F67" s="35">
        <v>1.36046998854087</v>
      </c>
    </row>
    <row r="68" spans="1:6" x14ac:dyDescent="0.2">
      <c r="A68" s="9" t="s">
        <v>145</v>
      </c>
      <c r="B68" s="9" t="s">
        <v>768</v>
      </c>
      <c r="C68" s="9" t="s">
        <v>140</v>
      </c>
      <c r="D68" s="9">
        <v>270</v>
      </c>
      <c r="E68" s="35">
        <v>2674.9331999999999</v>
      </c>
      <c r="F68" s="35">
        <v>1.2151089808281299</v>
      </c>
    </row>
    <row r="69" spans="1:6" x14ac:dyDescent="0.2">
      <c r="A69" s="9" t="s">
        <v>146</v>
      </c>
      <c r="B69" s="9" t="s">
        <v>815</v>
      </c>
      <c r="C69" s="9" t="s">
        <v>147</v>
      </c>
      <c r="D69" s="9">
        <v>200</v>
      </c>
      <c r="E69" s="35">
        <v>2050.6439999999998</v>
      </c>
      <c r="F69" s="35">
        <v>0.93152080989586195</v>
      </c>
    </row>
    <row r="70" spans="1:6" x14ac:dyDescent="0.2">
      <c r="A70" s="9" t="s">
        <v>148</v>
      </c>
      <c r="B70" s="9" t="s">
        <v>950</v>
      </c>
      <c r="C70" s="9" t="s">
        <v>149</v>
      </c>
      <c r="D70" s="9">
        <v>210</v>
      </c>
      <c r="E70" s="35">
        <v>2031.0171</v>
      </c>
      <c r="F70" s="35">
        <v>0.92260513960704305</v>
      </c>
    </row>
    <row r="71" spans="1:6" x14ac:dyDescent="0.2">
      <c r="A71" s="9" t="s">
        <v>150</v>
      </c>
      <c r="B71" s="9" t="s">
        <v>817</v>
      </c>
      <c r="C71" s="9" t="s">
        <v>140</v>
      </c>
      <c r="D71" s="9">
        <v>200</v>
      </c>
      <c r="E71" s="35">
        <v>2004.6579999999999</v>
      </c>
      <c r="F71" s="35">
        <v>0.91063131568630096</v>
      </c>
    </row>
    <row r="72" spans="1:6" x14ac:dyDescent="0.2">
      <c r="A72" s="9" t="s">
        <v>151</v>
      </c>
      <c r="B72" s="9" t="s">
        <v>802</v>
      </c>
      <c r="C72" s="9" t="s">
        <v>140</v>
      </c>
      <c r="D72" s="9">
        <v>200</v>
      </c>
      <c r="E72" s="35">
        <v>1992.854</v>
      </c>
      <c r="F72" s="35">
        <v>0.90526925789371904</v>
      </c>
    </row>
    <row r="73" spans="1:6" x14ac:dyDescent="0.2">
      <c r="A73" s="9" t="s">
        <v>152</v>
      </c>
      <c r="B73" s="9" t="s">
        <v>913</v>
      </c>
      <c r="C73" s="9" t="s">
        <v>153</v>
      </c>
      <c r="D73" s="9">
        <v>180</v>
      </c>
      <c r="E73" s="35">
        <v>1894.6025999999999</v>
      </c>
      <c r="F73" s="35">
        <v>0.86063780372546705</v>
      </c>
    </row>
    <row r="74" spans="1:6" x14ac:dyDescent="0.2">
      <c r="A74" s="9" t="s">
        <v>154</v>
      </c>
      <c r="B74" s="9" t="s">
        <v>744</v>
      </c>
      <c r="C74" s="9" t="s">
        <v>144</v>
      </c>
      <c r="D74" s="9">
        <v>120</v>
      </c>
      <c r="E74" s="35">
        <v>1228.8155999999999</v>
      </c>
      <c r="F74" s="35">
        <v>0.55819893795542697</v>
      </c>
    </row>
    <row r="75" spans="1:6" x14ac:dyDescent="0.2">
      <c r="A75" s="9" t="s">
        <v>155</v>
      </c>
      <c r="B75" s="9" t="s">
        <v>714</v>
      </c>
      <c r="C75" s="9" t="s">
        <v>140</v>
      </c>
      <c r="D75" s="9">
        <v>120</v>
      </c>
      <c r="E75" s="35">
        <v>1201.4688000000001</v>
      </c>
      <c r="F75" s="35">
        <v>0.54577644371261402</v>
      </c>
    </row>
    <row r="76" spans="1:6" x14ac:dyDescent="0.2">
      <c r="A76" s="9" t="s">
        <v>156</v>
      </c>
      <c r="B76" s="9" t="s">
        <v>1002</v>
      </c>
      <c r="C76" s="9" t="s">
        <v>149</v>
      </c>
      <c r="D76" s="9">
        <v>100</v>
      </c>
      <c r="E76" s="35">
        <v>991.29600000000005</v>
      </c>
      <c r="F76" s="35">
        <v>0.450303832730854</v>
      </c>
    </row>
    <row r="77" spans="1:6" x14ac:dyDescent="0.2">
      <c r="A77" s="9" t="s">
        <v>157</v>
      </c>
      <c r="B77" s="9" t="s">
        <v>954</v>
      </c>
      <c r="C77" s="9" t="s">
        <v>158</v>
      </c>
      <c r="D77" s="9">
        <v>100</v>
      </c>
      <c r="E77" s="35">
        <v>990.87300000000005</v>
      </c>
      <c r="F77" s="35">
        <v>0.45011168172727301</v>
      </c>
    </row>
    <row r="78" spans="1:6" x14ac:dyDescent="0.2">
      <c r="A78" s="9" t="s">
        <v>159</v>
      </c>
      <c r="B78" s="9" t="s">
        <v>854</v>
      </c>
      <c r="C78" s="9" t="s">
        <v>147</v>
      </c>
      <c r="D78" s="9">
        <v>90</v>
      </c>
      <c r="E78" s="35">
        <v>918.38699999999994</v>
      </c>
      <c r="F78" s="35">
        <v>0.41718435868821302</v>
      </c>
    </row>
    <row r="79" spans="1:6" x14ac:dyDescent="0.2">
      <c r="A79" s="9" t="s">
        <v>160</v>
      </c>
      <c r="B79" s="9" t="s">
        <v>734</v>
      </c>
      <c r="C79" s="9" t="s">
        <v>161</v>
      </c>
      <c r="D79" s="9">
        <v>90</v>
      </c>
      <c r="E79" s="35">
        <v>911.40660000000003</v>
      </c>
      <c r="F79" s="35">
        <v>0.41401345829721498</v>
      </c>
    </row>
    <row r="80" spans="1:6" x14ac:dyDescent="0.2">
      <c r="A80" s="9" t="s">
        <v>162</v>
      </c>
      <c r="B80" s="9" t="s">
        <v>949</v>
      </c>
      <c r="C80" s="9" t="s">
        <v>149</v>
      </c>
      <c r="D80" s="9">
        <v>50</v>
      </c>
      <c r="E80" s="35">
        <v>506.82150000000001</v>
      </c>
      <c r="F80" s="35">
        <v>0.23022756468340499</v>
      </c>
    </row>
    <row r="81" spans="1:10" x14ac:dyDescent="0.2">
      <c r="A81" s="9" t="s">
        <v>163</v>
      </c>
      <c r="B81" s="9" t="s">
        <v>752</v>
      </c>
      <c r="C81" s="9" t="s">
        <v>149</v>
      </c>
      <c r="D81" s="9">
        <v>5</v>
      </c>
      <c r="E81" s="35">
        <v>499.10599999999999</v>
      </c>
      <c r="F81" s="35">
        <v>0.226722739463253</v>
      </c>
    </row>
    <row r="82" spans="1:10" x14ac:dyDescent="0.2">
      <c r="A82" s="9" t="s">
        <v>164</v>
      </c>
      <c r="B82" s="9" t="s">
        <v>955</v>
      </c>
      <c r="C82" s="9" t="s">
        <v>149</v>
      </c>
      <c r="D82" s="9">
        <v>50</v>
      </c>
      <c r="E82" s="35">
        <v>492.47250000000003</v>
      </c>
      <c r="F82" s="35">
        <v>0.22370942106549899</v>
      </c>
    </row>
    <row r="83" spans="1:10" x14ac:dyDescent="0.2">
      <c r="A83" s="8" t="s">
        <v>133</v>
      </c>
      <c r="B83" s="9"/>
      <c r="C83" s="9"/>
      <c r="D83" s="9"/>
      <c r="E83" s="37">
        <f>SUM(E63:E82)</f>
        <v>53254.433400000016</v>
      </c>
      <c r="F83" s="37">
        <f>SUM(F63:F82)</f>
        <v>24.191235987969247</v>
      </c>
    </row>
    <row r="84" spans="1:10" x14ac:dyDescent="0.2">
      <c r="A84" s="9"/>
      <c r="B84" s="9"/>
      <c r="C84" s="9"/>
      <c r="D84" s="9"/>
      <c r="E84" s="35"/>
      <c r="F84" s="35"/>
    </row>
    <row r="85" spans="1:10" x14ac:dyDescent="0.2">
      <c r="A85" s="8" t="s">
        <v>165</v>
      </c>
      <c r="B85" s="9"/>
      <c r="C85" s="9"/>
      <c r="D85" s="9"/>
      <c r="E85" s="35"/>
      <c r="F85" s="35"/>
    </row>
    <row r="86" spans="1:10" x14ac:dyDescent="0.2">
      <c r="A86" s="9" t="s">
        <v>166</v>
      </c>
      <c r="B86" s="9" t="s">
        <v>933</v>
      </c>
      <c r="C86" s="9" t="s">
        <v>167</v>
      </c>
      <c r="D86" s="9">
        <v>200</v>
      </c>
      <c r="E86" s="35">
        <v>2016.22</v>
      </c>
      <c r="F86" s="35">
        <v>0.91588344311749603</v>
      </c>
    </row>
    <row r="87" spans="1:10" x14ac:dyDescent="0.2">
      <c r="A87" s="9" t="s">
        <v>168</v>
      </c>
      <c r="B87" s="9" t="s">
        <v>788</v>
      </c>
      <c r="C87" s="9" t="s">
        <v>140</v>
      </c>
      <c r="D87" s="9">
        <v>14</v>
      </c>
      <c r="E87" s="35">
        <v>1508.8556000000001</v>
      </c>
      <c r="F87" s="35">
        <v>0.685409261933279</v>
      </c>
    </row>
    <row r="88" spans="1:10" x14ac:dyDescent="0.2">
      <c r="A88" s="8" t="s">
        <v>133</v>
      </c>
      <c r="B88" s="9"/>
      <c r="C88" s="9"/>
      <c r="D88" s="9"/>
      <c r="E88" s="37">
        <f>SUM(E86:E87)</f>
        <v>3525.0756000000001</v>
      </c>
      <c r="F88" s="37">
        <f>SUM(F86:F87)</f>
        <v>1.601292705050775</v>
      </c>
    </row>
    <row r="89" spans="1:10" x14ac:dyDescent="0.2">
      <c r="A89" s="9"/>
      <c r="B89" s="9"/>
      <c r="C89" s="9"/>
      <c r="D89" s="9"/>
      <c r="E89" s="35"/>
      <c r="F89" s="35"/>
    </row>
    <row r="90" spans="1:10" x14ac:dyDescent="0.2">
      <c r="A90" s="9"/>
      <c r="B90" s="9"/>
      <c r="C90" s="9"/>
      <c r="D90" s="9"/>
      <c r="E90" s="35"/>
      <c r="F90" s="35"/>
    </row>
    <row r="91" spans="1:10" x14ac:dyDescent="0.2">
      <c r="A91" s="8" t="s">
        <v>169</v>
      </c>
      <c r="B91" s="9"/>
      <c r="C91" s="9"/>
      <c r="D91" s="9"/>
      <c r="E91" s="35"/>
      <c r="F91" s="35"/>
    </row>
    <row r="92" spans="1:10" x14ac:dyDescent="0.2">
      <c r="A92" s="9" t="s">
        <v>170</v>
      </c>
      <c r="B92" s="9" t="s">
        <v>171</v>
      </c>
      <c r="C92" s="9" t="s">
        <v>172</v>
      </c>
      <c r="D92" s="9">
        <v>13150000</v>
      </c>
      <c r="E92" s="35">
        <v>12313.5548</v>
      </c>
      <c r="F92" s="35">
        <v>5.5935269798137002</v>
      </c>
    </row>
    <row r="93" spans="1:10" x14ac:dyDescent="0.2">
      <c r="A93" s="9" t="s">
        <v>173</v>
      </c>
      <c r="B93" s="9" t="s">
        <v>174</v>
      </c>
      <c r="C93" s="9" t="s">
        <v>172</v>
      </c>
      <c r="D93" s="9">
        <v>4050000</v>
      </c>
      <c r="E93" s="35">
        <v>3903.3697499999998</v>
      </c>
      <c r="F93" s="35">
        <v>1.7731357324055299</v>
      </c>
    </row>
    <row r="94" spans="1:10" x14ac:dyDescent="0.2">
      <c r="A94" s="8" t="s">
        <v>133</v>
      </c>
      <c r="B94" s="9"/>
      <c r="C94" s="9"/>
      <c r="D94" s="9"/>
      <c r="E94" s="37">
        <f>SUM(E92:E93)</f>
        <v>16216.92455</v>
      </c>
      <c r="F94" s="37">
        <f>SUM(F92:F93)</f>
        <v>7.3666627122192301</v>
      </c>
      <c r="I94" s="2"/>
      <c r="J94" s="2"/>
    </row>
    <row r="95" spans="1:10" x14ac:dyDescent="0.2">
      <c r="A95" s="9"/>
      <c r="B95" s="9"/>
      <c r="C95" s="9"/>
      <c r="D95" s="9"/>
      <c r="E95" s="35"/>
      <c r="F95" s="35"/>
    </row>
    <row r="96" spans="1:10" x14ac:dyDescent="0.2">
      <c r="A96" s="8" t="s">
        <v>133</v>
      </c>
      <c r="B96" s="9"/>
      <c r="C96" s="9"/>
      <c r="D96" s="9"/>
      <c r="E96" s="37">
        <v>216363.15768700009</v>
      </c>
      <c r="F96" s="37">
        <v>98.284628575325726</v>
      </c>
      <c r="I96" s="2"/>
      <c r="J96" s="2"/>
    </row>
    <row r="97" spans="1:10" x14ac:dyDescent="0.2">
      <c r="A97" s="9"/>
      <c r="B97" s="9"/>
      <c r="C97" s="9"/>
      <c r="D97" s="9"/>
      <c r="E97" s="35"/>
      <c r="F97" s="35"/>
    </row>
    <row r="98" spans="1:10" x14ac:dyDescent="0.2">
      <c r="A98" s="8" t="s">
        <v>175</v>
      </c>
      <c r="B98" s="9"/>
      <c r="C98" s="9"/>
      <c r="D98" s="9"/>
      <c r="E98" s="37">
        <v>3776.2054564999999</v>
      </c>
      <c r="F98" s="37">
        <v>1.72</v>
      </c>
      <c r="I98" s="2"/>
      <c r="J98" s="2"/>
    </row>
    <row r="99" spans="1:10" x14ac:dyDescent="0.2">
      <c r="A99" s="9"/>
      <c r="B99" s="9"/>
      <c r="C99" s="9"/>
      <c r="D99" s="9"/>
      <c r="E99" s="35"/>
      <c r="F99" s="35"/>
    </row>
    <row r="100" spans="1:10" x14ac:dyDescent="0.2">
      <c r="A100" s="13" t="s">
        <v>176</v>
      </c>
      <c r="B100" s="6"/>
      <c r="C100" s="6"/>
      <c r="D100" s="6"/>
      <c r="E100" s="40">
        <v>220139.3654565</v>
      </c>
      <c r="F100" s="40">
        <f xml:space="preserve"> ROUND(SUM(F96:F99),2)</f>
        <v>100</v>
      </c>
      <c r="I100" s="2"/>
      <c r="J100" s="2"/>
    </row>
    <row r="101" spans="1:10" x14ac:dyDescent="0.2">
      <c r="F101" s="52" t="s">
        <v>178</v>
      </c>
    </row>
    <row r="102" spans="1:10" x14ac:dyDescent="0.2">
      <c r="A102" s="1" t="s">
        <v>179</v>
      </c>
    </row>
    <row r="103" spans="1:10" x14ac:dyDescent="0.2">
      <c r="A103" s="1" t="s">
        <v>180</v>
      </c>
    </row>
    <row r="104" spans="1:10" x14ac:dyDescent="0.2">
      <c r="A104" s="1" t="s">
        <v>648</v>
      </c>
    </row>
    <row r="105" spans="1:10" x14ac:dyDescent="0.2">
      <c r="A105" s="3" t="s">
        <v>623</v>
      </c>
      <c r="D105" s="15">
        <v>21.911000000000001</v>
      </c>
    </row>
    <row r="106" spans="1:10" x14ac:dyDescent="0.2">
      <c r="A106" s="3" t="s">
        <v>663</v>
      </c>
      <c r="D106" s="15">
        <v>112.8232</v>
      </c>
    </row>
    <row r="107" spans="1:10" x14ac:dyDescent="0.2">
      <c r="A107" s="3" t="s">
        <v>624</v>
      </c>
      <c r="D107" s="15">
        <v>23.148199999999999</v>
      </c>
    </row>
    <row r="108" spans="1:10" x14ac:dyDescent="0.2">
      <c r="A108" s="3" t="s">
        <v>662</v>
      </c>
      <c r="D108" s="15">
        <v>107.7359</v>
      </c>
    </row>
    <row r="110" spans="1:10" x14ac:dyDescent="0.2">
      <c r="A110" s="1" t="s">
        <v>181</v>
      </c>
    </row>
    <row r="111" spans="1:10" x14ac:dyDescent="0.2">
      <c r="A111" s="3" t="s">
        <v>662</v>
      </c>
      <c r="D111" s="15">
        <v>117.31789999999999</v>
      </c>
      <c r="F111" s="36"/>
    </row>
    <row r="112" spans="1:10" x14ac:dyDescent="0.2">
      <c r="A112" s="3" t="s">
        <v>623</v>
      </c>
      <c r="D112" s="15">
        <v>23.8599</v>
      </c>
      <c r="F112" s="36"/>
    </row>
    <row r="113" spans="1:6" x14ac:dyDescent="0.2">
      <c r="A113" s="3" t="s">
        <v>663</v>
      </c>
      <c r="D113" s="15">
        <v>123.6998</v>
      </c>
      <c r="F113" s="36"/>
    </row>
    <row r="114" spans="1:6" x14ac:dyDescent="0.2">
      <c r="A114" s="3" t="s">
        <v>624</v>
      </c>
      <c r="D114" s="15">
        <v>25.379100000000001</v>
      </c>
      <c r="F114" s="36"/>
    </row>
    <row r="116" spans="1:6" x14ac:dyDescent="0.2">
      <c r="A116" s="1" t="s">
        <v>182</v>
      </c>
      <c r="D116" s="16" t="s">
        <v>183</v>
      </c>
      <c r="F116" s="36"/>
    </row>
    <row r="118" spans="1:6" x14ac:dyDescent="0.2">
      <c r="A118" s="1" t="s">
        <v>184</v>
      </c>
      <c r="D118" s="17">
        <v>4.7563781695001159</v>
      </c>
      <c r="E118" s="42" t="s">
        <v>185</v>
      </c>
      <c r="F118" s="3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9.14062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57" t="s">
        <v>1036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1445052</v>
      </c>
      <c r="E8" s="10">
        <v>27057.15365</v>
      </c>
      <c r="F8" s="10">
        <v>7.5892826180041446</v>
      </c>
    </row>
    <row r="9" spans="1:6" x14ac:dyDescent="0.2">
      <c r="A9" s="10" t="s">
        <v>12</v>
      </c>
      <c r="B9" s="10" t="s">
        <v>13</v>
      </c>
      <c r="C9" s="10" t="s">
        <v>11</v>
      </c>
      <c r="D9" s="10">
        <v>3637287</v>
      </c>
      <c r="E9" s="10">
        <v>20512.480039999999</v>
      </c>
      <c r="F9" s="10">
        <v>5.7535618947016971</v>
      </c>
    </row>
    <row r="10" spans="1:6" x14ac:dyDescent="0.2">
      <c r="A10" s="10" t="s">
        <v>17</v>
      </c>
      <c r="B10" s="10" t="s">
        <v>18</v>
      </c>
      <c r="C10" s="10" t="s">
        <v>11</v>
      </c>
      <c r="D10" s="10">
        <v>1689385</v>
      </c>
      <c r="E10" s="10">
        <v>17066.167270000002</v>
      </c>
      <c r="F10" s="10">
        <v>4.7869028758005463</v>
      </c>
    </row>
    <row r="11" spans="1:6" x14ac:dyDescent="0.2">
      <c r="A11" s="10" t="s">
        <v>14</v>
      </c>
      <c r="B11" s="10" t="s">
        <v>15</v>
      </c>
      <c r="C11" s="10" t="s">
        <v>16</v>
      </c>
      <c r="D11" s="10">
        <v>2177610</v>
      </c>
      <c r="E11" s="10">
        <v>16356.028710000001</v>
      </c>
      <c r="F11" s="10">
        <v>4.5877155444390114</v>
      </c>
    </row>
    <row r="12" spans="1:6" x14ac:dyDescent="0.2">
      <c r="A12" s="10" t="s">
        <v>24</v>
      </c>
      <c r="B12" s="10" t="s">
        <v>25</v>
      </c>
      <c r="C12" s="10" t="s">
        <v>26</v>
      </c>
      <c r="D12" s="10">
        <v>2121971</v>
      </c>
      <c r="E12" s="10">
        <v>11239.019399999999</v>
      </c>
      <c r="F12" s="10">
        <v>3.1524415198725593</v>
      </c>
    </row>
    <row r="13" spans="1:6" x14ac:dyDescent="0.2">
      <c r="A13" s="10" t="s">
        <v>22</v>
      </c>
      <c r="B13" s="10" t="s">
        <v>23</v>
      </c>
      <c r="C13" s="10" t="s">
        <v>11</v>
      </c>
      <c r="D13" s="10">
        <v>3495798</v>
      </c>
      <c r="E13" s="10">
        <v>10833.477999999999</v>
      </c>
      <c r="F13" s="10">
        <v>3.0386908889779058</v>
      </c>
    </row>
    <row r="14" spans="1:6" x14ac:dyDescent="0.2">
      <c r="A14" s="10" t="s">
        <v>19</v>
      </c>
      <c r="B14" s="10" t="s">
        <v>20</v>
      </c>
      <c r="C14" s="10" t="s">
        <v>21</v>
      </c>
      <c r="D14" s="10">
        <v>791732</v>
      </c>
      <c r="E14" s="10">
        <v>10829.70616</v>
      </c>
      <c r="F14" s="10">
        <v>3.0376329225665026</v>
      </c>
    </row>
    <row r="15" spans="1:6" x14ac:dyDescent="0.2">
      <c r="A15" s="10" t="s">
        <v>43</v>
      </c>
      <c r="B15" s="10" t="s">
        <v>44</v>
      </c>
      <c r="C15" s="10" t="s">
        <v>11</v>
      </c>
      <c r="D15" s="10">
        <v>3350985</v>
      </c>
      <c r="E15" s="10">
        <v>10560.62923</v>
      </c>
      <c r="F15" s="10">
        <v>2.9621593197562928</v>
      </c>
    </row>
    <row r="16" spans="1:6" x14ac:dyDescent="0.2">
      <c r="A16" s="10" t="s">
        <v>40</v>
      </c>
      <c r="B16" s="10" t="s">
        <v>41</v>
      </c>
      <c r="C16" s="10" t="s">
        <v>42</v>
      </c>
      <c r="D16" s="10">
        <v>3551970</v>
      </c>
      <c r="E16" s="10">
        <v>9716.4139350000005</v>
      </c>
      <c r="F16" s="10">
        <v>2.7253646980057993</v>
      </c>
    </row>
    <row r="17" spans="1:6" x14ac:dyDescent="0.2">
      <c r="A17" s="10" t="s">
        <v>32</v>
      </c>
      <c r="B17" s="10" t="s">
        <v>33</v>
      </c>
      <c r="C17" s="10" t="s">
        <v>34</v>
      </c>
      <c r="D17" s="10">
        <v>860942</v>
      </c>
      <c r="E17" s="10">
        <v>8971.4461109999993</v>
      </c>
      <c r="F17" s="10">
        <v>2.5164080785923013</v>
      </c>
    </row>
    <row r="18" spans="1:6" x14ac:dyDescent="0.2">
      <c r="A18" s="10" t="s">
        <v>50</v>
      </c>
      <c r="B18" s="10" t="s">
        <v>51</v>
      </c>
      <c r="C18" s="10" t="s">
        <v>52</v>
      </c>
      <c r="D18" s="10">
        <v>2283961</v>
      </c>
      <c r="E18" s="10">
        <v>8874.3304659999994</v>
      </c>
      <c r="F18" s="10">
        <v>2.4891680338311719</v>
      </c>
    </row>
    <row r="19" spans="1:6" x14ac:dyDescent="0.2">
      <c r="A19" s="10" t="s">
        <v>45</v>
      </c>
      <c r="B19" s="10" t="s">
        <v>46</v>
      </c>
      <c r="C19" s="10" t="s">
        <v>31</v>
      </c>
      <c r="D19" s="10">
        <v>4274158</v>
      </c>
      <c r="E19" s="10">
        <v>8563.2755529999995</v>
      </c>
      <c r="F19" s="10">
        <v>2.401919993072247</v>
      </c>
    </row>
    <row r="20" spans="1:6" x14ac:dyDescent="0.2">
      <c r="A20" s="10" t="s">
        <v>29</v>
      </c>
      <c r="B20" s="10" t="s">
        <v>30</v>
      </c>
      <c r="C20" s="10" t="s">
        <v>31</v>
      </c>
      <c r="D20" s="10">
        <v>4780035</v>
      </c>
      <c r="E20" s="10">
        <v>8460.6619499999997</v>
      </c>
      <c r="F20" s="10">
        <v>2.3731378216845083</v>
      </c>
    </row>
    <row r="21" spans="1:6" x14ac:dyDescent="0.2">
      <c r="A21" s="10" t="s">
        <v>55</v>
      </c>
      <c r="B21" s="10" t="s">
        <v>56</v>
      </c>
      <c r="C21" s="10" t="s">
        <v>49</v>
      </c>
      <c r="D21" s="10">
        <v>2837218</v>
      </c>
      <c r="E21" s="10">
        <v>7227.8128550000001</v>
      </c>
      <c r="F21" s="10">
        <v>2.0273349952550688</v>
      </c>
    </row>
    <row r="22" spans="1:6" x14ac:dyDescent="0.2">
      <c r="A22" s="10" t="s">
        <v>35</v>
      </c>
      <c r="B22" s="10" t="s">
        <v>36</v>
      </c>
      <c r="C22" s="10" t="s">
        <v>34</v>
      </c>
      <c r="D22" s="10">
        <v>1272425</v>
      </c>
      <c r="E22" s="10">
        <v>6413.6582129999997</v>
      </c>
      <c r="F22" s="10">
        <v>1.7989721100519538</v>
      </c>
    </row>
    <row r="23" spans="1:6" x14ac:dyDescent="0.2">
      <c r="A23" s="10" t="s">
        <v>47</v>
      </c>
      <c r="B23" s="10" t="s">
        <v>48</v>
      </c>
      <c r="C23" s="10" t="s">
        <v>49</v>
      </c>
      <c r="D23" s="10">
        <v>2795176</v>
      </c>
      <c r="E23" s="10">
        <v>6359.0254000000004</v>
      </c>
      <c r="F23" s="10">
        <v>1.7836481087384022</v>
      </c>
    </row>
    <row r="24" spans="1:6" x14ac:dyDescent="0.2">
      <c r="A24" s="10" t="s">
        <v>92</v>
      </c>
      <c r="B24" s="10" t="s">
        <v>93</v>
      </c>
      <c r="C24" s="10" t="s">
        <v>94</v>
      </c>
      <c r="D24" s="10">
        <v>541768</v>
      </c>
      <c r="E24" s="10">
        <v>6315.6604600000001</v>
      </c>
      <c r="F24" s="10">
        <v>1.7714846421140111</v>
      </c>
    </row>
    <row r="25" spans="1:6" x14ac:dyDescent="0.2">
      <c r="A25" s="10" t="s">
        <v>27</v>
      </c>
      <c r="B25" s="10" t="s">
        <v>28</v>
      </c>
      <c r="C25" s="10" t="s">
        <v>16</v>
      </c>
      <c r="D25" s="10">
        <v>1446634</v>
      </c>
      <c r="E25" s="10">
        <v>6247.2889290000003</v>
      </c>
      <c r="F25" s="10">
        <v>1.7523070568255958</v>
      </c>
    </row>
    <row r="26" spans="1:6" x14ac:dyDescent="0.2">
      <c r="A26" s="10" t="s">
        <v>37</v>
      </c>
      <c r="B26" s="10" t="s">
        <v>38</v>
      </c>
      <c r="C26" s="10" t="s">
        <v>39</v>
      </c>
      <c r="D26" s="10">
        <v>242107</v>
      </c>
      <c r="E26" s="10">
        <v>5844.9471940000003</v>
      </c>
      <c r="F26" s="10">
        <v>1.6394539025200199</v>
      </c>
    </row>
    <row r="27" spans="1:6" x14ac:dyDescent="0.2">
      <c r="A27" s="10" t="s">
        <v>59</v>
      </c>
      <c r="B27" s="10" t="s">
        <v>60</v>
      </c>
      <c r="C27" s="10" t="s">
        <v>61</v>
      </c>
      <c r="D27" s="10">
        <v>649808</v>
      </c>
      <c r="E27" s="10">
        <v>5576.3273520000002</v>
      </c>
      <c r="F27" s="10">
        <v>1.5641085086876714</v>
      </c>
    </row>
    <row r="28" spans="1:6" x14ac:dyDescent="0.2">
      <c r="A28" s="10" t="s">
        <v>81</v>
      </c>
      <c r="B28" s="10" t="s">
        <v>82</v>
      </c>
      <c r="C28" s="10" t="s">
        <v>21</v>
      </c>
      <c r="D28" s="10">
        <v>511834</v>
      </c>
      <c r="E28" s="10">
        <v>5522.6888600000002</v>
      </c>
      <c r="F28" s="10">
        <v>1.5490634052648449</v>
      </c>
    </row>
    <row r="29" spans="1:6" x14ac:dyDescent="0.2">
      <c r="A29" s="10" t="s">
        <v>76</v>
      </c>
      <c r="B29" s="10" t="s">
        <v>77</v>
      </c>
      <c r="C29" s="10" t="s">
        <v>78</v>
      </c>
      <c r="D29" s="10">
        <v>750000</v>
      </c>
      <c r="E29" s="10">
        <v>4919.25</v>
      </c>
      <c r="F29" s="10">
        <v>1.3798043578991499</v>
      </c>
    </row>
    <row r="30" spans="1:6" x14ac:dyDescent="0.2">
      <c r="A30" s="10" t="s">
        <v>73</v>
      </c>
      <c r="B30" s="10" t="s">
        <v>74</v>
      </c>
      <c r="C30" s="10" t="s">
        <v>75</v>
      </c>
      <c r="D30" s="10">
        <v>402972</v>
      </c>
      <c r="E30" s="10">
        <v>4812.0901379999996</v>
      </c>
      <c r="F30" s="10">
        <v>1.3497470026967364</v>
      </c>
    </row>
    <row r="31" spans="1:6" x14ac:dyDescent="0.2">
      <c r="A31" s="10" t="s">
        <v>79</v>
      </c>
      <c r="B31" s="10" t="s">
        <v>80</v>
      </c>
      <c r="C31" s="10" t="s">
        <v>52</v>
      </c>
      <c r="D31" s="10">
        <v>919031</v>
      </c>
      <c r="E31" s="10">
        <v>4757.8234869999997</v>
      </c>
      <c r="F31" s="10">
        <v>1.3345257064547498</v>
      </c>
    </row>
    <row r="32" spans="1:6" x14ac:dyDescent="0.2">
      <c r="A32" s="10" t="s">
        <v>65</v>
      </c>
      <c r="B32" s="10" t="s">
        <v>66</v>
      </c>
      <c r="C32" s="10" t="s">
        <v>16</v>
      </c>
      <c r="D32" s="10">
        <v>599546</v>
      </c>
      <c r="E32" s="10">
        <v>4620.7010220000002</v>
      </c>
      <c r="F32" s="10">
        <v>1.2960641168276985</v>
      </c>
    </row>
    <row r="33" spans="1:6" x14ac:dyDescent="0.2">
      <c r="A33" s="10" t="s">
        <v>103</v>
      </c>
      <c r="B33" s="10" t="s">
        <v>104</v>
      </c>
      <c r="C33" s="10" t="s">
        <v>11</v>
      </c>
      <c r="D33" s="10">
        <v>3587500</v>
      </c>
      <c r="E33" s="10">
        <v>4491.55</v>
      </c>
      <c r="F33" s="10">
        <v>1.2598384436086651</v>
      </c>
    </row>
    <row r="34" spans="1:6" x14ac:dyDescent="0.2">
      <c r="A34" s="10" t="s">
        <v>1038</v>
      </c>
      <c r="B34" s="10" t="s">
        <v>1039</v>
      </c>
      <c r="C34" s="10" t="s">
        <v>16</v>
      </c>
      <c r="D34" s="10">
        <v>1791828</v>
      </c>
      <c r="E34" s="10">
        <v>4373.8521479999999</v>
      </c>
      <c r="F34" s="10">
        <v>1.2268252791821839</v>
      </c>
    </row>
    <row r="35" spans="1:6" x14ac:dyDescent="0.2">
      <c r="A35" s="10" t="s">
        <v>62</v>
      </c>
      <c r="B35" s="10" t="s">
        <v>63</v>
      </c>
      <c r="C35" s="10" t="s">
        <v>64</v>
      </c>
      <c r="D35" s="10">
        <v>2524608</v>
      </c>
      <c r="E35" s="10">
        <v>4353.6864960000003</v>
      </c>
      <c r="F35" s="10">
        <v>1.221168999361179</v>
      </c>
    </row>
    <row r="36" spans="1:6" x14ac:dyDescent="0.2">
      <c r="A36" s="10" t="s">
        <v>85</v>
      </c>
      <c r="B36" s="10" t="s">
        <v>86</v>
      </c>
      <c r="C36" s="10" t="s">
        <v>39</v>
      </c>
      <c r="D36" s="10">
        <v>920735</v>
      </c>
      <c r="E36" s="10">
        <v>3991.3862250000002</v>
      </c>
      <c r="F36" s="10">
        <v>1.1195471072447296</v>
      </c>
    </row>
    <row r="37" spans="1:6" x14ac:dyDescent="0.2">
      <c r="A37" s="10" t="s">
        <v>53</v>
      </c>
      <c r="B37" s="10" t="s">
        <v>54</v>
      </c>
      <c r="C37" s="10" t="s">
        <v>11</v>
      </c>
      <c r="D37" s="10">
        <v>238867</v>
      </c>
      <c r="E37" s="10">
        <v>3938.6779630000001</v>
      </c>
      <c r="F37" s="10">
        <v>1.1047629247768962</v>
      </c>
    </row>
    <row r="38" spans="1:6" x14ac:dyDescent="0.2">
      <c r="A38" s="10" t="s">
        <v>67</v>
      </c>
      <c r="B38" s="10" t="s">
        <v>68</v>
      </c>
      <c r="C38" s="10" t="s">
        <v>11</v>
      </c>
      <c r="D38" s="10">
        <v>1187125</v>
      </c>
      <c r="E38" s="10">
        <v>3727.5725000000002</v>
      </c>
      <c r="F38" s="10">
        <v>1.0455497850048339</v>
      </c>
    </row>
    <row r="39" spans="1:6" x14ac:dyDescent="0.2">
      <c r="A39" s="10" t="s">
        <v>87</v>
      </c>
      <c r="B39" s="10" t="s">
        <v>88</v>
      </c>
      <c r="C39" s="10" t="s">
        <v>89</v>
      </c>
      <c r="D39" s="10">
        <v>1998398</v>
      </c>
      <c r="E39" s="10">
        <v>3554.1508429999999</v>
      </c>
      <c r="F39" s="10">
        <v>0.99690660604814485</v>
      </c>
    </row>
    <row r="40" spans="1:6" x14ac:dyDescent="0.2">
      <c r="A40" s="10" t="s">
        <v>71</v>
      </c>
      <c r="B40" s="10" t="s">
        <v>72</v>
      </c>
      <c r="C40" s="10" t="s">
        <v>16</v>
      </c>
      <c r="D40" s="10">
        <v>104310</v>
      </c>
      <c r="E40" s="10">
        <v>3477.2781599999998</v>
      </c>
      <c r="F40" s="10">
        <v>0.97534452585161091</v>
      </c>
    </row>
    <row r="41" spans="1:6" x14ac:dyDescent="0.2">
      <c r="A41" s="10" t="s">
        <v>57</v>
      </c>
      <c r="B41" s="10" t="s">
        <v>58</v>
      </c>
      <c r="C41" s="10" t="s">
        <v>16</v>
      </c>
      <c r="D41" s="10">
        <v>90694</v>
      </c>
      <c r="E41" s="10">
        <v>3432.903941</v>
      </c>
      <c r="F41" s="10">
        <v>0.96289796575513864</v>
      </c>
    </row>
    <row r="42" spans="1:6" x14ac:dyDescent="0.2">
      <c r="A42" s="10" t="s">
        <v>1040</v>
      </c>
      <c r="B42" s="10" t="s">
        <v>1041</v>
      </c>
      <c r="C42" s="10" t="s">
        <v>75</v>
      </c>
      <c r="D42" s="10">
        <v>1500000</v>
      </c>
      <c r="E42" s="10">
        <v>3350.25</v>
      </c>
      <c r="F42" s="10">
        <v>0.93971429588893163</v>
      </c>
    </row>
    <row r="43" spans="1:6" x14ac:dyDescent="0.2">
      <c r="A43" s="10" t="s">
        <v>95</v>
      </c>
      <c r="B43" s="10" t="s">
        <v>96</v>
      </c>
      <c r="C43" s="10" t="s">
        <v>34</v>
      </c>
      <c r="D43" s="10">
        <v>567476</v>
      </c>
      <c r="E43" s="10">
        <v>3309.80377</v>
      </c>
      <c r="F43" s="10">
        <v>0.92836950056147483</v>
      </c>
    </row>
    <row r="44" spans="1:6" x14ac:dyDescent="0.2">
      <c r="A44" s="10" t="s">
        <v>83</v>
      </c>
      <c r="B44" s="10" t="s">
        <v>84</v>
      </c>
      <c r="C44" s="10" t="s">
        <v>75</v>
      </c>
      <c r="D44" s="10">
        <v>381779</v>
      </c>
      <c r="E44" s="10">
        <v>3207.7071580000002</v>
      </c>
      <c r="F44" s="10">
        <v>0.89973234039186811</v>
      </c>
    </row>
    <row r="45" spans="1:6" x14ac:dyDescent="0.2">
      <c r="A45" s="10" t="s">
        <v>105</v>
      </c>
      <c r="B45" s="10" t="s">
        <v>106</v>
      </c>
      <c r="C45" s="10" t="s">
        <v>21</v>
      </c>
      <c r="D45" s="10">
        <v>287910</v>
      </c>
      <c r="E45" s="10">
        <v>3167.01</v>
      </c>
      <c r="F45" s="10">
        <v>0.88831716206945921</v>
      </c>
    </row>
    <row r="46" spans="1:6" x14ac:dyDescent="0.2">
      <c r="A46" s="10" t="s">
        <v>1042</v>
      </c>
      <c r="B46" s="10" t="s">
        <v>1043</v>
      </c>
      <c r="C46" s="10" t="s">
        <v>411</v>
      </c>
      <c r="D46" s="10">
        <v>163295</v>
      </c>
      <c r="E46" s="10">
        <v>3152.89986</v>
      </c>
      <c r="F46" s="10">
        <v>0.88435939764143301</v>
      </c>
    </row>
    <row r="47" spans="1:6" x14ac:dyDescent="0.2">
      <c r="A47" s="10" t="s">
        <v>1044</v>
      </c>
      <c r="B47" s="10" t="s">
        <v>1045</v>
      </c>
      <c r="C47" s="10" t="s">
        <v>120</v>
      </c>
      <c r="D47" s="10">
        <v>385356</v>
      </c>
      <c r="E47" s="10">
        <v>2988.4357799999998</v>
      </c>
      <c r="F47" s="10">
        <v>0.83822873660532493</v>
      </c>
    </row>
    <row r="48" spans="1:6" x14ac:dyDescent="0.2">
      <c r="A48" s="10" t="s">
        <v>407</v>
      </c>
      <c r="B48" s="10" t="s">
        <v>408</v>
      </c>
      <c r="C48" s="10" t="s">
        <v>21</v>
      </c>
      <c r="D48" s="10">
        <v>513020</v>
      </c>
      <c r="E48" s="10">
        <v>2949.0954700000002</v>
      </c>
      <c r="F48" s="10">
        <v>0.82719414166115612</v>
      </c>
    </row>
    <row r="49" spans="1:6" x14ac:dyDescent="0.2">
      <c r="A49" s="10" t="s">
        <v>1046</v>
      </c>
      <c r="B49" s="10" t="s">
        <v>1047</v>
      </c>
      <c r="C49" s="10" t="s">
        <v>120</v>
      </c>
      <c r="D49" s="10">
        <v>413934</v>
      </c>
      <c r="E49" s="10">
        <v>2836.482735</v>
      </c>
      <c r="F49" s="10">
        <v>0.79560730575975991</v>
      </c>
    </row>
    <row r="50" spans="1:6" x14ac:dyDescent="0.2">
      <c r="A50" s="10" t="s">
        <v>107</v>
      </c>
      <c r="B50" s="10" t="s">
        <v>108</v>
      </c>
      <c r="C50" s="10" t="s">
        <v>109</v>
      </c>
      <c r="D50" s="10">
        <v>283612</v>
      </c>
      <c r="E50" s="10">
        <v>2558.747464</v>
      </c>
      <c r="F50" s="10">
        <v>0.71770511797338976</v>
      </c>
    </row>
    <row r="51" spans="1:6" x14ac:dyDescent="0.2">
      <c r="A51" s="10" t="s">
        <v>1048</v>
      </c>
      <c r="B51" s="10" t="s">
        <v>1049</v>
      </c>
      <c r="C51" s="10" t="s">
        <v>120</v>
      </c>
      <c r="D51" s="10">
        <v>1695647</v>
      </c>
      <c r="E51" s="10">
        <v>2510.4053840000001</v>
      </c>
      <c r="F51" s="10">
        <v>0.70414560937880544</v>
      </c>
    </row>
    <row r="52" spans="1:6" x14ac:dyDescent="0.2">
      <c r="A52" s="10" t="s">
        <v>126</v>
      </c>
      <c r="B52" s="10" t="s">
        <v>127</v>
      </c>
      <c r="C52" s="10" t="s">
        <v>123</v>
      </c>
      <c r="D52" s="10">
        <v>1774842</v>
      </c>
      <c r="E52" s="10">
        <v>2422.65933</v>
      </c>
      <c r="F52" s="10">
        <v>0.67953364867389021</v>
      </c>
    </row>
    <row r="53" spans="1:6" x14ac:dyDescent="0.2">
      <c r="A53" s="10" t="s">
        <v>90</v>
      </c>
      <c r="B53" s="10" t="s">
        <v>91</v>
      </c>
      <c r="C53" s="10" t="s">
        <v>21</v>
      </c>
      <c r="D53" s="10">
        <v>200000</v>
      </c>
      <c r="E53" s="10">
        <v>2317</v>
      </c>
      <c r="F53" s="10">
        <v>0.64989717888953202</v>
      </c>
    </row>
    <row r="54" spans="1:6" x14ac:dyDescent="0.2">
      <c r="A54" s="10" t="s">
        <v>1050</v>
      </c>
      <c r="B54" s="10" t="s">
        <v>1051</v>
      </c>
      <c r="C54" s="10" t="s">
        <v>120</v>
      </c>
      <c r="D54" s="10">
        <v>160000</v>
      </c>
      <c r="E54" s="10">
        <v>2131.7600000000002</v>
      </c>
      <c r="F54" s="10">
        <v>0.59793906347412551</v>
      </c>
    </row>
    <row r="55" spans="1:6" x14ac:dyDescent="0.2">
      <c r="A55" s="10" t="s">
        <v>116</v>
      </c>
      <c r="B55" s="10" t="s">
        <v>117</v>
      </c>
      <c r="C55" s="10" t="s">
        <v>21</v>
      </c>
      <c r="D55" s="10">
        <v>648889</v>
      </c>
      <c r="E55" s="10">
        <v>2092.6670250000002</v>
      </c>
      <c r="F55" s="10">
        <v>0.58697384372147166</v>
      </c>
    </row>
    <row r="56" spans="1:6" x14ac:dyDescent="0.2">
      <c r="A56" s="10" t="s">
        <v>112</v>
      </c>
      <c r="B56" s="10" t="s">
        <v>113</v>
      </c>
      <c r="C56" s="10" t="s">
        <v>39</v>
      </c>
      <c r="D56" s="10">
        <v>349064</v>
      </c>
      <c r="E56" s="10">
        <v>1993.679036</v>
      </c>
      <c r="F56" s="10">
        <v>0.55920862369771329</v>
      </c>
    </row>
    <row r="57" spans="1:6" x14ac:dyDescent="0.2">
      <c r="A57" s="10" t="s">
        <v>1052</v>
      </c>
      <c r="B57" s="10" t="s">
        <v>1053</v>
      </c>
      <c r="C57" s="10" t="s">
        <v>102</v>
      </c>
      <c r="D57" s="10">
        <v>420122</v>
      </c>
      <c r="E57" s="10">
        <v>1893.9099759999999</v>
      </c>
      <c r="F57" s="10">
        <v>0.53122432044589607</v>
      </c>
    </row>
    <row r="58" spans="1:6" x14ac:dyDescent="0.2">
      <c r="A58" s="10" t="s">
        <v>100</v>
      </c>
      <c r="B58" s="10" t="s">
        <v>101</v>
      </c>
      <c r="C58" s="10" t="s">
        <v>102</v>
      </c>
      <c r="D58" s="10">
        <v>455018</v>
      </c>
      <c r="E58" s="10">
        <v>1817.1143830000001</v>
      </c>
      <c r="F58" s="10">
        <v>0.50968386328497739</v>
      </c>
    </row>
    <row r="59" spans="1:6" x14ac:dyDescent="0.2">
      <c r="A59" s="10" t="s">
        <v>110</v>
      </c>
      <c r="B59" s="10" t="s">
        <v>111</v>
      </c>
      <c r="C59" s="10" t="s">
        <v>34</v>
      </c>
      <c r="D59" s="10">
        <v>198897</v>
      </c>
      <c r="E59" s="10">
        <v>1771.1777850000001</v>
      </c>
      <c r="F59" s="10">
        <v>0.49679907025606818</v>
      </c>
    </row>
    <row r="60" spans="1:6" x14ac:dyDescent="0.2">
      <c r="A60" s="10" t="s">
        <v>97</v>
      </c>
      <c r="B60" s="10" t="s">
        <v>98</v>
      </c>
      <c r="C60" s="10" t="s">
        <v>1054</v>
      </c>
      <c r="D60" s="10">
        <v>1102125</v>
      </c>
      <c r="E60" s="10">
        <v>1298.3032499999999</v>
      </c>
      <c r="F60" s="10">
        <v>0.36416211459564557</v>
      </c>
    </row>
    <row r="61" spans="1:6" x14ac:dyDescent="0.2">
      <c r="A61" s="10" t="s">
        <v>118</v>
      </c>
      <c r="B61" s="10" t="s">
        <v>119</v>
      </c>
      <c r="C61" s="10" t="s">
        <v>120</v>
      </c>
      <c r="D61" s="10">
        <v>255794</v>
      </c>
      <c r="E61" s="10">
        <v>995.29445399999997</v>
      </c>
      <c r="F61" s="10">
        <v>0.2791709356145865</v>
      </c>
    </row>
    <row r="62" spans="1:6" x14ac:dyDescent="0.2">
      <c r="A62" s="10" t="s">
        <v>114</v>
      </c>
      <c r="B62" s="10" t="s">
        <v>115</v>
      </c>
      <c r="C62" s="10" t="s">
        <v>39</v>
      </c>
      <c r="D62" s="10">
        <v>74503</v>
      </c>
      <c r="E62" s="10">
        <v>659.42605300000002</v>
      </c>
      <c r="F62" s="10">
        <v>0.18496293980619724</v>
      </c>
    </row>
    <row r="63" spans="1:6" x14ac:dyDescent="0.2">
      <c r="A63" s="12" t="s">
        <v>133</v>
      </c>
      <c r="B63" s="10"/>
      <c r="C63" s="10"/>
      <c r="D63" s="10"/>
      <c r="E63" s="12">
        <f xml:space="preserve"> SUM(E8:E62)</f>
        <v>322422.95157399995</v>
      </c>
      <c r="F63" s="12">
        <f>SUM(F8:F62)</f>
        <v>90.436670969865673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2" t="s">
        <v>1055</v>
      </c>
      <c r="B65" s="10"/>
      <c r="C65" s="10"/>
      <c r="D65" s="10"/>
      <c r="E65" s="10"/>
      <c r="F65" s="10"/>
    </row>
    <row r="66" spans="1:6" x14ac:dyDescent="0.2">
      <c r="A66" s="10" t="s">
        <v>1056</v>
      </c>
      <c r="B66" s="10" t="s">
        <v>1057</v>
      </c>
      <c r="C66" s="10" t="s">
        <v>130</v>
      </c>
      <c r="D66" s="10">
        <v>3500</v>
      </c>
      <c r="E66" s="10">
        <v>5.7049999999999997E-2</v>
      </c>
      <c r="F66" s="10">
        <v>1.6002000024017176E-5</v>
      </c>
    </row>
    <row r="67" spans="1:6" x14ac:dyDescent="0.2">
      <c r="A67" s="10" t="s">
        <v>128</v>
      </c>
      <c r="B67" s="10" t="s">
        <v>129</v>
      </c>
      <c r="C67" s="10" t="s">
        <v>130</v>
      </c>
      <c r="D67" s="10">
        <v>30000</v>
      </c>
      <c r="E67" s="10">
        <v>3.0000000000000001E-3</v>
      </c>
      <c r="F67" s="10">
        <v>8.4147239390099099E-7</v>
      </c>
    </row>
    <row r="68" spans="1:6" x14ac:dyDescent="0.2">
      <c r="A68" s="10" t="s">
        <v>131</v>
      </c>
      <c r="B68" s="10" t="s">
        <v>132</v>
      </c>
      <c r="C68" s="10" t="s">
        <v>130</v>
      </c>
      <c r="D68" s="10">
        <v>2900</v>
      </c>
      <c r="E68" s="10">
        <v>2.9E-4</v>
      </c>
      <c r="F68" s="10">
        <v>8.1342331410429124E-8</v>
      </c>
    </row>
    <row r="69" spans="1:6" x14ac:dyDescent="0.2">
      <c r="A69" s="12" t="s">
        <v>133</v>
      </c>
      <c r="B69" s="10"/>
      <c r="C69" s="10"/>
      <c r="D69" s="10"/>
      <c r="E69" s="12">
        <f>SUM(E66:E68)</f>
        <v>6.0339999999999998E-2</v>
      </c>
      <c r="F69" s="12">
        <f>SUM(F66:F68)</f>
        <v>1.6924814749328597E-5</v>
      </c>
    </row>
    <row r="70" spans="1:6" x14ac:dyDescent="0.2">
      <c r="A70" s="10"/>
      <c r="B70" s="10"/>
      <c r="C70" s="10"/>
      <c r="D70" s="10"/>
      <c r="E70" s="10"/>
      <c r="F70" s="10"/>
    </row>
    <row r="71" spans="1:6" x14ac:dyDescent="0.2">
      <c r="A71" s="12" t="s">
        <v>133</v>
      </c>
      <c r="B71" s="10"/>
      <c r="C71" s="10"/>
      <c r="D71" s="10"/>
      <c r="E71" s="12">
        <v>322423.01191399997</v>
      </c>
      <c r="F71" s="12">
        <v>90.436687894680432</v>
      </c>
    </row>
    <row r="72" spans="1:6" x14ac:dyDescent="0.2">
      <c r="A72" s="10"/>
      <c r="B72" s="10"/>
      <c r="C72" s="10"/>
      <c r="D72" s="10"/>
      <c r="E72" s="10"/>
      <c r="F72" s="10"/>
    </row>
    <row r="73" spans="1:6" x14ac:dyDescent="0.2">
      <c r="A73" s="12" t="s">
        <v>175</v>
      </c>
      <c r="B73" s="10"/>
      <c r="C73" s="10"/>
      <c r="D73" s="10"/>
      <c r="E73" s="12">
        <v>34094.922809000003</v>
      </c>
      <c r="F73" s="12">
        <v>9.56</v>
      </c>
    </row>
    <row r="74" spans="1:6" x14ac:dyDescent="0.2">
      <c r="A74" s="10"/>
      <c r="B74" s="10"/>
      <c r="C74" s="10"/>
      <c r="D74" s="10"/>
      <c r="E74" s="10"/>
      <c r="F74" s="10"/>
    </row>
    <row r="75" spans="1:6" x14ac:dyDescent="0.2">
      <c r="A75" s="58" t="s">
        <v>176</v>
      </c>
      <c r="B75" s="7"/>
      <c r="C75" s="7"/>
      <c r="D75" s="7"/>
      <c r="E75" s="58">
        <v>356517.93472299998</v>
      </c>
      <c r="F75" s="58">
        <f xml:space="preserve"> ROUND(SUM(F71:F74),2)</f>
        <v>100</v>
      </c>
    </row>
    <row r="77" spans="1:6" x14ac:dyDescent="0.2">
      <c r="A77" s="14" t="s">
        <v>179</v>
      </c>
    </row>
    <row r="78" spans="1:6" x14ac:dyDescent="0.2">
      <c r="A78" s="14" t="s">
        <v>180</v>
      </c>
    </row>
    <row r="79" spans="1:6" x14ac:dyDescent="0.2">
      <c r="A79" s="14" t="s">
        <v>648</v>
      </c>
    </row>
    <row r="80" spans="1:6" x14ac:dyDescent="0.2">
      <c r="A80" s="2" t="s">
        <v>662</v>
      </c>
      <c r="B80" s="15">
        <v>508.59410000000003</v>
      </c>
    </row>
    <row r="81" spans="1:2" x14ac:dyDescent="0.2">
      <c r="A81" s="2" t="s">
        <v>623</v>
      </c>
      <c r="B81" s="15">
        <v>44.255800000000001</v>
      </c>
    </row>
    <row r="82" spans="1:2" x14ac:dyDescent="0.2">
      <c r="A82" s="2" t="s">
        <v>663</v>
      </c>
      <c r="B82" s="15">
        <v>527.92840000000001</v>
      </c>
    </row>
    <row r="83" spans="1:2" x14ac:dyDescent="0.2">
      <c r="A83" s="2" t="s">
        <v>624</v>
      </c>
      <c r="B83" s="15">
        <v>46.264800000000001</v>
      </c>
    </row>
    <row r="85" spans="1:2" x14ac:dyDescent="0.2">
      <c r="A85" s="14" t="s">
        <v>181</v>
      </c>
    </row>
    <row r="86" spans="1:2" x14ac:dyDescent="0.2">
      <c r="A86" s="2" t="s">
        <v>662</v>
      </c>
      <c r="B86" s="15">
        <v>565.44200000000001</v>
      </c>
    </row>
    <row r="87" spans="1:2" x14ac:dyDescent="0.2">
      <c r="A87" s="2" t="s">
        <v>624</v>
      </c>
      <c r="B87" s="15">
        <v>51.712699999999998</v>
      </c>
    </row>
    <row r="88" spans="1:2" x14ac:dyDescent="0.2">
      <c r="A88" s="2" t="s">
        <v>663</v>
      </c>
      <c r="B88" s="15">
        <v>590.10180000000003</v>
      </c>
    </row>
    <row r="89" spans="1:2" x14ac:dyDescent="0.2">
      <c r="A89" s="2" t="s">
        <v>623</v>
      </c>
      <c r="B89" s="15">
        <v>49.202500000000001</v>
      </c>
    </row>
    <row r="91" spans="1:2" x14ac:dyDescent="0.2">
      <c r="A91" s="14" t="s">
        <v>182</v>
      </c>
      <c r="B91" s="59" t="s">
        <v>183</v>
      </c>
    </row>
    <row r="93" spans="1:2" x14ac:dyDescent="0.2">
      <c r="A93" s="14" t="s">
        <v>1058</v>
      </c>
      <c r="B93" s="60">
        <v>9.7055284256979596E-2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27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8" width="10" style="3" bestFit="1" customWidth="1"/>
    <col min="9" max="16384" width="9.140625" style="3"/>
  </cols>
  <sheetData>
    <row r="1" spans="1:6" x14ac:dyDescent="0.2">
      <c r="A1" s="57" t="s">
        <v>1059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1060</v>
      </c>
      <c r="B8" s="10" t="s">
        <v>1061</v>
      </c>
      <c r="C8" s="10" t="s">
        <v>120</v>
      </c>
      <c r="D8" s="10">
        <v>225145</v>
      </c>
      <c r="E8" s="10">
        <v>6455.6951580000004</v>
      </c>
      <c r="F8" s="10">
        <v>10.152018255257371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274400</v>
      </c>
      <c r="E9" s="10">
        <v>5137.8656000000001</v>
      </c>
      <c r="F9" s="10">
        <v>8.0796419421418513</v>
      </c>
    </row>
    <row r="10" spans="1:6" x14ac:dyDescent="0.2">
      <c r="A10" s="10" t="s">
        <v>1062</v>
      </c>
      <c r="B10" s="10" t="s">
        <v>1063</v>
      </c>
      <c r="C10" s="10" t="s">
        <v>109</v>
      </c>
      <c r="D10" s="10">
        <v>696941</v>
      </c>
      <c r="E10" s="10">
        <v>5098.4718860000003</v>
      </c>
      <c r="F10" s="10">
        <v>8.0176926564518674</v>
      </c>
    </row>
    <row r="11" spans="1:6" x14ac:dyDescent="0.2">
      <c r="A11" s="10" t="s">
        <v>1064</v>
      </c>
      <c r="B11" s="10" t="s">
        <v>1065</v>
      </c>
      <c r="C11" s="10" t="s">
        <v>52</v>
      </c>
      <c r="D11" s="10">
        <v>423800</v>
      </c>
      <c r="E11" s="10">
        <v>3903.4099000000001</v>
      </c>
      <c r="F11" s="10">
        <v>6.13837667248667</v>
      </c>
    </row>
    <row r="12" spans="1:6" x14ac:dyDescent="0.2">
      <c r="A12" s="10" t="s">
        <v>67</v>
      </c>
      <c r="B12" s="10" t="s">
        <v>68</v>
      </c>
      <c r="C12" s="10" t="s">
        <v>11</v>
      </c>
      <c r="D12" s="10">
        <v>1042550</v>
      </c>
      <c r="E12" s="10">
        <v>3273.607</v>
      </c>
      <c r="F12" s="10">
        <v>5.1479689190953453</v>
      </c>
    </row>
    <row r="13" spans="1:6" x14ac:dyDescent="0.2">
      <c r="A13" s="10" t="s">
        <v>1066</v>
      </c>
      <c r="B13" s="10" t="s">
        <v>1067</v>
      </c>
      <c r="C13" s="10" t="s">
        <v>94</v>
      </c>
      <c r="D13" s="10">
        <v>251563</v>
      </c>
      <c r="E13" s="10">
        <v>2794.1102409999999</v>
      </c>
      <c r="F13" s="10">
        <v>4.3939277613940844</v>
      </c>
    </row>
    <row r="14" spans="1:6" x14ac:dyDescent="0.2">
      <c r="A14" s="10" t="s">
        <v>1068</v>
      </c>
      <c r="B14" s="10" t="s">
        <v>1069</v>
      </c>
      <c r="C14" s="10" t="s">
        <v>75</v>
      </c>
      <c r="D14" s="10">
        <v>1022300</v>
      </c>
      <c r="E14" s="10">
        <v>2742.3197500000001</v>
      </c>
      <c r="F14" s="10">
        <v>4.3124837035176551</v>
      </c>
    </row>
    <row r="15" spans="1:6" x14ac:dyDescent="0.2">
      <c r="A15" s="10" t="s">
        <v>43</v>
      </c>
      <c r="B15" s="10" t="s">
        <v>44</v>
      </c>
      <c r="C15" s="10" t="s">
        <v>11</v>
      </c>
      <c r="D15" s="10">
        <v>809000</v>
      </c>
      <c r="E15" s="10">
        <v>2549.5635000000002</v>
      </c>
      <c r="F15" s="10">
        <v>4.0093614338129004</v>
      </c>
    </row>
    <row r="16" spans="1:6" x14ac:dyDescent="0.2">
      <c r="A16" s="10" t="s">
        <v>1038</v>
      </c>
      <c r="B16" s="10" t="s">
        <v>1039</v>
      </c>
      <c r="C16" s="10" t="s">
        <v>16</v>
      </c>
      <c r="D16" s="10">
        <v>1005448</v>
      </c>
      <c r="E16" s="10">
        <v>2454.2985680000002</v>
      </c>
      <c r="F16" s="10">
        <v>3.8595508704142598</v>
      </c>
    </row>
    <row r="17" spans="1:6" x14ac:dyDescent="0.2">
      <c r="A17" s="10" t="s">
        <v>1070</v>
      </c>
      <c r="B17" s="10" t="s">
        <v>1071</v>
      </c>
      <c r="C17" s="10" t="s">
        <v>120</v>
      </c>
      <c r="D17" s="10">
        <v>259985</v>
      </c>
      <c r="E17" s="10">
        <v>2312.82656</v>
      </c>
      <c r="F17" s="10">
        <v>3.6370765477157785</v>
      </c>
    </row>
    <row r="18" spans="1:6" x14ac:dyDescent="0.2">
      <c r="A18" s="10" t="s">
        <v>1072</v>
      </c>
      <c r="B18" s="10" t="s">
        <v>1073</v>
      </c>
      <c r="C18" s="10" t="s">
        <v>11</v>
      </c>
      <c r="D18" s="10">
        <v>2091750</v>
      </c>
      <c r="E18" s="10">
        <v>2269.5487499999999</v>
      </c>
      <c r="F18" s="10">
        <v>3.5690192577703104</v>
      </c>
    </row>
    <row r="19" spans="1:6" x14ac:dyDescent="0.2">
      <c r="A19" s="10" t="s">
        <v>73</v>
      </c>
      <c r="B19" s="10" t="s">
        <v>74</v>
      </c>
      <c r="C19" s="10" t="s">
        <v>75</v>
      </c>
      <c r="D19" s="10">
        <v>187800</v>
      </c>
      <c r="E19" s="10">
        <v>2242.6136999999999</v>
      </c>
      <c r="F19" s="10">
        <v>3.5266620657694743</v>
      </c>
    </row>
    <row r="20" spans="1:6" x14ac:dyDescent="0.2">
      <c r="A20" s="10" t="s">
        <v>1074</v>
      </c>
      <c r="B20" s="10" t="s">
        <v>1075</v>
      </c>
      <c r="C20" s="10" t="s">
        <v>21</v>
      </c>
      <c r="D20" s="10">
        <v>484054</v>
      </c>
      <c r="E20" s="10">
        <v>2125.7231409999999</v>
      </c>
      <c r="F20" s="10">
        <v>3.3428437379531912</v>
      </c>
    </row>
    <row r="21" spans="1:6" x14ac:dyDescent="0.2">
      <c r="A21" s="10" t="s">
        <v>32</v>
      </c>
      <c r="B21" s="10" t="s">
        <v>33</v>
      </c>
      <c r="C21" s="10" t="s">
        <v>34</v>
      </c>
      <c r="D21" s="10">
        <v>175373</v>
      </c>
      <c r="E21" s="10">
        <v>1827.4743470000001</v>
      </c>
      <c r="F21" s="10">
        <v>2.8738272916694223</v>
      </c>
    </row>
    <row r="22" spans="1:6" x14ac:dyDescent="0.2">
      <c r="A22" s="10" t="s">
        <v>1076</v>
      </c>
      <c r="B22" s="10" t="s">
        <v>1077</v>
      </c>
      <c r="C22" s="10" t="s">
        <v>120</v>
      </c>
      <c r="D22" s="10">
        <v>572110</v>
      </c>
      <c r="E22" s="10">
        <v>1699.1667</v>
      </c>
      <c r="F22" s="10">
        <v>2.6720548190304472</v>
      </c>
    </row>
    <row r="23" spans="1:6" x14ac:dyDescent="0.2">
      <c r="A23" s="10" t="s">
        <v>1078</v>
      </c>
      <c r="B23" s="10" t="s">
        <v>1079</v>
      </c>
      <c r="C23" s="10" t="s">
        <v>94</v>
      </c>
      <c r="D23" s="10">
        <v>52400</v>
      </c>
      <c r="E23" s="10">
        <v>1681.0182</v>
      </c>
      <c r="F23" s="10">
        <v>2.6435150725281331</v>
      </c>
    </row>
    <row r="24" spans="1:6" x14ac:dyDescent="0.2">
      <c r="A24" s="10" t="s">
        <v>1080</v>
      </c>
      <c r="B24" s="10" t="s">
        <v>1081</v>
      </c>
      <c r="C24" s="10" t="s">
        <v>42</v>
      </c>
      <c r="D24" s="10">
        <v>509100</v>
      </c>
      <c r="E24" s="10">
        <v>1679.5209</v>
      </c>
      <c r="F24" s="10">
        <v>2.6411604667790121</v>
      </c>
    </row>
    <row r="25" spans="1:6" x14ac:dyDescent="0.2">
      <c r="A25" s="10" t="s">
        <v>1082</v>
      </c>
      <c r="B25" s="10" t="s">
        <v>1083</v>
      </c>
      <c r="C25" s="10" t="s">
        <v>39</v>
      </c>
      <c r="D25" s="10">
        <v>278900</v>
      </c>
      <c r="E25" s="10">
        <v>1658.75775</v>
      </c>
      <c r="F25" s="10">
        <v>2.608509005909545</v>
      </c>
    </row>
    <row r="26" spans="1:6" x14ac:dyDescent="0.2">
      <c r="A26" s="10" t="s">
        <v>1048</v>
      </c>
      <c r="B26" s="10" t="s">
        <v>1049</v>
      </c>
      <c r="C26" s="10" t="s">
        <v>120</v>
      </c>
      <c r="D26" s="10">
        <v>1084661</v>
      </c>
      <c r="E26" s="10">
        <v>1605.8406110000001</v>
      </c>
      <c r="F26" s="10">
        <v>2.5252932176797884</v>
      </c>
    </row>
    <row r="27" spans="1:6" x14ac:dyDescent="0.2">
      <c r="A27" s="10" t="s">
        <v>1084</v>
      </c>
      <c r="B27" s="10" t="s">
        <v>1085</v>
      </c>
      <c r="C27" s="10" t="s">
        <v>1086</v>
      </c>
      <c r="D27" s="10">
        <v>109433</v>
      </c>
      <c r="E27" s="10">
        <v>1508.916921</v>
      </c>
      <c r="F27" s="10">
        <v>2.3728741448820969</v>
      </c>
    </row>
    <row r="28" spans="1:6" x14ac:dyDescent="0.2">
      <c r="A28" s="10" t="s">
        <v>1087</v>
      </c>
      <c r="B28" s="10" t="s">
        <v>1088</v>
      </c>
      <c r="C28" s="10" t="s">
        <v>39</v>
      </c>
      <c r="D28" s="10">
        <v>267122</v>
      </c>
      <c r="E28" s="10">
        <v>1435.246506</v>
      </c>
      <c r="F28" s="10">
        <v>2.2570224233172129</v>
      </c>
    </row>
    <row r="29" spans="1:6" x14ac:dyDescent="0.2">
      <c r="A29" s="10" t="s">
        <v>1089</v>
      </c>
      <c r="B29" s="10" t="s">
        <v>1090</v>
      </c>
      <c r="C29" s="10" t="s">
        <v>123</v>
      </c>
      <c r="D29" s="10">
        <v>625863</v>
      </c>
      <c r="E29" s="10">
        <v>1092.7567979999999</v>
      </c>
      <c r="F29" s="10">
        <v>1.7184341407609864</v>
      </c>
    </row>
    <row r="30" spans="1:6" x14ac:dyDescent="0.2">
      <c r="A30" s="10" t="s">
        <v>412</v>
      </c>
      <c r="B30" s="10" t="s">
        <v>413</v>
      </c>
      <c r="C30" s="10" t="s">
        <v>414</v>
      </c>
      <c r="D30" s="10">
        <v>399300</v>
      </c>
      <c r="E30" s="10">
        <v>1049.9593500000001</v>
      </c>
      <c r="F30" s="10">
        <v>1.6511322526233454</v>
      </c>
    </row>
    <row r="31" spans="1:6" x14ac:dyDescent="0.2">
      <c r="A31" s="10" t="s">
        <v>1091</v>
      </c>
      <c r="B31" s="10" t="s">
        <v>1092</v>
      </c>
      <c r="C31" s="10" t="s">
        <v>1093</v>
      </c>
      <c r="D31" s="10">
        <v>425242</v>
      </c>
      <c r="E31" s="10">
        <v>830.07238400000006</v>
      </c>
      <c r="F31" s="10">
        <v>1.3053450928689292</v>
      </c>
    </row>
    <row r="32" spans="1:6" x14ac:dyDescent="0.2">
      <c r="A32" s="10" t="s">
        <v>1094</v>
      </c>
      <c r="B32" s="10" t="s">
        <v>1095</v>
      </c>
      <c r="C32" s="10" t="s">
        <v>102</v>
      </c>
      <c r="D32" s="10">
        <v>710100</v>
      </c>
      <c r="E32" s="10">
        <v>634.82939999999996</v>
      </c>
      <c r="F32" s="10">
        <v>0.99831226537820417</v>
      </c>
    </row>
    <row r="33" spans="1:6" x14ac:dyDescent="0.2">
      <c r="A33" s="10" t="s">
        <v>121</v>
      </c>
      <c r="B33" s="10" t="s">
        <v>122</v>
      </c>
      <c r="C33" s="10" t="s">
        <v>123</v>
      </c>
      <c r="D33" s="10">
        <v>154809</v>
      </c>
      <c r="E33" s="10">
        <v>618.22974150000005</v>
      </c>
      <c r="F33" s="10">
        <v>0.97220817712766072</v>
      </c>
    </row>
    <row r="34" spans="1:6" x14ac:dyDescent="0.2">
      <c r="A34" s="10" t="s">
        <v>1096</v>
      </c>
      <c r="B34" s="10" t="s">
        <v>1097</v>
      </c>
      <c r="C34" s="10" t="s">
        <v>1098</v>
      </c>
      <c r="D34" s="10">
        <v>123400</v>
      </c>
      <c r="E34" s="10">
        <v>370.26170000000002</v>
      </c>
      <c r="F34" s="10">
        <v>0.58226162258676906</v>
      </c>
    </row>
    <row r="35" spans="1:6" x14ac:dyDescent="0.2">
      <c r="A35" s="12" t="s">
        <v>133</v>
      </c>
      <c r="B35" s="10"/>
      <c r="C35" s="10"/>
      <c r="D35" s="10"/>
      <c r="E35" s="12">
        <f xml:space="preserve"> SUM(E8:E34)</f>
        <v>61052.105062500013</v>
      </c>
      <c r="F35" s="12">
        <f>SUM(F8:F34)</f>
        <v>96.008573816922294</v>
      </c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2" t="s">
        <v>133</v>
      </c>
      <c r="B37" s="10"/>
      <c r="C37" s="10"/>
      <c r="D37" s="10"/>
      <c r="E37" s="12">
        <v>61052.105062500013</v>
      </c>
      <c r="F37" s="12">
        <v>96.008573816922294</v>
      </c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2" t="s">
        <v>175</v>
      </c>
      <c r="B39" s="10"/>
      <c r="C39" s="10"/>
      <c r="D39" s="10"/>
      <c r="E39" s="12">
        <v>2538.1584268000001</v>
      </c>
      <c r="F39" s="12">
        <v>3.99</v>
      </c>
    </row>
    <row r="40" spans="1:6" x14ac:dyDescent="0.2">
      <c r="A40" s="10"/>
      <c r="B40" s="10"/>
      <c r="C40" s="10"/>
      <c r="D40" s="10"/>
      <c r="E40" s="10"/>
      <c r="F40" s="10"/>
    </row>
    <row r="41" spans="1:6" x14ac:dyDescent="0.2">
      <c r="A41" s="58" t="s">
        <v>176</v>
      </c>
      <c r="B41" s="7"/>
      <c r="C41" s="7"/>
      <c r="D41" s="7"/>
      <c r="E41" s="58">
        <v>63590.263489300014</v>
      </c>
      <c r="F41" s="58">
        <f xml:space="preserve"> ROUND(SUM(F37:F40),2)</f>
        <v>100</v>
      </c>
    </row>
    <row r="43" spans="1:6" x14ac:dyDescent="0.2">
      <c r="A43" s="14" t="s">
        <v>179</v>
      </c>
    </row>
    <row r="44" spans="1:6" x14ac:dyDescent="0.2">
      <c r="A44" s="14" t="s">
        <v>180</v>
      </c>
    </row>
    <row r="45" spans="1:6" x14ac:dyDescent="0.2">
      <c r="A45" s="14" t="s">
        <v>648</v>
      </c>
    </row>
    <row r="46" spans="1:6" x14ac:dyDescent="0.2">
      <c r="A46" s="2" t="s">
        <v>623</v>
      </c>
      <c r="B46" s="15">
        <v>69.587000000000003</v>
      </c>
    </row>
    <row r="47" spans="1:6" x14ac:dyDescent="0.2">
      <c r="A47" s="2" t="s">
        <v>663</v>
      </c>
      <c r="B47" s="15">
        <v>247.19630000000001</v>
      </c>
    </row>
    <row r="48" spans="1:6" x14ac:dyDescent="0.2">
      <c r="A48" s="2" t="s">
        <v>624</v>
      </c>
      <c r="B48" s="15">
        <v>72.033900000000003</v>
      </c>
    </row>
    <row r="49" spans="1:4" x14ac:dyDescent="0.2">
      <c r="A49" s="2" t="s">
        <v>662</v>
      </c>
      <c r="B49" s="15">
        <v>239.96129999999999</v>
      </c>
    </row>
    <row r="51" spans="1:4" x14ac:dyDescent="0.2">
      <c r="A51" s="14" t="s">
        <v>181</v>
      </c>
    </row>
    <row r="52" spans="1:4" x14ac:dyDescent="0.2">
      <c r="A52" s="2" t="s">
        <v>662</v>
      </c>
      <c r="B52" s="15">
        <v>279.05360000000002</v>
      </c>
    </row>
    <row r="53" spans="1:4" x14ac:dyDescent="0.2">
      <c r="A53" s="2" t="s">
        <v>624</v>
      </c>
      <c r="B53" s="15">
        <v>77.474100000000007</v>
      </c>
    </row>
    <row r="54" spans="1:4" x14ac:dyDescent="0.2">
      <c r="A54" s="2" t="s">
        <v>663</v>
      </c>
      <c r="B54" s="15">
        <v>288.60629999999998</v>
      </c>
    </row>
    <row r="55" spans="1:4" x14ac:dyDescent="0.2">
      <c r="A55" s="2" t="s">
        <v>623</v>
      </c>
      <c r="B55" s="15">
        <v>74.3155</v>
      </c>
    </row>
    <row r="57" spans="1:4" x14ac:dyDescent="0.2">
      <c r="A57" s="14" t="s">
        <v>182</v>
      </c>
      <c r="B57" s="59"/>
    </row>
    <row r="58" spans="1:4" x14ac:dyDescent="0.2">
      <c r="A58" s="18" t="s">
        <v>608</v>
      </c>
      <c r="B58" s="19"/>
      <c r="C58" s="29" t="s">
        <v>609</v>
      </c>
      <c r="D58" s="30"/>
    </row>
    <row r="59" spans="1:4" x14ac:dyDescent="0.2">
      <c r="A59" s="31"/>
      <c r="B59" s="32"/>
      <c r="C59" s="20" t="s">
        <v>610</v>
      </c>
      <c r="D59" s="20" t="s">
        <v>611</v>
      </c>
    </row>
    <row r="60" spans="1:4" x14ac:dyDescent="0.2">
      <c r="A60" s="21" t="s">
        <v>623</v>
      </c>
      <c r="B60" s="22"/>
      <c r="C60" s="23">
        <v>6.5</v>
      </c>
      <c r="D60" s="23">
        <v>6.5</v>
      </c>
    </row>
    <row r="61" spans="1:4" x14ac:dyDescent="0.2">
      <c r="A61" s="21" t="s">
        <v>624</v>
      </c>
      <c r="B61" s="22"/>
      <c r="C61" s="23">
        <v>6.5</v>
      </c>
      <c r="D61" s="23">
        <v>6.5</v>
      </c>
    </row>
    <row r="63" spans="1:4" x14ac:dyDescent="0.2">
      <c r="A63" s="14" t="s">
        <v>1058</v>
      </c>
      <c r="B63" s="60">
        <v>6.947761319709797E-2</v>
      </c>
    </row>
  </sheetData>
  <mergeCells count="3">
    <mergeCell ref="A1:E1"/>
    <mergeCell ref="C58:D58"/>
    <mergeCell ref="A59:B5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42.71093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.85546875" style="3" bestFit="1" customWidth="1"/>
    <col min="9" max="16384" width="9.140625" style="3"/>
  </cols>
  <sheetData>
    <row r="1" spans="1:6" x14ac:dyDescent="0.2">
      <c r="A1" s="57" t="s">
        <v>1099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1100</v>
      </c>
      <c r="B8" s="10" t="s">
        <v>1101</v>
      </c>
      <c r="C8" s="10" t="s">
        <v>411</v>
      </c>
      <c r="D8" s="10">
        <v>4051475</v>
      </c>
      <c r="E8" s="10">
        <v>28664.18563</v>
      </c>
      <c r="F8" s="10">
        <v>3.8232241402578424</v>
      </c>
    </row>
    <row r="9" spans="1:6" x14ac:dyDescent="0.2">
      <c r="A9" s="10" t="s">
        <v>1046</v>
      </c>
      <c r="B9" s="10" t="s">
        <v>1047</v>
      </c>
      <c r="C9" s="10" t="s">
        <v>120</v>
      </c>
      <c r="D9" s="10">
        <v>3335705</v>
      </c>
      <c r="E9" s="10">
        <v>22857.91851</v>
      </c>
      <c r="F9" s="10">
        <v>3.0487852322591369</v>
      </c>
    </row>
    <row r="10" spans="1:6" x14ac:dyDescent="0.2">
      <c r="A10" s="10" t="s">
        <v>1102</v>
      </c>
      <c r="B10" s="10" t="s">
        <v>1103</v>
      </c>
      <c r="C10" s="10" t="s">
        <v>34</v>
      </c>
      <c r="D10" s="10">
        <v>1342654</v>
      </c>
      <c r="E10" s="10">
        <v>21101.150259999999</v>
      </c>
      <c r="F10" s="10">
        <v>2.8144677857795481</v>
      </c>
    </row>
    <row r="11" spans="1:6" x14ac:dyDescent="0.2">
      <c r="A11" s="10" t="s">
        <v>9</v>
      </c>
      <c r="B11" s="10" t="s">
        <v>10</v>
      </c>
      <c r="C11" s="10" t="s">
        <v>11</v>
      </c>
      <c r="D11" s="10">
        <v>897554</v>
      </c>
      <c r="E11" s="10">
        <v>16805.801100000001</v>
      </c>
      <c r="F11" s="10">
        <v>2.2415548549422302</v>
      </c>
    </row>
    <row r="12" spans="1:6" x14ac:dyDescent="0.2">
      <c r="A12" s="10" t="s">
        <v>76</v>
      </c>
      <c r="B12" s="10" t="s">
        <v>77</v>
      </c>
      <c r="C12" s="10" t="s">
        <v>78</v>
      </c>
      <c r="D12" s="10">
        <v>2521141</v>
      </c>
      <c r="E12" s="10">
        <v>16536.163820000002</v>
      </c>
      <c r="F12" s="10">
        <v>2.2055906809965191</v>
      </c>
    </row>
    <row r="13" spans="1:6" x14ac:dyDescent="0.2">
      <c r="A13" s="10" t="s">
        <v>1104</v>
      </c>
      <c r="B13" s="10" t="s">
        <v>1105</v>
      </c>
      <c r="C13" s="10" t="s">
        <v>1098</v>
      </c>
      <c r="D13" s="10">
        <v>5207887</v>
      </c>
      <c r="E13" s="10">
        <v>16407.447990000001</v>
      </c>
      <c r="F13" s="10">
        <v>2.1884225857699002</v>
      </c>
    </row>
    <row r="14" spans="1:6" x14ac:dyDescent="0.2">
      <c r="A14" s="10" t="s">
        <v>1106</v>
      </c>
      <c r="B14" s="10" t="s">
        <v>1107</v>
      </c>
      <c r="C14" s="10" t="s">
        <v>1108</v>
      </c>
      <c r="D14" s="10">
        <v>5622739</v>
      </c>
      <c r="E14" s="10">
        <v>15732.423720000001</v>
      </c>
      <c r="F14" s="10">
        <v>2.0983879649494543</v>
      </c>
    </row>
    <row r="15" spans="1:6" x14ac:dyDescent="0.2">
      <c r="A15" s="10" t="s">
        <v>1109</v>
      </c>
      <c r="B15" s="10" t="s">
        <v>1110</v>
      </c>
      <c r="C15" s="10" t="s">
        <v>414</v>
      </c>
      <c r="D15" s="10">
        <v>9292694</v>
      </c>
      <c r="E15" s="10">
        <v>15532.738020000001</v>
      </c>
      <c r="F15" s="10">
        <v>2.0717539206909192</v>
      </c>
    </row>
    <row r="16" spans="1:6" x14ac:dyDescent="0.2">
      <c r="A16" s="10" t="s">
        <v>1111</v>
      </c>
      <c r="B16" s="10" t="s">
        <v>1112</v>
      </c>
      <c r="C16" s="10" t="s">
        <v>89</v>
      </c>
      <c r="D16" s="10">
        <v>3907435</v>
      </c>
      <c r="E16" s="10">
        <v>14961.56862</v>
      </c>
      <c r="F16" s="10">
        <v>1.9955714445360369</v>
      </c>
    </row>
    <row r="17" spans="1:6" x14ac:dyDescent="0.2">
      <c r="A17" s="10" t="s">
        <v>1113</v>
      </c>
      <c r="B17" s="10" t="s">
        <v>1114</v>
      </c>
      <c r="C17" s="10" t="s">
        <v>1115</v>
      </c>
      <c r="D17" s="10">
        <v>2803555</v>
      </c>
      <c r="E17" s="10">
        <v>14780.34196</v>
      </c>
      <c r="F17" s="10">
        <v>1.9713994638520596</v>
      </c>
    </row>
    <row r="18" spans="1:6" x14ac:dyDescent="0.2">
      <c r="A18" s="10" t="s">
        <v>1116</v>
      </c>
      <c r="B18" s="10" t="s">
        <v>1117</v>
      </c>
      <c r="C18" s="10" t="s">
        <v>1118</v>
      </c>
      <c r="D18" s="10">
        <v>812182</v>
      </c>
      <c r="E18" s="10">
        <v>14450.342140000001</v>
      </c>
      <c r="F18" s="10">
        <v>1.9273841447221038</v>
      </c>
    </row>
    <row r="19" spans="1:6" x14ac:dyDescent="0.2">
      <c r="A19" s="10" t="s">
        <v>1119</v>
      </c>
      <c r="B19" s="10" t="s">
        <v>1120</v>
      </c>
      <c r="C19" s="10" t="s">
        <v>1098</v>
      </c>
      <c r="D19" s="10">
        <v>2324335</v>
      </c>
      <c r="E19" s="10">
        <v>14387.63365</v>
      </c>
      <c r="F19" s="10">
        <v>1.9190200971310849</v>
      </c>
    </row>
    <row r="20" spans="1:6" x14ac:dyDescent="0.2">
      <c r="A20" s="10" t="s">
        <v>1048</v>
      </c>
      <c r="B20" s="10" t="s">
        <v>1049</v>
      </c>
      <c r="C20" s="10" t="s">
        <v>120</v>
      </c>
      <c r="D20" s="10">
        <v>9172603</v>
      </c>
      <c r="E20" s="10">
        <v>13580.03874</v>
      </c>
      <c r="F20" s="10">
        <v>1.811303227190435</v>
      </c>
    </row>
    <row r="21" spans="1:6" x14ac:dyDescent="0.2">
      <c r="A21" s="10" t="s">
        <v>1121</v>
      </c>
      <c r="B21" s="10" t="s">
        <v>1122</v>
      </c>
      <c r="C21" s="10" t="s">
        <v>109</v>
      </c>
      <c r="D21" s="10">
        <v>5799495</v>
      </c>
      <c r="E21" s="10">
        <v>13425.83093</v>
      </c>
      <c r="F21" s="10">
        <v>1.7907350160638908</v>
      </c>
    </row>
    <row r="22" spans="1:6" x14ac:dyDescent="0.2">
      <c r="A22" s="10" t="s">
        <v>103</v>
      </c>
      <c r="B22" s="10" t="s">
        <v>104</v>
      </c>
      <c r="C22" s="10" t="s">
        <v>11</v>
      </c>
      <c r="D22" s="10">
        <v>10413975</v>
      </c>
      <c r="E22" s="10">
        <v>13038.296700000001</v>
      </c>
      <c r="F22" s="10">
        <v>1.7390457672417803</v>
      </c>
    </row>
    <row r="23" spans="1:6" x14ac:dyDescent="0.2">
      <c r="A23" s="10" t="s">
        <v>95</v>
      </c>
      <c r="B23" s="10" t="s">
        <v>96</v>
      </c>
      <c r="C23" s="10" t="s">
        <v>34</v>
      </c>
      <c r="D23" s="10">
        <v>2194726</v>
      </c>
      <c r="E23" s="10">
        <v>12800.7394</v>
      </c>
      <c r="F23" s="10">
        <v>1.7073604155008291</v>
      </c>
    </row>
    <row r="24" spans="1:6" x14ac:dyDescent="0.2">
      <c r="A24" s="10" t="s">
        <v>1123</v>
      </c>
      <c r="B24" s="10" t="s">
        <v>1124</v>
      </c>
      <c r="C24" s="10" t="s">
        <v>411</v>
      </c>
      <c r="D24" s="10">
        <v>215636</v>
      </c>
      <c r="E24" s="10">
        <v>12642.630859999999</v>
      </c>
      <c r="F24" s="10">
        <v>1.686271925679012</v>
      </c>
    </row>
    <row r="25" spans="1:6" x14ac:dyDescent="0.2">
      <c r="A25" s="10" t="s">
        <v>1038</v>
      </c>
      <c r="B25" s="10" t="s">
        <v>1039</v>
      </c>
      <c r="C25" s="10" t="s">
        <v>16</v>
      </c>
      <c r="D25" s="10">
        <v>4933939</v>
      </c>
      <c r="E25" s="10">
        <v>12043.7451</v>
      </c>
      <c r="F25" s="10">
        <v>1.6063926462030835</v>
      </c>
    </row>
    <row r="26" spans="1:6" x14ac:dyDescent="0.2">
      <c r="A26" s="10" t="s">
        <v>1125</v>
      </c>
      <c r="B26" s="10" t="s">
        <v>1126</v>
      </c>
      <c r="C26" s="10" t="s">
        <v>1098</v>
      </c>
      <c r="D26" s="10">
        <v>1610000</v>
      </c>
      <c r="E26" s="10">
        <v>11741.73</v>
      </c>
      <c r="F26" s="10">
        <v>1.5661099242047334</v>
      </c>
    </row>
    <row r="27" spans="1:6" x14ac:dyDescent="0.2">
      <c r="A27" s="10" t="s">
        <v>1127</v>
      </c>
      <c r="B27" s="10" t="s">
        <v>1128</v>
      </c>
      <c r="C27" s="10" t="s">
        <v>39</v>
      </c>
      <c r="D27" s="10">
        <v>1961154</v>
      </c>
      <c r="E27" s="10">
        <v>11733.58438</v>
      </c>
      <c r="F27" s="10">
        <v>1.56502346281269</v>
      </c>
    </row>
    <row r="28" spans="1:6" x14ac:dyDescent="0.2">
      <c r="A28" s="10" t="s">
        <v>12</v>
      </c>
      <c r="B28" s="10" t="s">
        <v>13</v>
      </c>
      <c r="C28" s="10" t="s">
        <v>11</v>
      </c>
      <c r="D28" s="10">
        <v>2043479</v>
      </c>
      <c r="E28" s="10">
        <v>11524.19982</v>
      </c>
      <c r="F28" s="10">
        <v>1.537095786278547</v>
      </c>
    </row>
    <row r="29" spans="1:6" x14ac:dyDescent="0.2">
      <c r="A29" s="10" t="s">
        <v>43</v>
      </c>
      <c r="B29" s="10" t="s">
        <v>44</v>
      </c>
      <c r="C29" s="10" t="s">
        <v>11</v>
      </c>
      <c r="D29" s="10">
        <v>3475273</v>
      </c>
      <c r="E29" s="10">
        <v>10952.32286</v>
      </c>
      <c r="F29" s="10">
        <v>1.4608189358927834</v>
      </c>
    </row>
    <row r="30" spans="1:6" x14ac:dyDescent="0.2">
      <c r="A30" s="10" t="s">
        <v>1129</v>
      </c>
      <c r="B30" s="10" t="s">
        <v>1130</v>
      </c>
      <c r="C30" s="10" t="s">
        <v>109</v>
      </c>
      <c r="D30" s="10">
        <v>390642</v>
      </c>
      <c r="E30" s="10">
        <v>10686.79319</v>
      </c>
      <c r="F30" s="10">
        <v>1.4254026342610981</v>
      </c>
    </row>
    <row r="31" spans="1:6" x14ac:dyDescent="0.2">
      <c r="A31" s="10" t="s">
        <v>1131</v>
      </c>
      <c r="B31" s="10" t="s">
        <v>1132</v>
      </c>
      <c r="C31" s="10" t="s">
        <v>61</v>
      </c>
      <c r="D31" s="10">
        <v>3022736</v>
      </c>
      <c r="E31" s="10">
        <v>10620.38294</v>
      </c>
      <c r="F31" s="10">
        <v>1.4165448465591226</v>
      </c>
    </row>
    <row r="32" spans="1:6" x14ac:dyDescent="0.2">
      <c r="A32" s="10" t="s">
        <v>1133</v>
      </c>
      <c r="B32" s="10" t="s">
        <v>1134</v>
      </c>
      <c r="C32" s="10" t="s">
        <v>39</v>
      </c>
      <c r="D32" s="10">
        <v>2981497</v>
      </c>
      <c r="E32" s="10">
        <v>10029.75591</v>
      </c>
      <c r="F32" s="10">
        <v>1.3377671150675479</v>
      </c>
    </row>
    <row r="33" spans="1:6" x14ac:dyDescent="0.2">
      <c r="A33" s="10" t="s">
        <v>1135</v>
      </c>
      <c r="B33" s="10" t="s">
        <v>1136</v>
      </c>
      <c r="C33" s="10" t="s">
        <v>1137</v>
      </c>
      <c r="D33" s="10">
        <v>3727436</v>
      </c>
      <c r="E33" s="10">
        <v>9879.5691179999994</v>
      </c>
      <c r="F33" s="10">
        <v>1.3177352266289897</v>
      </c>
    </row>
    <row r="34" spans="1:6" x14ac:dyDescent="0.2">
      <c r="A34" s="10" t="s">
        <v>1138</v>
      </c>
      <c r="B34" s="10" t="s">
        <v>1139</v>
      </c>
      <c r="C34" s="10" t="s">
        <v>78</v>
      </c>
      <c r="D34" s="10">
        <v>4033440</v>
      </c>
      <c r="E34" s="10">
        <v>9867.8109600000007</v>
      </c>
      <c r="F34" s="10">
        <v>1.3161669255409756</v>
      </c>
    </row>
    <row r="35" spans="1:6" x14ac:dyDescent="0.2">
      <c r="A35" s="10" t="s">
        <v>1084</v>
      </c>
      <c r="B35" s="10" t="s">
        <v>1085</v>
      </c>
      <c r="C35" s="10" t="s">
        <v>1086</v>
      </c>
      <c r="D35" s="10">
        <v>715000</v>
      </c>
      <c r="E35" s="10">
        <v>9858.7775000000001</v>
      </c>
      <c r="F35" s="10">
        <v>1.3149620442027141</v>
      </c>
    </row>
    <row r="36" spans="1:6" x14ac:dyDescent="0.2">
      <c r="A36" s="10" t="s">
        <v>1140</v>
      </c>
      <c r="B36" s="10" t="s">
        <v>1141</v>
      </c>
      <c r="C36" s="10" t="s">
        <v>21</v>
      </c>
      <c r="D36" s="10">
        <v>3578963</v>
      </c>
      <c r="E36" s="10">
        <v>9797.4112129999994</v>
      </c>
      <c r="F36" s="10">
        <v>1.3067770194165627</v>
      </c>
    </row>
    <row r="37" spans="1:6" x14ac:dyDescent="0.2">
      <c r="A37" s="10" t="s">
        <v>1142</v>
      </c>
      <c r="B37" s="10" t="s">
        <v>1143</v>
      </c>
      <c r="C37" s="10" t="s">
        <v>89</v>
      </c>
      <c r="D37" s="10">
        <v>5794611</v>
      </c>
      <c r="E37" s="10">
        <v>9503.1620399999993</v>
      </c>
      <c r="F37" s="10">
        <v>1.2675301154233405</v>
      </c>
    </row>
    <row r="38" spans="1:6" x14ac:dyDescent="0.2">
      <c r="A38" s="10" t="s">
        <v>1144</v>
      </c>
      <c r="B38" s="10" t="s">
        <v>1145</v>
      </c>
      <c r="C38" s="10" t="s">
        <v>52</v>
      </c>
      <c r="D38" s="10">
        <v>922577</v>
      </c>
      <c r="E38" s="10">
        <v>9109.5252980000005</v>
      </c>
      <c r="F38" s="10">
        <v>1.2150269146021824</v>
      </c>
    </row>
    <row r="39" spans="1:6" x14ac:dyDescent="0.2">
      <c r="A39" s="10" t="s">
        <v>1146</v>
      </c>
      <c r="B39" s="10" t="s">
        <v>1147</v>
      </c>
      <c r="C39" s="10" t="s">
        <v>1148</v>
      </c>
      <c r="D39" s="10">
        <v>6756827</v>
      </c>
      <c r="E39" s="10">
        <v>9023.7424589999991</v>
      </c>
      <c r="F39" s="10">
        <v>1.203585214317441</v>
      </c>
    </row>
    <row r="40" spans="1:6" x14ac:dyDescent="0.2">
      <c r="A40" s="10" t="s">
        <v>1149</v>
      </c>
      <c r="B40" s="10" t="s">
        <v>1150</v>
      </c>
      <c r="C40" s="10" t="s">
        <v>411</v>
      </c>
      <c r="D40" s="10">
        <v>2374305</v>
      </c>
      <c r="E40" s="10">
        <v>8930.9482580000004</v>
      </c>
      <c r="F40" s="10">
        <v>1.1912083397772542</v>
      </c>
    </row>
    <row r="41" spans="1:6" x14ac:dyDescent="0.2">
      <c r="A41" s="10" t="s">
        <v>1151</v>
      </c>
      <c r="B41" s="10" t="s">
        <v>1152</v>
      </c>
      <c r="C41" s="10" t="s">
        <v>411</v>
      </c>
      <c r="D41" s="10">
        <v>1029347</v>
      </c>
      <c r="E41" s="10">
        <v>8855.4722409999995</v>
      </c>
      <c r="F41" s="10">
        <v>1.1811413616349238</v>
      </c>
    </row>
    <row r="42" spans="1:6" x14ac:dyDescent="0.2">
      <c r="A42" s="10" t="s">
        <v>1153</v>
      </c>
      <c r="B42" s="10" t="s">
        <v>1154</v>
      </c>
      <c r="C42" s="10" t="s">
        <v>1137</v>
      </c>
      <c r="D42" s="10">
        <v>909761</v>
      </c>
      <c r="E42" s="10">
        <v>8756.4496249999993</v>
      </c>
      <c r="F42" s="10">
        <v>1.1679337421752432</v>
      </c>
    </row>
    <row r="43" spans="1:6" x14ac:dyDescent="0.2">
      <c r="A43" s="10" t="s">
        <v>1155</v>
      </c>
      <c r="B43" s="10" t="s">
        <v>1156</v>
      </c>
      <c r="C43" s="10" t="s">
        <v>78</v>
      </c>
      <c r="D43" s="10">
        <v>2103095</v>
      </c>
      <c r="E43" s="10">
        <v>8661.5967579999997</v>
      </c>
      <c r="F43" s="10">
        <v>1.1552822831187011</v>
      </c>
    </row>
    <row r="44" spans="1:6" x14ac:dyDescent="0.2">
      <c r="A44" s="10" t="s">
        <v>1157</v>
      </c>
      <c r="B44" s="10" t="s">
        <v>1158</v>
      </c>
      <c r="C44" s="10" t="s">
        <v>411</v>
      </c>
      <c r="D44" s="10">
        <v>1282743</v>
      </c>
      <c r="E44" s="10">
        <v>8462.2555709999997</v>
      </c>
      <c r="F44" s="10">
        <v>1.1286941899447436</v>
      </c>
    </row>
    <row r="45" spans="1:6" x14ac:dyDescent="0.2">
      <c r="A45" s="10" t="s">
        <v>100</v>
      </c>
      <c r="B45" s="10" t="s">
        <v>101</v>
      </c>
      <c r="C45" s="10" t="s">
        <v>102</v>
      </c>
      <c r="D45" s="10">
        <v>2116158</v>
      </c>
      <c r="E45" s="10">
        <v>8450.8769730000004</v>
      </c>
      <c r="F45" s="10">
        <v>1.1271765145041284</v>
      </c>
    </row>
    <row r="46" spans="1:6" x14ac:dyDescent="0.2">
      <c r="A46" s="10" t="s">
        <v>1159</v>
      </c>
      <c r="B46" s="10" t="s">
        <v>1160</v>
      </c>
      <c r="C46" s="10" t="s">
        <v>1148</v>
      </c>
      <c r="D46" s="10">
        <v>143060</v>
      </c>
      <c r="E46" s="10">
        <v>8355.4192999999996</v>
      </c>
      <c r="F46" s="10">
        <v>1.1144443865275193</v>
      </c>
    </row>
    <row r="47" spans="1:6" x14ac:dyDescent="0.2">
      <c r="A47" s="10" t="s">
        <v>1161</v>
      </c>
      <c r="B47" s="10" t="s">
        <v>1162</v>
      </c>
      <c r="C47" s="10" t="s">
        <v>1098</v>
      </c>
      <c r="D47" s="10">
        <v>2101316</v>
      </c>
      <c r="E47" s="10">
        <v>8211.9429280000004</v>
      </c>
      <c r="F47" s="10">
        <v>1.0953075327523014</v>
      </c>
    </row>
    <row r="48" spans="1:6" x14ac:dyDescent="0.2">
      <c r="A48" s="10" t="s">
        <v>1163</v>
      </c>
      <c r="B48" s="10" t="s">
        <v>1164</v>
      </c>
      <c r="C48" s="10" t="s">
        <v>94</v>
      </c>
      <c r="D48" s="10">
        <v>1845030</v>
      </c>
      <c r="E48" s="10">
        <v>8116.2869700000001</v>
      </c>
      <c r="F48" s="10">
        <v>1.0825489575565583</v>
      </c>
    </row>
    <row r="49" spans="1:6" x14ac:dyDescent="0.2">
      <c r="A49" s="10" t="s">
        <v>1165</v>
      </c>
      <c r="B49" s="10" t="s">
        <v>1166</v>
      </c>
      <c r="C49" s="10" t="s">
        <v>11</v>
      </c>
      <c r="D49" s="10">
        <v>4483600</v>
      </c>
      <c r="E49" s="10">
        <v>8061.5128000000004</v>
      </c>
      <c r="F49" s="10">
        <v>1.075243188199992</v>
      </c>
    </row>
    <row r="50" spans="1:6" x14ac:dyDescent="0.2">
      <c r="A50" s="10" t="s">
        <v>1167</v>
      </c>
      <c r="B50" s="10" t="s">
        <v>1168</v>
      </c>
      <c r="C50" s="10" t="s">
        <v>89</v>
      </c>
      <c r="D50" s="10">
        <v>1823141</v>
      </c>
      <c r="E50" s="10">
        <v>7857.7377100000003</v>
      </c>
      <c r="F50" s="10">
        <v>1.0480637018078918</v>
      </c>
    </row>
    <row r="51" spans="1:6" x14ac:dyDescent="0.2">
      <c r="A51" s="10" t="s">
        <v>1169</v>
      </c>
      <c r="B51" s="10" t="s">
        <v>1170</v>
      </c>
      <c r="C51" s="10" t="s">
        <v>109</v>
      </c>
      <c r="D51" s="10">
        <v>2461227</v>
      </c>
      <c r="E51" s="10">
        <v>7824.2406330000003</v>
      </c>
      <c r="F51" s="10">
        <v>1.0435958674494497</v>
      </c>
    </row>
    <row r="52" spans="1:6" x14ac:dyDescent="0.2">
      <c r="A52" s="10" t="s">
        <v>1171</v>
      </c>
      <c r="B52" s="10" t="s">
        <v>1172</v>
      </c>
      <c r="C52" s="10" t="s">
        <v>1098</v>
      </c>
      <c r="D52" s="10">
        <v>204989</v>
      </c>
      <c r="E52" s="10">
        <v>7642.8098760000003</v>
      </c>
      <c r="F52" s="10">
        <v>1.0193966643427799</v>
      </c>
    </row>
    <row r="53" spans="1:6" x14ac:dyDescent="0.2">
      <c r="A53" s="10" t="s">
        <v>1173</v>
      </c>
      <c r="B53" s="10" t="s">
        <v>1174</v>
      </c>
      <c r="C53" s="10" t="s">
        <v>49</v>
      </c>
      <c r="D53" s="10">
        <v>656121</v>
      </c>
      <c r="E53" s="10">
        <v>7181.2443450000001</v>
      </c>
      <c r="F53" s="10">
        <v>0.95783313334948283</v>
      </c>
    </row>
    <row r="54" spans="1:6" x14ac:dyDescent="0.2">
      <c r="A54" s="10" t="s">
        <v>1175</v>
      </c>
      <c r="B54" s="10" t="s">
        <v>1176</v>
      </c>
      <c r="C54" s="10" t="s">
        <v>21</v>
      </c>
      <c r="D54" s="10">
        <v>1310289</v>
      </c>
      <c r="E54" s="10">
        <v>7175.7977090000004</v>
      </c>
      <c r="F54" s="10">
        <v>0.9571066619783023</v>
      </c>
    </row>
    <row r="55" spans="1:6" x14ac:dyDescent="0.2">
      <c r="A55" s="10" t="s">
        <v>1177</v>
      </c>
      <c r="B55" s="10" t="s">
        <v>1178</v>
      </c>
      <c r="C55" s="10" t="s">
        <v>1108</v>
      </c>
      <c r="D55" s="10">
        <v>805000</v>
      </c>
      <c r="E55" s="10">
        <v>7094.4650000000001</v>
      </c>
      <c r="F55" s="10">
        <v>0.94625851926616744</v>
      </c>
    </row>
    <row r="56" spans="1:6" x14ac:dyDescent="0.2">
      <c r="A56" s="10" t="s">
        <v>1179</v>
      </c>
      <c r="B56" s="10" t="s">
        <v>1180</v>
      </c>
      <c r="C56" s="10" t="s">
        <v>21</v>
      </c>
      <c r="D56" s="10">
        <v>1839000</v>
      </c>
      <c r="E56" s="10">
        <v>7028.6580000000004</v>
      </c>
      <c r="F56" s="10">
        <v>0.93748119294524701</v>
      </c>
    </row>
    <row r="57" spans="1:6" x14ac:dyDescent="0.2">
      <c r="A57" s="10" t="s">
        <v>1181</v>
      </c>
      <c r="B57" s="10" t="s">
        <v>1182</v>
      </c>
      <c r="C57" s="10" t="s">
        <v>61</v>
      </c>
      <c r="D57" s="10">
        <v>855646</v>
      </c>
      <c r="E57" s="10">
        <v>6998.3286340000004</v>
      </c>
      <c r="F57" s="10">
        <v>0.93343586733416262</v>
      </c>
    </row>
    <row r="58" spans="1:6" x14ac:dyDescent="0.2">
      <c r="A58" s="10" t="s">
        <v>1183</v>
      </c>
      <c r="B58" s="10" t="s">
        <v>1184</v>
      </c>
      <c r="C58" s="10" t="s">
        <v>34</v>
      </c>
      <c r="D58" s="10">
        <v>1140243</v>
      </c>
      <c r="E58" s="10">
        <v>6982.8481320000001</v>
      </c>
      <c r="F58" s="10">
        <v>0.93137108064481855</v>
      </c>
    </row>
    <row r="59" spans="1:6" x14ac:dyDescent="0.2">
      <c r="A59" s="10" t="s">
        <v>1185</v>
      </c>
      <c r="B59" s="10" t="s">
        <v>1186</v>
      </c>
      <c r="C59" s="10" t="s">
        <v>123</v>
      </c>
      <c r="D59" s="10">
        <v>1606596</v>
      </c>
      <c r="E59" s="10">
        <v>6934.8716340000001</v>
      </c>
      <c r="F59" s="10">
        <v>0.92497198360831823</v>
      </c>
    </row>
    <row r="60" spans="1:6" x14ac:dyDescent="0.2">
      <c r="A60" s="10" t="s">
        <v>17</v>
      </c>
      <c r="B60" s="10" t="s">
        <v>18</v>
      </c>
      <c r="C60" s="10" t="s">
        <v>11</v>
      </c>
      <c r="D60" s="10">
        <v>673158</v>
      </c>
      <c r="E60" s="10">
        <v>6800.2421160000004</v>
      </c>
      <c r="F60" s="10">
        <v>0.90701512169523557</v>
      </c>
    </row>
    <row r="61" spans="1:6" x14ac:dyDescent="0.2">
      <c r="A61" s="10" t="s">
        <v>1187</v>
      </c>
      <c r="B61" s="10" t="s">
        <v>1188</v>
      </c>
      <c r="C61" s="10" t="s">
        <v>411</v>
      </c>
      <c r="D61" s="10">
        <v>570000</v>
      </c>
      <c r="E61" s="10">
        <v>6692.37</v>
      </c>
      <c r="F61" s="10">
        <v>0.89262715745039556</v>
      </c>
    </row>
    <row r="62" spans="1:6" x14ac:dyDescent="0.2">
      <c r="A62" s="10" t="s">
        <v>1189</v>
      </c>
      <c r="B62" s="10" t="s">
        <v>1190</v>
      </c>
      <c r="C62" s="10" t="s">
        <v>1098</v>
      </c>
      <c r="D62" s="10">
        <v>1941874</v>
      </c>
      <c r="E62" s="10">
        <v>6298.4683189999996</v>
      </c>
      <c r="F62" s="10">
        <v>0.84008861911106847</v>
      </c>
    </row>
    <row r="63" spans="1:6" x14ac:dyDescent="0.2">
      <c r="A63" s="10" t="s">
        <v>1191</v>
      </c>
      <c r="B63" s="10" t="s">
        <v>1192</v>
      </c>
      <c r="C63" s="10" t="s">
        <v>1118</v>
      </c>
      <c r="D63" s="10">
        <v>8689354</v>
      </c>
      <c r="E63" s="10">
        <v>5973.930875</v>
      </c>
      <c r="F63" s="10">
        <v>0.79680187075078091</v>
      </c>
    </row>
    <row r="64" spans="1:6" x14ac:dyDescent="0.2">
      <c r="A64" s="10" t="s">
        <v>1193</v>
      </c>
      <c r="B64" s="10" t="s">
        <v>1194</v>
      </c>
      <c r="C64" s="10" t="s">
        <v>61</v>
      </c>
      <c r="D64" s="10">
        <v>218419</v>
      </c>
      <c r="E64" s="10">
        <v>5841.1793170000001</v>
      </c>
      <c r="F64" s="10">
        <v>0.77909549081891061</v>
      </c>
    </row>
    <row r="65" spans="1:6" x14ac:dyDescent="0.2">
      <c r="A65" s="10" t="s">
        <v>1195</v>
      </c>
      <c r="B65" s="10" t="s">
        <v>1196</v>
      </c>
      <c r="C65" s="10" t="s">
        <v>75</v>
      </c>
      <c r="D65" s="10">
        <v>2218887</v>
      </c>
      <c r="E65" s="10">
        <v>5766.8873130000002</v>
      </c>
      <c r="F65" s="10">
        <v>0.76918643612650528</v>
      </c>
    </row>
    <row r="66" spans="1:6" x14ac:dyDescent="0.2">
      <c r="A66" s="10" t="s">
        <v>1197</v>
      </c>
      <c r="B66" s="10" t="s">
        <v>1198</v>
      </c>
      <c r="C66" s="10" t="s">
        <v>89</v>
      </c>
      <c r="D66" s="10">
        <v>5586927</v>
      </c>
      <c r="E66" s="10">
        <v>5698.66554</v>
      </c>
      <c r="F66" s="10">
        <v>0.76008702779892978</v>
      </c>
    </row>
    <row r="67" spans="1:6" x14ac:dyDescent="0.2">
      <c r="A67" s="10" t="s">
        <v>83</v>
      </c>
      <c r="B67" s="10" t="s">
        <v>84</v>
      </c>
      <c r="C67" s="10" t="s">
        <v>75</v>
      </c>
      <c r="D67" s="10">
        <v>658993</v>
      </c>
      <c r="E67" s="10">
        <v>5536.8591859999997</v>
      </c>
      <c r="F67" s="10">
        <v>0.73850532418295622</v>
      </c>
    </row>
    <row r="68" spans="1:6" x14ac:dyDescent="0.2">
      <c r="A68" s="10" t="s">
        <v>67</v>
      </c>
      <c r="B68" s="10" t="s">
        <v>68</v>
      </c>
      <c r="C68" s="10" t="s">
        <v>11</v>
      </c>
      <c r="D68" s="10">
        <v>1752599</v>
      </c>
      <c r="E68" s="10">
        <v>5503.16086</v>
      </c>
      <c r="F68" s="10">
        <v>0.73401064726757104</v>
      </c>
    </row>
    <row r="69" spans="1:6" x14ac:dyDescent="0.2">
      <c r="A69" s="10" t="s">
        <v>1199</v>
      </c>
      <c r="B69" s="10" t="s">
        <v>1200</v>
      </c>
      <c r="C69" s="10" t="s">
        <v>411</v>
      </c>
      <c r="D69" s="10">
        <v>1851101</v>
      </c>
      <c r="E69" s="10">
        <v>5475.5567579999997</v>
      </c>
      <c r="F69" s="10">
        <v>0.73032881689922158</v>
      </c>
    </row>
    <row r="70" spans="1:6" x14ac:dyDescent="0.2">
      <c r="A70" s="10" t="s">
        <v>1201</v>
      </c>
      <c r="B70" s="10" t="s">
        <v>1202</v>
      </c>
      <c r="C70" s="10" t="s">
        <v>61</v>
      </c>
      <c r="D70" s="10">
        <v>580666</v>
      </c>
      <c r="E70" s="10">
        <v>3947.9481340000002</v>
      </c>
      <c r="F70" s="10">
        <v>0.52657664184945152</v>
      </c>
    </row>
    <row r="71" spans="1:6" x14ac:dyDescent="0.2">
      <c r="A71" s="10" t="s">
        <v>1203</v>
      </c>
      <c r="B71" s="10" t="s">
        <v>1204</v>
      </c>
      <c r="C71" s="10" t="s">
        <v>89</v>
      </c>
      <c r="D71" s="10">
        <v>484563</v>
      </c>
      <c r="E71" s="10">
        <v>3647.3057010000002</v>
      </c>
      <c r="F71" s="10">
        <v>0.48647700593903986</v>
      </c>
    </row>
    <row r="72" spans="1:6" x14ac:dyDescent="0.2">
      <c r="A72" s="10" t="s">
        <v>126</v>
      </c>
      <c r="B72" s="10" t="s">
        <v>127</v>
      </c>
      <c r="C72" s="10" t="s">
        <v>123</v>
      </c>
      <c r="D72" s="10">
        <v>2600277</v>
      </c>
      <c r="E72" s="10">
        <v>3549.3781049999998</v>
      </c>
      <c r="F72" s="10">
        <v>0.47341544005827857</v>
      </c>
    </row>
    <row r="73" spans="1:6" x14ac:dyDescent="0.2">
      <c r="A73" s="10" t="s">
        <v>124</v>
      </c>
      <c r="B73" s="10" t="s">
        <v>125</v>
      </c>
      <c r="C73" s="10" t="s">
        <v>123</v>
      </c>
      <c r="D73" s="10">
        <v>1500000</v>
      </c>
      <c r="E73" s="10">
        <v>3534.75</v>
      </c>
      <c r="F73" s="10">
        <v>0.47146434593391962</v>
      </c>
    </row>
    <row r="74" spans="1:6" x14ac:dyDescent="0.2">
      <c r="A74" s="10" t="s">
        <v>1205</v>
      </c>
      <c r="B74" s="10" t="s">
        <v>1206</v>
      </c>
      <c r="C74" s="10" t="s">
        <v>1098</v>
      </c>
      <c r="D74" s="10">
        <v>387986</v>
      </c>
      <c r="E74" s="10">
        <v>3531.0605860000001</v>
      </c>
      <c r="F74" s="10">
        <v>0.47097225253031555</v>
      </c>
    </row>
    <row r="75" spans="1:6" x14ac:dyDescent="0.2">
      <c r="A75" s="10" t="s">
        <v>1207</v>
      </c>
      <c r="B75" s="10" t="s">
        <v>1208</v>
      </c>
      <c r="C75" s="10" t="s">
        <v>61</v>
      </c>
      <c r="D75" s="10">
        <v>460092</v>
      </c>
      <c r="E75" s="10">
        <v>3438.2675159999999</v>
      </c>
      <c r="F75" s="10">
        <v>0.45859552884271382</v>
      </c>
    </row>
    <row r="76" spans="1:6" x14ac:dyDescent="0.2">
      <c r="A76" s="10" t="s">
        <v>1209</v>
      </c>
      <c r="B76" s="10" t="s">
        <v>1210</v>
      </c>
      <c r="C76" s="10" t="s">
        <v>411</v>
      </c>
      <c r="D76" s="10">
        <v>561304</v>
      </c>
      <c r="E76" s="10">
        <v>3073.9813559999998</v>
      </c>
      <c r="F76" s="10">
        <v>0.41000710359137227</v>
      </c>
    </row>
    <row r="77" spans="1:6" x14ac:dyDescent="0.2">
      <c r="A77" s="10" t="s">
        <v>87</v>
      </c>
      <c r="B77" s="10" t="s">
        <v>88</v>
      </c>
      <c r="C77" s="10" t="s">
        <v>89</v>
      </c>
      <c r="D77" s="10">
        <v>1330705</v>
      </c>
      <c r="E77" s="10">
        <v>2366.6588430000002</v>
      </c>
      <c r="F77" s="10">
        <v>0.31566454868483546</v>
      </c>
    </row>
    <row r="78" spans="1:6" x14ac:dyDescent="0.2">
      <c r="A78" s="10" t="s">
        <v>1211</v>
      </c>
      <c r="B78" s="10" t="s">
        <v>1212</v>
      </c>
      <c r="C78" s="10" t="s">
        <v>123</v>
      </c>
      <c r="D78" s="10">
        <v>548698</v>
      </c>
      <c r="E78" s="10">
        <v>1030.1804950000001</v>
      </c>
      <c r="F78" s="10">
        <v>0.13740529691464931</v>
      </c>
    </row>
    <row r="79" spans="1:6" x14ac:dyDescent="0.2">
      <c r="A79" s="10" t="s">
        <v>1213</v>
      </c>
      <c r="B79" s="10" t="s">
        <v>1214</v>
      </c>
      <c r="C79" s="10" t="s">
        <v>411</v>
      </c>
      <c r="D79" s="10">
        <v>18771</v>
      </c>
      <c r="E79" s="10">
        <v>385.68773700000003</v>
      </c>
      <c r="F79" s="10">
        <v>5.144296390393624E-2</v>
      </c>
    </row>
    <row r="80" spans="1:6" x14ac:dyDescent="0.2">
      <c r="A80" s="10" t="s">
        <v>1215</v>
      </c>
      <c r="B80" s="10" t="s">
        <v>1216</v>
      </c>
      <c r="C80" s="10" t="s">
        <v>1098</v>
      </c>
      <c r="D80" s="10">
        <v>2334565</v>
      </c>
      <c r="E80" s="10">
        <v>187.93248249999999</v>
      </c>
      <c r="F80" s="10">
        <v>2.5066402133559741E-2</v>
      </c>
    </row>
    <row r="81" spans="1:6" x14ac:dyDescent="0.2">
      <c r="A81" s="12" t="s">
        <v>133</v>
      </c>
      <c r="B81" s="10"/>
      <c r="C81" s="10"/>
      <c r="D81" s="10"/>
      <c r="E81" s="12">
        <f xml:space="preserve"> SUM(E8:E80)</f>
        <v>679941.99917449965</v>
      </c>
      <c r="F81" s="12">
        <f>SUM(F8:F80)</f>
        <v>90.690546690376195</v>
      </c>
    </row>
    <row r="82" spans="1:6" x14ac:dyDescent="0.2">
      <c r="A82" s="10"/>
      <c r="B82" s="10"/>
      <c r="C82" s="10"/>
      <c r="D82" s="10"/>
      <c r="E82" s="10"/>
      <c r="F82" s="10"/>
    </row>
    <row r="83" spans="1:6" x14ac:dyDescent="0.2">
      <c r="A83" s="12" t="s">
        <v>133</v>
      </c>
      <c r="B83" s="10"/>
      <c r="C83" s="10"/>
      <c r="D83" s="10"/>
      <c r="E83" s="12">
        <v>679941.99917449965</v>
      </c>
      <c r="F83" s="12">
        <v>90.690546690376195</v>
      </c>
    </row>
    <row r="84" spans="1:6" x14ac:dyDescent="0.2">
      <c r="A84" s="10"/>
      <c r="B84" s="10"/>
      <c r="C84" s="10"/>
      <c r="D84" s="10"/>
      <c r="E84" s="10"/>
      <c r="F84" s="10"/>
    </row>
    <row r="85" spans="1:6" x14ac:dyDescent="0.2">
      <c r="A85" s="12" t="s">
        <v>175</v>
      </c>
      <c r="B85" s="10"/>
      <c r="C85" s="10"/>
      <c r="D85" s="10"/>
      <c r="E85" s="12">
        <v>69796.561224599995</v>
      </c>
      <c r="F85" s="12">
        <v>9.31</v>
      </c>
    </row>
    <row r="86" spans="1:6" x14ac:dyDescent="0.2">
      <c r="A86" s="10"/>
      <c r="B86" s="10"/>
      <c r="C86" s="10"/>
      <c r="D86" s="10"/>
      <c r="E86" s="10"/>
      <c r="F86" s="10"/>
    </row>
    <row r="87" spans="1:6" x14ac:dyDescent="0.2">
      <c r="A87" s="58" t="s">
        <v>176</v>
      </c>
      <c r="B87" s="7"/>
      <c r="C87" s="7"/>
      <c r="D87" s="7"/>
      <c r="E87" s="58">
        <v>749738.5603990996</v>
      </c>
      <c r="F87" s="58">
        <f xml:space="preserve"> ROUND(SUM(F83:F86),2)</f>
        <v>100</v>
      </c>
    </row>
    <row r="89" spans="1:6" x14ac:dyDescent="0.2">
      <c r="A89" s="14" t="s">
        <v>179</v>
      </c>
    </row>
    <row r="90" spans="1:6" x14ac:dyDescent="0.2">
      <c r="A90" s="14" t="s">
        <v>180</v>
      </c>
    </row>
    <row r="91" spans="1:6" x14ac:dyDescent="0.2">
      <c r="A91" s="14" t="s">
        <v>648</v>
      </c>
    </row>
    <row r="92" spans="1:6" x14ac:dyDescent="0.2">
      <c r="A92" s="2" t="s">
        <v>663</v>
      </c>
      <c r="B92" s="15">
        <v>56.359699999999997</v>
      </c>
    </row>
    <row r="93" spans="1:6" x14ac:dyDescent="0.2">
      <c r="A93" s="2" t="s">
        <v>623</v>
      </c>
      <c r="B93" s="15">
        <v>28.9238</v>
      </c>
    </row>
    <row r="94" spans="1:6" x14ac:dyDescent="0.2">
      <c r="A94" s="2" t="s">
        <v>624</v>
      </c>
      <c r="B94" s="15">
        <v>30.664000000000001</v>
      </c>
    </row>
    <row r="95" spans="1:6" x14ac:dyDescent="0.2">
      <c r="A95" s="2" t="s">
        <v>662</v>
      </c>
      <c r="B95" s="15">
        <v>53.676900000000003</v>
      </c>
    </row>
    <row r="97" spans="1:2" x14ac:dyDescent="0.2">
      <c r="A97" s="14" t="s">
        <v>181</v>
      </c>
    </row>
    <row r="98" spans="1:2" x14ac:dyDescent="0.2">
      <c r="A98" s="2" t="s">
        <v>662</v>
      </c>
      <c r="B98" s="15">
        <v>63.557400000000001</v>
      </c>
    </row>
    <row r="99" spans="1:2" x14ac:dyDescent="0.2">
      <c r="A99" s="2" t="s">
        <v>624</v>
      </c>
      <c r="B99" s="15">
        <v>36.537999999999997</v>
      </c>
    </row>
    <row r="100" spans="1:2" x14ac:dyDescent="0.2">
      <c r="A100" s="2" t="s">
        <v>663</v>
      </c>
      <c r="B100" s="15">
        <v>67.156099999999995</v>
      </c>
    </row>
    <row r="101" spans="1:2" x14ac:dyDescent="0.2">
      <c r="A101" s="2" t="s">
        <v>623</v>
      </c>
      <c r="B101" s="15">
        <v>34.248100000000001</v>
      </c>
    </row>
    <row r="103" spans="1:2" x14ac:dyDescent="0.2">
      <c r="A103" s="14" t="s">
        <v>182</v>
      </c>
      <c r="B103" s="59" t="s">
        <v>183</v>
      </c>
    </row>
    <row r="105" spans="1:2" x14ac:dyDescent="0.2">
      <c r="A105" s="14" t="s">
        <v>1058</v>
      </c>
      <c r="B105" s="60">
        <v>0.14645543098783206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5.85546875" style="2" bestFit="1" customWidth="1"/>
    <col min="3" max="3" width="32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8" width="10.85546875" style="3" bestFit="1" customWidth="1"/>
    <col min="9" max="9" width="10" style="3" bestFit="1" customWidth="1"/>
    <col min="10" max="16384" width="9.140625" style="3"/>
  </cols>
  <sheetData>
    <row r="1" spans="1:6" x14ac:dyDescent="0.2">
      <c r="A1" s="57" t="s">
        <v>1217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1100</v>
      </c>
      <c r="B8" s="10" t="s">
        <v>1101</v>
      </c>
      <c r="C8" s="10" t="s">
        <v>411</v>
      </c>
      <c r="D8" s="10">
        <v>4070052</v>
      </c>
      <c r="E8" s="10">
        <v>28795.617900000001</v>
      </c>
      <c r="F8" s="35">
        <f>E8/$E$82*100</f>
        <v>4.2307355621688121</v>
      </c>
    </row>
    <row r="9" spans="1:6" x14ac:dyDescent="0.2">
      <c r="A9" s="10" t="s">
        <v>43</v>
      </c>
      <c r="B9" s="10" t="s">
        <v>44</v>
      </c>
      <c r="C9" s="10" t="s">
        <v>11</v>
      </c>
      <c r="D9" s="10">
        <v>6482870</v>
      </c>
      <c r="E9" s="10">
        <v>20430.764810000001</v>
      </c>
      <c r="F9" s="35">
        <f t="shared" ref="F9:F66" si="0">E9/$E$82*100</f>
        <v>3.0017471250017569</v>
      </c>
    </row>
    <row r="10" spans="1:6" x14ac:dyDescent="0.2">
      <c r="A10" s="10" t="s">
        <v>9</v>
      </c>
      <c r="B10" s="10" t="s">
        <v>10</v>
      </c>
      <c r="C10" s="10" t="s">
        <v>11</v>
      </c>
      <c r="D10" s="10">
        <v>979822</v>
      </c>
      <c r="E10" s="10">
        <v>18346.187129999998</v>
      </c>
      <c r="F10" s="35">
        <f t="shared" si="0"/>
        <v>2.6954749361740475</v>
      </c>
    </row>
    <row r="11" spans="1:6" x14ac:dyDescent="0.2">
      <c r="A11" s="10" t="s">
        <v>76</v>
      </c>
      <c r="B11" s="10" t="s">
        <v>77</v>
      </c>
      <c r="C11" s="10" t="s">
        <v>78</v>
      </c>
      <c r="D11" s="10">
        <v>2679100</v>
      </c>
      <c r="E11" s="10">
        <v>17572.216899999999</v>
      </c>
      <c r="F11" s="35">
        <f t="shared" si="0"/>
        <v>2.5817609888820545</v>
      </c>
    </row>
    <row r="12" spans="1:6" x14ac:dyDescent="0.2">
      <c r="A12" s="10" t="s">
        <v>1048</v>
      </c>
      <c r="B12" s="10" t="s">
        <v>1049</v>
      </c>
      <c r="C12" s="10" t="s">
        <v>120</v>
      </c>
      <c r="D12" s="10">
        <v>11253507</v>
      </c>
      <c r="E12" s="10">
        <v>16660.81711</v>
      </c>
      <c r="F12" s="35">
        <f t="shared" si="0"/>
        <v>2.4478554926952136</v>
      </c>
    </row>
    <row r="13" spans="1:6" x14ac:dyDescent="0.2">
      <c r="A13" s="10" t="s">
        <v>1218</v>
      </c>
      <c r="B13" s="10" t="s">
        <v>1219</v>
      </c>
      <c r="C13" s="10" t="s">
        <v>75</v>
      </c>
      <c r="D13" s="10">
        <v>225547</v>
      </c>
      <c r="E13" s="10">
        <v>16549.1728</v>
      </c>
      <c r="F13" s="35">
        <f t="shared" si="0"/>
        <v>2.4314523873938754</v>
      </c>
    </row>
    <row r="14" spans="1:6" x14ac:dyDescent="0.2">
      <c r="A14" s="10" t="s">
        <v>1042</v>
      </c>
      <c r="B14" s="10" t="s">
        <v>1043</v>
      </c>
      <c r="C14" s="10" t="s">
        <v>411</v>
      </c>
      <c r="D14" s="10">
        <v>851068</v>
      </c>
      <c r="E14" s="10">
        <v>16432.42094</v>
      </c>
      <c r="F14" s="35">
        <f t="shared" si="0"/>
        <v>2.4142988660571669</v>
      </c>
    </row>
    <row r="15" spans="1:6" x14ac:dyDescent="0.2">
      <c r="A15" s="10" t="s">
        <v>1220</v>
      </c>
      <c r="B15" s="10" t="s">
        <v>1221</v>
      </c>
      <c r="C15" s="10" t="s">
        <v>61</v>
      </c>
      <c r="D15" s="10">
        <v>5926546</v>
      </c>
      <c r="E15" s="10">
        <v>16327.63423</v>
      </c>
      <c r="F15" s="35">
        <f t="shared" si="0"/>
        <v>2.3989032992046257</v>
      </c>
    </row>
    <row r="16" spans="1:6" x14ac:dyDescent="0.2">
      <c r="A16" s="10" t="s">
        <v>1123</v>
      </c>
      <c r="B16" s="10" t="s">
        <v>1124</v>
      </c>
      <c r="C16" s="10" t="s">
        <v>411</v>
      </c>
      <c r="D16" s="10">
        <v>265692</v>
      </c>
      <c r="E16" s="10">
        <v>15577.38911</v>
      </c>
      <c r="F16" s="35">
        <f t="shared" si="0"/>
        <v>2.288675113772022</v>
      </c>
    </row>
    <row r="17" spans="1:6" x14ac:dyDescent="0.2">
      <c r="A17" s="10" t="s">
        <v>1068</v>
      </c>
      <c r="B17" s="10" t="s">
        <v>1069</v>
      </c>
      <c r="C17" s="10" t="s">
        <v>75</v>
      </c>
      <c r="D17" s="10">
        <v>5393261</v>
      </c>
      <c r="E17" s="10">
        <v>14467.422629999999</v>
      </c>
      <c r="F17" s="35">
        <f t="shared" si="0"/>
        <v>2.1255956245226755</v>
      </c>
    </row>
    <row r="18" spans="1:6" x14ac:dyDescent="0.2">
      <c r="A18" s="10" t="s">
        <v>103</v>
      </c>
      <c r="B18" s="10" t="s">
        <v>104</v>
      </c>
      <c r="C18" s="10" t="s">
        <v>11</v>
      </c>
      <c r="D18" s="10">
        <v>11391310</v>
      </c>
      <c r="E18" s="10">
        <v>14261.920120000001</v>
      </c>
      <c r="F18" s="35">
        <f t="shared" si="0"/>
        <v>2.0954026007024802</v>
      </c>
    </row>
    <row r="19" spans="1:6" x14ac:dyDescent="0.2">
      <c r="A19" s="10" t="s">
        <v>12</v>
      </c>
      <c r="B19" s="10" t="s">
        <v>13</v>
      </c>
      <c r="C19" s="10" t="s">
        <v>11</v>
      </c>
      <c r="D19" s="10">
        <v>2488052</v>
      </c>
      <c r="E19" s="10">
        <v>14031.36925</v>
      </c>
      <c r="F19" s="35">
        <f t="shared" si="0"/>
        <v>2.0615293993013055</v>
      </c>
    </row>
    <row r="20" spans="1:6" x14ac:dyDescent="0.2">
      <c r="A20" s="10" t="s">
        <v>1222</v>
      </c>
      <c r="B20" s="10" t="s">
        <v>1223</v>
      </c>
      <c r="C20" s="10" t="s">
        <v>61</v>
      </c>
      <c r="D20" s="10">
        <v>874021</v>
      </c>
      <c r="E20" s="10">
        <v>13920.53247</v>
      </c>
      <c r="F20" s="35">
        <f t="shared" si="0"/>
        <v>2.0452449386458431</v>
      </c>
    </row>
    <row r="21" spans="1:6" x14ac:dyDescent="0.2">
      <c r="A21" s="10" t="s">
        <v>47</v>
      </c>
      <c r="B21" s="10" t="s">
        <v>48</v>
      </c>
      <c r="C21" s="10" t="s">
        <v>49</v>
      </c>
      <c r="D21" s="10">
        <v>6048304</v>
      </c>
      <c r="E21" s="10">
        <v>13759.891600000001</v>
      </c>
      <c r="F21" s="35">
        <f t="shared" si="0"/>
        <v>2.0216431168753601</v>
      </c>
    </row>
    <row r="22" spans="1:6" x14ac:dyDescent="0.2">
      <c r="A22" s="10" t="s">
        <v>17</v>
      </c>
      <c r="B22" s="10" t="s">
        <v>18</v>
      </c>
      <c r="C22" s="10" t="s">
        <v>11</v>
      </c>
      <c r="D22" s="10">
        <v>1350892</v>
      </c>
      <c r="E22" s="10">
        <v>13646.71098</v>
      </c>
      <c r="F22" s="35">
        <f t="shared" si="0"/>
        <v>2.0050142924602983</v>
      </c>
    </row>
    <row r="23" spans="1:6" x14ac:dyDescent="0.2">
      <c r="A23" s="10" t="s">
        <v>1066</v>
      </c>
      <c r="B23" s="10" t="s">
        <v>1067</v>
      </c>
      <c r="C23" s="10" t="s">
        <v>94</v>
      </c>
      <c r="D23" s="10">
        <v>1217476</v>
      </c>
      <c r="E23" s="10">
        <v>13522.505929999999</v>
      </c>
      <c r="F23" s="35">
        <f t="shared" si="0"/>
        <v>1.9867657268674077</v>
      </c>
    </row>
    <row r="24" spans="1:6" x14ac:dyDescent="0.2">
      <c r="A24" s="10" t="s">
        <v>1084</v>
      </c>
      <c r="B24" s="10" t="s">
        <v>1085</v>
      </c>
      <c r="C24" s="10" t="s">
        <v>1086</v>
      </c>
      <c r="D24" s="10">
        <v>959393</v>
      </c>
      <c r="E24" s="10">
        <v>13228.59038</v>
      </c>
      <c r="F24" s="35">
        <f t="shared" si="0"/>
        <v>1.9435828032025051</v>
      </c>
    </row>
    <row r="25" spans="1:6" x14ac:dyDescent="0.2">
      <c r="A25" s="10" t="s">
        <v>1224</v>
      </c>
      <c r="B25" s="10" t="s">
        <v>1225</v>
      </c>
      <c r="C25" s="10" t="s">
        <v>31</v>
      </c>
      <c r="D25" s="10">
        <v>1196343</v>
      </c>
      <c r="E25" s="10">
        <v>12537.674639999999</v>
      </c>
      <c r="F25" s="35">
        <f t="shared" si="0"/>
        <v>1.8420714620730556</v>
      </c>
    </row>
    <row r="26" spans="1:6" x14ac:dyDescent="0.2">
      <c r="A26" s="10" t="s">
        <v>423</v>
      </c>
      <c r="B26" s="10" t="s">
        <v>424</v>
      </c>
      <c r="C26" s="10" t="s">
        <v>39</v>
      </c>
      <c r="D26" s="10">
        <v>867781</v>
      </c>
      <c r="E26" s="10">
        <v>12309.907380000001</v>
      </c>
      <c r="F26" s="35">
        <f t="shared" si="0"/>
        <v>1.8086072367132746</v>
      </c>
    </row>
    <row r="27" spans="1:6" x14ac:dyDescent="0.2">
      <c r="A27" s="10" t="s">
        <v>1119</v>
      </c>
      <c r="B27" s="10" t="s">
        <v>1120</v>
      </c>
      <c r="C27" s="10" t="s">
        <v>1098</v>
      </c>
      <c r="D27" s="10">
        <v>1934786</v>
      </c>
      <c r="E27" s="10">
        <v>11976.325339999999</v>
      </c>
      <c r="F27" s="35">
        <f t="shared" si="0"/>
        <v>1.7595963974796833</v>
      </c>
    </row>
    <row r="28" spans="1:6" x14ac:dyDescent="0.2">
      <c r="A28" s="10" t="s">
        <v>1226</v>
      </c>
      <c r="B28" s="10" t="s">
        <v>1227</v>
      </c>
      <c r="C28" s="10" t="s">
        <v>34</v>
      </c>
      <c r="D28" s="10">
        <v>816000</v>
      </c>
      <c r="E28" s="10">
        <v>11347.296</v>
      </c>
      <c r="F28" s="35">
        <f t="shared" si="0"/>
        <v>1.6671775854358699</v>
      </c>
    </row>
    <row r="29" spans="1:6" x14ac:dyDescent="0.2">
      <c r="A29" s="10" t="s">
        <v>1153</v>
      </c>
      <c r="B29" s="10" t="s">
        <v>1154</v>
      </c>
      <c r="C29" s="10" t="s">
        <v>1137</v>
      </c>
      <c r="D29" s="10">
        <v>1170144</v>
      </c>
      <c r="E29" s="10">
        <v>11262.636</v>
      </c>
      <c r="F29" s="35">
        <f t="shared" si="0"/>
        <v>1.6547390930952275</v>
      </c>
    </row>
    <row r="30" spans="1:6" x14ac:dyDescent="0.2">
      <c r="A30" s="10" t="s">
        <v>1165</v>
      </c>
      <c r="B30" s="10" t="s">
        <v>1166</v>
      </c>
      <c r="C30" s="10" t="s">
        <v>11</v>
      </c>
      <c r="D30" s="10">
        <v>6197188</v>
      </c>
      <c r="E30" s="10">
        <v>11142.544019999999</v>
      </c>
      <c r="F30" s="35">
        <f t="shared" si="0"/>
        <v>1.637094831656501</v>
      </c>
    </row>
    <row r="31" spans="1:6" x14ac:dyDescent="0.2">
      <c r="A31" s="10" t="s">
        <v>1228</v>
      </c>
      <c r="B31" s="10" t="s">
        <v>1229</v>
      </c>
      <c r="C31" s="10" t="s">
        <v>1098</v>
      </c>
      <c r="D31" s="10">
        <v>2287020</v>
      </c>
      <c r="E31" s="10">
        <v>11005.140240000001</v>
      </c>
      <c r="F31" s="35">
        <f t="shared" si="0"/>
        <v>1.6169070704339015</v>
      </c>
    </row>
    <row r="32" spans="1:6" x14ac:dyDescent="0.2">
      <c r="A32" s="10" t="s">
        <v>1125</v>
      </c>
      <c r="B32" s="10" t="s">
        <v>1126</v>
      </c>
      <c r="C32" s="10" t="s">
        <v>1098</v>
      </c>
      <c r="D32" s="10">
        <v>1493720</v>
      </c>
      <c r="E32" s="10">
        <v>10893.69996</v>
      </c>
      <c r="F32" s="35">
        <f t="shared" si="0"/>
        <v>1.6005339418109505</v>
      </c>
    </row>
    <row r="33" spans="1:6" x14ac:dyDescent="0.2">
      <c r="A33" s="10" t="s">
        <v>1207</v>
      </c>
      <c r="B33" s="10" t="s">
        <v>1208</v>
      </c>
      <c r="C33" s="10" t="s">
        <v>61</v>
      </c>
      <c r="D33" s="10">
        <v>1412522</v>
      </c>
      <c r="E33" s="10">
        <v>10555.77691</v>
      </c>
      <c r="F33" s="35">
        <f t="shared" si="0"/>
        <v>1.5508853088183747</v>
      </c>
    </row>
    <row r="34" spans="1:6" x14ac:dyDescent="0.2">
      <c r="A34" s="10" t="s">
        <v>73</v>
      </c>
      <c r="B34" s="10" t="s">
        <v>74</v>
      </c>
      <c r="C34" s="10" t="s">
        <v>75</v>
      </c>
      <c r="D34" s="10">
        <v>876836</v>
      </c>
      <c r="E34" s="10">
        <v>10470.737090000001</v>
      </c>
      <c r="F34" s="35">
        <f t="shared" si="0"/>
        <v>1.5383910122235294</v>
      </c>
    </row>
    <row r="35" spans="1:6" x14ac:dyDescent="0.2">
      <c r="A35" s="10" t="s">
        <v>1230</v>
      </c>
      <c r="B35" s="10" t="s">
        <v>1231</v>
      </c>
      <c r="C35" s="10" t="s">
        <v>61</v>
      </c>
      <c r="D35" s="10">
        <v>1857712</v>
      </c>
      <c r="E35" s="10">
        <v>10448.701139999999</v>
      </c>
      <c r="F35" s="35">
        <f t="shared" si="0"/>
        <v>1.5351534266424545</v>
      </c>
    </row>
    <row r="36" spans="1:6" x14ac:dyDescent="0.2">
      <c r="A36" s="10" t="s">
        <v>95</v>
      </c>
      <c r="B36" s="10" t="s">
        <v>96</v>
      </c>
      <c r="C36" s="10" t="s">
        <v>34</v>
      </c>
      <c r="D36" s="10">
        <v>1769026</v>
      </c>
      <c r="E36" s="10">
        <v>10317.844150000001</v>
      </c>
      <c r="F36" s="35">
        <f t="shared" si="0"/>
        <v>1.5159275387634741</v>
      </c>
    </row>
    <row r="37" spans="1:6" x14ac:dyDescent="0.2">
      <c r="A37" s="10" t="s">
        <v>1232</v>
      </c>
      <c r="B37" s="10" t="s">
        <v>1233</v>
      </c>
      <c r="C37" s="10" t="s">
        <v>34</v>
      </c>
      <c r="D37" s="10">
        <v>248794</v>
      </c>
      <c r="E37" s="10">
        <v>10195.702520000001</v>
      </c>
      <c r="F37" s="35">
        <f t="shared" si="0"/>
        <v>1.497982136811802</v>
      </c>
    </row>
    <row r="38" spans="1:6" x14ac:dyDescent="0.2">
      <c r="A38" s="10" t="s">
        <v>97</v>
      </c>
      <c r="B38" s="10" t="s">
        <v>98</v>
      </c>
      <c r="C38" s="10" t="s">
        <v>1054</v>
      </c>
      <c r="D38" s="10">
        <v>8649924</v>
      </c>
      <c r="E38" s="10">
        <v>10189.61047</v>
      </c>
      <c r="F38" s="35">
        <f t="shared" si="0"/>
        <v>1.4970870751857233</v>
      </c>
    </row>
    <row r="39" spans="1:6" x14ac:dyDescent="0.2">
      <c r="A39" s="10" t="s">
        <v>55</v>
      </c>
      <c r="B39" s="10" t="s">
        <v>56</v>
      </c>
      <c r="C39" s="10" t="s">
        <v>49</v>
      </c>
      <c r="D39" s="10">
        <v>3927799</v>
      </c>
      <c r="E39" s="10">
        <v>10006.067950000001</v>
      </c>
      <c r="F39" s="35">
        <f t="shared" si="0"/>
        <v>1.4701204766834535</v>
      </c>
    </row>
    <row r="40" spans="1:6" x14ac:dyDescent="0.2">
      <c r="A40" s="10" t="s">
        <v>79</v>
      </c>
      <c r="B40" s="10" t="s">
        <v>80</v>
      </c>
      <c r="C40" s="10" t="s">
        <v>52</v>
      </c>
      <c r="D40" s="10">
        <v>1886553</v>
      </c>
      <c r="E40" s="10">
        <v>9766.6848809999992</v>
      </c>
      <c r="F40" s="35">
        <f t="shared" si="0"/>
        <v>1.4349496230307726</v>
      </c>
    </row>
    <row r="41" spans="1:6" x14ac:dyDescent="0.2">
      <c r="A41" s="10" t="s">
        <v>1234</v>
      </c>
      <c r="B41" s="10" t="s">
        <v>1235</v>
      </c>
      <c r="C41" s="10" t="s">
        <v>1236</v>
      </c>
      <c r="D41" s="10">
        <v>1684709</v>
      </c>
      <c r="E41" s="10">
        <v>9758.6768830000001</v>
      </c>
      <c r="F41" s="35">
        <f t="shared" si="0"/>
        <v>1.4337730647767344</v>
      </c>
    </row>
    <row r="42" spans="1:6" x14ac:dyDescent="0.2">
      <c r="A42" s="10" t="s">
        <v>1038</v>
      </c>
      <c r="B42" s="10" t="s">
        <v>1237</v>
      </c>
      <c r="C42" s="10" t="s">
        <v>16</v>
      </c>
      <c r="D42" s="10">
        <v>3900000</v>
      </c>
      <c r="E42" s="10">
        <v>9519.9</v>
      </c>
      <c r="F42" s="35">
        <f t="shared" si="0"/>
        <v>1.3986912737264399</v>
      </c>
    </row>
    <row r="43" spans="1:6" x14ac:dyDescent="0.2">
      <c r="A43" s="10" t="s">
        <v>1183</v>
      </c>
      <c r="B43" s="10" t="s">
        <v>1184</v>
      </c>
      <c r="C43" s="10" t="s">
        <v>34</v>
      </c>
      <c r="D43" s="10">
        <v>1531227</v>
      </c>
      <c r="E43" s="10">
        <v>9377.2341479999995</v>
      </c>
      <c r="F43" s="35">
        <f t="shared" si="0"/>
        <v>1.3777303936487972</v>
      </c>
    </row>
    <row r="44" spans="1:6" x14ac:dyDescent="0.2">
      <c r="A44" s="10" t="s">
        <v>1238</v>
      </c>
      <c r="B44" s="10" t="s">
        <v>1239</v>
      </c>
      <c r="C44" s="10" t="s">
        <v>94</v>
      </c>
      <c r="D44" s="10">
        <v>1147942</v>
      </c>
      <c r="E44" s="10">
        <v>9018.2323520000009</v>
      </c>
      <c r="F44" s="35">
        <f t="shared" si="0"/>
        <v>1.3249848102584973</v>
      </c>
    </row>
    <row r="45" spans="1:6" x14ac:dyDescent="0.2">
      <c r="A45" s="10" t="s">
        <v>62</v>
      </c>
      <c r="B45" s="10" t="s">
        <v>63</v>
      </c>
      <c r="C45" s="10" t="s">
        <v>64</v>
      </c>
      <c r="D45" s="10">
        <v>5218724</v>
      </c>
      <c r="E45" s="10">
        <v>8999.6895380000005</v>
      </c>
      <c r="F45" s="35">
        <f t="shared" si="0"/>
        <v>1.3222604463332321</v>
      </c>
    </row>
    <row r="46" spans="1:6" x14ac:dyDescent="0.2">
      <c r="A46" s="10" t="s">
        <v>85</v>
      </c>
      <c r="B46" s="10" t="s">
        <v>86</v>
      </c>
      <c r="C46" s="10" t="s">
        <v>39</v>
      </c>
      <c r="D46" s="10">
        <v>2065038</v>
      </c>
      <c r="E46" s="10">
        <v>8951.9397300000001</v>
      </c>
      <c r="F46" s="35">
        <f t="shared" si="0"/>
        <v>1.3152449062780094</v>
      </c>
    </row>
    <row r="47" spans="1:6" x14ac:dyDescent="0.2">
      <c r="A47" s="10" t="s">
        <v>1240</v>
      </c>
      <c r="B47" s="10" t="s">
        <v>1241</v>
      </c>
      <c r="C47" s="10" t="s">
        <v>1137</v>
      </c>
      <c r="D47" s="10">
        <v>196626</v>
      </c>
      <c r="E47" s="10">
        <v>8817.9879089999995</v>
      </c>
      <c r="F47" s="35">
        <f t="shared" si="0"/>
        <v>1.2955643168671471</v>
      </c>
    </row>
    <row r="48" spans="1:6" x14ac:dyDescent="0.2">
      <c r="A48" s="10" t="s">
        <v>40</v>
      </c>
      <c r="B48" s="10" t="s">
        <v>41</v>
      </c>
      <c r="C48" s="10" t="s">
        <v>42</v>
      </c>
      <c r="D48" s="10">
        <v>2895282</v>
      </c>
      <c r="E48" s="10">
        <v>7920.0439109999998</v>
      </c>
      <c r="F48" s="35">
        <f t="shared" si="0"/>
        <v>1.1636357846034018</v>
      </c>
    </row>
    <row r="49" spans="1:6" x14ac:dyDescent="0.2">
      <c r="A49" s="10" t="s">
        <v>1062</v>
      </c>
      <c r="B49" s="10" t="s">
        <v>1063</v>
      </c>
      <c r="C49" s="10" t="s">
        <v>109</v>
      </c>
      <c r="D49" s="10">
        <v>1062646</v>
      </c>
      <c r="E49" s="10">
        <v>7773.7868129999997</v>
      </c>
      <c r="F49" s="35">
        <f t="shared" si="0"/>
        <v>1.1421472682646636</v>
      </c>
    </row>
    <row r="50" spans="1:6" x14ac:dyDescent="0.2">
      <c r="A50" s="10" t="s">
        <v>1242</v>
      </c>
      <c r="B50" s="10" t="s">
        <v>1243</v>
      </c>
      <c r="C50" s="10" t="s">
        <v>1148</v>
      </c>
      <c r="D50" s="10">
        <v>592057</v>
      </c>
      <c r="E50" s="10">
        <v>7245.2975379999998</v>
      </c>
      <c r="F50" s="35">
        <f t="shared" si="0"/>
        <v>1.0645000936934483</v>
      </c>
    </row>
    <row r="51" spans="1:6" x14ac:dyDescent="0.2">
      <c r="A51" s="10" t="s">
        <v>81</v>
      </c>
      <c r="B51" s="10" t="s">
        <v>82</v>
      </c>
      <c r="C51" s="10" t="s">
        <v>21</v>
      </c>
      <c r="D51" s="10">
        <v>668998</v>
      </c>
      <c r="E51" s="10">
        <v>7218.4884199999997</v>
      </c>
      <c r="F51" s="35">
        <f t="shared" si="0"/>
        <v>1.0605612204486765</v>
      </c>
    </row>
    <row r="52" spans="1:6" x14ac:dyDescent="0.2">
      <c r="A52" s="10" t="s">
        <v>83</v>
      </c>
      <c r="B52" s="10" t="s">
        <v>84</v>
      </c>
      <c r="C52" s="10" t="s">
        <v>75</v>
      </c>
      <c r="D52" s="10">
        <v>852080</v>
      </c>
      <c r="E52" s="10">
        <v>7159.17616</v>
      </c>
      <c r="F52" s="35">
        <f t="shared" si="0"/>
        <v>1.0518468914654946</v>
      </c>
    </row>
    <row r="53" spans="1:6" x14ac:dyDescent="0.2">
      <c r="A53" s="10" t="s">
        <v>1244</v>
      </c>
      <c r="B53" s="10" t="s">
        <v>1245</v>
      </c>
      <c r="C53" s="10" t="s">
        <v>120</v>
      </c>
      <c r="D53" s="10">
        <v>376519</v>
      </c>
      <c r="E53" s="10">
        <v>7072.3446370000001</v>
      </c>
      <c r="F53" s="35">
        <f t="shared" si="0"/>
        <v>1.0390893526778524</v>
      </c>
    </row>
    <row r="54" spans="1:6" x14ac:dyDescent="0.2">
      <c r="A54" s="10" t="s">
        <v>1246</v>
      </c>
      <c r="B54" s="10" t="s">
        <v>1247</v>
      </c>
      <c r="C54" s="10" t="s">
        <v>64</v>
      </c>
      <c r="D54" s="10">
        <v>2064496</v>
      </c>
      <c r="E54" s="10">
        <v>6960.4482639999997</v>
      </c>
      <c r="F54" s="35">
        <f t="shared" si="0"/>
        <v>1.0226492135506831</v>
      </c>
    </row>
    <row r="55" spans="1:6" x14ac:dyDescent="0.2">
      <c r="A55" s="10" t="s">
        <v>1040</v>
      </c>
      <c r="B55" s="10" t="s">
        <v>1041</v>
      </c>
      <c r="C55" s="10" t="s">
        <v>75</v>
      </c>
      <c r="D55" s="10">
        <v>3070027</v>
      </c>
      <c r="E55" s="10">
        <v>6856.9053050000002</v>
      </c>
      <c r="F55" s="35">
        <f t="shared" si="0"/>
        <v>1.0074363821964551</v>
      </c>
    </row>
    <row r="56" spans="1:6" x14ac:dyDescent="0.2">
      <c r="A56" s="10" t="s">
        <v>27</v>
      </c>
      <c r="B56" s="10" t="s">
        <v>28</v>
      </c>
      <c r="C56" s="10" t="s">
        <v>16</v>
      </c>
      <c r="D56" s="10">
        <v>1563930</v>
      </c>
      <c r="E56" s="10">
        <v>6753.8317049999996</v>
      </c>
      <c r="F56" s="35">
        <f t="shared" si="0"/>
        <v>0.9922925104255782</v>
      </c>
    </row>
    <row r="57" spans="1:6" x14ac:dyDescent="0.2">
      <c r="A57" s="10" t="s">
        <v>409</v>
      </c>
      <c r="B57" s="10" t="s">
        <v>410</v>
      </c>
      <c r="C57" s="10" t="s">
        <v>411</v>
      </c>
      <c r="D57" s="10">
        <v>720000</v>
      </c>
      <c r="E57" s="10">
        <v>6493.68</v>
      </c>
      <c r="F57" s="35">
        <f t="shared" si="0"/>
        <v>0.95407026863432476</v>
      </c>
    </row>
    <row r="58" spans="1:6" x14ac:dyDescent="0.2">
      <c r="A58" s="10" t="s">
        <v>1248</v>
      </c>
      <c r="B58" s="10" t="s">
        <v>1249</v>
      </c>
      <c r="C58" s="10" t="s">
        <v>78</v>
      </c>
      <c r="D58" s="10">
        <v>495000</v>
      </c>
      <c r="E58" s="10">
        <v>6228.3374999999996</v>
      </c>
      <c r="F58" s="35">
        <f t="shared" si="0"/>
        <v>0.91508538021125752</v>
      </c>
    </row>
    <row r="59" spans="1:6" x14ac:dyDescent="0.2">
      <c r="A59" s="10" t="s">
        <v>1050</v>
      </c>
      <c r="B59" s="10" t="s">
        <v>1051</v>
      </c>
      <c r="C59" s="10" t="s">
        <v>120</v>
      </c>
      <c r="D59" s="10">
        <v>446833</v>
      </c>
      <c r="E59" s="10">
        <v>5953.3794760000001</v>
      </c>
      <c r="F59" s="35">
        <f t="shared" si="0"/>
        <v>0.87468775115949593</v>
      </c>
    </row>
    <row r="60" spans="1:6" x14ac:dyDescent="0.2">
      <c r="A60" s="10" t="s">
        <v>407</v>
      </c>
      <c r="B60" s="10" t="s">
        <v>408</v>
      </c>
      <c r="C60" s="10" t="s">
        <v>21</v>
      </c>
      <c r="D60" s="10">
        <v>1023536</v>
      </c>
      <c r="E60" s="10">
        <v>5883.7966960000003</v>
      </c>
      <c r="F60" s="35">
        <f t="shared" si="0"/>
        <v>0.8644644476386999</v>
      </c>
    </row>
    <row r="61" spans="1:6" x14ac:dyDescent="0.2">
      <c r="A61" s="10" t="s">
        <v>1177</v>
      </c>
      <c r="B61" s="10" t="s">
        <v>1178</v>
      </c>
      <c r="C61" s="10" t="s">
        <v>1108</v>
      </c>
      <c r="D61" s="10">
        <v>656503</v>
      </c>
      <c r="E61" s="10">
        <v>5785.7609389999998</v>
      </c>
      <c r="F61" s="35">
        <f t="shared" si="0"/>
        <v>0.85006075034891049</v>
      </c>
    </row>
    <row r="62" spans="1:6" x14ac:dyDescent="0.2">
      <c r="A62" s="10" t="s">
        <v>1250</v>
      </c>
      <c r="B62" s="10" t="s">
        <v>1251</v>
      </c>
      <c r="C62" s="10" t="s">
        <v>21</v>
      </c>
      <c r="D62" s="10">
        <v>259096</v>
      </c>
      <c r="E62" s="10">
        <v>4752.8570239999999</v>
      </c>
      <c r="F62" s="35">
        <f t="shared" si="0"/>
        <v>0.69830351629095011</v>
      </c>
    </row>
    <row r="63" spans="1:6" x14ac:dyDescent="0.2">
      <c r="A63" s="10" t="s">
        <v>1252</v>
      </c>
      <c r="B63" s="10" t="s">
        <v>1253</v>
      </c>
      <c r="C63" s="10" t="s">
        <v>39</v>
      </c>
      <c r="D63" s="10">
        <v>100000</v>
      </c>
      <c r="E63" s="10">
        <v>4740.1000000000004</v>
      </c>
      <c r="F63" s="35">
        <f t="shared" si="0"/>
        <v>0.69642921738576014</v>
      </c>
    </row>
    <row r="64" spans="1:6" x14ac:dyDescent="0.2">
      <c r="A64" s="10" t="s">
        <v>1254</v>
      </c>
      <c r="B64" s="10" t="s">
        <v>1255</v>
      </c>
      <c r="C64" s="10" t="s">
        <v>11</v>
      </c>
      <c r="D64" s="10">
        <v>1436781</v>
      </c>
      <c r="E64" s="10">
        <v>2816.8091509999999</v>
      </c>
      <c r="F64" s="35">
        <f t="shared" si="0"/>
        <v>0.41385375678909248</v>
      </c>
    </row>
    <row r="65" spans="1:6" x14ac:dyDescent="0.2">
      <c r="A65" s="10" t="s">
        <v>1060</v>
      </c>
      <c r="B65" s="10" t="s">
        <v>1061</v>
      </c>
      <c r="C65" s="10" t="s">
        <v>120</v>
      </c>
      <c r="D65" s="10">
        <v>97873</v>
      </c>
      <c r="E65" s="10">
        <v>2806.3614659999998</v>
      </c>
      <c r="F65" s="35">
        <f t="shared" si="0"/>
        <v>0.41231875265668116</v>
      </c>
    </row>
    <row r="66" spans="1:6" x14ac:dyDescent="0.2">
      <c r="A66" s="10" t="s">
        <v>65</v>
      </c>
      <c r="B66" s="10" t="s">
        <v>66</v>
      </c>
      <c r="C66" s="10" t="s">
        <v>16</v>
      </c>
      <c r="D66" s="10">
        <v>204257</v>
      </c>
      <c r="E66" s="10">
        <v>1574.208699</v>
      </c>
      <c r="F66" s="35">
        <f t="shared" si="0"/>
        <v>0.23128730031991429</v>
      </c>
    </row>
    <row r="67" spans="1:6" x14ac:dyDescent="0.2">
      <c r="A67" s="12" t="s">
        <v>133</v>
      </c>
      <c r="B67" s="10"/>
      <c r="C67" s="10"/>
      <c r="D67" s="10"/>
      <c r="E67" s="12">
        <f xml:space="preserve"> SUM(E8:E66)</f>
        <v>628396.78724500001</v>
      </c>
      <c r="F67" s="12">
        <f>SUM(F8:F66)</f>
        <v>92.32587556143568</v>
      </c>
    </row>
    <row r="68" spans="1:6" x14ac:dyDescent="0.2">
      <c r="A68" s="12"/>
      <c r="B68" s="10"/>
      <c r="C68" s="10"/>
      <c r="D68" s="10"/>
      <c r="E68" s="12"/>
      <c r="F68" s="12"/>
    </row>
    <row r="69" spans="1:6" x14ac:dyDescent="0.2">
      <c r="A69" s="41" t="s">
        <v>1256</v>
      </c>
      <c r="B69" s="35"/>
      <c r="C69" s="35"/>
      <c r="D69" s="35"/>
      <c r="E69" s="35"/>
      <c r="F69" s="35"/>
    </row>
    <row r="70" spans="1:6" x14ac:dyDescent="0.2">
      <c r="A70" s="35" t="s">
        <v>1257</v>
      </c>
      <c r="B70" s="35" t="s">
        <v>1258</v>
      </c>
      <c r="C70" s="35" t="s">
        <v>34</v>
      </c>
      <c r="D70" s="35">
        <v>140468</v>
      </c>
      <c r="E70" s="35">
        <v>2689.7163769999997</v>
      </c>
      <c r="F70" s="35">
        <f>E70/$E$82*100</f>
        <v>0.39518091842445768</v>
      </c>
    </row>
    <row r="71" spans="1:6" x14ac:dyDescent="0.2">
      <c r="A71" s="37" t="s">
        <v>133</v>
      </c>
      <c r="B71" s="35"/>
      <c r="C71" s="35"/>
      <c r="D71" s="35"/>
      <c r="E71" s="37">
        <f>SUM(E70)</f>
        <v>2689.7163769999997</v>
      </c>
      <c r="F71" s="37">
        <f>SUM(F70)</f>
        <v>0.39518091842445768</v>
      </c>
    </row>
    <row r="72" spans="1:6" x14ac:dyDescent="0.2">
      <c r="A72" s="37"/>
      <c r="B72" s="35"/>
      <c r="C72" s="35"/>
      <c r="D72" s="35"/>
      <c r="E72" s="37"/>
      <c r="F72" s="37"/>
    </row>
    <row r="73" spans="1:6" x14ac:dyDescent="0.2">
      <c r="A73" s="12" t="s">
        <v>1055</v>
      </c>
      <c r="B73" s="10"/>
      <c r="C73" s="10"/>
      <c r="D73" s="10"/>
      <c r="E73" s="10"/>
      <c r="F73" s="10"/>
    </row>
    <row r="74" spans="1:6" x14ac:dyDescent="0.2">
      <c r="A74" s="10" t="s">
        <v>131</v>
      </c>
      <c r="B74" s="10" t="s">
        <v>1259</v>
      </c>
      <c r="C74" s="10" t="s">
        <v>130</v>
      </c>
      <c r="D74" s="10">
        <v>170000</v>
      </c>
      <c r="E74" s="10">
        <v>1.7000000000000001E-2</v>
      </c>
      <c r="F74" s="35">
        <f t="shared" ref="F74:F75" si="1">E74/$E$82*100</f>
        <v>2.4976892250285696E-6</v>
      </c>
    </row>
    <row r="75" spans="1:6" x14ac:dyDescent="0.2">
      <c r="A75" s="10" t="s">
        <v>131</v>
      </c>
      <c r="B75" s="10" t="s">
        <v>132</v>
      </c>
      <c r="C75" s="10" t="s">
        <v>130</v>
      </c>
      <c r="D75" s="10">
        <v>8100</v>
      </c>
      <c r="E75" s="10">
        <v>8.0999999999999996E-4</v>
      </c>
      <c r="F75" s="35">
        <f t="shared" si="1"/>
        <v>1.1900754542783182E-7</v>
      </c>
    </row>
    <row r="76" spans="1:6" x14ac:dyDescent="0.2">
      <c r="A76" s="12" t="s">
        <v>133</v>
      </c>
      <c r="B76" s="10"/>
      <c r="C76" s="10"/>
      <c r="D76" s="10"/>
      <c r="E76" s="12">
        <f>SUM(E74:E75)</f>
        <v>1.7809999999999999E-2</v>
      </c>
      <c r="F76" s="12">
        <f>SUM(F74:F75)</f>
        <v>2.6166967704564015E-6</v>
      </c>
    </row>
    <row r="77" spans="1:6" x14ac:dyDescent="0.2">
      <c r="A77" s="10"/>
      <c r="B77" s="10"/>
      <c r="C77" s="10"/>
      <c r="D77" s="10"/>
      <c r="E77" s="10"/>
      <c r="F77" s="10"/>
    </row>
    <row r="78" spans="1:6" x14ac:dyDescent="0.2">
      <c r="A78" s="12" t="s">
        <v>133</v>
      </c>
      <c r="B78" s="10"/>
      <c r="C78" s="10"/>
      <c r="D78" s="10"/>
      <c r="E78" s="12">
        <f>E67+E71+E76</f>
        <v>631086.52143199998</v>
      </c>
      <c r="F78" s="12">
        <f>F67+F71+F76</f>
        <v>92.721059096556914</v>
      </c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2" t="s">
        <v>175</v>
      </c>
      <c r="B80" s="10"/>
      <c r="C80" s="10"/>
      <c r="D80" s="10"/>
      <c r="E80" s="12">
        <v>49542.590855000002</v>
      </c>
      <c r="F80" s="12">
        <f t="shared" ref="F80" si="2">E80/$E$82*100</f>
        <v>7.2789409034430843</v>
      </c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58" t="s">
        <v>176</v>
      </c>
      <c r="B82" s="7"/>
      <c r="C82" s="7"/>
      <c r="D82" s="7"/>
      <c r="E82" s="58">
        <f>E78+E80</f>
        <v>680629.11228699994</v>
      </c>
      <c r="F82" s="58">
        <f xml:space="preserve"> ROUND(SUM(F78:F81),2)</f>
        <v>100</v>
      </c>
    </row>
    <row r="84" spans="1:6" x14ac:dyDescent="0.2">
      <c r="A84" s="14" t="s">
        <v>179</v>
      </c>
    </row>
    <row r="85" spans="1:6" x14ac:dyDescent="0.2">
      <c r="A85" s="14" t="s">
        <v>180</v>
      </c>
    </row>
    <row r="86" spans="1:6" x14ac:dyDescent="0.2">
      <c r="A86" s="14" t="s">
        <v>648</v>
      </c>
    </row>
    <row r="87" spans="1:6" x14ac:dyDescent="0.2">
      <c r="A87" s="2" t="s">
        <v>623</v>
      </c>
      <c r="B87" s="15">
        <v>61.902000000000001</v>
      </c>
    </row>
    <row r="88" spans="1:6" x14ac:dyDescent="0.2">
      <c r="A88" s="2" t="s">
        <v>662</v>
      </c>
      <c r="B88" s="15">
        <v>883.54190000000006</v>
      </c>
    </row>
    <row r="89" spans="1:6" x14ac:dyDescent="0.2">
      <c r="A89" s="2" t="s">
        <v>624</v>
      </c>
      <c r="B89" s="15">
        <v>65.747500000000002</v>
      </c>
    </row>
    <row r="90" spans="1:6" x14ac:dyDescent="0.2">
      <c r="A90" s="2" t="s">
        <v>663</v>
      </c>
      <c r="B90" s="15">
        <v>926.01930000000004</v>
      </c>
    </row>
    <row r="92" spans="1:6" x14ac:dyDescent="0.2">
      <c r="A92" s="14" t="s">
        <v>181</v>
      </c>
    </row>
    <row r="93" spans="1:6" x14ac:dyDescent="0.2">
      <c r="A93" s="2" t="s">
        <v>663</v>
      </c>
      <c r="B93" s="15">
        <v>1078.1777999999999</v>
      </c>
    </row>
    <row r="94" spans="1:6" x14ac:dyDescent="0.2">
      <c r="A94" s="2" t="s">
        <v>624</v>
      </c>
      <c r="B94" s="15">
        <v>76.550299999999993</v>
      </c>
    </row>
    <row r="95" spans="1:6" x14ac:dyDescent="0.2">
      <c r="A95" s="2" t="s">
        <v>662</v>
      </c>
      <c r="B95" s="15">
        <v>1023.4144</v>
      </c>
    </row>
    <row r="96" spans="1:6" x14ac:dyDescent="0.2">
      <c r="A96" s="2" t="s">
        <v>623</v>
      </c>
      <c r="B96" s="15">
        <v>71.701899999999995</v>
      </c>
    </row>
    <row r="98" spans="1:2" x14ac:dyDescent="0.2">
      <c r="A98" s="14" t="s">
        <v>182</v>
      </c>
      <c r="B98" s="59" t="s">
        <v>183</v>
      </c>
    </row>
    <row r="100" spans="1:2" x14ac:dyDescent="0.2">
      <c r="A100" s="14" t="s">
        <v>1058</v>
      </c>
      <c r="B100" s="60">
        <v>0.13590530577792809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0.42578125" style="2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1260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32</v>
      </c>
      <c r="B8" s="10" t="s">
        <v>33</v>
      </c>
      <c r="C8" s="10" t="s">
        <v>34</v>
      </c>
      <c r="D8" s="10">
        <v>312598</v>
      </c>
      <c r="E8" s="10">
        <v>3257.427459</v>
      </c>
      <c r="F8" s="10">
        <f>E8/$E$46*100</f>
        <v>19.142223233556159</v>
      </c>
    </row>
    <row r="9" spans="1:6" x14ac:dyDescent="0.2">
      <c r="A9" s="10" t="s">
        <v>1261</v>
      </c>
      <c r="B9" s="10" t="s">
        <v>1262</v>
      </c>
      <c r="C9" s="10" t="s">
        <v>34</v>
      </c>
      <c r="D9" s="10">
        <v>65710</v>
      </c>
      <c r="E9" s="10">
        <v>1774.9585199999999</v>
      </c>
      <c r="F9" s="10">
        <f t="shared" ref="F9:F18" si="0">E9/$E$46*100</f>
        <v>10.430516917964756</v>
      </c>
    </row>
    <row r="10" spans="1:6" x14ac:dyDescent="0.2">
      <c r="A10" s="10" t="s">
        <v>35</v>
      </c>
      <c r="B10" s="10" t="s">
        <v>36</v>
      </c>
      <c r="C10" s="10" t="s">
        <v>34</v>
      </c>
      <c r="D10" s="10">
        <v>326855</v>
      </c>
      <c r="E10" s="10">
        <v>1647.5126279999999</v>
      </c>
      <c r="F10" s="10">
        <f t="shared" si="0"/>
        <v>9.6815830597069823</v>
      </c>
    </row>
    <row r="11" spans="1:6" x14ac:dyDescent="0.2">
      <c r="A11" s="10" t="s">
        <v>110</v>
      </c>
      <c r="B11" s="10" t="s">
        <v>111</v>
      </c>
      <c r="C11" s="10" t="s">
        <v>34</v>
      </c>
      <c r="D11" s="10">
        <v>123283</v>
      </c>
      <c r="E11" s="10">
        <v>1097.8351150000001</v>
      </c>
      <c r="F11" s="10">
        <f t="shared" si="0"/>
        <v>6.4514114617975888</v>
      </c>
    </row>
    <row r="12" spans="1:6" x14ac:dyDescent="0.2">
      <c r="A12" s="10" t="s">
        <v>95</v>
      </c>
      <c r="B12" s="10" t="s">
        <v>96</v>
      </c>
      <c r="C12" s="10" t="s">
        <v>34</v>
      </c>
      <c r="D12" s="10">
        <v>141143</v>
      </c>
      <c r="E12" s="10">
        <v>823.21654750000005</v>
      </c>
      <c r="F12" s="10">
        <f t="shared" si="0"/>
        <v>4.8376196001736922</v>
      </c>
    </row>
    <row r="13" spans="1:6" x14ac:dyDescent="0.2">
      <c r="A13" s="10" t="s">
        <v>1226</v>
      </c>
      <c r="B13" s="10" t="s">
        <v>1227</v>
      </c>
      <c r="C13" s="10" t="s">
        <v>34</v>
      </c>
      <c r="D13" s="10">
        <v>55000</v>
      </c>
      <c r="E13" s="10">
        <v>764.83</v>
      </c>
      <c r="F13" s="10">
        <f t="shared" si="0"/>
        <v>4.4945119361814641</v>
      </c>
    </row>
    <row r="14" spans="1:6" x14ac:dyDescent="0.2">
      <c r="A14" s="10" t="s">
        <v>1232</v>
      </c>
      <c r="B14" s="10" t="s">
        <v>1233</v>
      </c>
      <c r="C14" s="10" t="s">
        <v>34</v>
      </c>
      <c r="D14" s="10">
        <v>15000</v>
      </c>
      <c r="E14" s="10">
        <v>614.70749999999998</v>
      </c>
      <c r="F14" s="10">
        <f t="shared" si="0"/>
        <v>3.6123193337215684</v>
      </c>
    </row>
    <row r="15" spans="1:6" x14ac:dyDescent="0.2">
      <c r="A15" s="10" t="s">
        <v>1102</v>
      </c>
      <c r="B15" s="10" t="s">
        <v>1103</v>
      </c>
      <c r="C15" s="10" t="s">
        <v>34</v>
      </c>
      <c r="D15" s="10">
        <v>28731</v>
      </c>
      <c r="E15" s="10">
        <v>451.53639600000002</v>
      </c>
      <c r="F15" s="10">
        <f t="shared" si="0"/>
        <v>2.6534468070582484</v>
      </c>
    </row>
    <row r="16" spans="1:6" x14ac:dyDescent="0.2">
      <c r="A16" s="10" t="s">
        <v>1263</v>
      </c>
      <c r="B16" s="10" t="s">
        <v>1264</v>
      </c>
      <c r="C16" s="10" t="s">
        <v>34</v>
      </c>
      <c r="D16" s="10">
        <v>58342</v>
      </c>
      <c r="E16" s="10">
        <v>376.33507100000003</v>
      </c>
      <c r="F16" s="10">
        <f t="shared" si="0"/>
        <v>2.2115273572077441</v>
      </c>
    </row>
    <row r="17" spans="1:6" x14ac:dyDescent="0.2">
      <c r="A17" s="10" t="s">
        <v>1265</v>
      </c>
      <c r="B17" s="10" t="s">
        <v>1266</v>
      </c>
      <c r="C17" s="10" t="s">
        <v>34</v>
      </c>
      <c r="D17" s="10">
        <v>43262</v>
      </c>
      <c r="E17" s="10">
        <v>227.86095399999999</v>
      </c>
      <c r="F17" s="10">
        <f t="shared" si="0"/>
        <v>1.3390214525354593</v>
      </c>
    </row>
    <row r="18" spans="1:6" x14ac:dyDescent="0.2">
      <c r="A18" s="10" t="s">
        <v>1111</v>
      </c>
      <c r="B18" s="10" t="s">
        <v>1112</v>
      </c>
      <c r="C18" s="10" t="s">
        <v>89</v>
      </c>
      <c r="D18" s="10">
        <v>37468</v>
      </c>
      <c r="E18" s="10">
        <v>143.46497199999999</v>
      </c>
      <c r="F18" s="10">
        <f t="shared" si="0"/>
        <v>0.84306973978261757</v>
      </c>
    </row>
    <row r="19" spans="1:6" x14ac:dyDescent="0.2">
      <c r="A19" s="12" t="s">
        <v>133</v>
      </c>
      <c r="B19" s="10"/>
      <c r="C19" s="10"/>
      <c r="D19" s="10"/>
      <c r="E19" s="12">
        <f xml:space="preserve"> SUM(E8:E18)</f>
        <v>11179.685162499998</v>
      </c>
      <c r="F19" s="12">
        <f>SUM(F8:F18)</f>
        <v>65.697250899686296</v>
      </c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12" t="s">
        <v>1055</v>
      </c>
      <c r="B21" s="10"/>
      <c r="C21" s="10"/>
      <c r="D21" s="10"/>
      <c r="E21" s="10"/>
      <c r="F21" s="10"/>
    </row>
    <row r="22" spans="1:6" x14ac:dyDescent="0.2">
      <c r="A22" s="10" t="s">
        <v>131</v>
      </c>
      <c r="B22" s="10" t="s">
        <v>1267</v>
      </c>
      <c r="C22" s="10" t="s">
        <v>130</v>
      </c>
      <c r="D22" s="10">
        <v>970000</v>
      </c>
      <c r="E22" s="10">
        <v>9.7000000000000003E-2</v>
      </c>
      <c r="F22" s="10">
        <f t="shared" ref="F22" si="1">E22/$E$46*100</f>
        <v>5.700190340462612E-4</v>
      </c>
    </row>
    <row r="23" spans="1:6" x14ac:dyDescent="0.2">
      <c r="A23" s="12" t="s">
        <v>133</v>
      </c>
      <c r="B23" s="10"/>
      <c r="C23" s="10"/>
      <c r="D23" s="10"/>
      <c r="E23" s="12">
        <f>SUM(E22:E22)</f>
        <v>9.7000000000000003E-2</v>
      </c>
      <c r="F23" s="12">
        <f>SUM(F22:F22)</f>
        <v>5.700190340462612E-4</v>
      </c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2" t="s">
        <v>1268</v>
      </c>
      <c r="B25" s="10"/>
      <c r="C25" s="10"/>
      <c r="D25" s="10"/>
      <c r="E25" s="10"/>
      <c r="F25" s="10"/>
    </row>
    <row r="26" spans="1:6" x14ac:dyDescent="0.2">
      <c r="A26" s="10"/>
      <c r="B26" s="10"/>
      <c r="C26" s="10"/>
      <c r="D26" s="10"/>
      <c r="E26" s="10"/>
      <c r="F26" s="10"/>
    </row>
    <row r="27" spans="1:6" x14ac:dyDescent="0.2">
      <c r="A27" s="10" t="s">
        <v>1269</v>
      </c>
      <c r="B27" s="10" t="s">
        <v>1270</v>
      </c>
      <c r="C27" s="10" t="s">
        <v>411</v>
      </c>
      <c r="D27" s="10">
        <v>14000</v>
      </c>
      <c r="E27" s="10">
        <v>155.9305823</v>
      </c>
      <c r="F27" s="10">
        <f t="shared" ref="F27:F35" si="2">E27/$E$46*100</f>
        <v>0.91632371031873228</v>
      </c>
    </row>
    <row r="28" spans="1:6" x14ac:dyDescent="0.2">
      <c r="A28" s="10" t="s">
        <v>1271</v>
      </c>
      <c r="B28" s="10" t="s">
        <v>1272</v>
      </c>
      <c r="C28" s="10" t="s">
        <v>34</v>
      </c>
      <c r="D28" s="10">
        <v>20000</v>
      </c>
      <c r="E28" s="10">
        <v>306.49965450000002</v>
      </c>
      <c r="F28" s="10">
        <f t="shared" si="2"/>
        <v>1.8011405875629156</v>
      </c>
    </row>
    <row r="29" spans="1:6" x14ac:dyDescent="0.2">
      <c r="A29" s="35" t="s">
        <v>1257</v>
      </c>
      <c r="B29" s="35" t="s">
        <v>1273</v>
      </c>
      <c r="C29" s="35" t="s">
        <v>34</v>
      </c>
      <c r="D29" s="35">
        <v>63000</v>
      </c>
      <c r="E29" s="35">
        <v>1200.308049</v>
      </c>
      <c r="F29" s="10">
        <f t="shared" si="2"/>
        <v>7.0535921097828078</v>
      </c>
    </row>
    <row r="30" spans="1:6" x14ac:dyDescent="0.2">
      <c r="A30" s="35" t="s">
        <v>1274</v>
      </c>
      <c r="B30" s="35" t="s">
        <v>1275</v>
      </c>
      <c r="C30" s="35" t="s">
        <v>34</v>
      </c>
      <c r="D30" s="35">
        <v>10000</v>
      </c>
      <c r="E30" s="35">
        <v>453.30290430000002</v>
      </c>
      <c r="F30" s="10">
        <f t="shared" si="2"/>
        <v>2.6638276663860911</v>
      </c>
    </row>
    <row r="31" spans="1:6" x14ac:dyDescent="0.2">
      <c r="A31" s="35" t="s">
        <v>1276</v>
      </c>
      <c r="B31" s="35" t="s">
        <v>1277</v>
      </c>
      <c r="C31" s="35" t="s">
        <v>16</v>
      </c>
      <c r="D31" s="35">
        <v>1400</v>
      </c>
      <c r="E31" s="35">
        <v>278.21768930000002</v>
      </c>
      <c r="F31" s="10">
        <f t="shared" si="2"/>
        <v>1.6349420464883386</v>
      </c>
    </row>
    <row r="32" spans="1:6" x14ac:dyDescent="0.2">
      <c r="A32" s="35" t="s">
        <v>1278</v>
      </c>
      <c r="B32" s="35" t="s">
        <v>1279</v>
      </c>
      <c r="C32" s="35" t="s">
        <v>1280</v>
      </c>
      <c r="D32" s="35">
        <v>5000</v>
      </c>
      <c r="E32" s="35">
        <v>204.31182719999998</v>
      </c>
      <c r="F32" s="10">
        <f t="shared" si="2"/>
        <v>1.2006353647914498</v>
      </c>
    </row>
    <row r="33" spans="1:6" x14ac:dyDescent="0.2">
      <c r="A33" s="35" t="s">
        <v>1281</v>
      </c>
      <c r="B33" s="35" t="s">
        <v>1282</v>
      </c>
      <c r="C33" s="35" t="s">
        <v>1283</v>
      </c>
      <c r="D33" s="35">
        <v>6000</v>
      </c>
      <c r="E33" s="35">
        <v>176.77664370000002</v>
      </c>
      <c r="F33" s="10">
        <f t="shared" si="2"/>
        <v>1.0388252750908671</v>
      </c>
    </row>
    <row r="34" spans="1:6" x14ac:dyDescent="0.2">
      <c r="A34" s="35" t="s">
        <v>1284</v>
      </c>
      <c r="B34" s="35" t="s">
        <v>1285</v>
      </c>
      <c r="C34" s="35" t="s">
        <v>34</v>
      </c>
      <c r="D34" s="35">
        <v>3000</v>
      </c>
      <c r="E34" s="35">
        <v>163.79413019999998</v>
      </c>
      <c r="F34" s="10">
        <f t="shared" si="2"/>
        <v>0.96253373071187154</v>
      </c>
    </row>
    <row r="35" spans="1:6" x14ac:dyDescent="0.2">
      <c r="A35" s="35" t="s">
        <v>1286</v>
      </c>
      <c r="B35" s="35" t="s">
        <v>1287</v>
      </c>
      <c r="C35" s="35" t="s">
        <v>34</v>
      </c>
      <c r="D35" s="35">
        <v>1400</v>
      </c>
      <c r="E35" s="35">
        <v>157.6820089</v>
      </c>
      <c r="F35" s="10">
        <f t="shared" si="2"/>
        <v>0.92661594226445332</v>
      </c>
    </row>
    <row r="36" spans="1:6" x14ac:dyDescent="0.2">
      <c r="A36" s="37" t="s">
        <v>133</v>
      </c>
      <c r="B36" s="35"/>
      <c r="C36" s="35"/>
      <c r="D36" s="35"/>
      <c r="E36" s="37">
        <f>SUM(E27:E35)</f>
        <v>3096.8234894000002</v>
      </c>
      <c r="F36" s="37">
        <f>SUM(F27:F35)</f>
        <v>18.198436433397532</v>
      </c>
    </row>
    <row r="37" spans="1:6" x14ac:dyDescent="0.2">
      <c r="A37" s="35"/>
      <c r="B37" s="35"/>
      <c r="C37" s="35"/>
      <c r="D37" s="35"/>
      <c r="E37" s="35"/>
      <c r="F37" s="35"/>
    </row>
    <row r="38" spans="1:6" x14ac:dyDescent="0.2">
      <c r="A38" s="37" t="s">
        <v>1288</v>
      </c>
      <c r="B38" s="35"/>
      <c r="C38" s="35"/>
      <c r="D38" s="35"/>
      <c r="E38" s="46"/>
      <c r="F38" s="46"/>
    </row>
    <row r="39" spans="1:6" x14ac:dyDescent="0.2">
      <c r="A39" s="35" t="s">
        <v>1289</v>
      </c>
      <c r="B39" s="35" t="s">
        <v>1290</v>
      </c>
      <c r="C39" s="35" t="s">
        <v>1291</v>
      </c>
      <c r="D39" s="35">
        <v>102868.481</v>
      </c>
      <c r="E39" s="35">
        <v>1551.5075101</v>
      </c>
      <c r="F39" s="10">
        <f t="shared" ref="F39" si="3">E39/$E$46*100</f>
        <v>9.1174104352857928</v>
      </c>
    </row>
    <row r="40" spans="1:6" x14ac:dyDescent="0.2">
      <c r="A40" s="37" t="s">
        <v>133</v>
      </c>
      <c r="B40" s="35"/>
      <c r="C40" s="35"/>
      <c r="D40" s="35"/>
      <c r="E40" s="37">
        <f>SUM(E39:E39)</f>
        <v>1551.5075101</v>
      </c>
      <c r="F40" s="37">
        <f>SUM(F39:F39)</f>
        <v>9.1174104352857928</v>
      </c>
    </row>
    <row r="41" spans="1:6" x14ac:dyDescent="0.2">
      <c r="A41" s="10"/>
      <c r="B41" s="10"/>
      <c r="C41" s="10"/>
      <c r="D41" s="10"/>
      <c r="E41" s="10"/>
      <c r="F41" s="10"/>
    </row>
    <row r="42" spans="1:6" x14ac:dyDescent="0.2">
      <c r="A42" s="12" t="s">
        <v>133</v>
      </c>
      <c r="B42" s="10"/>
      <c r="C42" s="10"/>
      <c r="D42" s="10"/>
      <c r="E42" s="12">
        <f>E40+E36+E23+E19</f>
        <v>15828.113161999998</v>
      </c>
      <c r="F42" s="12">
        <f>F40+F36+F23+F19</f>
        <v>93.013667787403662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175</v>
      </c>
      <c r="B44" s="10"/>
      <c r="C44" s="10"/>
      <c r="D44" s="10"/>
      <c r="E44" s="12">
        <v>1188.8624487</v>
      </c>
      <c r="F44" s="12">
        <f t="shared" ref="F44" si="4">E44/$E$46*100</f>
        <v>6.9863322125963574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58" t="s">
        <v>176</v>
      </c>
      <c r="B46" s="7"/>
      <c r="C46" s="7"/>
      <c r="D46" s="7"/>
      <c r="E46" s="58">
        <f>E42+E44</f>
        <v>17016.975610699999</v>
      </c>
      <c r="F46" s="58">
        <f>F42+F44</f>
        <v>100.00000000000001</v>
      </c>
    </row>
    <row r="48" spans="1:6" x14ac:dyDescent="0.2">
      <c r="A48" s="14" t="s">
        <v>179</v>
      </c>
    </row>
    <row r="49" spans="1:4" x14ac:dyDescent="0.2">
      <c r="A49" s="14" t="s">
        <v>180</v>
      </c>
    </row>
    <row r="50" spans="1:4" x14ac:dyDescent="0.2">
      <c r="A50" s="14" t="s">
        <v>648</v>
      </c>
    </row>
    <row r="51" spans="1:4" x14ac:dyDescent="0.2">
      <c r="A51" s="2" t="s">
        <v>663</v>
      </c>
      <c r="B51" s="15">
        <v>119.62990000000001</v>
      </c>
    </row>
    <row r="52" spans="1:4" x14ac:dyDescent="0.2">
      <c r="A52" s="2" t="s">
        <v>662</v>
      </c>
      <c r="B52" s="15">
        <v>116.66500000000001</v>
      </c>
    </row>
    <row r="53" spans="1:4" x14ac:dyDescent="0.2">
      <c r="A53" s="2" t="s">
        <v>623</v>
      </c>
      <c r="B53" s="15">
        <v>22.0854</v>
      </c>
    </row>
    <row r="54" spans="1:4" x14ac:dyDescent="0.2">
      <c r="A54" s="2" t="s">
        <v>624</v>
      </c>
      <c r="B54" s="15">
        <v>22.662500000000001</v>
      </c>
    </row>
    <row r="56" spans="1:4" x14ac:dyDescent="0.2">
      <c r="A56" s="14" t="s">
        <v>181</v>
      </c>
    </row>
    <row r="57" spans="1:4" x14ac:dyDescent="0.2">
      <c r="A57" s="2" t="s">
        <v>662</v>
      </c>
      <c r="B57" s="15">
        <v>131.11519999999999</v>
      </c>
    </row>
    <row r="58" spans="1:4" x14ac:dyDescent="0.2">
      <c r="A58" s="2" t="s">
        <v>623</v>
      </c>
      <c r="B58" s="15">
        <v>22.7105</v>
      </c>
    </row>
    <row r="59" spans="1:4" x14ac:dyDescent="0.2">
      <c r="A59" s="2" t="s">
        <v>663</v>
      </c>
      <c r="B59" s="15">
        <v>134.84710000000001</v>
      </c>
    </row>
    <row r="60" spans="1:4" x14ac:dyDescent="0.2">
      <c r="A60" s="2" t="s">
        <v>624</v>
      </c>
      <c r="B60" s="15">
        <v>23.418600000000001</v>
      </c>
    </row>
    <row r="62" spans="1:4" x14ac:dyDescent="0.2">
      <c r="A62" s="14" t="s">
        <v>182</v>
      </c>
      <c r="B62" s="59"/>
    </row>
    <row r="63" spans="1:4" x14ac:dyDescent="0.2">
      <c r="A63" s="18" t="s">
        <v>608</v>
      </c>
      <c r="B63" s="19"/>
      <c r="C63" s="29" t="s">
        <v>609</v>
      </c>
      <c r="D63" s="30"/>
    </row>
    <row r="64" spans="1:4" x14ac:dyDescent="0.2">
      <c r="A64" s="31"/>
      <c r="B64" s="32"/>
      <c r="C64" s="20" t="s">
        <v>610</v>
      </c>
      <c r="D64" s="20" t="s">
        <v>611</v>
      </c>
    </row>
    <row r="65" spans="1:4" x14ac:dyDescent="0.2">
      <c r="A65" s="21" t="s">
        <v>623</v>
      </c>
      <c r="B65" s="22"/>
      <c r="C65" s="23">
        <v>2</v>
      </c>
      <c r="D65" s="23">
        <v>2</v>
      </c>
    </row>
    <row r="66" spans="1:4" x14ac:dyDescent="0.2">
      <c r="A66" s="21" t="s">
        <v>624</v>
      </c>
      <c r="B66" s="22"/>
      <c r="C66" s="23">
        <v>2</v>
      </c>
      <c r="D66" s="23">
        <v>2</v>
      </c>
    </row>
    <row r="68" spans="1:4" x14ac:dyDescent="0.2">
      <c r="A68" s="14" t="s">
        <v>1058</v>
      </c>
      <c r="B68" s="60">
        <v>0.17196819848948441</v>
      </c>
    </row>
  </sheetData>
  <mergeCells count="3">
    <mergeCell ref="A1:E1"/>
    <mergeCell ref="C63:D63"/>
    <mergeCell ref="A64:B6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7.570312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" style="3" bestFit="1" customWidth="1"/>
    <col min="9" max="16384" width="9.140625" style="3"/>
  </cols>
  <sheetData>
    <row r="1" spans="1:6" x14ac:dyDescent="0.2">
      <c r="A1" s="57" t="s">
        <v>1292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301393</v>
      </c>
      <c r="E8" s="10">
        <v>5643.2825320000002</v>
      </c>
      <c r="F8" s="10">
        <v>8.1367118303849129</v>
      </c>
    </row>
    <row r="9" spans="1:6" x14ac:dyDescent="0.2">
      <c r="A9" s="10" t="s">
        <v>12</v>
      </c>
      <c r="B9" s="10" t="s">
        <v>13</v>
      </c>
      <c r="C9" s="10" t="s">
        <v>11</v>
      </c>
      <c r="D9" s="10">
        <v>725925</v>
      </c>
      <c r="E9" s="10">
        <v>4093.8540379999999</v>
      </c>
      <c r="F9" s="10">
        <v>5.9026834814627431</v>
      </c>
    </row>
    <row r="10" spans="1:6" x14ac:dyDescent="0.2">
      <c r="A10" s="10" t="s">
        <v>43</v>
      </c>
      <c r="B10" s="10" t="s">
        <v>44</v>
      </c>
      <c r="C10" s="10" t="s">
        <v>11</v>
      </c>
      <c r="D10" s="10">
        <v>957623</v>
      </c>
      <c r="E10" s="10">
        <v>3017.9488849999998</v>
      </c>
      <c r="F10" s="10">
        <v>4.3514001393394102</v>
      </c>
    </row>
    <row r="11" spans="1:6" x14ac:dyDescent="0.2">
      <c r="A11" s="10" t="s">
        <v>22</v>
      </c>
      <c r="B11" s="10" t="s">
        <v>23</v>
      </c>
      <c r="C11" s="10" t="s">
        <v>11</v>
      </c>
      <c r="D11" s="10">
        <v>902639</v>
      </c>
      <c r="E11" s="10">
        <v>2797.2782609999999</v>
      </c>
      <c r="F11" s="10">
        <v>4.0332283542590561</v>
      </c>
    </row>
    <row r="12" spans="1:6" x14ac:dyDescent="0.2">
      <c r="A12" s="10" t="s">
        <v>14</v>
      </c>
      <c r="B12" s="10" t="s">
        <v>15</v>
      </c>
      <c r="C12" s="10" t="s">
        <v>16</v>
      </c>
      <c r="D12" s="10">
        <v>343240</v>
      </c>
      <c r="E12" s="10">
        <v>2578.07564</v>
      </c>
      <c r="F12" s="10">
        <v>3.7171731949739559</v>
      </c>
    </row>
    <row r="13" spans="1:6" x14ac:dyDescent="0.2">
      <c r="A13" s="10" t="s">
        <v>92</v>
      </c>
      <c r="B13" s="10" t="s">
        <v>93</v>
      </c>
      <c r="C13" s="10" t="s">
        <v>94</v>
      </c>
      <c r="D13" s="10">
        <v>203574</v>
      </c>
      <c r="E13" s="10">
        <v>2373.1639049999999</v>
      </c>
      <c r="F13" s="10">
        <v>3.4217232101637323</v>
      </c>
    </row>
    <row r="14" spans="1:6" x14ac:dyDescent="0.2">
      <c r="A14" s="10" t="s">
        <v>67</v>
      </c>
      <c r="B14" s="10" t="s">
        <v>68</v>
      </c>
      <c r="C14" s="10" t="s">
        <v>11</v>
      </c>
      <c r="D14" s="10">
        <v>752962</v>
      </c>
      <c r="E14" s="10">
        <v>2364.3006799999998</v>
      </c>
      <c r="F14" s="10">
        <v>3.408943855718173</v>
      </c>
    </row>
    <row r="15" spans="1:6" x14ac:dyDescent="0.2">
      <c r="A15" s="10" t="s">
        <v>1138</v>
      </c>
      <c r="B15" s="10" t="s">
        <v>1139</v>
      </c>
      <c r="C15" s="10" t="s">
        <v>78</v>
      </c>
      <c r="D15" s="10">
        <v>891782</v>
      </c>
      <c r="E15" s="10">
        <v>2181.7446629999999</v>
      </c>
      <c r="F15" s="10">
        <v>3.1457272446750584</v>
      </c>
    </row>
    <row r="16" spans="1:6" x14ac:dyDescent="0.2">
      <c r="A16" s="10" t="s">
        <v>27</v>
      </c>
      <c r="B16" s="10" t="s">
        <v>28</v>
      </c>
      <c r="C16" s="10" t="s">
        <v>16</v>
      </c>
      <c r="D16" s="10">
        <v>484457</v>
      </c>
      <c r="E16" s="10">
        <v>2092.127555</v>
      </c>
      <c r="F16" s="10">
        <v>3.0165136923261109</v>
      </c>
    </row>
    <row r="17" spans="1:6" x14ac:dyDescent="0.2">
      <c r="A17" s="10" t="s">
        <v>37</v>
      </c>
      <c r="B17" s="10" t="s">
        <v>38</v>
      </c>
      <c r="C17" s="10" t="s">
        <v>39</v>
      </c>
      <c r="D17" s="10">
        <v>83948</v>
      </c>
      <c r="E17" s="10">
        <v>2026.6726160000001</v>
      </c>
      <c r="F17" s="10">
        <v>2.9221381274844771</v>
      </c>
    </row>
    <row r="18" spans="1:6" x14ac:dyDescent="0.2">
      <c r="A18" s="10" t="s">
        <v>17</v>
      </c>
      <c r="B18" s="10" t="s">
        <v>18</v>
      </c>
      <c r="C18" s="10" t="s">
        <v>11</v>
      </c>
      <c r="D18" s="10">
        <v>197693</v>
      </c>
      <c r="E18" s="10">
        <v>1997.0946859999999</v>
      </c>
      <c r="F18" s="10">
        <v>2.8794914778466811</v>
      </c>
    </row>
    <row r="19" spans="1:6" x14ac:dyDescent="0.2">
      <c r="A19" s="10" t="s">
        <v>32</v>
      </c>
      <c r="B19" s="10" t="s">
        <v>33</v>
      </c>
      <c r="C19" s="10" t="s">
        <v>34</v>
      </c>
      <c r="D19" s="10">
        <v>188976</v>
      </c>
      <c r="E19" s="10">
        <v>1969.224408</v>
      </c>
      <c r="F19" s="10">
        <v>2.8393069895753942</v>
      </c>
    </row>
    <row r="20" spans="1:6" x14ac:dyDescent="0.2">
      <c r="A20" s="10" t="s">
        <v>1293</v>
      </c>
      <c r="B20" s="10" t="s">
        <v>1294</v>
      </c>
      <c r="C20" s="10" t="s">
        <v>61</v>
      </c>
      <c r="D20" s="10">
        <v>46834</v>
      </c>
      <c r="E20" s="10">
        <v>1962.7895229999999</v>
      </c>
      <c r="F20" s="10">
        <v>2.8300289134539578</v>
      </c>
    </row>
    <row r="21" spans="1:6" x14ac:dyDescent="0.2">
      <c r="A21" s="10" t="s">
        <v>1119</v>
      </c>
      <c r="B21" s="10" t="s">
        <v>1120</v>
      </c>
      <c r="C21" s="10" t="s">
        <v>1098</v>
      </c>
      <c r="D21" s="10">
        <v>312871</v>
      </c>
      <c r="E21" s="10">
        <v>1936.6714899999999</v>
      </c>
      <c r="F21" s="10">
        <v>2.7923708825309221</v>
      </c>
    </row>
    <row r="22" spans="1:6" x14ac:dyDescent="0.2">
      <c r="A22" s="10" t="s">
        <v>1048</v>
      </c>
      <c r="B22" s="10" t="s">
        <v>1049</v>
      </c>
      <c r="C22" s="10" t="s">
        <v>120</v>
      </c>
      <c r="D22" s="10">
        <v>1247117</v>
      </c>
      <c r="E22" s="10">
        <v>1846.3567190000001</v>
      </c>
      <c r="F22" s="10">
        <v>2.6621514115958451</v>
      </c>
    </row>
    <row r="23" spans="1:6" x14ac:dyDescent="0.2">
      <c r="A23" s="10" t="s">
        <v>1226</v>
      </c>
      <c r="B23" s="10" t="s">
        <v>1227</v>
      </c>
      <c r="C23" s="10" t="s">
        <v>34</v>
      </c>
      <c r="D23" s="10">
        <v>126574</v>
      </c>
      <c r="E23" s="10">
        <v>1760.138044</v>
      </c>
      <c r="F23" s="10">
        <v>2.5378378566932542</v>
      </c>
    </row>
    <row r="24" spans="1:6" x14ac:dyDescent="0.2">
      <c r="A24" s="10" t="s">
        <v>79</v>
      </c>
      <c r="B24" s="10" t="s">
        <v>80</v>
      </c>
      <c r="C24" s="10" t="s">
        <v>52</v>
      </c>
      <c r="D24" s="10">
        <v>332919</v>
      </c>
      <c r="E24" s="10">
        <v>1723.521663</v>
      </c>
      <c r="F24" s="10">
        <v>2.4850428851887898</v>
      </c>
    </row>
    <row r="25" spans="1:6" x14ac:dyDescent="0.2">
      <c r="A25" s="10" t="s">
        <v>71</v>
      </c>
      <c r="B25" s="10" t="s">
        <v>72</v>
      </c>
      <c r="C25" s="10" t="s">
        <v>16</v>
      </c>
      <c r="D25" s="10">
        <v>45848</v>
      </c>
      <c r="E25" s="10">
        <v>1528.3889280000001</v>
      </c>
      <c r="F25" s="10">
        <v>2.203692656068299</v>
      </c>
    </row>
    <row r="26" spans="1:6" x14ac:dyDescent="0.2">
      <c r="A26" s="10" t="s">
        <v>1066</v>
      </c>
      <c r="B26" s="10" t="s">
        <v>1067</v>
      </c>
      <c r="C26" s="10" t="s">
        <v>94</v>
      </c>
      <c r="D26" s="10">
        <v>136430</v>
      </c>
      <c r="E26" s="10">
        <v>1515.3280099999999</v>
      </c>
      <c r="F26" s="10">
        <v>2.184860898947568</v>
      </c>
    </row>
    <row r="27" spans="1:6" x14ac:dyDescent="0.2">
      <c r="A27" s="10" t="s">
        <v>1046</v>
      </c>
      <c r="B27" s="10" t="s">
        <v>1047</v>
      </c>
      <c r="C27" s="10" t="s">
        <v>120</v>
      </c>
      <c r="D27" s="10">
        <v>218842</v>
      </c>
      <c r="E27" s="10">
        <v>1499.6148049999999</v>
      </c>
      <c r="F27" s="10">
        <v>2.1622049677068809</v>
      </c>
    </row>
    <row r="28" spans="1:6" x14ac:dyDescent="0.2">
      <c r="A28" s="10" t="s">
        <v>1232</v>
      </c>
      <c r="B28" s="10" t="s">
        <v>1233</v>
      </c>
      <c r="C28" s="10" t="s">
        <v>34</v>
      </c>
      <c r="D28" s="10">
        <v>36067</v>
      </c>
      <c r="E28" s="10">
        <v>1478.043694</v>
      </c>
      <c r="F28" s="10">
        <v>2.1311028718835763</v>
      </c>
    </row>
    <row r="29" spans="1:6" x14ac:dyDescent="0.2">
      <c r="A29" s="10" t="s">
        <v>1248</v>
      </c>
      <c r="B29" s="10" t="s">
        <v>1249</v>
      </c>
      <c r="C29" s="10" t="s">
        <v>78</v>
      </c>
      <c r="D29" s="10">
        <v>116490</v>
      </c>
      <c r="E29" s="10">
        <v>1465.7354250000001</v>
      </c>
      <c r="F29" s="10">
        <v>2.1133563143763152</v>
      </c>
    </row>
    <row r="30" spans="1:6" x14ac:dyDescent="0.2">
      <c r="A30" s="10" t="s">
        <v>85</v>
      </c>
      <c r="B30" s="10" t="s">
        <v>86</v>
      </c>
      <c r="C30" s="10" t="s">
        <v>39</v>
      </c>
      <c r="D30" s="10">
        <v>321117</v>
      </c>
      <c r="E30" s="10">
        <v>1392.042195</v>
      </c>
      <c r="F30" s="10">
        <v>2.0071024500765651</v>
      </c>
    </row>
    <row r="31" spans="1:6" x14ac:dyDescent="0.2">
      <c r="A31" s="10" t="s">
        <v>1295</v>
      </c>
      <c r="B31" s="10" t="s">
        <v>1296</v>
      </c>
      <c r="C31" s="10" t="s">
        <v>120</v>
      </c>
      <c r="D31" s="10">
        <v>50800</v>
      </c>
      <c r="E31" s="10">
        <v>1366.4438</v>
      </c>
      <c r="F31" s="10">
        <v>1.970193654131247</v>
      </c>
    </row>
    <row r="32" spans="1:6" x14ac:dyDescent="0.2">
      <c r="A32" s="10" t="s">
        <v>1297</v>
      </c>
      <c r="B32" s="10" t="s">
        <v>1298</v>
      </c>
      <c r="C32" s="10" t="s">
        <v>26</v>
      </c>
      <c r="D32" s="10">
        <v>1237236</v>
      </c>
      <c r="E32" s="10">
        <v>1338.0707339999999</v>
      </c>
      <c r="F32" s="10">
        <v>1.9292842258902561</v>
      </c>
    </row>
    <row r="33" spans="1:6" x14ac:dyDescent="0.2">
      <c r="A33" s="10" t="s">
        <v>90</v>
      </c>
      <c r="B33" s="10" t="s">
        <v>91</v>
      </c>
      <c r="C33" s="10" t="s">
        <v>21</v>
      </c>
      <c r="D33" s="10">
        <v>115000</v>
      </c>
      <c r="E33" s="10">
        <v>1332.2750000000001</v>
      </c>
      <c r="F33" s="10">
        <v>1.9209277033989305</v>
      </c>
    </row>
    <row r="34" spans="1:6" x14ac:dyDescent="0.2">
      <c r="A34" s="10" t="s">
        <v>29</v>
      </c>
      <c r="B34" s="10" t="s">
        <v>30</v>
      </c>
      <c r="C34" s="10" t="s">
        <v>31</v>
      </c>
      <c r="D34" s="10">
        <v>725989</v>
      </c>
      <c r="E34" s="10">
        <v>1285.00053</v>
      </c>
      <c r="F34" s="10">
        <v>1.852765470311541</v>
      </c>
    </row>
    <row r="35" spans="1:6" x14ac:dyDescent="0.2">
      <c r="A35" s="10" t="s">
        <v>81</v>
      </c>
      <c r="B35" s="10" t="s">
        <v>82</v>
      </c>
      <c r="C35" s="10" t="s">
        <v>21</v>
      </c>
      <c r="D35" s="10">
        <v>115439</v>
      </c>
      <c r="E35" s="10">
        <v>1245.58681</v>
      </c>
      <c r="F35" s="10">
        <v>1.7959371828768833</v>
      </c>
    </row>
    <row r="36" spans="1:6" x14ac:dyDescent="0.2">
      <c r="A36" s="10" t="s">
        <v>76</v>
      </c>
      <c r="B36" s="10" t="s">
        <v>77</v>
      </c>
      <c r="C36" s="10" t="s">
        <v>78</v>
      </c>
      <c r="D36" s="10">
        <v>187984</v>
      </c>
      <c r="E36" s="10">
        <v>1232.9870559999999</v>
      </c>
      <c r="F36" s="10">
        <v>1.7777703505677793</v>
      </c>
    </row>
    <row r="37" spans="1:6" x14ac:dyDescent="0.2">
      <c r="A37" s="10" t="s">
        <v>1299</v>
      </c>
      <c r="B37" s="10" t="s">
        <v>1300</v>
      </c>
      <c r="C37" s="10" t="s">
        <v>1054</v>
      </c>
      <c r="D37" s="10">
        <v>826027</v>
      </c>
      <c r="E37" s="10">
        <v>1198.5651769999999</v>
      </c>
      <c r="F37" s="10">
        <v>1.7281395003498092</v>
      </c>
    </row>
    <row r="38" spans="1:6" x14ac:dyDescent="0.2">
      <c r="A38" s="10" t="s">
        <v>62</v>
      </c>
      <c r="B38" s="10" t="s">
        <v>63</v>
      </c>
      <c r="C38" s="10" t="s">
        <v>64</v>
      </c>
      <c r="D38" s="10">
        <v>639433</v>
      </c>
      <c r="E38" s="10">
        <v>1102.702209</v>
      </c>
      <c r="F38" s="10">
        <v>1.5899204157304589</v>
      </c>
    </row>
    <row r="39" spans="1:6" x14ac:dyDescent="0.2">
      <c r="A39" s="10" t="s">
        <v>110</v>
      </c>
      <c r="B39" s="10" t="s">
        <v>111</v>
      </c>
      <c r="C39" s="10" t="s">
        <v>34</v>
      </c>
      <c r="D39" s="10">
        <v>117474</v>
      </c>
      <c r="E39" s="10">
        <v>1046.1059700000001</v>
      </c>
      <c r="F39" s="10">
        <v>1.5083176810073073</v>
      </c>
    </row>
    <row r="40" spans="1:6" x14ac:dyDescent="0.2">
      <c r="A40" s="10" t="s">
        <v>412</v>
      </c>
      <c r="B40" s="10" t="s">
        <v>413</v>
      </c>
      <c r="C40" s="10" t="s">
        <v>414</v>
      </c>
      <c r="D40" s="10">
        <v>395918</v>
      </c>
      <c r="E40" s="10">
        <v>1041.0663810000001</v>
      </c>
      <c r="F40" s="10">
        <v>1.5010513988029244</v>
      </c>
    </row>
    <row r="41" spans="1:6" x14ac:dyDescent="0.2">
      <c r="A41" s="10" t="s">
        <v>409</v>
      </c>
      <c r="B41" s="10" t="s">
        <v>410</v>
      </c>
      <c r="C41" s="10" t="s">
        <v>411</v>
      </c>
      <c r="D41" s="10">
        <v>100000</v>
      </c>
      <c r="E41" s="10">
        <v>901.9</v>
      </c>
      <c r="F41" s="10">
        <v>1.300395710867122</v>
      </c>
    </row>
    <row r="42" spans="1:6" x14ac:dyDescent="0.2">
      <c r="A42" s="12" t="s">
        <v>133</v>
      </c>
      <c r="B42" s="10"/>
      <c r="C42" s="10"/>
      <c r="D42" s="10"/>
      <c r="E42" s="12">
        <f xml:space="preserve"> SUM(E8:E41)</f>
        <v>64334.102031999995</v>
      </c>
      <c r="F42" s="12">
        <f>SUM(F8:F41)</f>
        <v>92.759497000665931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1055</v>
      </c>
      <c r="B44" s="10"/>
      <c r="C44" s="10"/>
      <c r="D44" s="10"/>
      <c r="E44" s="10"/>
      <c r="F44" s="10"/>
    </row>
    <row r="45" spans="1:6" x14ac:dyDescent="0.2">
      <c r="A45" s="10" t="s">
        <v>1056</v>
      </c>
      <c r="B45" s="10" t="s">
        <v>1057</v>
      </c>
      <c r="C45" s="10" t="s">
        <v>130</v>
      </c>
      <c r="D45" s="10">
        <v>44170</v>
      </c>
      <c r="E45" s="10">
        <v>0.71997100000000003</v>
      </c>
      <c r="F45" s="10">
        <v>1.0380831581646667E-3</v>
      </c>
    </row>
    <row r="46" spans="1:6" x14ac:dyDescent="0.2">
      <c r="A46" s="10" t="s">
        <v>131</v>
      </c>
      <c r="B46" s="10" t="s">
        <v>1267</v>
      </c>
      <c r="C46" s="10" t="s">
        <v>130</v>
      </c>
      <c r="D46" s="10">
        <v>489000</v>
      </c>
      <c r="E46" s="10">
        <v>4.8899999999999999E-2</v>
      </c>
      <c r="F46" s="10">
        <v>7.0505987649852842E-5</v>
      </c>
    </row>
    <row r="47" spans="1:6" x14ac:dyDescent="0.2">
      <c r="A47" s="10" t="s">
        <v>131</v>
      </c>
      <c r="B47" s="10" t="s">
        <v>132</v>
      </c>
      <c r="C47" s="10" t="s">
        <v>130</v>
      </c>
      <c r="D47" s="10">
        <v>98000</v>
      </c>
      <c r="E47" s="10">
        <v>9.7999999999999997E-3</v>
      </c>
      <c r="F47" s="10">
        <v>1.4130034334735334E-5</v>
      </c>
    </row>
    <row r="48" spans="1:6" x14ac:dyDescent="0.2">
      <c r="A48" s="10" t="s">
        <v>131</v>
      </c>
      <c r="B48" s="10" t="s">
        <v>1301</v>
      </c>
      <c r="C48" s="10" t="s">
        <v>130</v>
      </c>
      <c r="D48" s="10">
        <v>23815</v>
      </c>
      <c r="E48" s="10">
        <v>2.3814999999999999E-3</v>
      </c>
      <c r="F48" s="10">
        <v>3.4337425273645097E-6</v>
      </c>
    </row>
    <row r="49" spans="1:6" x14ac:dyDescent="0.2">
      <c r="A49" s="12" t="s">
        <v>133</v>
      </c>
      <c r="B49" s="10"/>
      <c r="C49" s="10"/>
      <c r="D49" s="10"/>
      <c r="E49" s="12">
        <f>SUM(E45:E48)</f>
        <v>0.78105250000000015</v>
      </c>
      <c r="F49" s="12">
        <f>SUM(F45:F48)</f>
        <v>1.1261529226766192E-3</v>
      </c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2" t="s">
        <v>133</v>
      </c>
      <c r="B51" s="10"/>
      <c r="C51" s="10"/>
      <c r="D51" s="10"/>
      <c r="E51" s="12">
        <v>64334.883084499997</v>
      </c>
      <c r="F51" s="12">
        <v>92.760623153588597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175</v>
      </c>
      <c r="B53" s="10"/>
      <c r="C53" s="10"/>
      <c r="D53" s="10"/>
      <c r="E53" s="12">
        <v>5020.9285706000001</v>
      </c>
      <c r="F53" s="12">
        <v>7.24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58" t="s">
        <v>176</v>
      </c>
      <c r="B55" s="7"/>
      <c r="C55" s="7"/>
      <c r="D55" s="7"/>
      <c r="E55" s="58">
        <v>69355.811655099998</v>
      </c>
      <c r="F55" s="58">
        <f xml:space="preserve"> ROUND(SUM(F51:F54),2)</f>
        <v>100</v>
      </c>
    </row>
    <row r="57" spans="1:6" x14ac:dyDescent="0.2">
      <c r="A57" s="14" t="s">
        <v>179</v>
      </c>
    </row>
    <row r="58" spans="1:6" x14ac:dyDescent="0.2">
      <c r="A58" s="14" t="s">
        <v>180</v>
      </c>
    </row>
    <row r="59" spans="1:6" x14ac:dyDescent="0.2">
      <c r="A59" s="14" t="s">
        <v>648</v>
      </c>
    </row>
    <row r="60" spans="1:6" x14ac:dyDescent="0.2">
      <c r="A60" s="2" t="s">
        <v>623</v>
      </c>
      <c r="B60" s="15">
        <v>20.46</v>
      </c>
    </row>
    <row r="61" spans="1:6" x14ac:dyDescent="0.2">
      <c r="A61" s="2" t="s">
        <v>663</v>
      </c>
      <c r="B61" s="15">
        <v>69.386600000000001</v>
      </c>
    </row>
    <row r="62" spans="1:6" x14ac:dyDescent="0.2">
      <c r="A62" s="2" t="s">
        <v>662</v>
      </c>
      <c r="B62" s="15">
        <v>67.509699999999995</v>
      </c>
    </row>
    <row r="63" spans="1:6" x14ac:dyDescent="0.2">
      <c r="A63" s="2" t="s">
        <v>624</v>
      </c>
      <c r="B63" s="15">
        <v>21.1038</v>
      </c>
    </row>
    <row r="65" spans="1:4" x14ac:dyDescent="0.2">
      <c r="A65" s="14" t="s">
        <v>181</v>
      </c>
    </row>
    <row r="66" spans="1:4" x14ac:dyDescent="0.2">
      <c r="A66" s="2" t="s">
        <v>663</v>
      </c>
      <c r="B66" s="15">
        <v>80.0732</v>
      </c>
    </row>
    <row r="67" spans="1:4" x14ac:dyDescent="0.2">
      <c r="A67" s="2" t="s">
        <v>624</v>
      </c>
      <c r="B67" s="15">
        <v>22.537500000000001</v>
      </c>
    </row>
    <row r="68" spans="1:4" x14ac:dyDescent="0.2">
      <c r="A68" s="2" t="s">
        <v>662</v>
      </c>
      <c r="B68" s="15">
        <v>77.583699999999993</v>
      </c>
    </row>
    <row r="69" spans="1:4" x14ac:dyDescent="0.2">
      <c r="A69" s="2" t="s">
        <v>623</v>
      </c>
      <c r="B69" s="15">
        <v>21.700700000000001</v>
      </c>
    </row>
    <row r="71" spans="1:4" x14ac:dyDescent="0.2">
      <c r="A71" s="14" t="s">
        <v>182</v>
      </c>
      <c r="B71" s="59"/>
    </row>
    <row r="72" spans="1:4" x14ac:dyDescent="0.2">
      <c r="A72" s="18" t="s">
        <v>608</v>
      </c>
      <c r="B72" s="19"/>
      <c r="C72" s="29" t="s">
        <v>609</v>
      </c>
      <c r="D72" s="30"/>
    </row>
    <row r="73" spans="1:4" x14ac:dyDescent="0.2">
      <c r="A73" s="31"/>
      <c r="B73" s="32"/>
      <c r="C73" s="20" t="s">
        <v>610</v>
      </c>
      <c r="D73" s="20" t="s">
        <v>611</v>
      </c>
    </row>
    <row r="74" spans="1:4" x14ac:dyDescent="0.2">
      <c r="A74" s="21" t="s">
        <v>623</v>
      </c>
      <c r="B74" s="22"/>
      <c r="C74" s="23">
        <v>1.75</v>
      </c>
      <c r="D74" s="23">
        <v>1.75</v>
      </c>
    </row>
    <row r="75" spans="1:4" x14ac:dyDescent="0.2">
      <c r="A75" s="21" t="s">
        <v>624</v>
      </c>
      <c r="B75" s="22"/>
      <c r="C75" s="23">
        <v>1.75</v>
      </c>
      <c r="D75" s="23">
        <v>1.75</v>
      </c>
    </row>
    <row r="76" spans="1:4" x14ac:dyDescent="0.2">
      <c r="A76" s="24"/>
      <c r="B76" s="24"/>
      <c r="C76" s="25"/>
      <c r="D76" s="25"/>
    </row>
    <row r="77" spans="1:4" x14ac:dyDescent="0.2">
      <c r="A77" s="14" t="s">
        <v>1058</v>
      </c>
      <c r="B77" s="60">
        <v>0.10531565580899642</v>
      </c>
    </row>
  </sheetData>
  <mergeCells count="3">
    <mergeCell ref="A1:E1"/>
    <mergeCell ref="C72:D72"/>
    <mergeCell ref="A73:B7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topLeftCell="A31" workbookViewId="0">
      <selection activeCell="F82" sqref="F82"/>
    </sheetView>
  </sheetViews>
  <sheetFormatPr defaultRowHeight="11.25" x14ac:dyDescent="0.2"/>
  <cols>
    <col min="1" max="1" width="59.140625" style="2" bestFit="1" customWidth="1"/>
    <col min="2" max="2" width="44.57031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1302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1060</v>
      </c>
      <c r="B8" s="10" t="s">
        <v>1061</v>
      </c>
      <c r="C8" s="10" t="s">
        <v>120</v>
      </c>
      <c r="D8" s="10">
        <v>302128</v>
      </c>
      <c r="E8" s="10">
        <v>8663.0672080000004</v>
      </c>
      <c r="F8" s="10">
        <f>E8/$E$60*100</f>
        <v>7.9790160312188174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348200</v>
      </c>
      <c r="E9" s="10">
        <v>6519.6967999999997</v>
      </c>
      <c r="F9" s="10">
        <f t="shared" ref="F9:F34" si="0">E9/$E$60*100</f>
        <v>6.0048899583564239</v>
      </c>
    </row>
    <row r="10" spans="1:6" x14ac:dyDescent="0.2">
      <c r="A10" s="10" t="s">
        <v>1062</v>
      </c>
      <c r="B10" s="10" t="s">
        <v>1063</v>
      </c>
      <c r="C10" s="10" t="s">
        <v>109</v>
      </c>
      <c r="D10" s="10">
        <v>871934</v>
      </c>
      <c r="E10" s="10">
        <v>6378.6331769999997</v>
      </c>
      <c r="F10" s="10">
        <f t="shared" si="0"/>
        <v>5.8749649696296364</v>
      </c>
    </row>
    <row r="11" spans="1:6" x14ac:dyDescent="0.2">
      <c r="A11" s="10" t="s">
        <v>1064</v>
      </c>
      <c r="B11" s="10" t="s">
        <v>1065</v>
      </c>
      <c r="C11" s="10" t="s">
        <v>52</v>
      </c>
      <c r="D11" s="10">
        <v>510600</v>
      </c>
      <c r="E11" s="10">
        <v>4702.8813</v>
      </c>
      <c r="F11" s="10">
        <f t="shared" si="0"/>
        <v>4.3315334378298402</v>
      </c>
    </row>
    <row r="12" spans="1:6" x14ac:dyDescent="0.2">
      <c r="A12" s="10" t="s">
        <v>67</v>
      </c>
      <c r="B12" s="10" t="s">
        <v>68</v>
      </c>
      <c r="C12" s="10" t="s">
        <v>11</v>
      </c>
      <c r="D12" s="10">
        <v>1429200</v>
      </c>
      <c r="E12" s="10">
        <v>4487.6880000000001</v>
      </c>
      <c r="F12" s="10">
        <f t="shared" si="0"/>
        <v>4.1333321830911869</v>
      </c>
    </row>
    <row r="13" spans="1:6" x14ac:dyDescent="0.2">
      <c r="A13" s="10" t="s">
        <v>1066</v>
      </c>
      <c r="B13" s="10" t="s">
        <v>1067</v>
      </c>
      <c r="C13" s="10" t="s">
        <v>94</v>
      </c>
      <c r="D13" s="10">
        <v>376875</v>
      </c>
      <c r="E13" s="10">
        <v>4185.9506250000004</v>
      </c>
      <c r="F13" s="10">
        <f t="shared" si="0"/>
        <v>3.8554205272610687</v>
      </c>
    </row>
    <row r="14" spans="1:6" x14ac:dyDescent="0.2">
      <c r="A14" s="10" t="s">
        <v>43</v>
      </c>
      <c r="B14" s="10" t="s">
        <v>44</v>
      </c>
      <c r="C14" s="10" t="s">
        <v>11</v>
      </c>
      <c r="D14" s="10">
        <v>1256200</v>
      </c>
      <c r="E14" s="10">
        <v>3958.9142999999999</v>
      </c>
      <c r="F14" s="10">
        <f t="shared" si="0"/>
        <v>3.6463113938156835</v>
      </c>
    </row>
    <row r="15" spans="1:6" x14ac:dyDescent="0.2">
      <c r="A15" s="10" t="s">
        <v>1068</v>
      </c>
      <c r="B15" s="10" t="s">
        <v>1069</v>
      </c>
      <c r="C15" s="10" t="s">
        <v>75</v>
      </c>
      <c r="D15" s="10">
        <v>1427100</v>
      </c>
      <c r="E15" s="10">
        <v>3828.1957499999999</v>
      </c>
      <c r="F15" s="10">
        <f t="shared" si="0"/>
        <v>3.5259146127466758</v>
      </c>
    </row>
    <row r="16" spans="1:6" x14ac:dyDescent="0.2">
      <c r="A16" s="10" t="s">
        <v>1038</v>
      </c>
      <c r="B16" s="10" t="s">
        <v>1039</v>
      </c>
      <c r="C16" s="10" t="s">
        <v>16</v>
      </c>
      <c r="D16" s="10">
        <v>1458906</v>
      </c>
      <c r="E16" s="10">
        <v>3561.1895460000001</v>
      </c>
      <c r="F16" s="10">
        <f t="shared" si="0"/>
        <v>3.2799916929540762</v>
      </c>
    </row>
    <row r="17" spans="1:6" x14ac:dyDescent="0.2">
      <c r="A17" s="10" t="s">
        <v>1076</v>
      </c>
      <c r="B17" s="10" t="s">
        <v>1077</v>
      </c>
      <c r="C17" s="10" t="s">
        <v>120</v>
      </c>
      <c r="D17" s="10">
        <v>1043473</v>
      </c>
      <c r="E17" s="10">
        <v>3099.11481</v>
      </c>
      <c r="F17" s="10">
        <f t="shared" si="0"/>
        <v>2.8544031989896643</v>
      </c>
    </row>
    <row r="18" spans="1:6" x14ac:dyDescent="0.2">
      <c r="A18" s="10" t="s">
        <v>1070</v>
      </c>
      <c r="B18" s="10" t="s">
        <v>1071</v>
      </c>
      <c r="C18" s="10" t="s">
        <v>120</v>
      </c>
      <c r="D18" s="10">
        <v>345063</v>
      </c>
      <c r="E18" s="10">
        <v>3069.6804480000001</v>
      </c>
      <c r="F18" s="10">
        <f t="shared" si="0"/>
        <v>2.8272930265036638</v>
      </c>
    </row>
    <row r="19" spans="1:6" x14ac:dyDescent="0.2">
      <c r="A19" s="10" t="s">
        <v>1072</v>
      </c>
      <c r="B19" s="10" t="s">
        <v>1073</v>
      </c>
      <c r="C19" s="10" t="s">
        <v>11</v>
      </c>
      <c r="D19" s="10">
        <v>2405600</v>
      </c>
      <c r="E19" s="10">
        <v>2610.076</v>
      </c>
      <c r="F19" s="10">
        <f t="shared" si="0"/>
        <v>2.4039797622102768</v>
      </c>
    </row>
    <row r="20" spans="1:6" x14ac:dyDescent="0.2">
      <c r="A20" s="10" t="s">
        <v>1074</v>
      </c>
      <c r="B20" s="10" t="s">
        <v>1075</v>
      </c>
      <c r="C20" s="10" t="s">
        <v>21</v>
      </c>
      <c r="D20" s="10">
        <v>586400</v>
      </c>
      <c r="E20" s="10">
        <v>2575.1756</v>
      </c>
      <c r="F20" s="10">
        <f t="shared" si="0"/>
        <v>2.3718351597952347</v>
      </c>
    </row>
    <row r="21" spans="1:6" x14ac:dyDescent="0.2">
      <c r="A21" s="10" t="s">
        <v>1078</v>
      </c>
      <c r="B21" s="10" t="s">
        <v>1079</v>
      </c>
      <c r="C21" s="10" t="s">
        <v>94</v>
      </c>
      <c r="D21" s="10">
        <v>70400</v>
      </c>
      <c r="E21" s="10">
        <v>2258.4672</v>
      </c>
      <c r="F21" s="10">
        <f t="shared" si="0"/>
        <v>2.0801346176953124</v>
      </c>
    </row>
    <row r="22" spans="1:6" x14ac:dyDescent="0.2">
      <c r="A22" s="10" t="s">
        <v>1048</v>
      </c>
      <c r="B22" s="10" t="s">
        <v>1049</v>
      </c>
      <c r="C22" s="10" t="s">
        <v>120</v>
      </c>
      <c r="D22" s="10">
        <v>1505501</v>
      </c>
      <c r="E22" s="10">
        <v>2228.8942310000002</v>
      </c>
      <c r="F22" s="10">
        <f t="shared" si="0"/>
        <v>2.0528967828642686</v>
      </c>
    </row>
    <row r="23" spans="1:6" x14ac:dyDescent="0.2">
      <c r="A23" s="10" t="s">
        <v>1082</v>
      </c>
      <c r="B23" s="10" t="s">
        <v>1083</v>
      </c>
      <c r="C23" s="10" t="s">
        <v>39</v>
      </c>
      <c r="D23" s="10">
        <v>364900</v>
      </c>
      <c r="E23" s="10">
        <v>2170.2427499999999</v>
      </c>
      <c r="F23" s="10">
        <f t="shared" si="0"/>
        <v>1.9988765269990518</v>
      </c>
    </row>
    <row r="24" spans="1:6" x14ac:dyDescent="0.2">
      <c r="A24" s="10" t="s">
        <v>32</v>
      </c>
      <c r="B24" s="10" t="s">
        <v>33</v>
      </c>
      <c r="C24" s="10" t="s">
        <v>34</v>
      </c>
      <c r="D24" s="10">
        <v>197722</v>
      </c>
      <c r="E24" s="10">
        <v>2060.3621010000002</v>
      </c>
      <c r="F24" s="10">
        <f t="shared" si="0"/>
        <v>1.8976722492483156</v>
      </c>
    </row>
    <row r="25" spans="1:6" x14ac:dyDescent="0.2">
      <c r="A25" s="10" t="s">
        <v>1080</v>
      </c>
      <c r="B25" s="10" t="s">
        <v>1081</v>
      </c>
      <c r="C25" s="10" t="s">
        <v>42</v>
      </c>
      <c r="D25" s="10">
        <v>619718</v>
      </c>
      <c r="E25" s="10">
        <v>2044.4496819999999</v>
      </c>
      <c r="F25" s="10">
        <f t="shared" si="0"/>
        <v>1.8830163031211489</v>
      </c>
    </row>
    <row r="26" spans="1:6" x14ac:dyDescent="0.2">
      <c r="A26" s="10" t="s">
        <v>1087</v>
      </c>
      <c r="B26" s="10" t="s">
        <v>1088</v>
      </c>
      <c r="C26" s="10" t="s">
        <v>39</v>
      </c>
      <c r="D26" s="10">
        <v>377470</v>
      </c>
      <c r="E26" s="10">
        <v>2028.1463100000001</v>
      </c>
      <c r="F26" s="10">
        <f t="shared" si="0"/>
        <v>1.8680002743373951</v>
      </c>
    </row>
    <row r="27" spans="1:6" x14ac:dyDescent="0.2">
      <c r="A27" s="10" t="s">
        <v>1089</v>
      </c>
      <c r="B27" s="10" t="s">
        <v>1090</v>
      </c>
      <c r="C27" s="10" t="s">
        <v>123</v>
      </c>
      <c r="D27" s="10">
        <v>1155420</v>
      </c>
      <c r="E27" s="10">
        <v>2017.3633199999999</v>
      </c>
      <c r="F27" s="10">
        <f t="shared" si="0"/>
        <v>1.8580687283838992</v>
      </c>
    </row>
    <row r="28" spans="1:6" x14ac:dyDescent="0.2">
      <c r="A28" s="10" t="s">
        <v>1084</v>
      </c>
      <c r="B28" s="10" t="s">
        <v>1085</v>
      </c>
      <c r="C28" s="10" t="s">
        <v>1086</v>
      </c>
      <c r="D28" s="10">
        <v>136944</v>
      </c>
      <c r="E28" s="10">
        <v>1888.252344</v>
      </c>
      <c r="F28" s="10">
        <f t="shared" si="0"/>
        <v>1.7391525844159779</v>
      </c>
    </row>
    <row r="29" spans="1:6" x14ac:dyDescent="0.2">
      <c r="A29" s="10" t="s">
        <v>412</v>
      </c>
      <c r="B29" s="10" t="s">
        <v>413</v>
      </c>
      <c r="C29" s="10" t="s">
        <v>414</v>
      </c>
      <c r="D29" s="10">
        <v>572000</v>
      </c>
      <c r="E29" s="10">
        <v>1504.0740000000001</v>
      </c>
      <c r="F29" s="10">
        <f t="shared" si="0"/>
        <v>1.385309644955419</v>
      </c>
    </row>
    <row r="30" spans="1:6" x14ac:dyDescent="0.2">
      <c r="A30" s="10" t="s">
        <v>1091</v>
      </c>
      <c r="B30" s="10" t="s">
        <v>1092</v>
      </c>
      <c r="C30" s="10" t="s">
        <v>1093</v>
      </c>
      <c r="D30" s="10">
        <v>766050</v>
      </c>
      <c r="E30" s="10">
        <v>1495.3296</v>
      </c>
      <c r="F30" s="10">
        <f t="shared" si="0"/>
        <v>1.3772557183139451</v>
      </c>
    </row>
    <row r="31" spans="1:6" x14ac:dyDescent="0.2">
      <c r="A31" s="10" t="s">
        <v>73</v>
      </c>
      <c r="B31" s="10" t="s">
        <v>74</v>
      </c>
      <c r="C31" s="10" t="s">
        <v>75</v>
      </c>
      <c r="D31" s="10">
        <v>107400</v>
      </c>
      <c r="E31" s="10">
        <v>1282.5171</v>
      </c>
      <c r="F31" s="10">
        <f t="shared" si="0"/>
        <v>1.1812472713777735</v>
      </c>
    </row>
    <row r="32" spans="1:6" x14ac:dyDescent="0.2">
      <c r="A32" s="10" t="s">
        <v>1094</v>
      </c>
      <c r="B32" s="10" t="s">
        <v>1095</v>
      </c>
      <c r="C32" s="10" t="s">
        <v>102</v>
      </c>
      <c r="D32" s="10">
        <v>930600</v>
      </c>
      <c r="E32" s="10">
        <v>831.95640000000003</v>
      </c>
      <c r="F32" s="10">
        <f t="shared" si="0"/>
        <v>0.76626364467598573</v>
      </c>
    </row>
    <row r="33" spans="1:6" x14ac:dyDescent="0.2">
      <c r="A33" s="10" t="s">
        <v>121</v>
      </c>
      <c r="B33" s="10" t="s">
        <v>122</v>
      </c>
      <c r="C33" s="10" t="s">
        <v>123</v>
      </c>
      <c r="D33" s="10">
        <v>192709</v>
      </c>
      <c r="E33" s="10">
        <v>769.58339149999995</v>
      </c>
      <c r="F33" s="10">
        <f t="shared" si="0"/>
        <v>0.7088157197335051</v>
      </c>
    </row>
    <row r="34" spans="1:6" x14ac:dyDescent="0.2">
      <c r="A34" s="10" t="s">
        <v>1096</v>
      </c>
      <c r="B34" s="10" t="s">
        <v>1097</v>
      </c>
      <c r="C34" s="10" t="s">
        <v>1098</v>
      </c>
      <c r="D34" s="10">
        <v>148200</v>
      </c>
      <c r="E34" s="10">
        <v>444.67410000000001</v>
      </c>
      <c r="F34" s="10">
        <f t="shared" si="0"/>
        <v>0.40956184309539989</v>
      </c>
    </row>
    <row r="35" spans="1:6" x14ac:dyDescent="0.2">
      <c r="A35" s="12" t="s">
        <v>133</v>
      </c>
      <c r="B35" s="10"/>
      <c r="C35" s="10"/>
      <c r="D35" s="10"/>
      <c r="E35" s="12">
        <f xml:space="preserve"> SUM(E8:E34)</f>
        <v>80664.576093499985</v>
      </c>
      <c r="F35" s="12">
        <f>SUM(F8:F34)</f>
        <v>74.29515786361965</v>
      </c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2" t="s">
        <v>1268</v>
      </c>
      <c r="B37" s="10"/>
      <c r="C37" s="10"/>
      <c r="D37" s="10"/>
      <c r="E37" s="10"/>
      <c r="F37" s="10"/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0"/>
      <c r="B39" s="10"/>
      <c r="C39" s="10"/>
      <c r="D39" s="10"/>
      <c r="E39" s="10"/>
      <c r="F39" s="10"/>
    </row>
    <row r="40" spans="1:6" x14ac:dyDescent="0.2">
      <c r="A40" s="10" t="s">
        <v>1303</v>
      </c>
      <c r="B40" s="10" t="s">
        <v>1304</v>
      </c>
      <c r="C40" s="10" t="s">
        <v>123</v>
      </c>
      <c r="D40" s="10">
        <v>1931073</v>
      </c>
      <c r="E40" s="10">
        <v>1282.5153499999999</v>
      </c>
      <c r="F40" s="10">
        <f t="shared" ref="F40:F53" si="1">E40/$E$60*100</f>
        <v>1.1812456595608822</v>
      </c>
    </row>
    <row r="41" spans="1:6" x14ac:dyDescent="0.2">
      <c r="A41" s="10" t="s">
        <v>1305</v>
      </c>
      <c r="B41" s="10" t="s">
        <v>1306</v>
      </c>
      <c r="C41" s="10" t="s">
        <v>39</v>
      </c>
      <c r="D41" s="10">
        <v>2678400</v>
      </c>
      <c r="E41" s="10">
        <v>1350.0005169999999</v>
      </c>
      <c r="F41" s="10">
        <f t="shared" si="1"/>
        <v>1.2434020778863952</v>
      </c>
    </row>
    <row r="42" spans="1:6" x14ac:dyDescent="0.2">
      <c r="A42" s="10" t="s">
        <v>1307</v>
      </c>
      <c r="B42" s="10" t="s">
        <v>1308</v>
      </c>
      <c r="C42" s="10" t="s">
        <v>34</v>
      </c>
      <c r="D42" s="10">
        <v>1178700</v>
      </c>
      <c r="E42" s="10">
        <v>2257.9767470000002</v>
      </c>
      <c r="F42" s="10">
        <f t="shared" si="1"/>
        <v>2.0796828917354877</v>
      </c>
    </row>
    <row r="43" spans="1:6" x14ac:dyDescent="0.2">
      <c r="A43" s="10" t="s">
        <v>1309</v>
      </c>
      <c r="B43" s="10" t="s">
        <v>1310</v>
      </c>
      <c r="C43" s="10" t="s">
        <v>1148</v>
      </c>
      <c r="D43" s="10">
        <v>13780000</v>
      </c>
      <c r="E43" s="10">
        <v>923.07375769999999</v>
      </c>
      <c r="F43" s="10">
        <f t="shared" si="1"/>
        <v>0.85018621394097049</v>
      </c>
    </row>
    <row r="44" spans="1:6" x14ac:dyDescent="0.2">
      <c r="A44" s="10" t="s">
        <v>1311</v>
      </c>
      <c r="B44" s="10" t="s">
        <v>1312</v>
      </c>
      <c r="C44" s="10" t="s">
        <v>21</v>
      </c>
      <c r="D44" s="10">
        <v>440700</v>
      </c>
      <c r="E44" s="10">
        <v>1868.4597329999999</v>
      </c>
      <c r="F44" s="10">
        <f t="shared" si="1"/>
        <v>1.7209228331423365</v>
      </c>
    </row>
    <row r="45" spans="1:6" x14ac:dyDescent="0.2">
      <c r="A45" s="10" t="s">
        <v>1313</v>
      </c>
      <c r="B45" s="10" t="s">
        <v>1314</v>
      </c>
      <c r="C45" s="10" t="s">
        <v>61</v>
      </c>
      <c r="D45" s="10">
        <v>3204100</v>
      </c>
      <c r="E45" s="10">
        <v>798.32409229999996</v>
      </c>
      <c r="F45" s="10">
        <f t="shared" si="1"/>
        <v>0.7352870037401551</v>
      </c>
    </row>
    <row r="46" spans="1:6" x14ac:dyDescent="0.2">
      <c r="A46" s="10" t="s">
        <v>1315</v>
      </c>
      <c r="B46" s="10" t="s">
        <v>1316</v>
      </c>
      <c r="C46" s="10" t="s">
        <v>1148</v>
      </c>
      <c r="D46" s="10">
        <v>7688431</v>
      </c>
      <c r="E46" s="10">
        <v>1896.784529</v>
      </c>
      <c r="F46" s="10">
        <f t="shared" si="1"/>
        <v>1.7470110529308542</v>
      </c>
    </row>
    <row r="47" spans="1:6" x14ac:dyDescent="0.2">
      <c r="A47" s="10" t="s">
        <v>1317</v>
      </c>
      <c r="B47" s="10" t="s">
        <v>1318</v>
      </c>
      <c r="C47" s="10" t="s">
        <v>1319</v>
      </c>
      <c r="D47" s="10">
        <v>387038</v>
      </c>
      <c r="E47" s="10">
        <v>945.62284969999996</v>
      </c>
      <c r="F47" s="10">
        <f t="shared" si="1"/>
        <v>0.87095478957793182</v>
      </c>
    </row>
    <row r="48" spans="1:6" x14ac:dyDescent="0.2">
      <c r="A48" s="10" t="s">
        <v>1320</v>
      </c>
      <c r="B48" s="10" t="s">
        <v>1321</v>
      </c>
      <c r="C48" s="10" t="s">
        <v>39</v>
      </c>
      <c r="D48" s="10">
        <v>500000</v>
      </c>
      <c r="E48" s="10">
        <v>892.26328790000002</v>
      </c>
      <c r="F48" s="10">
        <f t="shared" si="1"/>
        <v>0.8218085935715288</v>
      </c>
    </row>
    <row r="49" spans="1:6" x14ac:dyDescent="0.2">
      <c r="A49" s="10" t="s">
        <v>1322</v>
      </c>
      <c r="B49" s="10" t="s">
        <v>1323</v>
      </c>
      <c r="C49" s="10" t="s">
        <v>34</v>
      </c>
      <c r="D49" s="10">
        <v>314861</v>
      </c>
      <c r="E49" s="10">
        <v>928.55562889999999</v>
      </c>
      <c r="F49" s="10">
        <f t="shared" si="1"/>
        <v>0.85523522685241193</v>
      </c>
    </row>
    <row r="50" spans="1:6" x14ac:dyDescent="0.2">
      <c r="A50" s="35" t="s">
        <v>1324</v>
      </c>
      <c r="B50" s="35" t="s">
        <v>1325</v>
      </c>
      <c r="C50" s="35" t="s">
        <v>21</v>
      </c>
      <c r="D50" s="10">
        <v>1451378</v>
      </c>
      <c r="E50" s="10">
        <v>3368.897888</v>
      </c>
      <c r="F50" s="10">
        <f t="shared" si="1"/>
        <v>3.1028837258780753</v>
      </c>
    </row>
    <row r="51" spans="1:6" x14ac:dyDescent="0.2">
      <c r="A51" s="35" t="s">
        <v>1326</v>
      </c>
      <c r="B51" s="35" t="s">
        <v>1327</v>
      </c>
      <c r="C51" s="35" t="s">
        <v>75</v>
      </c>
      <c r="D51" s="10">
        <v>590000</v>
      </c>
      <c r="E51" s="10">
        <v>2713.7068680000002</v>
      </c>
      <c r="F51" s="10">
        <f t="shared" si="1"/>
        <v>2.4994277527715805</v>
      </c>
    </row>
    <row r="52" spans="1:6" x14ac:dyDescent="0.2">
      <c r="A52" s="35" t="s">
        <v>1328</v>
      </c>
      <c r="B52" s="35" t="s">
        <v>1329</v>
      </c>
      <c r="C52" s="35" t="s">
        <v>39</v>
      </c>
      <c r="D52" s="10">
        <v>11570</v>
      </c>
      <c r="E52" s="10">
        <v>3361.9146449999998</v>
      </c>
      <c r="F52" s="10">
        <f t="shared" si="1"/>
        <v>3.0964518921511659</v>
      </c>
    </row>
    <row r="53" spans="1:6" x14ac:dyDescent="0.2">
      <c r="A53" s="35" t="s">
        <v>1330</v>
      </c>
      <c r="B53" s="35" t="s">
        <v>1331</v>
      </c>
      <c r="C53" s="35" t="s">
        <v>123</v>
      </c>
      <c r="D53" s="10">
        <v>2562198</v>
      </c>
      <c r="E53" s="10">
        <v>1914.4255890000002</v>
      </c>
      <c r="F53" s="10">
        <f t="shared" si="1"/>
        <v>1.7632591434937104</v>
      </c>
    </row>
    <row r="54" spans="1:6" x14ac:dyDescent="0.2">
      <c r="A54" s="12" t="s">
        <v>133</v>
      </c>
      <c r="B54" s="10"/>
      <c r="C54" s="10"/>
      <c r="D54" s="10"/>
      <c r="E54" s="12">
        <f>SUM(E40:E53)</f>
        <v>24502.5214825</v>
      </c>
      <c r="F54" s="12">
        <f>SUM(F40:F53)</f>
        <v>22.567758857233486</v>
      </c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2" t="s">
        <v>133</v>
      </c>
      <c r="B56" s="10"/>
      <c r="C56" s="10"/>
      <c r="D56" s="10"/>
      <c r="E56" s="12">
        <f>E35+E54</f>
        <v>105167.09757599999</v>
      </c>
      <c r="F56" s="12">
        <f>F35+F54</f>
        <v>96.862916720853136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175</v>
      </c>
      <c r="B58" s="10"/>
      <c r="C58" s="10"/>
      <c r="D58" s="10"/>
      <c r="E58" s="12">
        <v>3406.0294124000002</v>
      </c>
      <c r="F58" s="12">
        <f t="shared" ref="F58" si="2">E58/$E$60*100</f>
        <v>3.1370832791468759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58" t="s">
        <v>176</v>
      </c>
      <c r="B60" s="7"/>
      <c r="C60" s="7"/>
      <c r="D60" s="7"/>
      <c r="E60" s="58">
        <f>E56+E58</f>
        <v>108573.12698839999</v>
      </c>
      <c r="F60" s="58">
        <f>F56+F58</f>
        <v>100.00000000000001</v>
      </c>
    </row>
    <row r="62" spans="1:6" x14ac:dyDescent="0.2">
      <c r="A62" s="14" t="s">
        <v>179</v>
      </c>
    </row>
    <row r="63" spans="1:6" x14ac:dyDescent="0.2">
      <c r="A63" s="14" t="s">
        <v>180</v>
      </c>
    </row>
    <row r="64" spans="1:6" x14ac:dyDescent="0.2">
      <c r="A64" s="14" t="s">
        <v>648</v>
      </c>
    </row>
    <row r="65" spans="1:4" x14ac:dyDescent="0.2">
      <c r="A65" s="2" t="s">
        <v>662</v>
      </c>
      <c r="B65" s="15">
        <v>41.729900000000001</v>
      </c>
    </row>
    <row r="66" spans="1:4" x14ac:dyDescent="0.2">
      <c r="A66" s="2" t="s">
        <v>624</v>
      </c>
      <c r="B66" s="15">
        <v>16.593</v>
      </c>
    </row>
    <row r="67" spans="1:4" x14ac:dyDescent="0.2">
      <c r="A67" s="2" t="s">
        <v>663</v>
      </c>
      <c r="B67" s="15">
        <v>42.848700000000001</v>
      </c>
    </row>
    <row r="68" spans="1:4" x14ac:dyDescent="0.2">
      <c r="A68" s="2" t="s">
        <v>623</v>
      </c>
      <c r="B68" s="15">
        <v>16.085100000000001</v>
      </c>
    </row>
    <row r="70" spans="1:4" x14ac:dyDescent="0.2">
      <c r="A70" s="14" t="s">
        <v>181</v>
      </c>
    </row>
    <row r="71" spans="1:4" x14ac:dyDescent="0.2">
      <c r="A71" s="2" t="s">
        <v>623</v>
      </c>
      <c r="B71" s="15">
        <v>17.803000000000001</v>
      </c>
    </row>
    <row r="72" spans="1:4" x14ac:dyDescent="0.2">
      <c r="A72" s="2" t="s">
        <v>663</v>
      </c>
      <c r="B72" s="15">
        <v>49.625999999999998</v>
      </c>
    </row>
    <row r="73" spans="1:4" x14ac:dyDescent="0.2">
      <c r="A73" s="2" t="s">
        <v>624</v>
      </c>
      <c r="B73" s="15">
        <v>18.4529</v>
      </c>
    </row>
    <row r="74" spans="1:4" x14ac:dyDescent="0.2">
      <c r="A74" s="2" t="s">
        <v>662</v>
      </c>
      <c r="B74" s="15">
        <v>48.154800000000002</v>
      </c>
    </row>
    <row r="76" spans="1:4" x14ac:dyDescent="0.2">
      <c r="A76" s="14" t="s">
        <v>182</v>
      </c>
      <c r="B76" s="59"/>
    </row>
    <row r="77" spans="1:4" x14ac:dyDescent="0.2">
      <c r="A77" s="18" t="s">
        <v>608</v>
      </c>
      <c r="B77" s="19"/>
      <c r="C77" s="29" t="s">
        <v>609</v>
      </c>
      <c r="D77" s="30"/>
    </row>
    <row r="78" spans="1:4" x14ac:dyDescent="0.2">
      <c r="A78" s="31"/>
      <c r="B78" s="32"/>
      <c r="C78" s="20" t="s">
        <v>610</v>
      </c>
      <c r="D78" s="20" t="s">
        <v>611</v>
      </c>
    </row>
    <row r="79" spans="1:4" x14ac:dyDescent="0.2">
      <c r="A79" s="21" t="s">
        <v>623</v>
      </c>
      <c r="B79" s="22"/>
      <c r="C79" s="23">
        <v>0.70000000000000007</v>
      </c>
      <c r="D79" s="23">
        <v>0.70000000000000007</v>
      </c>
    </row>
    <row r="80" spans="1:4" x14ac:dyDescent="0.2">
      <c r="A80" s="21" t="s">
        <v>624</v>
      </c>
      <c r="B80" s="22"/>
      <c r="C80" s="23">
        <v>0.70000000000000007</v>
      </c>
      <c r="D80" s="23">
        <v>0.70000000000000007</v>
      </c>
    </row>
    <row r="82" spans="1:2" x14ac:dyDescent="0.2">
      <c r="A82" s="14" t="s">
        <v>1058</v>
      </c>
      <c r="B82" s="60">
        <v>6.4285793373941413E-2</v>
      </c>
    </row>
  </sheetData>
  <mergeCells count="3">
    <mergeCell ref="A1:E1"/>
    <mergeCell ref="C77:D77"/>
    <mergeCell ref="A78:B7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3.42578125" style="2" bestFit="1" customWidth="1"/>
    <col min="3" max="3" width="32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8" width="10.85546875" style="3" bestFit="1" customWidth="1"/>
    <col min="9" max="16384" width="9.140625" style="3"/>
  </cols>
  <sheetData>
    <row r="1" spans="1:6" x14ac:dyDescent="0.2">
      <c r="A1" s="57" t="s">
        <v>1332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22</v>
      </c>
      <c r="B8" s="10" t="s">
        <v>23</v>
      </c>
      <c r="C8" s="10" t="s">
        <v>11</v>
      </c>
      <c r="D8" s="10">
        <v>21600000</v>
      </c>
      <c r="E8" s="10">
        <v>66938.399999999994</v>
      </c>
      <c r="F8" s="10">
        <v>8.4122265564520298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3500000</v>
      </c>
      <c r="E9" s="10">
        <v>65534</v>
      </c>
      <c r="F9" s="10">
        <v>8.2357339755734724</v>
      </c>
    </row>
    <row r="10" spans="1:6" x14ac:dyDescent="0.2">
      <c r="A10" s="10" t="s">
        <v>67</v>
      </c>
      <c r="B10" s="10" t="s">
        <v>68</v>
      </c>
      <c r="C10" s="10" t="s">
        <v>11</v>
      </c>
      <c r="D10" s="10">
        <v>19800000</v>
      </c>
      <c r="E10" s="10">
        <v>62172</v>
      </c>
      <c r="F10" s="10">
        <v>7.8132275266175402</v>
      </c>
    </row>
    <row r="11" spans="1:6" x14ac:dyDescent="0.2">
      <c r="A11" s="10" t="s">
        <v>12</v>
      </c>
      <c r="B11" s="10" t="s">
        <v>13</v>
      </c>
      <c r="C11" s="10" t="s">
        <v>11</v>
      </c>
      <c r="D11" s="10">
        <v>11000000</v>
      </c>
      <c r="E11" s="10">
        <v>62034.5</v>
      </c>
      <c r="F11" s="10">
        <v>7.7959477417479865</v>
      </c>
    </row>
    <row r="12" spans="1:6" x14ac:dyDescent="0.2">
      <c r="A12" s="10" t="s">
        <v>1038</v>
      </c>
      <c r="B12" s="10" t="s">
        <v>1039</v>
      </c>
      <c r="C12" s="10" t="s">
        <v>16</v>
      </c>
      <c r="D12" s="10">
        <v>17000000</v>
      </c>
      <c r="E12" s="10">
        <v>41497</v>
      </c>
      <c r="F12" s="10">
        <v>5.2149762380500562</v>
      </c>
    </row>
    <row r="13" spans="1:6" x14ac:dyDescent="0.2">
      <c r="A13" s="10" t="s">
        <v>24</v>
      </c>
      <c r="B13" s="10" t="s">
        <v>25</v>
      </c>
      <c r="C13" s="10" t="s">
        <v>26</v>
      </c>
      <c r="D13" s="10">
        <v>7200000</v>
      </c>
      <c r="E13" s="10">
        <v>38134.800000000003</v>
      </c>
      <c r="F13" s="10">
        <v>4.7924446548615878</v>
      </c>
    </row>
    <row r="14" spans="1:6" x14ac:dyDescent="0.2">
      <c r="A14" s="10" t="s">
        <v>1222</v>
      </c>
      <c r="B14" s="10" t="s">
        <v>1223</v>
      </c>
      <c r="C14" s="10" t="s">
        <v>61</v>
      </c>
      <c r="D14" s="10">
        <v>2000000</v>
      </c>
      <c r="E14" s="10">
        <v>31854</v>
      </c>
      <c r="F14" s="10">
        <v>4.0031292162528969</v>
      </c>
    </row>
    <row r="15" spans="1:6" x14ac:dyDescent="0.2">
      <c r="A15" s="10" t="s">
        <v>50</v>
      </c>
      <c r="B15" s="10" t="s">
        <v>51</v>
      </c>
      <c r="C15" s="10" t="s">
        <v>52</v>
      </c>
      <c r="D15" s="10">
        <v>7500000</v>
      </c>
      <c r="E15" s="10">
        <v>29141.25</v>
      </c>
      <c r="F15" s="10">
        <v>3.6622147696719329</v>
      </c>
    </row>
    <row r="16" spans="1:6" x14ac:dyDescent="0.2">
      <c r="A16" s="10" t="s">
        <v>1333</v>
      </c>
      <c r="B16" s="10" t="s">
        <v>1334</v>
      </c>
      <c r="C16" s="10" t="s">
        <v>120</v>
      </c>
      <c r="D16" s="10">
        <v>1600000</v>
      </c>
      <c r="E16" s="10">
        <v>27366.400000000001</v>
      </c>
      <c r="F16" s="10">
        <v>3.43916730657573</v>
      </c>
    </row>
    <row r="17" spans="1:6" x14ac:dyDescent="0.2">
      <c r="A17" s="10" t="s">
        <v>29</v>
      </c>
      <c r="B17" s="10" t="s">
        <v>30</v>
      </c>
      <c r="C17" s="10" t="s">
        <v>31</v>
      </c>
      <c r="D17" s="10">
        <v>13700000</v>
      </c>
      <c r="E17" s="10">
        <v>24249</v>
      </c>
      <c r="F17" s="10">
        <v>3.0474000240132013</v>
      </c>
    </row>
    <row r="18" spans="1:6" x14ac:dyDescent="0.2">
      <c r="A18" s="10" t="s">
        <v>14</v>
      </c>
      <c r="B18" s="10" t="s">
        <v>15</v>
      </c>
      <c r="C18" s="10" t="s">
        <v>16</v>
      </c>
      <c r="D18" s="10">
        <v>3000000</v>
      </c>
      <c r="E18" s="10">
        <v>22533</v>
      </c>
      <c r="F18" s="10">
        <v>2.831748308841167</v>
      </c>
    </row>
    <row r="19" spans="1:6" x14ac:dyDescent="0.2">
      <c r="A19" s="10" t="s">
        <v>1335</v>
      </c>
      <c r="B19" s="10" t="s">
        <v>1336</v>
      </c>
      <c r="C19" s="10" t="s">
        <v>39</v>
      </c>
      <c r="D19" s="10">
        <v>405000</v>
      </c>
      <c r="E19" s="10">
        <v>22376.047500000001</v>
      </c>
      <c r="F19" s="10">
        <v>2.8120239056794314</v>
      </c>
    </row>
    <row r="20" spans="1:6" x14ac:dyDescent="0.2">
      <c r="A20" s="10" t="s">
        <v>1297</v>
      </c>
      <c r="B20" s="10" t="s">
        <v>1298</v>
      </c>
      <c r="C20" s="10" t="s">
        <v>26</v>
      </c>
      <c r="D20" s="10">
        <v>20000000</v>
      </c>
      <c r="E20" s="10">
        <v>21630</v>
      </c>
      <c r="F20" s="10">
        <v>2.7182672489342052</v>
      </c>
    </row>
    <row r="21" spans="1:6" x14ac:dyDescent="0.2">
      <c r="A21" s="10" t="s">
        <v>1252</v>
      </c>
      <c r="B21" s="10" t="s">
        <v>1253</v>
      </c>
      <c r="C21" s="10" t="s">
        <v>39</v>
      </c>
      <c r="D21" s="10">
        <v>425000</v>
      </c>
      <c r="E21" s="10">
        <v>20145.424999999999</v>
      </c>
      <c r="F21" s="10">
        <v>2.5316989825871641</v>
      </c>
    </row>
    <row r="22" spans="1:6" x14ac:dyDescent="0.2">
      <c r="A22" s="10" t="s">
        <v>1337</v>
      </c>
      <c r="B22" s="10" t="s">
        <v>1338</v>
      </c>
      <c r="C22" s="10" t="s">
        <v>411</v>
      </c>
      <c r="D22" s="10">
        <v>4500000</v>
      </c>
      <c r="E22" s="10">
        <v>16944.75</v>
      </c>
      <c r="F22" s="10">
        <v>2.1294664339518201</v>
      </c>
    </row>
    <row r="23" spans="1:6" x14ac:dyDescent="0.2">
      <c r="A23" s="10" t="s">
        <v>1042</v>
      </c>
      <c r="B23" s="10" t="s">
        <v>1043</v>
      </c>
      <c r="C23" s="10" t="s">
        <v>411</v>
      </c>
      <c r="D23" s="10">
        <v>820000</v>
      </c>
      <c r="E23" s="10">
        <v>15832.56</v>
      </c>
      <c r="F23" s="10">
        <v>1.9896962235222255</v>
      </c>
    </row>
    <row r="24" spans="1:6" x14ac:dyDescent="0.2">
      <c r="A24" s="10" t="s">
        <v>32</v>
      </c>
      <c r="B24" s="10" t="s">
        <v>33</v>
      </c>
      <c r="C24" s="10" t="s">
        <v>34</v>
      </c>
      <c r="D24" s="10">
        <v>1450000</v>
      </c>
      <c r="E24" s="10">
        <v>15109.725</v>
      </c>
      <c r="F24" s="10">
        <v>1.8988567086408872</v>
      </c>
    </row>
    <row r="25" spans="1:6" x14ac:dyDescent="0.2">
      <c r="A25" s="10" t="s">
        <v>1339</v>
      </c>
      <c r="B25" s="10" t="s">
        <v>1340</v>
      </c>
      <c r="C25" s="10" t="s">
        <v>49</v>
      </c>
      <c r="D25" s="10">
        <v>3000000</v>
      </c>
      <c r="E25" s="10">
        <v>14989.5</v>
      </c>
      <c r="F25" s="10">
        <v>1.8837478931067624</v>
      </c>
    </row>
    <row r="26" spans="1:6" x14ac:dyDescent="0.2">
      <c r="A26" s="10" t="s">
        <v>1341</v>
      </c>
      <c r="B26" s="10" t="s">
        <v>1342</v>
      </c>
      <c r="C26" s="10" t="s">
        <v>11</v>
      </c>
      <c r="D26" s="10">
        <v>8200000</v>
      </c>
      <c r="E26" s="10">
        <v>14054.8</v>
      </c>
      <c r="F26" s="10">
        <v>1.7662830573426012</v>
      </c>
    </row>
    <row r="27" spans="1:6" x14ac:dyDescent="0.2">
      <c r="A27" s="10" t="s">
        <v>79</v>
      </c>
      <c r="B27" s="10" t="s">
        <v>80</v>
      </c>
      <c r="C27" s="10" t="s">
        <v>52</v>
      </c>
      <c r="D27" s="10">
        <v>2700000</v>
      </c>
      <c r="E27" s="10">
        <v>13977.9</v>
      </c>
      <c r="F27" s="10">
        <v>1.7566189449319198</v>
      </c>
    </row>
    <row r="28" spans="1:6" x14ac:dyDescent="0.2">
      <c r="A28" s="10" t="s">
        <v>1205</v>
      </c>
      <c r="B28" s="10" t="s">
        <v>1206</v>
      </c>
      <c r="C28" s="10" t="s">
        <v>1098</v>
      </c>
      <c r="D28" s="10">
        <v>1350000</v>
      </c>
      <c r="E28" s="10">
        <v>12286.35</v>
      </c>
      <c r="F28" s="10">
        <v>1.5440398896875993</v>
      </c>
    </row>
    <row r="29" spans="1:6" x14ac:dyDescent="0.2">
      <c r="A29" s="10" t="s">
        <v>1068</v>
      </c>
      <c r="B29" s="10" t="s">
        <v>1069</v>
      </c>
      <c r="C29" s="10" t="s">
        <v>75</v>
      </c>
      <c r="D29" s="10">
        <v>4350000</v>
      </c>
      <c r="E29" s="10">
        <v>11668.875</v>
      </c>
      <c r="F29" s="10">
        <v>1.4664410885070331</v>
      </c>
    </row>
    <row r="30" spans="1:6" x14ac:dyDescent="0.2">
      <c r="A30" s="10" t="s">
        <v>1299</v>
      </c>
      <c r="B30" s="10" t="s">
        <v>1300</v>
      </c>
      <c r="C30" s="10" t="s">
        <v>1054</v>
      </c>
      <c r="D30" s="10">
        <v>7500000</v>
      </c>
      <c r="E30" s="10">
        <v>10882.5</v>
      </c>
      <c r="F30" s="10">
        <v>1.3676164279485199</v>
      </c>
    </row>
    <row r="31" spans="1:6" x14ac:dyDescent="0.2">
      <c r="A31" s="10" t="s">
        <v>1119</v>
      </c>
      <c r="B31" s="10" t="s">
        <v>1120</v>
      </c>
      <c r="C31" s="10" t="s">
        <v>1098</v>
      </c>
      <c r="D31" s="10">
        <v>1725000</v>
      </c>
      <c r="E31" s="10">
        <v>10677.75</v>
      </c>
      <c r="F31" s="10">
        <v>1.3418852573882205</v>
      </c>
    </row>
    <row r="32" spans="1:6" x14ac:dyDescent="0.2">
      <c r="A32" s="10" t="s">
        <v>1123</v>
      </c>
      <c r="B32" s="10" t="s">
        <v>1124</v>
      </c>
      <c r="C32" s="10" t="s">
        <v>411</v>
      </c>
      <c r="D32" s="10">
        <v>172000</v>
      </c>
      <c r="E32" s="10">
        <v>10084.273999999999</v>
      </c>
      <c r="F32" s="10">
        <v>1.2673024384409954</v>
      </c>
    </row>
    <row r="33" spans="1:6" x14ac:dyDescent="0.2">
      <c r="A33" s="10" t="s">
        <v>1343</v>
      </c>
      <c r="B33" s="10" t="s">
        <v>1344</v>
      </c>
      <c r="C33" s="10" t="s">
        <v>109</v>
      </c>
      <c r="D33" s="10">
        <v>465000</v>
      </c>
      <c r="E33" s="10">
        <v>9959.6025000000009</v>
      </c>
      <c r="F33" s="10">
        <v>1.2516348260819803</v>
      </c>
    </row>
    <row r="34" spans="1:6" x14ac:dyDescent="0.2">
      <c r="A34" s="10" t="s">
        <v>55</v>
      </c>
      <c r="B34" s="10" t="s">
        <v>56</v>
      </c>
      <c r="C34" s="10" t="s">
        <v>49</v>
      </c>
      <c r="D34" s="10">
        <v>3500000</v>
      </c>
      <c r="E34" s="10">
        <v>8916.25</v>
      </c>
      <c r="F34" s="10">
        <v>1.1205155043138977</v>
      </c>
    </row>
    <row r="35" spans="1:6" x14ac:dyDescent="0.2">
      <c r="A35" s="10" t="s">
        <v>1345</v>
      </c>
      <c r="B35" s="10" t="s">
        <v>1346</v>
      </c>
      <c r="C35" s="10" t="s">
        <v>94</v>
      </c>
      <c r="D35" s="10">
        <v>5000000</v>
      </c>
      <c r="E35" s="10">
        <v>8547.5</v>
      </c>
      <c r="F35" s="10">
        <v>1.074174263072821</v>
      </c>
    </row>
    <row r="36" spans="1:6" x14ac:dyDescent="0.2">
      <c r="A36" s="10" t="s">
        <v>1163</v>
      </c>
      <c r="B36" s="10" t="s">
        <v>1164</v>
      </c>
      <c r="C36" s="10" t="s">
        <v>94</v>
      </c>
      <c r="D36" s="10">
        <v>1825000</v>
      </c>
      <c r="E36" s="10">
        <v>8028.1750000000002</v>
      </c>
      <c r="F36" s="10">
        <v>1.0089100865100491</v>
      </c>
    </row>
    <row r="37" spans="1:6" x14ac:dyDescent="0.2">
      <c r="A37" s="10" t="s">
        <v>1347</v>
      </c>
      <c r="B37" s="10" t="s">
        <v>1348</v>
      </c>
      <c r="C37" s="10" t="s">
        <v>1098</v>
      </c>
      <c r="D37" s="10">
        <v>3500000</v>
      </c>
      <c r="E37" s="10">
        <v>7628.25</v>
      </c>
      <c r="F37" s="10">
        <v>0.95865104677218449</v>
      </c>
    </row>
    <row r="38" spans="1:6" x14ac:dyDescent="0.2">
      <c r="A38" s="10" t="s">
        <v>1127</v>
      </c>
      <c r="B38" s="10" t="s">
        <v>1128</v>
      </c>
      <c r="C38" s="10" t="s">
        <v>39</v>
      </c>
      <c r="D38" s="10">
        <v>1000000</v>
      </c>
      <c r="E38" s="10">
        <v>5983</v>
      </c>
      <c r="F38" s="10">
        <v>0.75189056636030283</v>
      </c>
    </row>
    <row r="39" spans="1:6" x14ac:dyDescent="0.2">
      <c r="A39" s="10" t="s">
        <v>1181</v>
      </c>
      <c r="B39" s="10" t="s">
        <v>1182</v>
      </c>
      <c r="C39" s="10" t="s">
        <v>61</v>
      </c>
      <c r="D39" s="10">
        <v>725000</v>
      </c>
      <c r="E39" s="10">
        <v>5929.7749999999996</v>
      </c>
      <c r="F39" s="10">
        <v>0.74520171872625185</v>
      </c>
    </row>
    <row r="40" spans="1:6" x14ac:dyDescent="0.2">
      <c r="A40" s="12" t="s">
        <v>133</v>
      </c>
      <c r="B40" s="10"/>
      <c r="C40" s="10"/>
      <c r="D40" s="10"/>
      <c r="E40" s="12">
        <f xml:space="preserve"> SUM(E8:E39)</f>
        <v>737107.35900000017</v>
      </c>
      <c r="F40" s="12">
        <f>SUM(F8:F39)</f>
        <v>92.633138831164473</v>
      </c>
    </row>
    <row r="41" spans="1:6" x14ac:dyDescent="0.2">
      <c r="A41" s="10"/>
      <c r="B41" s="10"/>
      <c r="C41" s="10"/>
      <c r="D41" s="10"/>
      <c r="E41" s="10"/>
      <c r="F41" s="10"/>
    </row>
    <row r="42" spans="1:6" x14ac:dyDescent="0.2">
      <c r="A42" s="12" t="s">
        <v>133</v>
      </c>
      <c r="B42" s="10"/>
      <c r="C42" s="10"/>
      <c r="D42" s="10"/>
      <c r="E42" s="12">
        <v>737107.35900000017</v>
      </c>
      <c r="F42" s="12">
        <v>92.633138831164473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175</v>
      </c>
      <c r="B44" s="10"/>
      <c r="C44" s="10"/>
      <c r="D44" s="10"/>
      <c r="E44" s="12">
        <v>58620.140144199999</v>
      </c>
      <c r="F44" s="12">
        <v>7.37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58" t="s">
        <v>176</v>
      </c>
      <c r="B46" s="7"/>
      <c r="C46" s="7"/>
      <c r="D46" s="7"/>
      <c r="E46" s="58">
        <v>795727.49914420012</v>
      </c>
      <c r="F46" s="58">
        <f xml:space="preserve"> ROUND(SUM(F42:F45),2)</f>
        <v>100</v>
      </c>
    </row>
    <row r="48" spans="1:6" x14ac:dyDescent="0.2">
      <c r="A48" s="14" t="s">
        <v>179</v>
      </c>
    </row>
    <row r="49" spans="1:4" x14ac:dyDescent="0.2">
      <c r="A49" s="14" t="s">
        <v>180</v>
      </c>
    </row>
    <row r="50" spans="1:4" x14ac:dyDescent="0.2">
      <c r="A50" s="14" t="s">
        <v>648</v>
      </c>
    </row>
    <row r="51" spans="1:4" x14ac:dyDescent="0.2">
      <c r="A51" s="2" t="s">
        <v>624</v>
      </c>
      <c r="B51" s="15">
        <v>26.5183</v>
      </c>
    </row>
    <row r="52" spans="1:4" x14ac:dyDescent="0.2">
      <c r="A52" s="2" t="s">
        <v>663</v>
      </c>
      <c r="B52" s="15">
        <v>37.713000000000001</v>
      </c>
    </row>
    <row r="53" spans="1:4" x14ac:dyDescent="0.2">
      <c r="A53" s="2" t="s">
        <v>623</v>
      </c>
      <c r="B53" s="15">
        <v>25.117999999999999</v>
      </c>
    </row>
    <row r="54" spans="1:4" x14ac:dyDescent="0.2">
      <c r="A54" s="2" t="s">
        <v>662</v>
      </c>
      <c r="B54" s="15">
        <v>35.958100000000002</v>
      </c>
    </row>
    <row r="56" spans="1:4" x14ac:dyDescent="0.2">
      <c r="A56" s="14" t="s">
        <v>181</v>
      </c>
    </row>
    <row r="57" spans="1:4" x14ac:dyDescent="0.2">
      <c r="A57" s="2" t="s">
        <v>623</v>
      </c>
      <c r="B57" s="15">
        <v>26.869599999999998</v>
      </c>
    </row>
    <row r="58" spans="1:4" x14ac:dyDescent="0.2">
      <c r="A58" s="2" t="s">
        <v>662</v>
      </c>
      <c r="B58" s="15">
        <v>41.702199999999998</v>
      </c>
    </row>
    <row r="59" spans="1:4" x14ac:dyDescent="0.2">
      <c r="A59" s="2" t="s">
        <v>663</v>
      </c>
      <c r="B59" s="15">
        <v>43.977899999999998</v>
      </c>
    </row>
    <row r="60" spans="1:4" x14ac:dyDescent="0.2">
      <c r="A60" s="2" t="s">
        <v>624</v>
      </c>
      <c r="B60" s="15">
        <v>28.654</v>
      </c>
    </row>
    <row r="62" spans="1:4" x14ac:dyDescent="0.2">
      <c r="A62" s="14" t="s">
        <v>182</v>
      </c>
      <c r="B62" s="59"/>
    </row>
    <row r="63" spans="1:4" x14ac:dyDescent="0.2">
      <c r="A63" s="18" t="s">
        <v>608</v>
      </c>
      <c r="B63" s="19"/>
      <c r="C63" s="29" t="s">
        <v>609</v>
      </c>
      <c r="D63" s="30"/>
    </row>
    <row r="64" spans="1:4" x14ac:dyDescent="0.2">
      <c r="A64" s="31"/>
      <c r="B64" s="32"/>
      <c r="C64" s="20" t="s">
        <v>610</v>
      </c>
      <c r="D64" s="20" t="s">
        <v>611</v>
      </c>
    </row>
    <row r="65" spans="1:4" x14ac:dyDescent="0.2">
      <c r="A65" s="21" t="s">
        <v>623</v>
      </c>
      <c r="B65" s="22"/>
      <c r="C65" s="23">
        <v>2</v>
      </c>
      <c r="D65" s="23">
        <v>2</v>
      </c>
    </row>
    <row r="66" spans="1:4" x14ac:dyDescent="0.2">
      <c r="A66" s="21" t="s">
        <v>624</v>
      </c>
      <c r="B66" s="22"/>
      <c r="C66" s="23">
        <v>2</v>
      </c>
      <c r="D66" s="23">
        <v>2</v>
      </c>
    </row>
    <row r="68" spans="1:4" x14ac:dyDescent="0.2">
      <c r="A68" s="14" t="s">
        <v>1058</v>
      </c>
      <c r="B68" s="60">
        <v>0.23586739939926119</v>
      </c>
    </row>
  </sheetData>
  <mergeCells count="3">
    <mergeCell ref="A1:E1"/>
    <mergeCell ref="C63:D63"/>
    <mergeCell ref="A64:B6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1349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126987</v>
      </c>
      <c r="E8" s="10">
        <v>2377.7045880000001</v>
      </c>
      <c r="F8" s="10">
        <v>9.3283347786342681</v>
      </c>
    </row>
    <row r="9" spans="1:6" x14ac:dyDescent="0.2">
      <c r="A9" s="10" t="s">
        <v>1064</v>
      </c>
      <c r="B9" s="10" t="s">
        <v>1065</v>
      </c>
      <c r="C9" s="10" t="s">
        <v>52</v>
      </c>
      <c r="D9" s="10">
        <v>214281</v>
      </c>
      <c r="E9" s="10">
        <v>1973.635151</v>
      </c>
      <c r="F9" s="10">
        <v>7.7430684670943632</v>
      </c>
    </row>
    <row r="10" spans="1:6" x14ac:dyDescent="0.2">
      <c r="A10" s="10" t="s">
        <v>1333</v>
      </c>
      <c r="B10" s="10" t="s">
        <v>1334</v>
      </c>
      <c r="C10" s="10" t="s">
        <v>120</v>
      </c>
      <c r="D10" s="10">
        <v>99288</v>
      </c>
      <c r="E10" s="10">
        <v>1698.2219520000001</v>
      </c>
      <c r="F10" s="10">
        <v>6.6625530255660914</v>
      </c>
    </row>
    <row r="11" spans="1:6" x14ac:dyDescent="0.2">
      <c r="A11" s="10" t="s">
        <v>1350</v>
      </c>
      <c r="B11" s="10" t="s">
        <v>1351</v>
      </c>
      <c r="C11" s="10" t="s">
        <v>21</v>
      </c>
      <c r="D11" s="10">
        <v>530865</v>
      </c>
      <c r="E11" s="10">
        <v>1397.502113</v>
      </c>
      <c r="F11" s="10">
        <v>5.4827532527404017</v>
      </c>
    </row>
    <row r="12" spans="1:6" x14ac:dyDescent="0.2">
      <c r="A12" s="10" t="s">
        <v>32</v>
      </c>
      <c r="B12" s="10" t="s">
        <v>33</v>
      </c>
      <c r="C12" s="10" t="s">
        <v>34</v>
      </c>
      <c r="D12" s="10">
        <v>124257</v>
      </c>
      <c r="E12" s="10">
        <v>1294.8200690000001</v>
      </c>
      <c r="F12" s="10">
        <v>5.0799056967317107</v>
      </c>
    </row>
    <row r="13" spans="1:6" x14ac:dyDescent="0.2">
      <c r="A13" s="10" t="s">
        <v>67</v>
      </c>
      <c r="B13" s="10" t="s">
        <v>68</v>
      </c>
      <c r="C13" s="10" t="s">
        <v>11</v>
      </c>
      <c r="D13" s="10">
        <v>398955</v>
      </c>
      <c r="E13" s="10">
        <v>1252.7186999999999</v>
      </c>
      <c r="F13" s="10">
        <v>4.9147314077755011</v>
      </c>
    </row>
    <row r="14" spans="1:6" x14ac:dyDescent="0.2">
      <c r="A14" s="10" t="s">
        <v>1248</v>
      </c>
      <c r="B14" s="10" t="s">
        <v>1249</v>
      </c>
      <c r="C14" s="10" t="s">
        <v>78</v>
      </c>
      <c r="D14" s="10">
        <v>76774</v>
      </c>
      <c r="E14" s="10">
        <v>966.00885500000004</v>
      </c>
      <c r="F14" s="10">
        <v>3.7898963748667205</v>
      </c>
    </row>
    <row r="15" spans="1:6" x14ac:dyDescent="0.2">
      <c r="A15" s="10" t="s">
        <v>17</v>
      </c>
      <c r="B15" s="10" t="s">
        <v>18</v>
      </c>
      <c r="C15" s="10" t="s">
        <v>11</v>
      </c>
      <c r="D15" s="10">
        <v>82878</v>
      </c>
      <c r="E15" s="10">
        <v>837.23355600000002</v>
      </c>
      <c r="F15" s="10">
        <v>3.2846783985237624</v>
      </c>
    </row>
    <row r="16" spans="1:6" x14ac:dyDescent="0.2">
      <c r="A16" s="10" t="s">
        <v>1261</v>
      </c>
      <c r="B16" s="10" t="s">
        <v>1262</v>
      </c>
      <c r="C16" s="10" t="s">
        <v>34</v>
      </c>
      <c r="D16" s="10">
        <v>30959</v>
      </c>
      <c r="E16" s="10">
        <v>836.26450799999998</v>
      </c>
      <c r="F16" s="10">
        <v>3.2808765788165584</v>
      </c>
    </row>
    <row r="17" spans="1:6" x14ac:dyDescent="0.2">
      <c r="A17" s="10" t="s">
        <v>69</v>
      </c>
      <c r="B17" s="10" t="s">
        <v>70</v>
      </c>
      <c r="C17" s="10" t="s">
        <v>16</v>
      </c>
      <c r="D17" s="10">
        <v>8266</v>
      </c>
      <c r="E17" s="10">
        <v>804.24460299999998</v>
      </c>
      <c r="F17" s="10">
        <v>3.1552544157742988</v>
      </c>
    </row>
    <row r="18" spans="1:6" x14ac:dyDescent="0.2">
      <c r="A18" s="10" t="s">
        <v>22</v>
      </c>
      <c r="B18" s="10" t="s">
        <v>23</v>
      </c>
      <c r="C18" s="10" t="s">
        <v>11</v>
      </c>
      <c r="D18" s="10">
        <v>231031</v>
      </c>
      <c r="E18" s="10">
        <v>715.96506899999997</v>
      </c>
      <c r="F18" s="10">
        <v>2.8089115389468153</v>
      </c>
    </row>
    <row r="19" spans="1:6" x14ac:dyDescent="0.2">
      <c r="A19" s="10" t="s">
        <v>19</v>
      </c>
      <c r="B19" s="10" t="s">
        <v>20</v>
      </c>
      <c r="C19" s="10" t="s">
        <v>21</v>
      </c>
      <c r="D19" s="10">
        <v>44329</v>
      </c>
      <c r="E19" s="10">
        <v>606.35422649999998</v>
      </c>
      <c r="F19" s="10">
        <v>2.3788805589131625</v>
      </c>
    </row>
    <row r="20" spans="1:6" x14ac:dyDescent="0.2">
      <c r="A20" s="10" t="s">
        <v>12</v>
      </c>
      <c r="B20" s="10" t="s">
        <v>13</v>
      </c>
      <c r="C20" s="10" t="s">
        <v>11</v>
      </c>
      <c r="D20" s="10">
        <v>105672</v>
      </c>
      <c r="E20" s="10">
        <v>595.93724399999996</v>
      </c>
      <c r="F20" s="10">
        <v>2.3380121093027286</v>
      </c>
    </row>
    <row r="21" spans="1:6" x14ac:dyDescent="0.2">
      <c r="A21" s="10" t="s">
        <v>53</v>
      </c>
      <c r="B21" s="10" t="s">
        <v>54</v>
      </c>
      <c r="C21" s="10" t="s">
        <v>11</v>
      </c>
      <c r="D21" s="10">
        <v>31764</v>
      </c>
      <c r="E21" s="10">
        <v>523.75659599999994</v>
      </c>
      <c r="F21" s="10">
        <v>2.0548292225467573</v>
      </c>
    </row>
    <row r="22" spans="1:6" x14ac:dyDescent="0.2">
      <c r="A22" s="10" t="s">
        <v>27</v>
      </c>
      <c r="B22" s="10" t="s">
        <v>28</v>
      </c>
      <c r="C22" s="10" t="s">
        <v>16</v>
      </c>
      <c r="D22" s="10">
        <v>114820</v>
      </c>
      <c r="E22" s="10">
        <v>495.85016999999999</v>
      </c>
      <c r="F22" s="10">
        <v>1.9453452750803686</v>
      </c>
    </row>
    <row r="23" spans="1:6" x14ac:dyDescent="0.2">
      <c r="A23" s="10" t="s">
        <v>14</v>
      </c>
      <c r="B23" s="10" t="s">
        <v>15</v>
      </c>
      <c r="C23" s="10" t="s">
        <v>16</v>
      </c>
      <c r="D23" s="10">
        <v>57910</v>
      </c>
      <c r="E23" s="10">
        <v>434.96201000000002</v>
      </c>
      <c r="F23" s="10">
        <v>1.706465666822218</v>
      </c>
    </row>
    <row r="24" spans="1:6" x14ac:dyDescent="0.2">
      <c r="A24" s="10" t="s">
        <v>24</v>
      </c>
      <c r="B24" s="10" t="s">
        <v>25</v>
      </c>
      <c r="C24" s="10" t="s">
        <v>26</v>
      </c>
      <c r="D24" s="10">
        <v>81996</v>
      </c>
      <c r="E24" s="10">
        <v>434.29181399999999</v>
      </c>
      <c r="F24" s="10">
        <v>1.7038363188843564</v>
      </c>
    </row>
    <row r="25" spans="1:6" x14ac:dyDescent="0.2">
      <c r="A25" s="10" t="s">
        <v>112</v>
      </c>
      <c r="B25" s="10" t="s">
        <v>113</v>
      </c>
      <c r="C25" s="10" t="s">
        <v>39</v>
      </c>
      <c r="D25" s="10">
        <v>68664</v>
      </c>
      <c r="E25" s="10">
        <v>392.17443600000001</v>
      </c>
      <c r="F25" s="10">
        <v>1.5385992225835243</v>
      </c>
    </row>
    <row r="26" spans="1:6" x14ac:dyDescent="0.2">
      <c r="A26" s="10" t="s">
        <v>1080</v>
      </c>
      <c r="B26" s="10" t="s">
        <v>1081</v>
      </c>
      <c r="C26" s="10" t="s">
        <v>42</v>
      </c>
      <c r="D26" s="10">
        <v>115625</v>
      </c>
      <c r="E26" s="10">
        <v>381.44687499999998</v>
      </c>
      <c r="F26" s="10">
        <v>1.4965122951867134</v>
      </c>
    </row>
    <row r="27" spans="1:6" x14ac:dyDescent="0.2">
      <c r="A27" s="10" t="s">
        <v>43</v>
      </c>
      <c r="B27" s="10" t="s">
        <v>44</v>
      </c>
      <c r="C27" s="10" t="s">
        <v>11</v>
      </c>
      <c r="D27" s="10">
        <v>114035</v>
      </c>
      <c r="E27" s="10">
        <v>359.3813025</v>
      </c>
      <c r="F27" s="10">
        <v>1.4099434891201179</v>
      </c>
    </row>
    <row r="28" spans="1:6" x14ac:dyDescent="0.2">
      <c r="A28" s="10" t="s">
        <v>1091</v>
      </c>
      <c r="B28" s="10" t="s">
        <v>1092</v>
      </c>
      <c r="C28" s="10" t="s">
        <v>1093</v>
      </c>
      <c r="D28" s="10">
        <v>175845</v>
      </c>
      <c r="E28" s="10">
        <v>343.24943999999999</v>
      </c>
      <c r="F28" s="10">
        <v>1.3466541239221164</v>
      </c>
    </row>
    <row r="29" spans="1:6" x14ac:dyDescent="0.2">
      <c r="A29" s="10" t="s">
        <v>29</v>
      </c>
      <c r="B29" s="10" t="s">
        <v>30</v>
      </c>
      <c r="C29" s="10" t="s">
        <v>31</v>
      </c>
      <c r="D29" s="10">
        <v>190012</v>
      </c>
      <c r="E29" s="10">
        <v>336.32123999999999</v>
      </c>
      <c r="F29" s="10">
        <v>1.319473047963603</v>
      </c>
    </row>
    <row r="30" spans="1:6" x14ac:dyDescent="0.2">
      <c r="A30" s="10" t="s">
        <v>90</v>
      </c>
      <c r="B30" s="10" t="s">
        <v>91</v>
      </c>
      <c r="C30" s="10" t="s">
        <v>21</v>
      </c>
      <c r="D30" s="10">
        <v>27854</v>
      </c>
      <c r="E30" s="10">
        <v>322.68858999999998</v>
      </c>
      <c r="F30" s="10">
        <v>1.2659887237284728</v>
      </c>
    </row>
    <row r="31" spans="1:6" x14ac:dyDescent="0.2">
      <c r="A31" s="10" t="s">
        <v>110</v>
      </c>
      <c r="B31" s="10" t="s">
        <v>111</v>
      </c>
      <c r="C31" s="10" t="s">
        <v>34</v>
      </c>
      <c r="D31" s="10">
        <v>34703</v>
      </c>
      <c r="E31" s="10">
        <v>309.030215</v>
      </c>
      <c r="F31" s="10">
        <v>1.2124034738302507</v>
      </c>
    </row>
    <row r="32" spans="1:6" x14ac:dyDescent="0.2">
      <c r="A32" s="10" t="s">
        <v>1352</v>
      </c>
      <c r="B32" s="10" t="s">
        <v>1353</v>
      </c>
      <c r="C32" s="10" t="s">
        <v>1118</v>
      </c>
      <c r="D32" s="10">
        <v>41767</v>
      </c>
      <c r="E32" s="10">
        <v>305.90150799999998</v>
      </c>
      <c r="F32" s="10">
        <v>1.2001287671793266</v>
      </c>
    </row>
    <row r="33" spans="1:6" x14ac:dyDescent="0.2">
      <c r="A33" s="10" t="s">
        <v>57</v>
      </c>
      <c r="B33" s="10" t="s">
        <v>58</v>
      </c>
      <c r="C33" s="10" t="s">
        <v>16</v>
      </c>
      <c r="D33" s="10">
        <v>8021</v>
      </c>
      <c r="E33" s="10">
        <v>303.60688149999999</v>
      </c>
      <c r="F33" s="10">
        <v>1.1911263686930074</v>
      </c>
    </row>
    <row r="34" spans="1:6" x14ac:dyDescent="0.2">
      <c r="A34" s="10" t="s">
        <v>71</v>
      </c>
      <c r="B34" s="10" t="s">
        <v>72</v>
      </c>
      <c r="C34" s="10" t="s">
        <v>16</v>
      </c>
      <c r="D34" s="10">
        <v>8482</v>
      </c>
      <c r="E34" s="10">
        <v>282.75595199999998</v>
      </c>
      <c r="F34" s="10">
        <v>1.1093229134600306</v>
      </c>
    </row>
    <row r="35" spans="1:6" x14ac:dyDescent="0.2">
      <c r="A35" s="10" t="s">
        <v>421</v>
      </c>
      <c r="B35" s="10" t="s">
        <v>422</v>
      </c>
      <c r="C35" s="10" t="s">
        <v>94</v>
      </c>
      <c r="D35" s="10">
        <v>6448</v>
      </c>
      <c r="E35" s="10">
        <v>278.592288</v>
      </c>
      <c r="F35" s="10">
        <v>1.0929878094720211</v>
      </c>
    </row>
    <row r="36" spans="1:6" x14ac:dyDescent="0.2">
      <c r="A36" s="10" t="s">
        <v>45</v>
      </c>
      <c r="B36" s="10" t="s">
        <v>46</v>
      </c>
      <c r="C36" s="10" t="s">
        <v>31</v>
      </c>
      <c r="D36" s="10">
        <v>135782</v>
      </c>
      <c r="E36" s="10">
        <v>272.03923700000001</v>
      </c>
      <c r="F36" s="10">
        <v>1.0672785376566849</v>
      </c>
    </row>
    <row r="37" spans="1:6" x14ac:dyDescent="0.2">
      <c r="A37" s="10" t="s">
        <v>1354</v>
      </c>
      <c r="B37" s="10" t="s">
        <v>1355</v>
      </c>
      <c r="C37" s="10" t="s">
        <v>120</v>
      </c>
      <c r="D37" s="10">
        <v>14614</v>
      </c>
      <c r="E37" s="10">
        <v>256.72413799999998</v>
      </c>
      <c r="F37" s="10">
        <v>1.0071935416647744</v>
      </c>
    </row>
    <row r="38" spans="1:6" x14ac:dyDescent="0.2">
      <c r="A38" s="10" t="s">
        <v>79</v>
      </c>
      <c r="B38" s="10" t="s">
        <v>80</v>
      </c>
      <c r="C38" s="10" t="s">
        <v>52</v>
      </c>
      <c r="D38" s="10">
        <v>48276</v>
      </c>
      <c r="E38" s="10">
        <v>249.92485199999999</v>
      </c>
      <c r="F38" s="10">
        <v>0.98051822784160858</v>
      </c>
    </row>
    <row r="39" spans="1:6" x14ac:dyDescent="0.2">
      <c r="A39" s="10" t="s">
        <v>1356</v>
      </c>
      <c r="B39" s="10" t="s">
        <v>1357</v>
      </c>
      <c r="C39" s="10" t="s">
        <v>16</v>
      </c>
      <c r="D39" s="10">
        <v>823</v>
      </c>
      <c r="E39" s="10">
        <v>249.7051955</v>
      </c>
      <c r="F39" s="10">
        <v>0.97965645999263196</v>
      </c>
    </row>
    <row r="40" spans="1:6" x14ac:dyDescent="0.2">
      <c r="A40" s="10" t="s">
        <v>50</v>
      </c>
      <c r="B40" s="10" t="s">
        <v>51</v>
      </c>
      <c r="C40" s="10" t="s">
        <v>52</v>
      </c>
      <c r="D40" s="10">
        <v>63672</v>
      </c>
      <c r="E40" s="10">
        <v>247.39755600000001</v>
      </c>
      <c r="F40" s="10">
        <v>0.97060300822530909</v>
      </c>
    </row>
    <row r="41" spans="1:6" x14ac:dyDescent="0.2">
      <c r="A41" s="10" t="s">
        <v>40</v>
      </c>
      <c r="B41" s="10" t="s">
        <v>41</v>
      </c>
      <c r="C41" s="10" t="s">
        <v>42</v>
      </c>
      <c r="D41" s="10">
        <v>90133</v>
      </c>
      <c r="E41" s="10">
        <v>246.55882149999999</v>
      </c>
      <c r="F41" s="10">
        <v>0.96731244124492088</v>
      </c>
    </row>
    <row r="42" spans="1:6" x14ac:dyDescent="0.2">
      <c r="A42" s="10" t="s">
        <v>1358</v>
      </c>
      <c r="B42" s="10" t="s">
        <v>1359</v>
      </c>
      <c r="C42" s="10" t="s">
        <v>34</v>
      </c>
      <c r="D42" s="10">
        <v>78184</v>
      </c>
      <c r="E42" s="10">
        <v>245.69322</v>
      </c>
      <c r="F42" s="10">
        <v>0.9639164682474175</v>
      </c>
    </row>
    <row r="43" spans="1:6" x14ac:dyDescent="0.2">
      <c r="A43" s="10" t="s">
        <v>1360</v>
      </c>
      <c r="B43" s="10" t="s">
        <v>1361</v>
      </c>
      <c r="C43" s="10" t="s">
        <v>120</v>
      </c>
      <c r="D43" s="10">
        <v>20138</v>
      </c>
      <c r="E43" s="10">
        <v>240.97130799999999</v>
      </c>
      <c r="F43" s="10">
        <v>0.9453912165599061</v>
      </c>
    </row>
    <row r="44" spans="1:6" x14ac:dyDescent="0.2">
      <c r="A44" s="10" t="s">
        <v>412</v>
      </c>
      <c r="B44" s="10" t="s">
        <v>413</v>
      </c>
      <c r="C44" s="10" t="s">
        <v>414</v>
      </c>
      <c r="D44" s="10">
        <v>81503</v>
      </c>
      <c r="E44" s="10">
        <v>214.3121385</v>
      </c>
      <c r="F44" s="10">
        <v>0.84080057091307348</v>
      </c>
    </row>
    <row r="45" spans="1:6" x14ac:dyDescent="0.2">
      <c r="A45" s="10" t="s">
        <v>1339</v>
      </c>
      <c r="B45" s="10" t="s">
        <v>1340</v>
      </c>
      <c r="C45" s="10" t="s">
        <v>49</v>
      </c>
      <c r="D45" s="10">
        <v>39741</v>
      </c>
      <c r="E45" s="10">
        <v>198.56590650000001</v>
      </c>
      <c r="F45" s="10">
        <v>0.77902413142628402</v>
      </c>
    </row>
    <row r="46" spans="1:6" x14ac:dyDescent="0.2">
      <c r="A46" s="10" t="s">
        <v>35</v>
      </c>
      <c r="B46" s="10" t="s">
        <v>36</v>
      </c>
      <c r="C46" s="10" t="s">
        <v>34</v>
      </c>
      <c r="D46" s="10">
        <v>39129</v>
      </c>
      <c r="E46" s="10">
        <v>197.2297245</v>
      </c>
      <c r="F46" s="10">
        <v>0.77378195244236347</v>
      </c>
    </row>
    <row r="47" spans="1:6" x14ac:dyDescent="0.2">
      <c r="A47" s="10" t="s">
        <v>1362</v>
      </c>
      <c r="B47" s="10" t="s">
        <v>1363</v>
      </c>
      <c r="C47" s="10" t="s">
        <v>89</v>
      </c>
      <c r="D47" s="10">
        <v>33844</v>
      </c>
      <c r="E47" s="10">
        <v>196.904392</v>
      </c>
      <c r="F47" s="10">
        <v>0.77250559099288552</v>
      </c>
    </row>
    <row r="48" spans="1:6" x14ac:dyDescent="0.2">
      <c r="A48" s="10" t="s">
        <v>1364</v>
      </c>
      <c r="B48" s="10" t="s">
        <v>1365</v>
      </c>
      <c r="C48" s="10" t="s">
        <v>52</v>
      </c>
      <c r="D48" s="10">
        <v>46154</v>
      </c>
      <c r="E48" s="10">
        <v>193.20064400000001</v>
      </c>
      <c r="F48" s="10">
        <v>0.75797485346810389</v>
      </c>
    </row>
    <row r="49" spans="1:10" x14ac:dyDescent="0.2">
      <c r="A49" s="10" t="s">
        <v>1366</v>
      </c>
      <c r="B49" s="10" t="s">
        <v>1367</v>
      </c>
      <c r="C49" s="10" t="s">
        <v>39</v>
      </c>
      <c r="D49" s="10">
        <v>31748</v>
      </c>
      <c r="E49" s="10">
        <v>193.18657999999999</v>
      </c>
      <c r="F49" s="10">
        <v>0.75791967684902806</v>
      </c>
    </row>
    <row r="50" spans="1:10" x14ac:dyDescent="0.2">
      <c r="A50" s="10" t="s">
        <v>1368</v>
      </c>
      <c r="B50" s="10" t="s">
        <v>1369</v>
      </c>
      <c r="C50" s="10" t="s">
        <v>123</v>
      </c>
      <c r="D50" s="10">
        <v>47368</v>
      </c>
      <c r="E50" s="10">
        <v>192.148292</v>
      </c>
      <c r="F50" s="10">
        <v>0.75384621115883244</v>
      </c>
    </row>
    <row r="51" spans="1:10" x14ac:dyDescent="0.2">
      <c r="A51" s="10" t="s">
        <v>37</v>
      </c>
      <c r="B51" s="10" t="s">
        <v>38</v>
      </c>
      <c r="C51" s="10" t="s">
        <v>39</v>
      </c>
      <c r="D51" s="10">
        <v>7582</v>
      </c>
      <c r="E51" s="10">
        <v>183.04464400000001</v>
      </c>
      <c r="F51" s="10">
        <v>0.71813030402746081</v>
      </c>
    </row>
    <row r="52" spans="1:10" x14ac:dyDescent="0.2">
      <c r="A52" s="10" t="s">
        <v>1370</v>
      </c>
      <c r="B52" s="10" t="s">
        <v>1371</v>
      </c>
      <c r="C52" s="10" t="s">
        <v>1372</v>
      </c>
      <c r="D52" s="10">
        <v>48254</v>
      </c>
      <c r="E52" s="10">
        <v>182.76202499999999</v>
      </c>
      <c r="F52" s="10">
        <v>0.7170215184112374</v>
      </c>
    </row>
    <row r="53" spans="1:10" x14ac:dyDescent="0.2">
      <c r="A53" s="10" t="s">
        <v>1373</v>
      </c>
      <c r="B53" s="10" t="s">
        <v>1374</v>
      </c>
      <c r="C53" s="10" t="s">
        <v>1137</v>
      </c>
      <c r="D53" s="10">
        <v>22615</v>
      </c>
      <c r="E53" s="10">
        <v>172.48460499999999</v>
      </c>
      <c r="F53" s="10">
        <v>0.67670060768730533</v>
      </c>
    </row>
    <row r="54" spans="1:10" x14ac:dyDescent="0.2">
      <c r="A54" s="10" t="s">
        <v>114</v>
      </c>
      <c r="B54" s="10" t="s">
        <v>115</v>
      </c>
      <c r="C54" s="10" t="s">
        <v>39</v>
      </c>
      <c r="D54" s="10">
        <v>14792</v>
      </c>
      <c r="E54" s="10">
        <v>130.923992</v>
      </c>
      <c r="F54" s="10">
        <v>0.51364784090294857</v>
      </c>
    </row>
    <row r="55" spans="1:10" x14ac:dyDescent="0.2">
      <c r="A55" s="10" t="s">
        <v>1375</v>
      </c>
      <c r="B55" s="10" t="s">
        <v>1376</v>
      </c>
      <c r="C55" s="10" t="s">
        <v>94</v>
      </c>
      <c r="D55" s="10">
        <v>45453</v>
      </c>
      <c r="E55" s="10">
        <v>123.6548865</v>
      </c>
      <c r="F55" s="10">
        <v>0.48512930668829712</v>
      </c>
    </row>
    <row r="56" spans="1:10" x14ac:dyDescent="0.2">
      <c r="A56" s="10" t="s">
        <v>1377</v>
      </c>
      <c r="B56" s="10" t="s">
        <v>1378</v>
      </c>
      <c r="C56" s="10" t="s">
        <v>39</v>
      </c>
      <c r="D56" s="10">
        <v>17392</v>
      </c>
      <c r="E56" s="10">
        <v>119.648264</v>
      </c>
      <c r="F56" s="10">
        <v>0.46941031611216055</v>
      </c>
    </row>
    <row r="57" spans="1:10" x14ac:dyDescent="0.2">
      <c r="A57" s="10" t="s">
        <v>1379</v>
      </c>
      <c r="B57" s="10" t="s">
        <v>1380</v>
      </c>
      <c r="C57" s="10" t="s">
        <v>75</v>
      </c>
      <c r="D57" s="10">
        <v>566</v>
      </c>
      <c r="E57" s="10">
        <v>114.137013</v>
      </c>
      <c r="F57" s="10">
        <v>0.44778828844877999</v>
      </c>
      <c r="I57" s="2"/>
    </row>
    <row r="58" spans="1:10" x14ac:dyDescent="0.2">
      <c r="A58" s="12" t="s">
        <v>133</v>
      </c>
      <c r="B58" s="10"/>
      <c r="C58" s="10"/>
      <c r="D58" s="10"/>
      <c r="E58" s="12">
        <f xml:space="preserve"> SUM(E8:E57)</f>
        <v>25281.837387500011</v>
      </c>
      <c r="F58" s="12">
        <f>SUM(F8:F57)</f>
        <v>99.187024393121277</v>
      </c>
      <c r="I58" s="2"/>
      <c r="J58" s="2"/>
    </row>
    <row r="59" spans="1:10" x14ac:dyDescent="0.2">
      <c r="A59" s="10"/>
      <c r="B59" s="10"/>
      <c r="C59" s="10"/>
      <c r="D59" s="10"/>
      <c r="E59" s="10"/>
      <c r="F59" s="10"/>
    </row>
    <row r="60" spans="1:10" x14ac:dyDescent="0.2">
      <c r="A60" s="12" t="s">
        <v>133</v>
      </c>
      <c r="B60" s="10"/>
      <c r="C60" s="10"/>
      <c r="D60" s="10"/>
      <c r="E60" s="12">
        <v>25281.837387500011</v>
      </c>
      <c r="F60" s="12">
        <v>99.187024393121277</v>
      </c>
      <c r="I60" s="2"/>
      <c r="J60" s="2"/>
    </row>
    <row r="61" spans="1:10" x14ac:dyDescent="0.2">
      <c r="A61" s="10"/>
      <c r="B61" s="10"/>
      <c r="C61" s="10"/>
      <c r="D61" s="10"/>
      <c r="E61" s="10"/>
      <c r="F61" s="10"/>
    </row>
    <row r="62" spans="1:10" x14ac:dyDescent="0.2">
      <c r="A62" s="12" t="s">
        <v>175</v>
      </c>
      <c r="B62" s="10"/>
      <c r="C62" s="10"/>
      <c r="D62" s="10"/>
      <c r="E62" s="12">
        <v>207.2198175</v>
      </c>
      <c r="F62" s="12">
        <v>0.81</v>
      </c>
      <c r="I62" s="2"/>
      <c r="J62" s="2"/>
    </row>
    <row r="63" spans="1:10" x14ac:dyDescent="0.2">
      <c r="A63" s="10"/>
      <c r="B63" s="10"/>
      <c r="C63" s="10"/>
      <c r="D63" s="10"/>
      <c r="E63" s="10"/>
      <c r="F63" s="10"/>
    </row>
    <row r="64" spans="1:10" x14ac:dyDescent="0.2">
      <c r="A64" s="58" t="s">
        <v>176</v>
      </c>
      <c r="B64" s="7"/>
      <c r="C64" s="7"/>
      <c r="D64" s="7"/>
      <c r="E64" s="58">
        <v>25489.057205000012</v>
      </c>
      <c r="F64" s="58">
        <f xml:space="preserve"> ROUND(SUM(F60:F63),2)</f>
        <v>100</v>
      </c>
      <c r="I64" s="2"/>
      <c r="J64" s="2"/>
    </row>
    <row r="66" spans="1:2" x14ac:dyDescent="0.2">
      <c r="A66" s="14" t="s">
        <v>179</v>
      </c>
    </row>
    <row r="67" spans="1:2" x14ac:dyDescent="0.2">
      <c r="A67" s="14" t="s">
        <v>180</v>
      </c>
    </row>
    <row r="68" spans="1:2" x14ac:dyDescent="0.2">
      <c r="A68" s="14" t="s">
        <v>648</v>
      </c>
    </row>
    <row r="69" spans="1:2" x14ac:dyDescent="0.2">
      <c r="A69" s="2" t="s">
        <v>663</v>
      </c>
      <c r="B69" s="15">
        <v>76.652100000000004</v>
      </c>
    </row>
    <row r="70" spans="1:2" x14ac:dyDescent="0.2">
      <c r="A70" s="2" t="s">
        <v>624</v>
      </c>
      <c r="B70" s="15">
        <v>76.652100000000004</v>
      </c>
    </row>
    <row r="71" spans="1:2" x14ac:dyDescent="0.2">
      <c r="A71" s="2" t="s">
        <v>662</v>
      </c>
      <c r="B71" s="15">
        <v>75.427599999999998</v>
      </c>
    </row>
    <row r="72" spans="1:2" x14ac:dyDescent="0.2">
      <c r="A72" s="2" t="s">
        <v>623</v>
      </c>
      <c r="B72" s="15">
        <v>75.427599999999998</v>
      </c>
    </row>
    <row r="74" spans="1:2" x14ac:dyDescent="0.2">
      <c r="A74" s="14" t="s">
        <v>181</v>
      </c>
    </row>
    <row r="75" spans="1:2" x14ac:dyDescent="0.2">
      <c r="A75" s="2" t="s">
        <v>624</v>
      </c>
      <c r="B75" s="15">
        <v>84.812799999999996</v>
      </c>
    </row>
    <row r="76" spans="1:2" x14ac:dyDescent="0.2">
      <c r="A76" s="2" t="s">
        <v>623</v>
      </c>
      <c r="B76" s="15">
        <v>83.274900000000002</v>
      </c>
    </row>
    <row r="77" spans="1:2" x14ac:dyDescent="0.2">
      <c r="A77" s="2" t="s">
        <v>663</v>
      </c>
      <c r="B77" s="15">
        <v>84.812799999999996</v>
      </c>
    </row>
    <row r="78" spans="1:2" x14ac:dyDescent="0.2">
      <c r="A78" s="2" t="s">
        <v>662</v>
      </c>
      <c r="B78" s="15">
        <v>83.274900000000002</v>
      </c>
    </row>
    <row r="80" spans="1:2" x14ac:dyDescent="0.2">
      <c r="A80" s="14" t="s">
        <v>182</v>
      </c>
      <c r="B80" s="59" t="s">
        <v>183</v>
      </c>
    </row>
    <row r="82" spans="1:2" x14ac:dyDescent="0.2">
      <c r="A82" s="14" t="s">
        <v>1058</v>
      </c>
      <c r="B82" s="60">
        <v>8.1343832403305519E-2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showGridLines="0" workbookViewId="0"/>
  </sheetViews>
  <sheetFormatPr defaultRowHeight="11.25" x14ac:dyDescent="0.2"/>
  <cols>
    <col min="1" max="1" width="38" style="3" customWidth="1"/>
    <col min="2" max="2" width="68.28515625" style="3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28" t="s">
        <v>546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134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427</v>
      </c>
      <c r="B8" s="9" t="s">
        <v>796</v>
      </c>
      <c r="C8" s="9" t="s">
        <v>147</v>
      </c>
      <c r="D8" s="9">
        <v>1150</v>
      </c>
      <c r="E8" s="10">
        <v>11342.691500000001</v>
      </c>
      <c r="F8" s="10">
        <v>3.45045298751119</v>
      </c>
    </row>
    <row r="9" spans="1:6" x14ac:dyDescent="0.2">
      <c r="A9" s="9" t="s">
        <v>294</v>
      </c>
      <c r="B9" s="9" t="s">
        <v>797</v>
      </c>
      <c r="C9" s="9" t="s">
        <v>215</v>
      </c>
      <c r="D9" s="9">
        <v>1107</v>
      </c>
      <c r="E9" s="10">
        <v>11078.712090000001</v>
      </c>
      <c r="F9" s="10">
        <v>3.3701503059231399</v>
      </c>
    </row>
    <row r="10" spans="1:6" x14ac:dyDescent="0.2">
      <c r="A10" s="9" t="s">
        <v>426</v>
      </c>
      <c r="B10" s="9" t="s">
        <v>798</v>
      </c>
      <c r="C10" s="9" t="s">
        <v>149</v>
      </c>
      <c r="D10" s="9">
        <v>750</v>
      </c>
      <c r="E10" s="10">
        <v>10347.9825</v>
      </c>
      <c r="F10" s="10">
        <v>3.14786196308332</v>
      </c>
    </row>
    <row r="11" spans="1:6" x14ac:dyDescent="0.2">
      <c r="A11" s="9" t="s">
        <v>344</v>
      </c>
      <c r="B11" s="9" t="s">
        <v>721</v>
      </c>
      <c r="C11" s="9" t="s">
        <v>320</v>
      </c>
      <c r="D11" s="9">
        <v>980</v>
      </c>
      <c r="E11" s="10">
        <v>9802.7047999999995</v>
      </c>
      <c r="F11" s="10">
        <v>2.98198818709389</v>
      </c>
    </row>
    <row r="12" spans="1:6" x14ac:dyDescent="0.2">
      <c r="A12" s="9" t="s">
        <v>284</v>
      </c>
      <c r="B12" s="9" t="s">
        <v>799</v>
      </c>
      <c r="C12" s="9" t="s">
        <v>215</v>
      </c>
      <c r="D12" s="9">
        <v>870</v>
      </c>
      <c r="E12" s="10">
        <v>8664.7214999999997</v>
      </c>
      <c r="F12" s="10">
        <v>2.6358130418717098</v>
      </c>
    </row>
    <row r="13" spans="1:6" x14ac:dyDescent="0.2">
      <c r="A13" s="9" t="s">
        <v>283</v>
      </c>
      <c r="B13" s="9" t="s">
        <v>735</v>
      </c>
      <c r="C13" s="9" t="s">
        <v>158</v>
      </c>
      <c r="D13" s="9">
        <v>850</v>
      </c>
      <c r="E13" s="10">
        <v>8416.4534999999996</v>
      </c>
      <c r="F13" s="10">
        <v>2.56028977983964</v>
      </c>
    </row>
    <row r="14" spans="1:6" x14ac:dyDescent="0.2">
      <c r="A14" s="9" t="s">
        <v>433</v>
      </c>
      <c r="B14" s="9" t="s">
        <v>800</v>
      </c>
      <c r="C14" s="9" t="s">
        <v>429</v>
      </c>
      <c r="D14" s="9">
        <v>75</v>
      </c>
      <c r="E14" s="10">
        <v>8054.4825000000001</v>
      </c>
      <c r="F14" s="10">
        <v>2.4501780027237499</v>
      </c>
    </row>
    <row r="15" spans="1:6" x14ac:dyDescent="0.2">
      <c r="A15" s="9" t="s">
        <v>155</v>
      </c>
      <c r="B15" s="9" t="s">
        <v>714</v>
      </c>
      <c r="C15" s="9" t="s">
        <v>140</v>
      </c>
      <c r="D15" s="9">
        <v>750</v>
      </c>
      <c r="E15" s="10">
        <v>7509.18</v>
      </c>
      <c r="F15" s="10">
        <v>2.2842966825606799</v>
      </c>
    </row>
    <row r="16" spans="1:6" x14ac:dyDescent="0.2">
      <c r="A16" s="9" t="s">
        <v>300</v>
      </c>
      <c r="B16" s="9" t="s">
        <v>801</v>
      </c>
      <c r="C16" s="9" t="s">
        <v>296</v>
      </c>
      <c r="D16" s="9">
        <v>750</v>
      </c>
      <c r="E16" s="10">
        <v>7408.17</v>
      </c>
      <c r="F16" s="10">
        <v>2.2535693850521099</v>
      </c>
    </row>
    <row r="17" spans="1:6" x14ac:dyDescent="0.2">
      <c r="A17" s="9" t="s">
        <v>341</v>
      </c>
      <c r="B17" s="9" t="s">
        <v>731</v>
      </c>
      <c r="C17" s="9" t="s">
        <v>200</v>
      </c>
      <c r="D17" s="9">
        <v>650</v>
      </c>
      <c r="E17" s="10">
        <v>6658.0474999999997</v>
      </c>
      <c r="F17" s="10">
        <v>2.0253817083332</v>
      </c>
    </row>
    <row r="18" spans="1:6" x14ac:dyDescent="0.2">
      <c r="A18" s="9" t="s">
        <v>151</v>
      </c>
      <c r="B18" s="9" t="s">
        <v>802</v>
      </c>
      <c r="C18" s="9" t="s">
        <v>140</v>
      </c>
      <c r="D18" s="9">
        <v>650</v>
      </c>
      <c r="E18" s="10">
        <v>6476.7754999999997</v>
      </c>
      <c r="F18" s="10">
        <v>1.9702386663178</v>
      </c>
    </row>
    <row r="19" spans="1:6" x14ac:dyDescent="0.2">
      <c r="A19" s="9" t="s">
        <v>447</v>
      </c>
      <c r="B19" s="9" t="s">
        <v>732</v>
      </c>
      <c r="C19" s="9" t="s">
        <v>200</v>
      </c>
      <c r="D19" s="9">
        <v>550</v>
      </c>
      <c r="E19" s="10">
        <v>5633.7325000000001</v>
      </c>
      <c r="F19" s="10">
        <v>1.7137845224357799</v>
      </c>
    </row>
    <row r="20" spans="1:6" x14ac:dyDescent="0.2">
      <c r="A20" s="9" t="s">
        <v>497</v>
      </c>
      <c r="B20" s="9" t="s">
        <v>803</v>
      </c>
      <c r="C20" s="9" t="s">
        <v>288</v>
      </c>
      <c r="D20" s="9">
        <v>11</v>
      </c>
      <c r="E20" s="10">
        <v>5580.1734999999999</v>
      </c>
      <c r="F20" s="10">
        <v>1.6974918452032099</v>
      </c>
    </row>
    <row r="21" spans="1:6" x14ac:dyDescent="0.2">
      <c r="A21" s="9" t="s">
        <v>520</v>
      </c>
      <c r="B21" s="9" t="s">
        <v>804</v>
      </c>
      <c r="C21" s="9" t="s">
        <v>282</v>
      </c>
      <c r="D21" s="9">
        <v>550</v>
      </c>
      <c r="E21" s="10">
        <v>5493.8125</v>
      </c>
      <c r="F21" s="10">
        <v>1.6712207815447799</v>
      </c>
    </row>
    <row r="22" spans="1:6" x14ac:dyDescent="0.2">
      <c r="A22" s="9" t="s">
        <v>287</v>
      </c>
      <c r="B22" s="9" t="s">
        <v>805</v>
      </c>
      <c r="C22" s="9" t="s">
        <v>288</v>
      </c>
      <c r="D22" s="9">
        <v>8</v>
      </c>
      <c r="E22" s="10">
        <v>4058.308</v>
      </c>
      <c r="F22" s="10">
        <v>1.2345395237841501</v>
      </c>
    </row>
    <row r="23" spans="1:6" x14ac:dyDescent="0.2">
      <c r="A23" s="9" t="s">
        <v>425</v>
      </c>
      <c r="B23" s="9" t="s">
        <v>806</v>
      </c>
      <c r="C23" s="9" t="s">
        <v>288</v>
      </c>
      <c r="D23" s="9">
        <v>7</v>
      </c>
      <c r="E23" s="10">
        <v>3536.3649999999998</v>
      </c>
      <c r="F23" s="10">
        <v>1.0757641763579699</v>
      </c>
    </row>
    <row r="24" spans="1:6" x14ac:dyDescent="0.2">
      <c r="A24" s="9" t="s">
        <v>430</v>
      </c>
      <c r="B24" s="9" t="s">
        <v>723</v>
      </c>
      <c r="C24" s="9" t="s">
        <v>188</v>
      </c>
      <c r="D24" s="9">
        <v>300000</v>
      </c>
      <c r="E24" s="10">
        <v>3030.4050000000002</v>
      </c>
      <c r="F24" s="10">
        <v>0.92185086631500501</v>
      </c>
    </row>
    <row r="25" spans="1:6" x14ac:dyDescent="0.2">
      <c r="A25" s="9" t="s">
        <v>539</v>
      </c>
      <c r="B25" s="9" t="s">
        <v>757</v>
      </c>
      <c r="C25" s="9" t="s">
        <v>149</v>
      </c>
      <c r="D25" s="9">
        <v>300</v>
      </c>
      <c r="E25" s="10">
        <v>3012.2820000000002</v>
      </c>
      <c r="F25" s="10">
        <v>0.91633783975577399</v>
      </c>
    </row>
    <row r="26" spans="1:6" x14ac:dyDescent="0.2">
      <c r="A26" s="9" t="s">
        <v>501</v>
      </c>
      <c r="B26" s="9" t="s">
        <v>807</v>
      </c>
      <c r="C26" s="9" t="s">
        <v>502</v>
      </c>
      <c r="D26" s="9">
        <v>300</v>
      </c>
      <c r="E26" s="10">
        <v>3008.8890000000001</v>
      </c>
      <c r="F26" s="10">
        <v>0.91530568729119999</v>
      </c>
    </row>
    <row r="27" spans="1:6" x14ac:dyDescent="0.2">
      <c r="A27" s="9" t="s">
        <v>297</v>
      </c>
      <c r="B27" s="9" t="s">
        <v>808</v>
      </c>
      <c r="C27" s="9" t="s">
        <v>296</v>
      </c>
      <c r="D27" s="9">
        <v>279</v>
      </c>
      <c r="E27" s="10">
        <v>2909.1887999999999</v>
      </c>
      <c r="F27" s="10">
        <v>0.88497683166240504</v>
      </c>
    </row>
    <row r="28" spans="1:6" x14ac:dyDescent="0.2">
      <c r="A28" s="9" t="s">
        <v>362</v>
      </c>
      <c r="B28" s="9" t="s">
        <v>728</v>
      </c>
      <c r="C28" s="9" t="s">
        <v>140</v>
      </c>
      <c r="D28" s="9">
        <v>250</v>
      </c>
      <c r="E28" s="10">
        <v>2486.9324999999999</v>
      </c>
      <c r="F28" s="10">
        <v>0.75652623315759504</v>
      </c>
    </row>
    <row r="29" spans="1:6" x14ac:dyDescent="0.2">
      <c r="A29" s="9" t="s">
        <v>295</v>
      </c>
      <c r="B29" s="9" t="s">
        <v>809</v>
      </c>
      <c r="C29" s="9" t="s">
        <v>296</v>
      </c>
      <c r="D29" s="9">
        <v>200</v>
      </c>
      <c r="E29" s="10">
        <v>2145.9879999999998</v>
      </c>
      <c r="F29" s="10">
        <v>0.65281072889650205</v>
      </c>
    </row>
    <row r="30" spans="1:6" x14ac:dyDescent="0.2">
      <c r="A30" s="9" t="s">
        <v>458</v>
      </c>
      <c r="B30" s="9" t="s">
        <v>810</v>
      </c>
      <c r="C30" s="9" t="s">
        <v>153</v>
      </c>
      <c r="D30" s="9">
        <v>200</v>
      </c>
      <c r="E30" s="10">
        <v>2110.8339999999998</v>
      </c>
      <c r="F30" s="10">
        <v>0.64211686277813296</v>
      </c>
    </row>
    <row r="31" spans="1:6" x14ac:dyDescent="0.2">
      <c r="A31" s="9" t="s">
        <v>358</v>
      </c>
      <c r="B31" s="9" t="s">
        <v>719</v>
      </c>
      <c r="C31" s="9" t="s">
        <v>167</v>
      </c>
      <c r="D31" s="9">
        <v>200</v>
      </c>
      <c r="E31" s="10">
        <v>2016.598</v>
      </c>
      <c r="F31" s="10">
        <v>0.61345021979210901</v>
      </c>
    </row>
    <row r="32" spans="1:6" x14ac:dyDescent="0.2">
      <c r="A32" s="9" t="s">
        <v>293</v>
      </c>
      <c r="B32" s="9" t="s">
        <v>724</v>
      </c>
      <c r="C32" s="9" t="s">
        <v>144</v>
      </c>
      <c r="D32" s="9">
        <v>200</v>
      </c>
      <c r="E32" s="10">
        <v>2001.2477249999999</v>
      </c>
      <c r="F32" s="10">
        <v>0.60878065770158896</v>
      </c>
    </row>
    <row r="33" spans="1:6" x14ac:dyDescent="0.2">
      <c r="A33" s="9" t="s">
        <v>351</v>
      </c>
      <c r="B33" s="9" t="s">
        <v>811</v>
      </c>
      <c r="C33" s="9" t="s">
        <v>352</v>
      </c>
      <c r="D33" s="9">
        <v>200</v>
      </c>
      <c r="E33" s="10">
        <v>1919.048</v>
      </c>
      <c r="F33" s="10">
        <v>0.58377545618492499</v>
      </c>
    </row>
    <row r="34" spans="1:6" x14ac:dyDescent="0.2">
      <c r="A34" s="9" t="s">
        <v>432</v>
      </c>
      <c r="B34" s="9" t="s">
        <v>750</v>
      </c>
      <c r="C34" s="9" t="s">
        <v>140</v>
      </c>
      <c r="D34" s="9">
        <v>150</v>
      </c>
      <c r="E34" s="10">
        <v>1504.7114999999999</v>
      </c>
      <c r="F34" s="10">
        <v>0.45773406519232601</v>
      </c>
    </row>
    <row r="35" spans="1:6" x14ac:dyDescent="0.2">
      <c r="A35" s="9" t="s">
        <v>518</v>
      </c>
      <c r="B35" s="9" t="s">
        <v>812</v>
      </c>
      <c r="C35" s="9" t="s">
        <v>200</v>
      </c>
      <c r="D35" s="9">
        <v>150</v>
      </c>
      <c r="E35" s="10">
        <v>1485.3824999999999</v>
      </c>
      <c r="F35" s="10">
        <v>0.451854172770355</v>
      </c>
    </row>
    <row r="36" spans="1:6" x14ac:dyDescent="0.2">
      <c r="A36" s="9" t="s">
        <v>495</v>
      </c>
      <c r="B36" s="9" t="s">
        <v>813</v>
      </c>
      <c r="C36" s="9" t="s">
        <v>229</v>
      </c>
      <c r="D36" s="9">
        <v>125</v>
      </c>
      <c r="E36" s="10">
        <v>1322.9725000000001</v>
      </c>
      <c r="F36" s="10">
        <v>0.40244896152030102</v>
      </c>
    </row>
    <row r="37" spans="1:6" x14ac:dyDescent="0.2">
      <c r="A37" s="9" t="s">
        <v>285</v>
      </c>
      <c r="B37" s="9" t="s">
        <v>814</v>
      </c>
      <c r="C37" s="9" t="s">
        <v>153</v>
      </c>
      <c r="D37" s="9">
        <v>100</v>
      </c>
      <c r="E37" s="10">
        <v>1050.9459999999999</v>
      </c>
      <c r="F37" s="10">
        <v>0.31969835073209302</v>
      </c>
    </row>
    <row r="38" spans="1:6" x14ac:dyDescent="0.2">
      <c r="A38" s="9" t="s">
        <v>146</v>
      </c>
      <c r="B38" s="9" t="s">
        <v>815</v>
      </c>
      <c r="C38" s="9" t="s">
        <v>147</v>
      </c>
      <c r="D38" s="9">
        <v>100</v>
      </c>
      <c r="E38" s="10">
        <v>1025.3219999999999</v>
      </c>
      <c r="F38" s="10">
        <v>0.31190351585079701</v>
      </c>
    </row>
    <row r="39" spans="1:6" x14ac:dyDescent="0.2">
      <c r="A39" s="9" t="s">
        <v>197</v>
      </c>
      <c r="B39" s="9" t="s">
        <v>816</v>
      </c>
      <c r="C39" s="9" t="s">
        <v>198</v>
      </c>
      <c r="D39" s="9">
        <v>50</v>
      </c>
      <c r="E39" s="10">
        <v>525.50699999999995</v>
      </c>
      <c r="F39" s="10">
        <v>0.15985951818473099</v>
      </c>
    </row>
    <row r="40" spans="1:6" x14ac:dyDescent="0.2">
      <c r="A40" s="9" t="s">
        <v>150</v>
      </c>
      <c r="B40" s="9" t="s">
        <v>817</v>
      </c>
      <c r="C40" s="9" t="s">
        <v>140</v>
      </c>
      <c r="D40" s="9">
        <v>50</v>
      </c>
      <c r="E40" s="10">
        <v>501.16449999999998</v>
      </c>
      <c r="F40" s="10">
        <v>0.15245451630766399</v>
      </c>
    </row>
    <row r="41" spans="1:6" x14ac:dyDescent="0.2">
      <c r="A41" s="9" t="s">
        <v>348</v>
      </c>
      <c r="B41" s="9" t="s">
        <v>818</v>
      </c>
      <c r="C41" s="9" t="s">
        <v>349</v>
      </c>
      <c r="D41" s="9">
        <v>20</v>
      </c>
      <c r="E41" s="10">
        <v>199.59180000000001</v>
      </c>
      <c r="F41" s="10">
        <v>6.07159352427716E-2</v>
      </c>
    </row>
    <row r="42" spans="1:6" x14ac:dyDescent="0.2">
      <c r="A42" s="8" t="s">
        <v>133</v>
      </c>
      <c r="B42" s="9"/>
      <c r="C42" s="9"/>
      <c r="D42" s="9"/>
      <c r="E42" s="26">
        <f>SUM(E8:E41)</f>
        <v>152319.32371500004</v>
      </c>
      <c r="F42" s="12">
        <f>SUM(F8:F41)</f>
        <v>46.33562197897259</v>
      </c>
    </row>
    <row r="43" spans="1:6" x14ac:dyDescent="0.2">
      <c r="A43" s="9"/>
      <c r="B43" s="9"/>
      <c r="C43" s="9"/>
      <c r="D43" s="9"/>
      <c r="E43" s="48"/>
      <c r="F43" s="10"/>
    </row>
    <row r="44" spans="1:6" x14ac:dyDescent="0.2">
      <c r="A44" s="8" t="s">
        <v>165</v>
      </c>
      <c r="B44" s="9"/>
      <c r="C44" s="9"/>
      <c r="D44" s="9"/>
      <c r="E44" s="48"/>
      <c r="F44" s="10"/>
    </row>
    <row r="45" spans="1:6" x14ac:dyDescent="0.2">
      <c r="A45" s="9" t="s">
        <v>543</v>
      </c>
      <c r="B45" s="9" t="s">
        <v>819</v>
      </c>
      <c r="C45" s="9" t="s">
        <v>313</v>
      </c>
      <c r="D45" s="9">
        <v>1650</v>
      </c>
      <c r="E45" s="48">
        <v>16117.959000000001</v>
      </c>
      <c r="F45" s="10">
        <v>4.9030919851900103</v>
      </c>
    </row>
    <row r="46" spans="1:6" x14ac:dyDescent="0.2">
      <c r="A46" s="9" t="s">
        <v>487</v>
      </c>
      <c r="B46" s="9" t="s">
        <v>820</v>
      </c>
      <c r="C46" s="9" t="s">
        <v>349</v>
      </c>
      <c r="D46" s="9">
        <v>110</v>
      </c>
      <c r="E46" s="48">
        <v>12412.312</v>
      </c>
      <c r="F46" s="10">
        <v>3.77583213140558</v>
      </c>
    </row>
    <row r="47" spans="1:6" x14ac:dyDescent="0.2">
      <c r="A47" s="9" t="s">
        <v>485</v>
      </c>
      <c r="B47" s="9" t="s">
        <v>821</v>
      </c>
      <c r="C47" s="9" t="s">
        <v>226</v>
      </c>
      <c r="D47" s="9">
        <v>1050</v>
      </c>
      <c r="E47" s="48">
        <v>11476.752</v>
      </c>
      <c r="F47" s="10">
        <v>3.4912342652821899</v>
      </c>
    </row>
    <row r="48" spans="1:6" x14ac:dyDescent="0.2">
      <c r="A48" s="9" t="s">
        <v>371</v>
      </c>
      <c r="B48" s="9" t="s">
        <v>822</v>
      </c>
      <c r="C48" s="9" t="s">
        <v>372</v>
      </c>
      <c r="D48" s="9">
        <v>10673</v>
      </c>
      <c r="E48" s="48">
        <v>10502.210650000001</v>
      </c>
      <c r="F48" s="10">
        <v>3.1947782510671598</v>
      </c>
    </row>
    <row r="49" spans="1:6" x14ac:dyDescent="0.2">
      <c r="A49" s="9" t="s">
        <v>540</v>
      </c>
      <c r="B49" s="9" t="s">
        <v>823</v>
      </c>
      <c r="C49" s="9" t="s">
        <v>468</v>
      </c>
      <c r="D49" s="9">
        <v>1000</v>
      </c>
      <c r="E49" s="48">
        <v>10497.89</v>
      </c>
      <c r="F49" s="10">
        <v>3.1934639069628101</v>
      </c>
    </row>
    <row r="50" spans="1:6" x14ac:dyDescent="0.2">
      <c r="A50" s="9" t="s">
        <v>303</v>
      </c>
      <c r="B50" s="9" t="s">
        <v>824</v>
      </c>
      <c r="C50" s="9" t="s">
        <v>288</v>
      </c>
      <c r="D50" s="9">
        <v>980</v>
      </c>
      <c r="E50" s="48">
        <v>9632.7042000000001</v>
      </c>
      <c r="F50" s="10">
        <v>2.93027391115253</v>
      </c>
    </row>
    <row r="51" spans="1:6" x14ac:dyDescent="0.2">
      <c r="A51" s="9" t="s">
        <v>314</v>
      </c>
      <c r="B51" s="9" t="s">
        <v>777</v>
      </c>
      <c r="C51" s="9" t="s">
        <v>215</v>
      </c>
      <c r="D51" s="9">
        <v>850</v>
      </c>
      <c r="E51" s="48">
        <v>8621.1759999999995</v>
      </c>
      <c r="F51" s="10">
        <v>2.6225664768419201</v>
      </c>
    </row>
    <row r="52" spans="1:6" x14ac:dyDescent="0.2">
      <c r="A52" s="9" t="s">
        <v>508</v>
      </c>
      <c r="B52" s="9" t="s">
        <v>825</v>
      </c>
      <c r="C52" s="9" t="s">
        <v>311</v>
      </c>
      <c r="D52" s="9">
        <v>850</v>
      </c>
      <c r="E52" s="48">
        <v>8491.2875000000004</v>
      </c>
      <c r="F52" s="10">
        <v>2.5830543237635801</v>
      </c>
    </row>
    <row r="53" spans="1:6" x14ac:dyDescent="0.2">
      <c r="A53" s="9" t="s">
        <v>370</v>
      </c>
      <c r="B53" s="9" t="s">
        <v>826</v>
      </c>
      <c r="C53" s="9" t="s">
        <v>311</v>
      </c>
      <c r="D53" s="9">
        <v>850</v>
      </c>
      <c r="E53" s="48">
        <v>8485.6435000000001</v>
      </c>
      <c r="F53" s="10">
        <v>2.5813374158619999</v>
      </c>
    </row>
    <row r="54" spans="1:6" x14ac:dyDescent="0.2">
      <c r="A54" s="9" t="s">
        <v>712</v>
      </c>
      <c r="B54" s="9" t="s">
        <v>827</v>
      </c>
      <c r="C54" s="9" t="s">
        <v>305</v>
      </c>
      <c r="D54" s="9">
        <v>770</v>
      </c>
      <c r="E54" s="48">
        <v>7701.4784</v>
      </c>
      <c r="F54" s="10">
        <v>2.3427939615154698</v>
      </c>
    </row>
    <row r="55" spans="1:6" x14ac:dyDescent="0.2">
      <c r="A55" s="9" t="s">
        <v>482</v>
      </c>
      <c r="B55" s="9" t="s">
        <v>775</v>
      </c>
      <c r="C55" s="9" t="s">
        <v>369</v>
      </c>
      <c r="D55" s="9">
        <v>750</v>
      </c>
      <c r="E55" s="48">
        <v>7454.0625</v>
      </c>
      <c r="F55" s="10">
        <v>2.2675299087716598</v>
      </c>
    </row>
    <row r="56" spans="1:6" x14ac:dyDescent="0.2">
      <c r="A56" s="9" t="s">
        <v>541</v>
      </c>
      <c r="B56" s="9" t="s">
        <v>828</v>
      </c>
      <c r="C56" s="9" t="s">
        <v>375</v>
      </c>
      <c r="D56" s="9">
        <v>600</v>
      </c>
      <c r="E56" s="48">
        <v>6056.9639999999999</v>
      </c>
      <c r="F56" s="10">
        <v>1.8425317773165</v>
      </c>
    </row>
    <row r="57" spans="1:6" x14ac:dyDescent="0.2">
      <c r="A57" s="9" t="s">
        <v>461</v>
      </c>
      <c r="B57" s="9" t="s">
        <v>829</v>
      </c>
      <c r="C57" s="9" t="s">
        <v>305</v>
      </c>
      <c r="D57" s="9">
        <v>6000</v>
      </c>
      <c r="E57" s="48">
        <v>5987.5680000000002</v>
      </c>
      <c r="F57" s="10">
        <v>1.82142147598093</v>
      </c>
    </row>
    <row r="58" spans="1:6" x14ac:dyDescent="0.2">
      <c r="A58" s="9" t="s">
        <v>490</v>
      </c>
      <c r="B58" s="9" t="s">
        <v>830</v>
      </c>
      <c r="C58" s="9" t="s">
        <v>372</v>
      </c>
      <c r="D58" s="9">
        <v>44</v>
      </c>
      <c r="E58" s="48">
        <v>5946.3976000000002</v>
      </c>
      <c r="F58" s="10">
        <v>1.8088974176763399</v>
      </c>
    </row>
    <row r="59" spans="1:6" x14ac:dyDescent="0.2">
      <c r="A59" s="9" t="s">
        <v>391</v>
      </c>
      <c r="B59" s="9" t="s">
        <v>789</v>
      </c>
      <c r="C59" s="9" t="s">
        <v>377</v>
      </c>
      <c r="D59" s="9">
        <v>450</v>
      </c>
      <c r="E59" s="48">
        <v>4499.9684999999999</v>
      </c>
      <c r="F59" s="10">
        <v>1.3688928905922599</v>
      </c>
    </row>
    <row r="60" spans="1:6" x14ac:dyDescent="0.2">
      <c r="A60" s="9" t="s">
        <v>542</v>
      </c>
      <c r="B60" s="9" t="s">
        <v>822</v>
      </c>
      <c r="C60" s="9" t="s">
        <v>372</v>
      </c>
      <c r="D60" s="9">
        <v>3559</v>
      </c>
      <c r="E60" s="48">
        <v>3502.048882</v>
      </c>
      <c r="F60" s="10">
        <v>1.06532519440444</v>
      </c>
    </row>
    <row r="61" spans="1:6" x14ac:dyDescent="0.2">
      <c r="A61" s="9" t="s">
        <v>514</v>
      </c>
      <c r="B61" s="9" t="s">
        <v>778</v>
      </c>
      <c r="C61" s="9" t="s">
        <v>377</v>
      </c>
      <c r="D61" s="9">
        <v>350</v>
      </c>
      <c r="E61" s="48">
        <v>3500.1260000000002</v>
      </c>
      <c r="F61" s="10">
        <v>1.06474025264335</v>
      </c>
    </row>
    <row r="62" spans="1:6" x14ac:dyDescent="0.2">
      <c r="A62" s="9" t="s">
        <v>316</v>
      </c>
      <c r="B62" s="9" t="s">
        <v>831</v>
      </c>
      <c r="C62" s="9" t="s">
        <v>317</v>
      </c>
      <c r="D62" s="9">
        <v>350</v>
      </c>
      <c r="E62" s="48">
        <v>3471.489</v>
      </c>
      <c r="F62" s="10">
        <v>1.0560288615063</v>
      </c>
    </row>
    <row r="63" spans="1:6" x14ac:dyDescent="0.2">
      <c r="A63" s="9" t="s">
        <v>483</v>
      </c>
      <c r="B63" s="9" t="s">
        <v>832</v>
      </c>
      <c r="C63" s="9" t="s">
        <v>468</v>
      </c>
      <c r="D63" s="9">
        <v>320</v>
      </c>
      <c r="E63" s="48">
        <v>3359.3247999999999</v>
      </c>
      <c r="F63" s="10">
        <v>1.0219084502281</v>
      </c>
    </row>
    <row r="64" spans="1:6" x14ac:dyDescent="0.2">
      <c r="A64" s="9" t="s">
        <v>486</v>
      </c>
      <c r="B64" s="9" t="s">
        <v>833</v>
      </c>
      <c r="C64" s="9" t="s">
        <v>313</v>
      </c>
      <c r="D64" s="9">
        <v>350</v>
      </c>
      <c r="E64" s="48">
        <v>3332.777</v>
      </c>
      <c r="F64" s="10">
        <v>1.01383259487914</v>
      </c>
    </row>
    <row r="65" spans="1:11" x14ac:dyDescent="0.2">
      <c r="A65" s="9" t="s">
        <v>534</v>
      </c>
      <c r="B65" s="9" t="s">
        <v>834</v>
      </c>
      <c r="C65" s="9" t="s">
        <v>375</v>
      </c>
      <c r="D65" s="9">
        <v>307</v>
      </c>
      <c r="E65" s="48">
        <v>3102.7077800000002</v>
      </c>
      <c r="F65" s="10">
        <v>0.94384541172394698</v>
      </c>
    </row>
    <row r="66" spans="1:11" x14ac:dyDescent="0.2">
      <c r="A66" s="9" t="s">
        <v>525</v>
      </c>
      <c r="B66" s="9" t="s">
        <v>835</v>
      </c>
      <c r="C66" s="9" t="s">
        <v>305</v>
      </c>
      <c r="D66" s="9">
        <v>3000</v>
      </c>
      <c r="E66" s="48">
        <v>2990.3820000000001</v>
      </c>
      <c r="F66" s="10">
        <v>0.90967584772094801</v>
      </c>
    </row>
    <row r="67" spans="1:11" x14ac:dyDescent="0.2">
      <c r="A67" s="9" t="s">
        <v>533</v>
      </c>
      <c r="B67" s="9" t="s">
        <v>836</v>
      </c>
      <c r="C67" s="9" t="s">
        <v>305</v>
      </c>
      <c r="D67" s="9">
        <v>250</v>
      </c>
      <c r="E67" s="48">
        <v>2516.2224999999999</v>
      </c>
      <c r="F67" s="10">
        <v>0.76543626725348901</v>
      </c>
    </row>
    <row r="68" spans="1:11" x14ac:dyDescent="0.2">
      <c r="A68" s="9" t="s">
        <v>544</v>
      </c>
      <c r="B68" s="9" t="s">
        <v>785</v>
      </c>
      <c r="C68" s="9" t="s">
        <v>545</v>
      </c>
      <c r="D68" s="9">
        <v>135</v>
      </c>
      <c r="E68" s="48">
        <v>1924.90425</v>
      </c>
      <c r="F68" s="10">
        <v>0.58555693065314196</v>
      </c>
    </row>
    <row r="69" spans="1:11" x14ac:dyDescent="0.2">
      <c r="A69" s="9" t="s">
        <v>304</v>
      </c>
      <c r="B69" s="9" t="s">
        <v>837</v>
      </c>
      <c r="C69" s="9" t="s">
        <v>217</v>
      </c>
      <c r="D69" s="9">
        <v>140</v>
      </c>
      <c r="E69" s="48">
        <v>1385.9706000000001</v>
      </c>
      <c r="F69" s="10">
        <v>0.42161301815999103</v>
      </c>
    </row>
    <row r="70" spans="1:11" x14ac:dyDescent="0.2">
      <c r="A70" s="9" t="s">
        <v>476</v>
      </c>
      <c r="B70" s="9" t="s">
        <v>838</v>
      </c>
      <c r="C70" s="9" t="s">
        <v>305</v>
      </c>
      <c r="D70" s="9">
        <v>135</v>
      </c>
      <c r="E70" s="48">
        <v>1353.0942</v>
      </c>
      <c r="F70" s="10">
        <v>0.41161199921324299</v>
      </c>
    </row>
    <row r="71" spans="1:11" x14ac:dyDescent="0.2">
      <c r="A71" s="9" t="s">
        <v>390</v>
      </c>
      <c r="B71" s="9" t="s">
        <v>839</v>
      </c>
      <c r="C71" s="9" t="s">
        <v>136</v>
      </c>
      <c r="D71" s="9">
        <v>10</v>
      </c>
      <c r="E71" s="48">
        <v>1071.338</v>
      </c>
      <c r="F71" s="10">
        <v>0.32590160833822102</v>
      </c>
    </row>
    <row r="72" spans="1:11" x14ac:dyDescent="0.2">
      <c r="A72" s="9" t="s">
        <v>465</v>
      </c>
      <c r="B72" s="9" t="s">
        <v>840</v>
      </c>
      <c r="C72" s="9" t="s">
        <v>305</v>
      </c>
      <c r="D72" s="9">
        <v>100</v>
      </c>
      <c r="E72" s="48">
        <v>1004.691</v>
      </c>
      <c r="F72" s="10">
        <v>0.305627554313331</v>
      </c>
    </row>
    <row r="73" spans="1:11" x14ac:dyDescent="0.2">
      <c r="A73" s="9" t="s">
        <v>376</v>
      </c>
      <c r="B73" s="9" t="s">
        <v>841</v>
      </c>
      <c r="C73" s="9" t="s">
        <v>377</v>
      </c>
      <c r="D73" s="9">
        <v>100</v>
      </c>
      <c r="E73" s="48">
        <v>996.39</v>
      </c>
      <c r="F73" s="10">
        <v>0.30310238555163699</v>
      </c>
    </row>
    <row r="74" spans="1:11" x14ac:dyDescent="0.2">
      <c r="A74" s="9" t="s">
        <v>535</v>
      </c>
      <c r="B74" s="9" t="s">
        <v>842</v>
      </c>
      <c r="C74" s="9" t="s">
        <v>375</v>
      </c>
      <c r="D74" s="9">
        <v>240</v>
      </c>
      <c r="E74" s="48">
        <v>600.65791990000002</v>
      </c>
      <c r="F74" s="10">
        <v>0.18272046931640601</v>
      </c>
    </row>
    <row r="75" spans="1:11" x14ac:dyDescent="0.2">
      <c r="A75" s="9" t="s">
        <v>385</v>
      </c>
      <c r="B75" s="9" t="s">
        <v>843</v>
      </c>
      <c r="C75" s="9" t="s">
        <v>288</v>
      </c>
      <c r="D75" s="9">
        <v>50</v>
      </c>
      <c r="E75" s="48">
        <v>547.63250000000005</v>
      </c>
      <c r="F75" s="10">
        <v>0.16659010744347799</v>
      </c>
    </row>
    <row r="76" spans="1:11" x14ac:dyDescent="0.2">
      <c r="A76" s="9" t="s">
        <v>228</v>
      </c>
      <c r="B76" s="9" t="s">
        <v>773</v>
      </c>
      <c r="C76" s="9" t="s">
        <v>229</v>
      </c>
      <c r="D76" s="9">
        <v>60</v>
      </c>
      <c r="E76" s="48">
        <v>300.75689999999997</v>
      </c>
      <c r="F76" s="10">
        <v>9.1490414256581401E-2</v>
      </c>
    </row>
    <row r="77" spans="1:11" x14ac:dyDescent="0.2">
      <c r="A77" s="8" t="s">
        <v>133</v>
      </c>
      <c r="B77" s="9"/>
      <c r="C77" s="9"/>
      <c r="D77" s="9"/>
      <c r="E77" s="26">
        <f>SUM(E45:E76)</f>
        <v>168844.88718190001</v>
      </c>
      <c r="F77" s="12">
        <f>SUM(F45:F76)</f>
        <v>51.36270746698667</v>
      </c>
    </row>
    <row r="78" spans="1:11" x14ac:dyDescent="0.2">
      <c r="A78" s="9"/>
      <c r="B78" s="9"/>
      <c r="C78" s="9"/>
      <c r="D78" s="9"/>
      <c r="E78" s="10"/>
      <c r="F78" s="10"/>
    </row>
    <row r="79" spans="1:11" x14ac:dyDescent="0.2">
      <c r="A79" s="9"/>
      <c r="B79" s="9"/>
      <c r="C79" s="9"/>
      <c r="D79" s="9"/>
      <c r="E79" s="35"/>
      <c r="F79" s="35"/>
      <c r="G79" s="36"/>
      <c r="H79" s="36"/>
      <c r="I79" s="36"/>
      <c r="J79" s="36"/>
      <c r="K79" s="36"/>
    </row>
    <row r="80" spans="1:11" x14ac:dyDescent="0.2">
      <c r="A80" s="8" t="s">
        <v>133</v>
      </c>
      <c r="B80" s="9"/>
      <c r="C80" s="9"/>
      <c r="D80" s="9"/>
      <c r="E80" s="46">
        <v>321164.21089690004</v>
      </c>
      <c r="F80" s="46">
        <v>97.698329445959288</v>
      </c>
      <c r="G80" s="36"/>
      <c r="H80" s="36"/>
      <c r="I80" s="42"/>
      <c r="J80" s="42"/>
      <c r="K80" s="36"/>
    </row>
    <row r="81" spans="1:11" x14ac:dyDescent="0.2">
      <c r="A81" s="9"/>
      <c r="B81" s="9"/>
      <c r="C81" s="9"/>
      <c r="D81" s="9"/>
      <c r="E81" s="49"/>
      <c r="F81" s="49"/>
      <c r="G81" s="36"/>
      <c r="H81" s="36"/>
      <c r="I81" s="36"/>
      <c r="J81" s="36"/>
      <c r="K81" s="36"/>
    </row>
    <row r="82" spans="1:11" x14ac:dyDescent="0.2">
      <c r="A82" s="8" t="s">
        <v>175</v>
      </c>
      <c r="B82" s="9"/>
      <c r="C82" s="9"/>
      <c r="D82" s="9"/>
      <c r="E82" s="46">
        <v>7566.2941122000002</v>
      </c>
      <c r="F82" s="46">
        <v>2.2999999999999998</v>
      </c>
      <c r="G82" s="36"/>
      <c r="H82" s="36"/>
      <c r="I82" s="42"/>
      <c r="J82" s="42"/>
      <c r="K82" s="36"/>
    </row>
    <row r="83" spans="1:11" x14ac:dyDescent="0.2">
      <c r="A83" s="9"/>
      <c r="B83" s="9"/>
      <c r="C83" s="9"/>
      <c r="D83" s="9"/>
      <c r="E83" s="49"/>
      <c r="F83" s="49"/>
      <c r="G83" s="36"/>
      <c r="H83" s="36"/>
      <c r="I83" s="36"/>
      <c r="J83" s="36"/>
      <c r="K83" s="36"/>
    </row>
    <row r="84" spans="1:11" x14ac:dyDescent="0.2">
      <c r="A84" s="13" t="s">
        <v>176</v>
      </c>
      <c r="B84" s="6"/>
      <c r="C84" s="6"/>
      <c r="D84" s="6"/>
      <c r="E84" s="47">
        <v>328730.5041122</v>
      </c>
      <c r="F84" s="47">
        <f xml:space="preserve"> ROUND(SUM(F80:F83),2)</f>
        <v>100</v>
      </c>
      <c r="G84" s="36"/>
      <c r="H84" s="36"/>
      <c r="I84" s="42"/>
      <c r="J84" s="42"/>
      <c r="K84" s="36"/>
    </row>
    <row r="85" spans="1:11" x14ac:dyDescent="0.2">
      <c r="A85" s="1" t="s">
        <v>245</v>
      </c>
      <c r="E85" s="42"/>
      <c r="F85" s="52" t="s">
        <v>178</v>
      </c>
      <c r="G85" s="36"/>
      <c r="H85" s="36"/>
      <c r="I85" s="36"/>
      <c r="J85" s="36"/>
      <c r="K85" s="36"/>
    </row>
    <row r="87" spans="1:11" x14ac:dyDescent="0.2">
      <c r="A87" s="1" t="s">
        <v>179</v>
      </c>
    </row>
    <row r="88" spans="1:11" x14ac:dyDescent="0.2">
      <c r="A88" s="1" t="s">
        <v>180</v>
      </c>
    </row>
    <row r="89" spans="1:11" x14ac:dyDescent="0.2">
      <c r="A89" s="1" t="s">
        <v>648</v>
      </c>
    </row>
    <row r="90" spans="1:11" x14ac:dyDescent="0.2">
      <c r="A90" s="3" t="s">
        <v>662</v>
      </c>
      <c r="D90" s="15">
        <v>19.5181</v>
      </c>
    </row>
    <row r="91" spans="1:11" x14ac:dyDescent="0.2">
      <c r="A91" s="3" t="s">
        <v>624</v>
      </c>
      <c r="D91" s="15">
        <v>11.4793</v>
      </c>
    </row>
    <row r="92" spans="1:11" x14ac:dyDescent="0.2">
      <c r="A92" s="3" t="s">
        <v>663</v>
      </c>
      <c r="D92" s="15">
        <v>20.229299999999999</v>
      </c>
    </row>
    <row r="93" spans="1:11" x14ac:dyDescent="0.2">
      <c r="A93" s="3" t="s">
        <v>623</v>
      </c>
      <c r="D93" s="15">
        <v>11.053000000000001</v>
      </c>
    </row>
    <row r="95" spans="1:11" x14ac:dyDescent="0.2">
      <c r="A95" s="1" t="s">
        <v>181</v>
      </c>
    </row>
    <row r="96" spans="1:11" x14ac:dyDescent="0.2">
      <c r="A96" s="3" t="s">
        <v>662</v>
      </c>
      <c r="D96" s="3">
        <v>20.215599999999998</v>
      </c>
    </row>
    <row r="97" spans="1:5" x14ac:dyDescent="0.2">
      <c r="A97" s="3" t="s">
        <v>624</v>
      </c>
      <c r="D97" s="3">
        <v>11.490399999999999</v>
      </c>
    </row>
    <row r="98" spans="1:5" x14ac:dyDescent="0.2">
      <c r="A98" s="3" t="s">
        <v>663</v>
      </c>
      <c r="D98" s="15">
        <v>21.027999999999999</v>
      </c>
    </row>
    <row r="99" spans="1:5" x14ac:dyDescent="0.2">
      <c r="A99" s="3" t="s">
        <v>623</v>
      </c>
      <c r="D99" s="3">
        <v>11.004899999999999</v>
      </c>
    </row>
    <row r="101" spans="1:5" x14ac:dyDescent="0.2">
      <c r="A101" s="1" t="s">
        <v>182</v>
      </c>
      <c r="D101" s="16"/>
    </row>
    <row r="102" spans="1:5" x14ac:dyDescent="0.2">
      <c r="A102" s="18" t="s">
        <v>608</v>
      </c>
      <c r="B102" s="19"/>
      <c r="C102" s="29" t="s">
        <v>609</v>
      </c>
      <c r="D102" s="30"/>
    </row>
    <row r="103" spans="1:5" x14ac:dyDescent="0.2">
      <c r="A103" s="31"/>
      <c r="B103" s="32"/>
      <c r="C103" s="20" t="s">
        <v>610</v>
      </c>
      <c r="D103" s="20" t="s">
        <v>611</v>
      </c>
    </row>
    <row r="104" spans="1:5" x14ac:dyDescent="0.2">
      <c r="A104" s="21" t="s">
        <v>623</v>
      </c>
      <c r="B104" s="22"/>
      <c r="C104" s="23">
        <v>0.31779660879999999</v>
      </c>
      <c r="D104" s="23">
        <v>0.29443254720000001</v>
      </c>
    </row>
    <row r="105" spans="1:5" x14ac:dyDescent="0.2">
      <c r="A105" s="21" t="s">
        <v>624</v>
      </c>
      <c r="B105" s="22"/>
      <c r="C105" s="23">
        <v>0.31779660879999999</v>
      </c>
      <c r="D105" s="23">
        <v>0.29443254720000001</v>
      </c>
    </row>
    <row r="106" spans="1:5" x14ac:dyDescent="0.2">
      <c r="A106" s="1"/>
      <c r="D106" s="16"/>
    </row>
    <row r="107" spans="1:5" x14ac:dyDescent="0.2">
      <c r="A107" s="1"/>
      <c r="D107" s="16"/>
    </row>
    <row r="110" spans="1:5" x14ac:dyDescent="0.2">
      <c r="A110" s="1" t="s">
        <v>184</v>
      </c>
      <c r="D110" s="17">
        <v>2.3471795800412112</v>
      </c>
      <c r="E110" s="2" t="s">
        <v>185</v>
      </c>
    </row>
  </sheetData>
  <sortState ref="A46:F77">
    <sortCondition descending="1" ref="F46:F77"/>
  </sortState>
  <mergeCells count="3">
    <mergeCell ref="B1:E1"/>
    <mergeCell ref="C102:D102"/>
    <mergeCell ref="A103:B10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34" style="2" bestFit="1" customWidth="1"/>
    <col min="3" max="3" width="9.14062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57" t="s">
        <v>1381</v>
      </c>
      <c r="B1" s="57"/>
      <c r="C1" s="57"/>
      <c r="D1" s="57"/>
    </row>
    <row r="3" spans="1:9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9" x14ac:dyDescent="0.2">
      <c r="A4" s="7"/>
      <c r="B4" s="7"/>
      <c r="C4" s="7"/>
      <c r="D4" s="7"/>
      <c r="E4" s="7"/>
    </row>
    <row r="5" spans="1:9" x14ac:dyDescent="0.2">
      <c r="A5" s="37" t="s">
        <v>1288</v>
      </c>
      <c r="B5" s="35"/>
      <c r="C5" s="35"/>
      <c r="D5" s="35"/>
      <c r="E5" s="35"/>
    </row>
    <row r="6" spans="1:9" x14ac:dyDescent="0.2">
      <c r="A6" s="35" t="s">
        <v>1382</v>
      </c>
      <c r="B6" s="35" t="s">
        <v>1383</v>
      </c>
      <c r="C6" s="35">
        <v>2020391.669</v>
      </c>
      <c r="D6" s="35">
        <v>49738.5409697</v>
      </c>
      <c r="E6" s="35">
        <f>D6/$D$11*100</f>
        <v>99.816432566550475</v>
      </c>
    </row>
    <row r="7" spans="1:9" x14ac:dyDescent="0.2">
      <c r="A7" s="37" t="s">
        <v>133</v>
      </c>
      <c r="B7" s="35"/>
      <c r="C7" s="35"/>
      <c r="D7" s="37">
        <f>D6</f>
        <v>49738.5409697</v>
      </c>
      <c r="E7" s="37">
        <f>E6</f>
        <v>99.816432566550475</v>
      </c>
      <c r="H7" s="2"/>
      <c r="I7" s="2"/>
    </row>
    <row r="8" spans="1:9" x14ac:dyDescent="0.2">
      <c r="A8" s="10"/>
      <c r="B8" s="10"/>
      <c r="C8" s="10"/>
      <c r="D8" s="10"/>
      <c r="E8" s="10"/>
    </row>
    <row r="9" spans="1:9" x14ac:dyDescent="0.2">
      <c r="A9" s="12" t="s">
        <v>175</v>
      </c>
      <c r="B9" s="10"/>
      <c r="C9" s="10"/>
      <c r="D9" s="12">
        <v>91.471675300002971</v>
      </c>
      <c r="E9" s="12">
        <f>D9/$D$11*100</f>
        <v>0.18356743344953041</v>
      </c>
      <c r="H9" s="2"/>
      <c r="I9" s="2"/>
    </row>
    <row r="10" spans="1:9" x14ac:dyDescent="0.2">
      <c r="A10" s="10"/>
      <c r="B10" s="10"/>
      <c r="C10" s="10"/>
      <c r="D10" s="10"/>
      <c r="E10" s="10"/>
    </row>
    <row r="11" spans="1:9" x14ac:dyDescent="0.2">
      <c r="A11" s="58" t="s">
        <v>176</v>
      </c>
      <c r="B11" s="7"/>
      <c r="C11" s="7"/>
      <c r="D11" s="58">
        <f>D7+D9</f>
        <v>49830.012645000003</v>
      </c>
      <c r="E11" s="58">
        <f>E7+E9</f>
        <v>100</v>
      </c>
      <c r="H11" s="2"/>
      <c r="I11" s="2"/>
    </row>
    <row r="13" spans="1:9" x14ac:dyDescent="0.2">
      <c r="A13" s="14" t="s">
        <v>179</v>
      </c>
    </row>
    <row r="14" spans="1:9" x14ac:dyDescent="0.2">
      <c r="A14" s="14" t="s">
        <v>180</v>
      </c>
    </row>
    <row r="15" spans="1:9" x14ac:dyDescent="0.2">
      <c r="A15" s="14" t="s">
        <v>648</v>
      </c>
    </row>
    <row r="16" spans="1:9" x14ac:dyDescent="0.2">
      <c r="A16" s="2" t="s">
        <v>624</v>
      </c>
      <c r="B16" s="15">
        <v>23.372</v>
      </c>
    </row>
    <row r="17" spans="1:2" x14ac:dyDescent="0.2">
      <c r="A17" s="2" t="s">
        <v>663</v>
      </c>
      <c r="B17" s="15">
        <v>23.372</v>
      </c>
    </row>
    <row r="18" spans="1:2" x14ac:dyDescent="0.2">
      <c r="A18" s="2" t="s">
        <v>623</v>
      </c>
      <c r="B18" s="15">
        <v>22.3355</v>
      </c>
    </row>
    <row r="19" spans="1:2" x14ac:dyDescent="0.2">
      <c r="A19" s="2" t="s">
        <v>662</v>
      </c>
      <c r="B19" s="15">
        <v>22.3355</v>
      </c>
    </row>
    <row r="21" spans="1:2" x14ac:dyDescent="0.2">
      <c r="A21" s="14" t="s">
        <v>181</v>
      </c>
    </row>
    <row r="22" spans="1:2" x14ac:dyDescent="0.2">
      <c r="A22" s="2" t="s">
        <v>623</v>
      </c>
      <c r="B22" s="15">
        <v>24.468299999999999</v>
      </c>
    </row>
    <row r="23" spans="1:2" x14ac:dyDescent="0.2">
      <c r="A23" s="2" t="s">
        <v>662</v>
      </c>
      <c r="B23" s="15">
        <v>24.468299999999999</v>
      </c>
    </row>
    <row r="24" spans="1:2" x14ac:dyDescent="0.2">
      <c r="A24" s="2" t="s">
        <v>624</v>
      </c>
      <c r="B24" s="15">
        <v>25.720400000000001</v>
      </c>
    </row>
    <row r="25" spans="1:2" x14ac:dyDescent="0.2">
      <c r="A25" s="2" t="s">
        <v>663</v>
      </c>
      <c r="B25" s="15">
        <v>25.720400000000001</v>
      </c>
    </row>
    <row r="27" spans="1:2" s="3" customFormat="1" x14ac:dyDescent="0.2">
      <c r="A27" s="14" t="s">
        <v>182</v>
      </c>
      <c r="B27" s="59" t="s">
        <v>183</v>
      </c>
    </row>
    <row r="28" spans="1:2" s="3" customFormat="1" x14ac:dyDescent="0.2">
      <c r="A28" s="14"/>
      <c r="B28" s="59"/>
    </row>
    <row r="29" spans="1:2" s="3" customFormat="1" x14ac:dyDescent="0.2">
      <c r="A29" s="14" t="s">
        <v>1058</v>
      </c>
      <c r="B29" s="60">
        <v>4.3549028418675521E-2</v>
      </c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57" t="s">
        <v>1384</v>
      </c>
      <c r="B1" s="57"/>
      <c r="C1" s="57"/>
      <c r="D1" s="57"/>
    </row>
    <row r="3" spans="1:9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1385</v>
      </c>
      <c r="B5" s="10"/>
      <c r="C5" s="10"/>
      <c r="D5" s="10"/>
      <c r="E5" s="10"/>
    </row>
    <row r="6" spans="1:9" x14ac:dyDescent="0.2">
      <c r="A6" s="10" t="s">
        <v>1386</v>
      </c>
      <c r="B6" s="10" t="s">
        <v>1387</v>
      </c>
      <c r="C6" s="10">
        <v>68056.682000000001</v>
      </c>
      <c r="D6" s="10">
        <v>2542.6330290000001</v>
      </c>
      <c r="E6" s="35">
        <f>D6/$D$15*100</f>
        <v>44.194730082010658</v>
      </c>
    </row>
    <row r="7" spans="1:9" x14ac:dyDescent="0.2">
      <c r="A7" s="10" t="s">
        <v>1388</v>
      </c>
      <c r="B7" s="10" t="s">
        <v>1389</v>
      </c>
      <c r="C7" s="10">
        <v>365700.16700000002</v>
      </c>
      <c r="D7" s="10">
        <v>1767.753649</v>
      </c>
      <c r="E7" s="35">
        <f>D7/$D$15*100</f>
        <v>30.726178130302422</v>
      </c>
    </row>
    <row r="8" spans="1:9" x14ac:dyDescent="0.2">
      <c r="A8" s="35" t="s">
        <v>1390</v>
      </c>
      <c r="B8" s="35" t="s">
        <v>1391</v>
      </c>
      <c r="C8" s="35">
        <v>53958</v>
      </c>
      <c r="D8" s="35">
        <v>1417.3687440000001</v>
      </c>
      <c r="E8" s="35">
        <f>D8/$D$15*100</f>
        <v>24.635969230838803</v>
      </c>
    </row>
    <row r="9" spans="1:9" x14ac:dyDescent="0.2">
      <c r="A9" s="12" t="s">
        <v>133</v>
      </c>
      <c r="B9" s="10"/>
      <c r="C9" s="10"/>
      <c r="D9" s="12">
        <f>SUM(D6:D8)</f>
        <v>5727.7554220000002</v>
      </c>
      <c r="E9" s="12">
        <f>SUM(E6:E8)</f>
        <v>99.556877443151876</v>
      </c>
      <c r="H9" s="2"/>
      <c r="I9" s="2"/>
    </row>
    <row r="10" spans="1:9" x14ac:dyDescent="0.2">
      <c r="A10" s="10"/>
      <c r="B10" s="10"/>
      <c r="C10" s="10"/>
      <c r="D10" s="10"/>
      <c r="E10" s="10"/>
    </row>
    <row r="11" spans="1:9" x14ac:dyDescent="0.2">
      <c r="A11" s="12" t="s">
        <v>133</v>
      </c>
      <c r="B11" s="10"/>
      <c r="C11" s="10"/>
      <c r="D11" s="12">
        <f>D9</f>
        <v>5727.7554220000002</v>
      </c>
      <c r="E11" s="12">
        <f>E9</f>
        <v>99.556877443151876</v>
      </c>
      <c r="H11" s="2"/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2" t="s">
        <v>175</v>
      </c>
      <c r="B13" s="10"/>
      <c r="C13" s="10"/>
      <c r="D13" s="12">
        <v>25.493945700000001</v>
      </c>
      <c r="E13" s="12">
        <f>D13/$D$15*100</f>
        <v>0.44312255684811064</v>
      </c>
      <c r="H13" s="2"/>
      <c r="I13" s="2"/>
    </row>
    <row r="14" spans="1:9" x14ac:dyDescent="0.2">
      <c r="A14" s="10"/>
      <c r="B14" s="10"/>
      <c r="C14" s="10"/>
      <c r="D14" s="10"/>
      <c r="E14" s="10"/>
    </row>
    <row r="15" spans="1:9" x14ac:dyDescent="0.2">
      <c r="A15" s="58" t="s">
        <v>176</v>
      </c>
      <c r="B15" s="7"/>
      <c r="C15" s="7"/>
      <c r="D15" s="58">
        <f>D11+D13</f>
        <v>5753.2493677000002</v>
      </c>
      <c r="E15" s="58">
        <f>E11+E13</f>
        <v>99.999999999999986</v>
      </c>
      <c r="H15" s="2"/>
      <c r="I15" s="2"/>
    </row>
    <row r="17" spans="1:2" x14ac:dyDescent="0.2">
      <c r="A17" s="14" t="s">
        <v>179</v>
      </c>
    </row>
    <row r="18" spans="1:2" x14ac:dyDescent="0.2">
      <c r="A18" s="14" t="s">
        <v>180</v>
      </c>
    </row>
    <row r="19" spans="1:2" x14ac:dyDescent="0.2">
      <c r="A19" s="14" t="s">
        <v>648</v>
      </c>
    </row>
    <row r="20" spans="1:2" x14ac:dyDescent="0.2">
      <c r="A20" s="2" t="s">
        <v>624</v>
      </c>
      <c r="B20" s="15">
        <v>9.9705999999999992</v>
      </c>
    </row>
    <row r="21" spans="1:2" x14ac:dyDescent="0.2">
      <c r="A21" s="2" t="s">
        <v>623</v>
      </c>
      <c r="B21" s="15">
        <v>9.5428999999999995</v>
      </c>
    </row>
    <row r="22" spans="1:2" x14ac:dyDescent="0.2">
      <c r="A22" s="2" t="s">
        <v>663</v>
      </c>
      <c r="B22" s="15">
        <v>9.9705999999999992</v>
      </c>
    </row>
    <row r="23" spans="1:2" x14ac:dyDescent="0.2">
      <c r="A23" s="2" t="s">
        <v>662</v>
      </c>
      <c r="B23" s="15">
        <v>9.5428999999999995</v>
      </c>
    </row>
    <row r="25" spans="1:2" x14ac:dyDescent="0.2">
      <c r="A25" s="14" t="s">
        <v>181</v>
      </c>
    </row>
    <row r="26" spans="1:2" x14ac:dyDescent="0.2">
      <c r="A26" s="2" t="s">
        <v>662</v>
      </c>
      <c r="B26" s="15">
        <v>12.095800000000001</v>
      </c>
    </row>
    <row r="27" spans="1:2" x14ac:dyDescent="0.2">
      <c r="A27" s="2" t="s">
        <v>624</v>
      </c>
      <c r="B27" s="15">
        <v>12.7614</v>
      </c>
    </row>
    <row r="28" spans="1:2" x14ac:dyDescent="0.2">
      <c r="A28" s="2" t="s">
        <v>623</v>
      </c>
      <c r="B28" s="15">
        <v>12.095800000000001</v>
      </c>
    </row>
    <row r="29" spans="1:2" x14ac:dyDescent="0.2">
      <c r="A29" s="2" t="s">
        <v>663</v>
      </c>
      <c r="B29" s="15">
        <v>12.7614</v>
      </c>
    </row>
    <row r="31" spans="1:2" s="3" customFormat="1" x14ac:dyDescent="0.2">
      <c r="A31" s="14" t="s">
        <v>182</v>
      </c>
      <c r="B31" s="59" t="s">
        <v>183</v>
      </c>
    </row>
    <row r="32" spans="1:2" s="3" customFormat="1" x14ac:dyDescent="0.2">
      <c r="A32" s="14"/>
      <c r="B32" s="59"/>
    </row>
    <row r="33" spans="1:2" s="3" customFormat="1" x14ac:dyDescent="0.2">
      <c r="A33" s="14" t="s">
        <v>1058</v>
      </c>
      <c r="B33" s="60">
        <v>0.18840860148264035</v>
      </c>
    </row>
  </sheetData>
  <mergeCells count="1">
    <mergeCell ref="A1:D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57" t="s">
        <v>1392</v>
      </c>
      <c r="B1" s="57"/>
      <c r="C1" s="57"/>
      <c r="D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1393</v>
      </c>
      <c r="B5" s="10"/>
      <c r="C5" s="10"/>
      <c r="D5" s="10"/>
      <c r="E5" s="10"/>
    </row>
    <row r="6" spans="1:5" x14ac:dyDescent="0.2">
      <c r="A6" s="10" t="s">
        <v>1386</v>
      </c>
      <c r="B6" s="10" t="s">
        <v>1387</v>
      </c>
      <c r="C6" s="10">
        <v>1494599.3489999999</v>
      </c>
      <c r="D6" s="10">
        <v>55839.008869999998</v>
      </c>
      <c r="E6" s="10">
        <v>64.251748922559329</v>
      </c>
    </row>
    <row r="7" spans="1:5" x14ac:dyDescent="0.2">
      <c r="A7" s="10" t="s">
        <v>1388</v>
      </c>
      <c r="B7" s="10" t="s">
        <v>1389</v>
      </c>
      <c r="C7" s="10">
        <v>6446173.9019999998</v>
      </c>
      <c r="D7" s="10">
        <v>31160.08267</v>
      </c>
      <c r="E7" s="10">
        <v>35.854680242984621</v>
      </c>
    </row>
    <row r="8" spans="1:5" x14ac:dyDescent="0.2">
      <c r="A8" s="12" t="s">
        <v>133</v>
      </c>
      <c r="B8" s="10"/>
      <c r="C8" s="10"/>
      <c r="D8" s="12">
        <f>SUM(D6:D7)</f>
        <v>86999.091539999994</v>
      </c>
      <c r="E8" s="12">
        <f>SUM(E6:E7)</f>
        <v>100.10642916554394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2" t="s">
        <v>133</v>
      </c>
      <c r="B10" s="10"/>
      <c r="C10" s="10"/>
      <c r="D10" s="12">
        <v>86999.091539999994</v>
      </c>
      <c r="E10" s="12">
        <v>100.10642916554394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175</v>
      </c>
      <c r="B12" s="10"/>
      <c r="C12" s="10"/>
      <c r="D12" s="12">
        <v>-92.493966599999993</v>
      </c>
      <c r="E12" s="12">
        <v>-0.11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58" t="s">
        <v>176</v>
      </c>
      <c r="B14" s="7"/>
      <c r="C14" s="7"/>
      <c r="D14" s="58">
        <v>86906.597573399995</v>
      </c>
      <c r="E14" s="58">
        <f xml:space="preserve"> ROUND(SUM(E10:E13),2)</f>
        <v>100</v>
      </c>
    </row>
    <row r="16" spans="1:5" x14ac:dyDescent="0.2">
      <c r="A16" s="14" t="s">
        <v>179</v>
      </c>
    </row>
    <row r="17" spans="1:5" x14ac:dyDescent="0.2">
      <c r="A17" s="14" t="s">
        <v>180</v>
      </c>
    </row>
    <row r="18" spans="1:5" x14ac:dyDescent="0.2">
      <c r="A18" s="14" t="s">
        <v>648</v>
      </c>
    </row>
    <row r="19" spans="1:5" x14ac:dyDescent="0.2">
      <c r="A19" s="2" t="s">
        <v>624</v>
      </c>
      <c r="B19" s="15">
        <v>40.444000000000003</v>
      </c>
    </row>
    <row r="20" spans="1:5" x14ac:dyDescent="0.2">
      <c r="A20" s="2" t="s">
        <v>663</v>
      </c>
      <c r="B20" s="15">
        <v>76.426900000000003</v>
      </c>
    </row>
    <row r="21" spans="1:5" x14ac:dyDescent="0.2">
      <c r="A21" s="2" t="s">
        <v>662</v>
      </c>
      <c r="B21" s="15">
        <v>73.251800000000003</v>
      </c>
    </row>
    <row r="22" spans="1:5" x14ac:dyDescent="0.2">
      <c r="A22" s="2" t="s">
        <v>623</v>
      </c>
      <c r="B22" s="15">
        <v>38.465200000000003</v>
      </c>
    </row>
    <row r="24" spans="1:5" x14ac:dyDescent="0.2">
      <c r="A24" s="14" t="s">
        <v>181</v>
      </c>
    </row>
    <row r="25" spans="1:5" x14ac:dyDescent="0.2">
      <c r="A25" s="2" t="s">
        <v>623</v>
      </c>
      <c r="B25" s="15">
        <v>39.060600000000001</v>
      </c>
    </row>
    <row r="26" spans="1:5" x14ac:dyDescent="0.2">
      <c r="A26" s="2" t="s">
        <v>663</v>
      </c>
      <c r="B26" s="15">
        <v>81.478300000000004</v>
      </c>
    </row>
    <row r="27" spans="1:5" x14ac:dyDescent="0.2">
      <c r="A27" s="2" t="s">
        <v>624</v>
      </c>
      <c r="B27" s="15">
        <v>41.372100000000003</v>
      </c>
    </row>
    <row r="28" spans="1:5" x14ac:dyDescent="0.2">
      <c r="A28" s="2" t="s">
        <v>662</v>
      </c>
      <c r="B28" s="15">
        <v>77.689099999999996</v>
      </c>
    </row>
    <row r="30" spans="1:5" x14ac:dyDescent="0.2">
      <c r="A30" s="14" t="s">
        <v>182</v>
      </c>
      <c r="B30" s="59"/>
      <c r="C30" s="3"/>
      <c r="D30" s="3"/>
      <c r="E30" s="3"/>
    </row>
    <row r="31" spans="1:5" x14ac:dyDescent="0.2">
      <c r="A31" s="18" t="s">
        <v>608</v>
      </c>
      <c r="B31" s="19"/>
      <c r="C31" s="29" t="s">
        <v>609</v>
      </c>
      <c r="D31" s="30"/>
      <c r="E31" s="3"/>
    </row>
    <row r="32" spans="1:5" x14ac:dyDescent="0.2">
      <c r="A32" s="31"/>
      <c r="B32" s="32"/>
      <c r="C32" s="20" t="s">
        <v>610</v>
      </c>
      <c r="D32" s="20" t="s">
        <v>611</v>
      </c>
      <c r="E32" s="3"/>
    </row>
    <row r="33" spans="1:5" x14ac:dyDescent="0.2">
      <c r="A33" s="21" t="s">
        <v>623</v>
      </c>
      <c r="B33" s="22"/>
      <c r="C33" s="23">
        <v>1.2278505340000001</v>
      </c>
      <c r="D33" s="23">
        <v>1.1375802960000001</v>
      </c>
      <c r="E33" s="3"/>
    </row>
    <row r="34" spans="1:5" x14ac:dyDescent="0.2">
      <c r="A34" s="21" t="s">
        <v>624</v>
      </c>
      <c r="B34" s="22"/>
      <c r="C34" s="23">
        <v>1.2278505340000001</v>
      </c>
      <c r="D34" s="23">
        <v>1.1375802960000001</v>
      </c>
      <c r="E34" s="3"/>
    </row>
    <row r="35" spans="1:5" x14ac:dyDescent="0.2">
      <c r="A35" s="24"/>
      <c r="B35" s="24"/>
      <c r="C35" s="25"/>
      <c r="D35" s="25"/>
      <c r="E35" s="3"/>
    </row>
    <row r="36" spans="1:5" x14ac:dyDescent="0.2">
      <c r="A36" s="14" t="s">
        <v>1058</v>
      </c>
      <c r="B36" s="60">
        <v>0.46702965090827436</v>
      </c>
      <c r="C36" s="3"/>
      <c r="D36" s="3"/>
      <c r="E36" s="3"/>
    </row>
  </sheetData>
  <mergeCells count="3">
    <mergeCell ref="A1:D1"/>
    <mergeCell ref="C31:D31"/>
    <mergeCell ref="A32:B3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33.85546875" style="2" customWidth="1"/>
    <col min="3" max="3" width="7.8554687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57" t="s">
        <v>1394</v>
      </c>
      <c r="B1" s="57"/>
      <c r="C1" s="57"/>
      <c r="D1" s="57"/>
    </row>
    <row r="3" spans="1:9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9" x14ac:dyDescent="0.2">
      <c r="A4" s="7"/>
      <c r="B4" s="7"/>
      <c r="C4" s="7"/>
      <c r="D4" s="7"/>
      <c r="E4" s="7"/>
    </row>
    <row r="5" spans="1:9" x14ac:dyDescent="0.2">
      <c r="A5" s="37" t="s">
        <v>1288</v>
      </c>
      <c r="B5" s="35"/>
      <c r="C5" s="35"/>
      <c r="D5" s="61"/>
      <c r="E5" s="34"/>
    </row>
    <row r="6" spans="1:9" x14ac:dyDescent="0.2">
      <c r="A6" s="35" t="s">
        <v>1395</v>
      </c>
      <c r="B6" s="62" t="s">
        <v>1396</v>
      </c>
      <c r="C6" s="35">
        <v>75668.660999999993</v>
      </c>
      <c r="D6" s="35">
        <v>1939.060516</v>
      </c>
      <c r="E6" s="35">
        <v>98.830220775518441</v>
      </c>
    </row>
    <row r="7" spans="1:9" x14ac:dyDescent="0.2">
      <c r="A7" s="10"/>
      <c r="B7" s="10"/>
      <c r="C7" s="10"/>
      <c r="D7" s="10"/>
      <c r="E7" s="10"/>
    </row>
    <row r="8" spans="1:9" x14ac:dyDescent="0.2">
      <c r="A8" s="12" t="s">
        <v>133</v>
      </c>
      <c r="B8" s="10"/>
      <c r="C8" s="10"/>
      <c r="D8" s="12">
        <f>D6</f>
        <v>1939.060516</v>
      </c>
      <c r="E8" s="12">
        <f>E6</f>
        <v>98.830220775518441</v>
      </c>
      <c r="H8" s="2"/>
      <c r="I8" s="2"/>
    </row>
    <row r="9" spans="1:9" x14ac:dyDescent="0.2">
      <c r="A9" s="10"/>
      <c r="B9" s="10"/>
      <c r="C9" s="10"/>
      <c r="D9" s="10"/>
      <c r="E9" s="10"/>
    </row>
    <row r="10" spans="1:9" x14ac:dyDescent="0.2">
      <c r="A10" s="12" t="s">
        <v>175</v>
      </c>
      <c r="B10" s="10"/>
      <c r="C10" s="10"/>
      <c r="D10" s="12">
        <v>22.951205500000015</v>
      </c>
      <c r="E10" s="12">
        <v>1.1697792244815606</v>
      </c>
      <c r="H10" s="2"/>
      <c r="I10" s="2"/>
    </row>
    <row r="11" spans="1:9" x14ac:dyDescent="0.2">
      <c r="A11" s="10"/>
      <c r="B11" s="10"/>
      <c r="C11" s="10"/>
      <c r="D11" s="10"/>
      <c r="E11" s="10"/>
    </row>
    <row r="12" spans="1:9" x14ac:dyDescent="0.2">
      <c r="A12" s="58" t="s">
        <v>176</v>
      </c>
      <c r="B12" s="7"/>
      <c r="C12" s="7"/>
      <c r="D12" s="58">
        <f>D8+D10</f>
        <v>1962.0117215</v>
      </c>
      <c r="E12" s="58">
        <f>E8+E10</f>
        <v>100</v>
      </c>
      <c r="H12" s="2"/>
      <c r="I12" s="2"/>
    </row>
    <row r="14" spans="1:9" x14ac:dyDescent="0.2">
      <c r="A14" s="14" t="s">
        <v>179</v>
      </c>
    </row>
    <row r="15" spans="1:9" x14ac:dyDescent="0.2">
      <c r="A15" s="14" t="s">
        <v>180</v>
      </c>
    </row>
    <row r="16" spans="1:9" x14ac:dyDescent="0.2">
      <c r="A16" s="14" t="s">
        <v>648</v>
      </c>
    </row>
    <row r="17" spans="1:2" x14ac:dyDescent="0.2">
      <c r="A17" s="2" t="s">
        <v>624</v>
      </c>
      <c r="B17" s="15">
        <v>9.9705999999999992</v>
      </c>
    </row>
    <row r="18" spans="1:2" x14ac:dyDescent="0.2">
      <c r="A18" s="2" t="s">
        <v>623</v>
      </c>
      <c r="B18" s="15">
        <v>9.5428999999999995</v>
      </c>
    </row>
    <row r="19" spans="1:2" x14ac:dyDescent="0.2">
      <c r="A19" s="2" t="s">
        <v>663</v>
      </c>
      <c r="B19" s="15">
        <v>9.9705999999999992</v>
      </c>
    </row>
    <row r="20" spans="1:2" x14ac:dyDescent="0.2">
      <c r="A20" s="2" t="s">
        <v>662</v>
      </c>
      <c r="B20" s="15">
        <v>9.5428999999999995</v>
      </c>
    </row>
    <row r="22" spans="1:2" x14ac:dyDescent="0.2">
      <c r="A22" s="14" t="s">
        <v>181</v>
      </c>
    </row>
    <row r="23" spans="1:2" x14ac:dyDescent="0.2">
      <c r="A23" s="2" t="s">
        <v>662</v>
      </c>
      <c r="B23" s="15">
        <v>10.0967</v>
      </c>
    </row>
    <row r="24" spans="1:2" x14ac:dyDescent="0.2">
      <c r="A24" s="2" t="s">
        <v>623</v>
      </c>
      <c r="B24" s="15">
        <v>10.0967</v>
      </c>
    </row>
    <row r="25" spans="1:2" x14ac:dyDescent="0.2">
      <c r="A25" s="2" t="s">
        <v>624</v>
      </c>
      <c r="B25" s="15">
        <v>10.6107</v>
      </c>
    </row>
    <row r="26" spans="1:2" x14ac:dyDescent="0.2">
      <c r="A26" s="2" t="s">
        <v>663</v>
      </c>
      <c r="B26" s="15">
        <v>10.6107</v>
      </c>
    </row>
    <row r="28" spans="1:2" s="3" customFormat="1" x14ac:dyDescent="0.2">
      <c r="A28" s="14" t="s">
        <v>182</v>
      </c>
      <c r="B28" s="59" t="s">
        <v>183</v>
      </c>
    </row>
    <row r="29" spans="1:2" s="3" customFormat="1" x14ac:dyDescent="0.2">
      <c r="A29" s="14"/>
      <c r="B29" s="59"/>
    </row>
    <row r="30" spans="1:2" s="3" customFormat="1" x14ac:dyDescent="0.2">
      <c r="A30" s="14" t="s">
        <v>1058</v>
      </c>
      <c r="B30" s="60">
        <v>3.5204872401424468E-2</v>
      </c>
    </row>
  </sheetData>
  <mergeCells count="1">
    <mergeCell ref="A1:D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9.14062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" style="3" bestFit="1" customWidth="1"/>
    <col min="9" max="16384" width="9.140625" style="3"/>
  </cols>
  <sheetData>
    <row r="1" spans="1:6" x14ac:dyDescent="0.2">
      <c r="A1" s="57" t="s">
        <v>1397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1191182</v>
      </c>
      <c r="E8" s="10">
        <v>22303.691770000001</v>
      </c>
      <c r="F8" s="10">
        <f>E8/$E$66*100</f>
        <v>7.366313873466904</v>
      </c>
    </row>
    <row r="9" spans="1:6" x14ac:dyDescent="0.2">
      <c r="A9" s="10" t="s">
        <v>12</v>
      </c>
      <c r="B9" s="10" t="s">
        <v>13</v>
      </c>
      <c r="C9" s="10" t="s">
        <v>11</v>
      </c>
      <c r="D9" s="10">
        <v>3206084</v>
      </c>
      <c r="E9" s="10">
        <v>18080.710719999999</v>
      </c>
      <c r="F9" s="10">
        <f t="shared" ref="F9:F55" si="0">E9/$E$66*100</f>
        <v>5.9715759880624359</v>
      </c>
    </row>
    <row r="10" spans="1:6" x14ac:dyDescent="0.2">
      <c r="A10" s="10" t="s">
        <v>14</v>
      </c>
      <c r="B10" s="10" t="s">
        <v>15</v>
      </c>
      <c r="C10" s="10" t="s">
        <v>16</v>
      </c>
      <c r="D10" s="10">
        <v>2290528</v>
      </c>
      <c r="E10" s="10">
        <v>17204.15581</v>
      </c>
      <c r="F10" s="10">
        <f t="shared" si="0"/>
        <v>5.6820733056825796</v>
      </c>
    </row>
    <row r="11" spans="1:6" x14ac:dyDescent="0.2">
      <c r="A11" s="10" t="s">
        <v>17</v>
      </c>
      <c r="B11" s="10" t="s">
        <v>18</v>
      </c>
      <c r="C11" s="10" t="s">
        <v>11</v>
      </c>
      <c r="D11" s="10">
        <v>1499093</v>
      </c>
      <c r="E11" s="10">
        <v>15143.83749</v>
      </c>
      <c r="F11" s="10">
        <f t="shared" si="0"/>
        <v>5.0016051759719602</v>
      </c>
    </row>
    <row r="12" spans="1:6" x14ac:dyDescent="0.2">
      <c r="A12" s="10" t="s">
        <v>19</v>
      </c>
      <c r="B12" s="10" t="s">
        <v>20</v>
      </c>
      <c r="C12" s="10" t="s">
        <v>21</v>
      </c>
      <c r="D12" s="10">
        <v>845005</v>
      </c>
      <c r="E12" s="10">
        <v>11558.400890000001</v>
      </c>
      <c r="F12" s="10">
        <f t="shared" si="0"/>
        <v>3.8174311996914407</v>
      </c>
    </row>
    <row r="13" spans="1:6" x14ac:dyDescent="0.2">
      <c r="A13" s="10" t="s">
        <v>40</v>
      </c>
      <c r="B13" s="10" t="s">
        <v>41</v>
      </c>
      <c r="C13" s="10" t="s">
        <v>42</v>
      </c>
      <c r="D13" s="10">
        <v>3326777</v>
      </c>
      <c r="E13" s="10">
        <v>9100.3984839999994</v>
      </c>
      <c r="F13" s="10">
        <f t="shared" si="0"/>
        <v>3.0056186347111797</v>
      </c>
    </row>
    <row r="14" spans="1:6" x14ac:dyDescent="0.2">
      <c r="A14" s="10" t="s">
        <v>29</v>
      </c>
      <c r="B14" s="10" t="s">
        <v>30</v>
      </c>
      <c r="C14" s="10" t="s">
        <v>31</v>
      </c>
      <c r="D14" s="10">
        <v>4945746</v>
      </c>
      <c r="E14" s="10">
        <v>8753.9704199999996</v>
      </c>
      <c r="F14" s="10">
        <f t="shared" si="0"/>
        <v>2.8912026949503034</v>
      </c>
    </row>
    <row r="15" spans="1:6" x14ac:dyDescent="0.2">
      <c r="A15" s="10" t="s">
        <v>50</v>
      </c>
      <c r="B15" s="10" t="s">
        <v>51</v>
      </c>
      <c r="C15" s="10" t="s">
        <v>52</v>
      </c>
      <c r="D15" s="10">
        <v>2204308</v>
      </c>
      <c r="E15" s="10">
        <v>8564.8387340000008</v>
      </c>
      <c r="F15" s="10">
        <f t="shared" si="0"/>
        <v>2.8287375489618736</v>
      </c>
    </row>
    <row r="16" spans="1:6" x14ac:dyDescent="0.2">
      <c r="A16" s="10" t="s">
        <v>1038</v>
      </c>
      <c r="B16" s="10" t="s">
        <v>1039</v>
      </c>
      <c r="C16" s="10" t="s">
        <v>16</v>
      </c>
      <c r="D16" s="10">
        <v>3415915</v>
      </c>
      <c r="E16" s="10">
        <v>8338.2485149999993</v>
      </c>
      <c r="F16" s="10">
        <f t="shared" si="0"/>
        <v>2.7539008496824877</v>
      </c>
    </row>
    <row r="17" spans="1:6" x14ac:dyDescent="0.2">
      <c r="A17" s="10" t="s">
        <v>22</v>
      </c>
      <c r="B17" s="10" t="s">
        <v>23</v>
      </c>
      <c r="C17" s="10" t="s">
        <v>11</v>
      </c>
      <c r="D17" s="10">
        <v>2677732</v>
      </c>
      <c r="E17" s="10">
        <v>8298.2914679999994</v>
      </c>
      <c r="F17" s="10">
        <f t="shared" si="0"/>
        <v>2.7407041039287301</v>
      </c>
    </row>
    <row r="18" spans="1:6" x14ac:dyDescent="0.2">
      <c r="A18" s="10" t="s">
        <v>55</v>
      </c>
      <c r="B18" s="10" t="s">
        <v>56</v>
      </c>
      <c r="C18" s="10" t="s">
        <v>49</v>
      </c>
      <c r="D18" s="10">
        <v>3229392</v>
      </c>
      <c r="E18" s="10">
        <v>8226.8761200000008</v>
      </c>
      <c r="F18" s="10">
        <f t="shared" si="0"/>
        <v>2.7171175213048406</v>
      </c>
    </row>
    <row r="19" spans="1:6" x14ac:dyDescent="0.2">
      <c r="A19" s="10" t="s">
        <v>45</v>
      </c>
      <c r="B19" s="10" t="s">
        <v>46</v>
      </c>
      <c r="C19" s="10" t="s">
        <v>31</v>
      </c>
      <c r="D19" s="10">
        <v>3950093</v>
      </c>
      <c r="E19" s="10">
        <v>7914.0113259999998</v>
      </c>
      <c r="F19" s="10">
        <f t="shared" si="0"/>
        <v>2.6137866334712179</v>
      </c>
    </row>
    <row r="20" spans="1:6" x14ac:dyDescent="0.2">
      <c r="A20" s="10" t="s">
        <v>24</v>
      </c>
      <c r="B20" s="10" t="s">
        <v>25</v>
      </c>
      <c r="C20" s="10" t="s">
        <v>26</v>
      </c>
      <c r="D20" s="10">
        <v>1473483</v>
      </c>
      <c r="E20" s="10">
        <v>7804.3027099999999</v>
      </c>
      <c r="F20" s="10">
        <f t="shared" si="0"/>
        <v>2.5775528068736557</v>
      </c>
    </row>
    <row r="21" spans="1:6" x14ac:dyDescent="0.2">
      <c r="A21" s="10" t="s">
        <v>407</v>
      </c>
      <c r="B21" s="10" t="s">
        <v>408</v>
      </c>
      <c r="C21" s="10" t="s">
        <v>21</v>
      </c>
      <c r="D21" s="10">
        <v>1259938</v>
      </c>
      <c r="E21" s="10">
        <v>7242.7535930000004</v>
      </c>
      <c r="F21" s="10">
        <f t="shared" si="0"/>
        <v>2.3920881271315277</v>
      </c>
    </row>
    <row r="22" spans="1:6" x14ac:dyDescent="0.2">
      <c r="A22" s="10" t="s">
        <v>32</v>
      </c>
      <c r="B22" s="10" t="s">
        <v>33</v>
      </c>
      <c r="C22" s="10" t="s">
        <v>34</v>
      </c>
      <c r="D22" s="10">
        <v>671388</v>
      </c>
      <c r="E22" s="10">
        <v>6996.1986539999998</v>
      </c>
      <c r="F22" s="10">
        <f t="shared" si="0"/>
        <v>2.3106576139027535</v>
      </c>
    </row>
    <row r="23" spans="1:6" x14ac:dyDescent="0.2">
      <c r="A23" s="10" t="s">
        <v>37</v>
      </c>
      <c r="B23" s="10" t="s">
        <v>38</v>
      </c>
      <c r="C23" s="10" t="s">
        <v>39</v>
      </c>
      <c r="D23" s="10">
        <v>271771</v>
      </c>
      <c r="E23" s="10">
        <v>6561.0954819999997</v>
      </c>
      <c r="F23" s="10">
        <f t="shared" si="0"/>
        <v>2.1669546536330033</v>
      </c>
    </row>
    <row r="24" spans="1:6" x14ac:dyDescent="0.2">
      <c r="A24" s="10" t="s">
        <v>47</v>
      </c>
      <c r="B24" s="10" t="s">
        <v>48</v>
      </c>
      <c r="C24" s="10" t="s">
        <v>49</v>
      </c>
      <c r="D24" s="10">
        <v>2774762</v>
      </c>
      <c r="E24" s="10">
        <v>6312.5835500000003</v>
      </c>
      <c r="F24" s="10">
        <f t="shared" si="0"/>
        <v>2.0848777978688844</v>
      </c>
    </row>
    <row r="25" spans="1:6" x14ac:dyDescent="0.2">
      <c r="A25" s="10" t="s">
        <v>35</v>
      </c>
      <c r="B25" s="10" t="s">
        <v>36</v>
      </c>
      <c r="C25" s="10" t="s">
        <v>34</v>
      </c>
      <c r="D25" s="10">
        <v>1245726</v>
      </c>
      <c r="E25" s="10">
        <v>6279.0819030000002</v>
      </c>
      <c r="F25" s="10">
        <f t="shared" si="0"/>
        <v>2.0738130983731695</v>
      </c>
    </row>
    <row r="26" spans="1:6" x14ac:dyDescent="0.2">
      <c r="A26" s="10" t="s">
        <v>65</v>
      </c>
      <c r="B26" s="10" t="s">
        <v>66</v>
      </c>
      <c r="C26" s="10" t="s">
        <v>16</v>
      </c>
      <c r="D26" s="10">
        <v>809090</v>
      </c>
      <c r="E26" s="10">
        <v>6235.6566300000004</v>
      </c>
      <c r="F26" s="10">
        <f t="shared" si="0"/>
        <v>2.0594708901747381</v>
      </c>
    </row>
    <row r="27" spans="1:6" x14ac:dyDescent="0.2">
      <c r="A27" s="10" t="s">
        <v>62</v>
      </c>
      <c r="B27" s="10" t="s">
        <v>63</v>
      </c>
      <c r="C27" s="10" t="s">
        <v>64</v>
      </c>
      <c r="D27" s="10">
        <v>3321949</v>
      </c>
      <c r="E27" s="10">
        <v>5728.701051</v>
      </c>
      <c r="F27" s="10">
        <f t="shared" si="0"/>
        <v>1.8920369983630621</v>
      </c>
    </row>
    <row r="28" spans="1:6" x14ac:dyDescent="0.2">
      <c r="A28" s="10" t="s">
        <v>85</v>
      </c>
      <c r="B28" s="10" t="s">
        <v>86</v>
      </c>
      <c r="C28" s="10" t="s">
        <v>39</v>
      </c>
      <c r="D28" s="10">
        <v>1160468</v>
      </c>
      <c r="E28" s="10">
        <v>5030.62878</v>
      </c>
      <c r="F28" s="10">
        <f t="shared" si="0"/>
        <v>1.6614823660816707</v>
      </c>
    </row>
    <row r="29" spans="1:6" x14ac:dyDescent="0.2">
      <c r="A29" s="10" t="s">
        <v>1042</v>
      </c>
      <c r="B29" s="10" t="s">
        <v>1043</v>
      </c>
      <c r="C29" s="10" t="s">
        <v>411</v>
      </c>
      <c r="D29" s="10">
        <v>251012</v>
      </c>
      <c r="E29" s="10">
        <v>4846.5396959999998</v>
      </c>
      <c r="F29" s="10">
        <f t="shared" si="0"/>
        <v>1.6006826568941985</v>
      </c>
    </row>
    <row r="30" spans="1:6" x14ac:dyDescent="0.2">
      <c r="A30" s="10" t="s">
        <v>73</v>
      </c>
      <c r="B30" s="10" t="s">
        <v>74</v>
      </c>
      <c r="C30" s="10" t="s">
        <v>75</v>
      </c>
      <c r="D30" s="10">
        <v>374946</v>
      </c>
      <c r="E30" s="10">
        <v>4477.4176589999997</v>
      </c>
      <c r="F30" s="10">
        <f t="shared" si="0"/>
        <v>1.4787715037902627</v>
      </c>
    </row>
    <row r="31" spans="1:6" x14ac:dyDescent="0.2">
      <c r="A31" s="10" t="s">
        <v>92</v>
      </c>
      <c r="B31" s="10" t="s">
        <v>93</v>
      </c>
      <c r="C31" s="10" t="s">
        <v>94</v>
      </c>
      <c r="D31" s="10">
        <v>378799</v>
      </c>
      <c r="E31" s="10">
        <v>4415.8493429999999</v>
      </c>
      <c r="F31" s="10">
        <f t="shared" si="0"/>
        <v>1.4584371329159831</v>
      </c>
    </row>
    <row r="32" spans="1:6" x14ac:dyDescent="0.2">
      <c r="A32" s="10" t="s">
        <v>43</v>
      </c>
      <c r="B32" s="10" t="s">
        <v>44</v>
      </c>
      <c r="C32" s="10" t="s">
        <v>11</v>
      </c>
      <c r="D32" s="10">
        <v>1394080</v>
      </c>
      <c r="E32" s="10">
        <v>4393.4431199999999</v>
      </c>
      <c r="F32" s="10">
        <f t="shared" si="0"/>
        <v>1.4510369557148752</v>
      </c>
    </row>
    <row r="33" spans="1:6" x14ac:dyDescent="0.2">
      <c r="A33" s="10" t="s">
        <v>59</v>
      </c>
      <c r="B33" s="10" t="s">
        <v>60</v>
      </c>
      <c r="C33" s="10" t="s">
        <v>61</v>
      </c>
      <c r="D33" s="10">
        <v>454075</v>
      </c>
      <c r="E33" s="10">
        <v>3896.6446129999999</v>
      </c>
      <c r="F33" s="10">
        <f t="shared" si="0"/>
        <v>1.286957673586608</v>
      </c>
    </row>
    <row r="34" spans="1:6" x14ac:dyDescent="0.2">
      <c r="A34" s="10" t="s">
        <v>76</v>
      </c>
      <c r="B34" s="10" t="s">
        <v>77</v>
      </c>
      <c r="C34" s="10" t="s">
        <v>78</v>
      </c>
      <c r="D34" s="10">
        <v>533182</v>
      </c>
      <c r="E34" s="10">
        <v>3497.1407380000001</v>
      </c>
      <c r="F34" s="10">
        <f t="shared" si="0"/>
        <v>1.1550122105994154</v>
      </c>
    </row>
    <row r="35" spans="1:6" x14ac:dyDescent="0.2">
      <c r="A35" s="10" t="s">
        <v>1046</v>
      </c>
      <c r="B35" s="10" t="s">
        <v>1047</v>
      </c>
      <c r="C35" s="10" t="s">
        <v>120</v>
      </c>
      <c r="D35" s="10">
        <v>505000</v>
      </c>
      <c r="E35" s="10">
        <v>3460.5124999999998</v>
      </c>
      <c r="F35" s="10">
        <f t="shared" si="0"/>
        <v>1.1429148815777253</v>
      </c>
    </row>
    <row r="36" spans="1:6" x14ac:dyDescent="0.2">
      <c r="A36" s="10" t="s">
        <v>1050</v>
      </c>
      <c r="B36" s="10" t="s">
        <v>1051</v>
      </c>
      <c r="C36" s="10" t="s">
        <v>120</v>
      </c>
      <c r="D36" s="10">
        <v>250000</v>
      </c>
      <c r="E36" s="10">
        <v>3330.875</v>
      </c>
      <c r="F36" s="10">
        <f t="shared" si="0"/>
        <v>1.1000990767047385</v>
      </c>
    </row>
    <row r="37" spans="1:6" x14ac:dyDescent="0.2">
      <c r="A37" s="10" t="s">
        <v>81</v>
      </c>
      <c r="B37" s="10" t="s">
        <v>82</v>
      </c>
      <c r="C37" s="10" t="s">
        <v>21</v>
      </c>
      <c r="D37" s="10">
        <v>306780</v>
      </c>
      <c r="E37" s="10">
        <v>3310.1561999999999</v>
      </c>
      <c r="F37" s="10">
        <f t="shared" si="0"/>
        <v>1.0932562102656105</v>
      </c>
    </row>
    <row r="38" spans="1:6" x14ac:dyDescent="0.2">
      <c r="A38" s="10" t="s">
        <v>95</v>
      </c>
      <c r="B38" s="10" t="s">
        <v>96</v>
      </c>
      <c r="C38" s="10" t="s">
        <v>34</v>
      </c>
      <c r="D38" s="10">
        <v>555835</v>
      </c>
      <c r="E38" s="10">
        <v>3241.9076380000001</v>
      </c>
      <c r="F38" s="10">
        <f t="shared" si="0"/>
        <v>1.0707155325029729</v>
      </c>
    </row>
    <row r="39" spans="1:6" x14ac:dyDescent="0.2">
      <c r="A39" s="10" t="s">
        <v>87</v>
      </c>
      <c r="B39" s="10" t="s">
        <v>88</v>
      </c>
      <c r="C39" s="10" t="s">
        <v>89</v>
      </c>
      <c r="D39" s="10">
        <v>1730461</v>
      </c>
      <c r="E39" s="10">
        <v>3077.6248890000002</v>
      </c>
      <c r="F39" s="10">
        <f t="shared" si="0"/>
        <v>1.0164573269283366</v>
      </c>
    </row>
    <row r="40" spans="1:6" x14ac:dyDescent="0.2">
      <c r="A40" s="10" t="s">
        <v>53</v>
      </c>
      <c r="B40" s="10" t="s">
        <v>54</v>
      </c>
      <c r="C40" s="10" t="s">
        <v>11</v>
      </c>
      <c r="D40" s="10">
        <v>185212</v>
      </c>
      <c r="E40" s="10">
        <v>3053.9606680000002</v>
      </c>
      <c r="F40" s="10">
        <f t="shared" si="0"/>
        <v>1.0086416665769165</v>
      </c>
    </row>
    <row r="41" spans="1:6" x14ac:dyDescent="0.2">
      <c r="A41" s="10" t="s">
        <v>83</v>
      </c>
      <c r="B41" s="10" t="s">
        <v>84</v>
      </c>
      <c r="C41" s="10" t="s">
        <v>75</v>
      </c>
      <c r="D41" s="10">
        <v>356295</v>
      </c>
      <c r="E41" s="10">
        <v>2993.5905899999998</v>
      </c>
      <c r="F41" s="10">
        <f t="shared" si="0"/>
        <v>0.98870304172056678</v>
      </c>
    </row>
    <row r="42" spans="1:6" x14ac:dyDescent="0.2">
      <c r="A42" s="10" t="s">
        <v>1044</v>
      </c>
      <c r="B42" s="10" t="s">
        <v>1045</v>
      </c>
      <c r="C42" s="10" t="s">
        <v>120</v>
      </c>
      <c r="D42" s="10">
        <v>385356</v>
      </c>
      <c r="E42" s="10">
        <v>2988.4357799999998</v>
      </c>
      <c r="F42" s="10">
        <f t="shared" si="0"/>
        <v>0.98700054561321104</v>
      </c>
    </row>
    <row r="43" spans="1:6" x14ac:dyDescent="0.2">
      <c r="A43" s="10" t="s">
        <v>79</v>
      </c>
      <c r="B43" s="10" t="s">
        <v>80</v>
      </c>
      <c r="C43" s="10" t="s">
        <v>52</v>
      </c>
      <c r="D43" s="10">
        <v>545944</v>
      </c>
      <c r="E43" s="10">
        <v>2826.3520880000001</v>
      </c>
      <c r="F43" s="10">
        <f t="shared" si="0"/>
        <v>0.93346862984990731</v>
      </c>
    </row>
    <row r="44" spans="1:6" x14ac:dyDescent="0.2">
      <c r="A44" s="10" t="s">
        <v>105</v>
      </c>
      <c r="B44" s="10" t="s">
        <v>106</v>
      </c>
      <c r="C44" s="10" t="s">
        <v>21</v>
      </c>
      <c r="D44" s="10">
        <v>249953</v>
      </c>
      <c r="E44" s="10">
        <v>2749.4830000000002</v>
      </c>
      <c r="F44" s="10">
        <f t="shared" si="0"/>
        <v>0.9080808225212218</v>
      </c>
    </row>
    <row r="45" spans="1:6" x14ac:dyDescent="0.2">
      <c r="A45" s="10" t="s">
        <v>67</v>
      </c>
      <c r="B45" s="10" t="s">
        <v>68</v>
      </c>
      <c r="C45" s="10" t="s">
        <v>11</v>
      </c>
      <c r="D45" s="10">
        <v>845153</v>
      </c>
      <c r="E45" s="10">
        <v>2653.78042</v>
      </c>
      <c r="F45" s="10">
        <f t="shared" si="0"/>
        <v>0.87647281564727364</v>
      </c>
    </row>
    <row r="46" spans="1:6" x14ac:dyDescent="0.2">
      <c r="A46" s="10" t="s">
        <v>1048</v>
      </c>
      <c r="B46" s="10" t="s">
        <v>1049</v>
      </c>
      <c r="C46" s="10" t="s">
        <v>120</v>
      </c>
      <c r="D46" s="10">
        <v>1614973</v>
      </c>
      <c r="E46" s="10">
        <v>2390.9675269999998</v>
      </c>
      <c r="F46" s="10">
        <f t="shared" si="0"/>
        <v>0.78967273430666451</v>
      </c>
    </row>
    <row r="47" spans="1:6" x14ac:dyDescent="0.2">
      <c r="A47" s="10" t="s">
        <v>1297</v>
      </c>
      <c r="B47" s="10" t="s">
        <v>1298</v>
      </c>
      <c r="C47" s="10" t="s">
        <v>26</v>
      </c>
      <c r="D47" s="10">
        <v>1578063</v>
      </c>
      <c r="E47" s="10">
        <v>1706.675135</v>
      </c>
      <c r="F47" s="10">
        <f t="shared" si="0"/>
        <v>0.56366922813027653</v>
      </c>
    </row>
    <row r="48" spans="1:6" x14ac:dyDescent="0.2">
      <c r="A48" s="10" t="s">
        <v>100</v>
      </c>
      <c r="B48" s="10" t="s">
        <v>101</v>
      </c>
      <c r="C48" s="10" t="s">
        <v>102</v>
      </c>
      <c r="D48" s="10">
        <v>423978</v>
      </c>
      <c r="E48" s="10">
        <v>1693.1561429999999</v>
      </c>
      <c r="F48" s="10">
        <f t="shared" si="0"/>
        <v>0.55920426603557805</v>
      </c>
    </row>
    <row r="49" spans="1:6" x14ac:dyDescent="0.2">
      <c r="A49" s="10" t="s">
        <v>110</v>
      </c>
      <c r="B49" s="10" t="s">
        <v>111</v>
      </c>
      <c r="C49" s="10" t="s">
        <v>34</v>
      </c>
      <c r="D49" s="10">
        <v>169681</v>
      </c>
      <c r="E49" s="10">
        <v>1511.009305</v>
      </c>
      <c r="F49" s="10">
        <f t="shared" si="0"/>
        <v>0.49904602884310234</v>
      </c>
    </row>
    <row r="50" spans="1:6" x14ac:dyDescent="0.2">
      <c r="A50" s="10" t="s">
        <v>97</v>
      </c>
      <c r="B50" s="10" t="s">
        <v>98</v>
      </c>
      <c r="C50" s="10" t="s">
        <v>1054</v>
      </c>
      <c r="D50" s="10">
        <v>1270904</v>
      </c>
      <c r="E50" s="10">
        <v>1497.124912</v>
      </c>
      <c r="F50" s="10">
        <f t="shared" si="0"/>
        <v>0.49446038455446772</v>
      </c>
    </row>
    <row r="51" spans="1:6" x14ac:dyDescent="0.2">
      <c r="A51" s="10" t="s">
        <v>114</v>
      </c>
      <c r="B51" s="10" t="s">
        <v>115</v>
      </c>
      <c r="C51" s="10" t="s">
        <v>39</v>
      </c>
      <c r="D51" s="10">
        <v>167169</v>
      </c>
      <c r="E51" s="10">
        <v>1479.6128189999999</v>
      </c>
      <c r="F51" s="10">
        <f t="shared" si="0"/>
        <v>0.48867660781698358</v>
      </c>
    </row>
    <row r="52" spans="1:6" x14ac:dyDescent="0.2">
      <c r="A52" s="10" t="s">
        <v>126</v>
      </c>
      <c r="B52" s="10" t="s">
        <v>127</v>
      </c>
      <c r="C52" s="10" t="s">
        <v>123</v>
      </c>
      <c r="D52" s="10">
        <v>1045995</v>
      </c>
      <c r="E52" s="10">
        <v>1427.783175</v>
      </c>
      <c r="F52" s="10">
        <f t="shared" si="0"/>
        <v>0.47155866027757271</v>
      </c>
    </row>
    <row r="53" spans="1:6" x14ac:dyDescent="0.2">
      <c r="A53" s="10" t="s">
        <v>116</v>
      </c>
      <c r="B53" s="10" t="s">
        <v>117</v>
      </c>
      <c r="C53" s="10" t="s">
        <v>21</v>
      </c>
      <c r="D53" s="10">
        <v>439370</v>
      </c>
      <c r="E53" s="10">
        <v>1416.9682499999999</v>
      </c>
      <c r="F53" s="10">
        <f t="shared" si="0"/>
        <v>0.46798677931322213</v>
      </c>
    </row>
    <row r="54" spans="1:6" x14ac:dyDescent="0.2">
      <c r="A54" s="10" t="s">
        <v>112</v>
      </c>
      <c r="B54" s="10" t="s">
        <v>113</v>
      </c>
      <c r="C54" s="10" t="s">
        <v>39</v>
      </c>
      <c r="D54" s="10">
        <v>226723</v>
      </c>
      <c r="E54" s="10">
        <v>1294.9284150000001</v>
      </c>
      <c r="F54" s="10">
        <f t="shared" si="0"/>
        <v>0.42768028032881161</v>
      </c>
    </row>
    <row r="55" spans="1:6" x14ac:dyDescent="0.2">
      <c r="A55" s="10" t="s">
        <v>118</v>
      </c>
      <c r="B55" s="10" t="s">
        <v>119</v>
      </c>
      <c r="C55" s="10" t="s">
        <v>120</v>
      </c>
      <c r="D55" s="10">
        <v>210346</v>
      </c>
      <c r="E55" s="10">
        <v>818.45628599999998</v>
      </c>
      <c r="F55" s="10">
        <f t="shared" si="0"/>
        <v>0.27031425813090831</v>
      </c>
    </row>
    <row r="56" spans="1:6" x14ac:dyDescent="0.2">
      <c r="A56" s="12" t="s">
        <v>133</v>
      </c>
      <c r="B56" s="10"/>
      <c r="C56" s="10"/>
      <c r="D56" s="10"/>
      <c r="E56" s="12">
        <f xml:space="preserve"> SUM(E8:E55)</f>
        <v>276128.83000900008</v>
      </c>
      <c r="F56" s="12">
        <f>SUM(F8:F55)</f>
        <v>91.197979793435834</v>
      </c>
    </row>
    <row r="57" spans="1:6" x14ac:dyDescent="0.2">
      <c r="A57" s="12"/>
      <c r="B57" s="10"/>
      <c r="C57" s="10"/>
      <c r="D57" s="10"/>
      <c r="E57" s="12"/>
      <c r="F57" s="12"/>
    </row>
    <row r="58" spans="1:6" x14ac:dyDescent="0.2">
      <c r="A58" s="37" t="s">
        <v>1268</v>
      </c>
      <c r="B58" s="35"/>
      <c r="C58" s="35"/>
      <c r="D58" s="35"/>
      <c r="E58" s="37"/>
      <c r="F58" s="37"/>
    </row>
    <row r="59" spans="1:6" x14ac:dyDescent="0.2">
      <c r="A59" s="35" t="s">
        <v>1274</v>
      </c>
      <c r="B59" s="35" t="s">
        <v>1398</v>
      </c>
      <c r="C59" s="35" t="s">
        <v>34</v>
      </c>
      <c r="D59" s="35">
        <v>60000</v>
      </c>
      <c r="E59" s="35">
        <v>2733.9871310000003</v>
      </c>
      <c r="F59" s="10">
        <f t="shared" ref="F59" si="1">E59/$E$66*100</f>
        <v>0.90296295073688959</v>
      </c>
    </row>
    <row r="60" spans="1:6" x14ac:dyDescent="0.2">
      <c r="A60" s="37" t="s">
        <v>133</v>
      </c>
      <c r="B60" s="35"/>
      <c r="C60" s="35"/>
      <c r="D60" s="35"/>
      <c r="E60" s="37">
        <f>E59</f>
        <v>2733.9871310000003</v>
      </c>
      <c r="F60" s="37">
        <f>F59</f>
        <v>0.90296295073688959</v>
      </c>
    </row>
    <row r="61" spans="1:6" x14ac:dyDescent="0.2">
      <c r="A61" s="37"/>
      <c r="B61" s="35"/>
      <c r="C61" s="35"/>
      <c r="D61" s="35"/>
      <c r="E61" s="37"/>
      <c r="F61" s="37"/>
    </row>
    <row r="62" spans="1:6" x14ac:dyDescent="0.2">
      <c r="A62" s="12" t="s">
        <v>133</v>
      </c>
      <c r="B62" s="10"/>
      <c r="C62" s="10"/>
      <c r="D62" s="10"/>
      <c r="E62" s="12">
        <f>E56+E60</f>
        <v>278862.81714000006</v>
      </c>
      <c r="F62" s="12">
        <f>F56+F60</f>
        <v>92.100942744172727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2" t="s">
        <v>175</v>
      </c>
      <c r="B64" s="10"/>
      <c r="C64" s="10"/>
      <c r="D64" s="10"/>
      <c r="E64" s="12">
        <v>23916.7297693</v>
      </c>
      <c r="F64" s="12">
        <f t="shared" ref="F64" si="2">E64/$E$66*100</f>
        <v>7.8990572558272714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58" t="s">
        <v>176</v>
      </c>
      <c r="B66" s="7"/>
      <c r="C66" s="7"/>
      <c r="D66" s="7"/>
      <c r="E66" s="58">
        <f>E62+E64</f>
        <v>302779.54690930003</v>
      </c>
      <c r="F66" s="58">
        <f>F62+F64</f>
        <v>100</v>
      </c>
    </row>
    <row r="68" spans="1:6" x14ac:dyDescent="0.2">
      <c r="A68" s="14" t="s">
        <v>179</v>
      </c>
    </row>
    <row r="69" spans="1:6" x14ac:dyDescent="0.2">
      <c r="A69" s="14" t="s">
        <v>180</v>
      </c>
    </row>
    <row r="70" spans="1:6" x14ac:dyDescent="0.2">
      <c r="A70" s="14" t="s">
        <v>648</v>
      </c>
    </row>
    <row r="71" spans="1:6" x14ac:dyDescent="0.2">
      <c r="A71" s="2" t="s">
        <v>624</v>
      </c>
      <c r="B71" s="15">
        <v>17.895099999999999</v>
      </c>
    </row>
    <row r="72" spans="1:6" x14ac:dyDescent="0.2">
      <c r="A72" s="2" t="s">
        <v>662</v>
      </c>
      <c r="B72" s="15">
        <v>73.143600000000006</v>
      </c>
    </row>
    <row r="73" spans="1:6" x14ac:dyDescent="0.2">
      <c r="A73" s="2" t="s">
        <v>663</v>
      </c>
      <c r="B73" s="15">
        <v>75.513000000000005</v>
      </c>
    </row>
    <row r="74" spans="1:6" x14ac:dyDescent="0.2">
      <c r="A74" s="2" t="s">
        <v>623</v>
      </c>
      <c r="B74" s="15">
        <v>17.200600000000001</v>
      </c>
    </row>
    <row r="76" spans="1:6" x14ac:dyDescent="0.2">
      <c r="A76" s="14" t="s">
        <v>181</v>
      </c>
    </row>
    <row r="77" spans="1:6" x14ac:dyDescent="0.2">
      <c r="A77" s="2" t="s">
        <v>623</v>
      </c>
      <c r="B77" s="15">
        <v>19.342400000000001</v>
      </c>
    </row>
    <row r="78" spans="1:6" x14ac:dyDescent="0.2">
      <c r="A78" s="2" t="s">
        <v>663</v>
      </c>
      <c r="B78" s="15">
        <v>85.257599999999996</v>
      </c>
    </row>
    <row r="79" spans="1:6" x14ac:dyDescent="0.2">
      <c r="A79" s="2" t="s">
        <v>624</v>
      </c>
      <c r="B79" s="15">
        <v>20.203900000000001</v>
      </c>
    </row>
    <row r="80" spans="1:6" x14ac:dyDescent="0.2">
      <c r="A80" s="2" t="s">
        <v>662</v>
      </c>
      <c r="B80" s="15">
        <v>82.251400000000004</v>
      </c>
    </row>
    <row r="82" spans="1:2" x14ac:dyDescent="0.2">
      <c r="A82" s="14" t="s">
        <v>182</v>
      </c>
      <c r="B82" s="59" t="s">
        <v>183</v>
      </c>
    </row>
    <row r="84" spans="1:2" x14ac:dyDescent="0.2">
      <c r="A84" s="14" t="s">
        <v>1058</v>
      </c>
      <c r="B84" s="60">
        <v>0.13931745150175845</v>
      </c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40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57" t="s">
        <v>1399</v>
      </c>
      <c r="B1" s="57"/>
      <c r="C1" s="57"/>
      <c r="D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1393</v>
      </c>
      <c r="B5" s="10"/>
      <c r="C5" s="10"/>
      <c r="D5" s="10"/>
      <c r="E5" s="10"/>
    </row>
    <row r="6" spans="1:5" x14ac:dyDescent="0.2">
      <c r="A6" s="10" t="s">
        <v>1400</v>
      </c>
      <c r="B6" s="10" t="s">
        <v>1401</v>
      </c>
      <c r="C6" s="10">
        <v>7546595.8159999996</v>
      </c>
      <c r="D6" s="10">
        <v>2405.3189379999999</v>
      </c>
      <c r="E6" s="10">
        <v>79.682974935432611</v>
      </c>
    </row>
    <row r="7" spans="1:5" x14ac:dyDescent="0.2">
      <c r="A7" s="10" t="s">
        <v>1388</v>
      </c>
      <c r="B7" s="10" t="s">
        <v>1389</v>
      </c>
      <c r="C7" s="10">
        <v>94489.192999999999</v>
      </c>
      <c r="D7" s="10">
        <v>456.7501762</v>
      </c>
      <c r="E7" s="10">
        <v>15.131138023700636</v>
      </c>
    </row>
    <row r="8" spans="1:5" x14ac:dyDescent="0.2">
      <c r="A8" s="10" t="s">
        <v>1402</v>
      </c>
      <c r="B8" s="10" t="s">
        <v>1403</v>
      </c>
      <c r="C8" s="10">
        <v>53111.709000000003</v>
      </c>
      <c r="D8" s="10">
        <v>153.28373819999999</v>
      </c>
      <c r="E8" s="10">
        <v>5.0779562227851276</v>
      </c>
    </row>
    <row r="9" spans="1:5" x14ac:dyDescent="0.2">
      <c r="A9" s="12" t="s">
        <v>133</v>
      </c>
      <c r="B9" s="10"/>
      <c r="C9" s="10"/>
      <c r="D9" s="12">
        <f>SUM(D6:D8)</f>
        <v>3015.3528523999998</v>
      </c>
      <c r="E9" s="12">
        <f>SUM(E6:E8)</f>
        <v>99.892069181918373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133</v>
      </c>
      <c r="B11" s="10"/>
      <c r="C11" s="10"/>
      <c r="D11" s="12">
        <v>3015.3528523999998</v>
      </c>
      <c r="E11" s="12">
        <v>99.892069181918373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175</v>
      </c>
      <c r="B13" s="10"/>
      <c r="C13" s="10"/>
      <c r="D13" s="12">
        <v>3.2635413999996672</v>
      </c>
      <c r="E13" s="12">
        <v>0.11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58" t="s">
        <v>176</v>
      </c>
      <c r="B15" s="7"/>
      <c r="C15" s="7"/>
      <c r="D15" s="58">
        <f>D11+D13</f>
        <v>3018.6163937999995</v>
      </c>
      <c r="E15" s="58">
        <f xml:space="preserve"> ROUND(SUM(E11:E14),2)</f>
        <v>100</v>
      </c>
    </row>
    <row r="17" spans="1:5" x14ac:dyDescent="0.2">
      <c r="A17" s="14" t="s">
        <v>179</v>
      </c>
    </row>
    <row r="18" spans="1:5" x14ac:dyDescent="0.2">
      <c r="A18" s="14" t="s">
        <v>180</v>
      </c>
    </row>
    <row r="19" spans="1:5" x14ac:dyDescent="0.2">
      <c r="A19" s="14" t="s">
        <v>648</v>
      </c>
    </row>
    <row r="20" spans="1:5" x14ac:dyDescent="0.2">
      <c r="A20" s="2" t="s">
        <v>646</v>
      </c>
      <c r="B20" s="15">
        <v>14.4923</v>
      </c>
    </row>
    <row r="21" spans="1:5" x14ac:dyDescent="0.2">
      <c r="A21" s="2" t="s">
        <v>671</v>
      </c>
      <c r="B21" s="15">
        <v>34.201599999999999</v>
      </c>
    </row>
    <row r="22" spans="1:5" x14ac:dyDescent="0.2">
      <c r="A22" s="2" t="s">
        <v>647</v>
      </c>
      <c r="B22" s="15">
        <v>14.7471</v>
      </c>
    </row>
    <row r="23" spans="1:5" x14ac:dyDescent="0.2">
      <c r="A23" s="2" t="s">
        <v>670</v>
      </c>
      <c r="B23" s="15">
        <v>33.567500000000003</v>
      </c>
    </row>
    <row r="25" spans="1:5" x14ac:dyDescent="0.2">
      <c r="A25" s="14" t="s">
        <v>181</v>
      </c>
    </row>
    <row r="26" spans="1:5" x14ac:dyDescent="0.2">
      <c r="A26" s="2" t="s">
        <v>670</v>
      </c>
      <c r="B26" s="15">
        <v>35.142899999999997</v>
      </c>
    </row>
    <row r="27" spans="1:5" x14ac:dyDescent="0.2">
      <c r="A27" s="2" t="s">
        <v>647</v>
      </c>
      <c r="B27" s="15">
        <v>14.9124</v>
      </c>
    </row>
    <row r="28" spans="1:5" x14ac:dyDescent="0.2">
      <c r="A28" s="2" t="s">
        <v>671</v>
      </c>
      <c r="B28" s="15">
        <v>35.882899999999999</v>
      </c>
    </row>
    <row r="29" spans="1:5" x14ac:dyDescent="0.2">
      <c r="A29" s="2" t="s">
        <v>646</v>
      </c>
      <c r="B29" s="15">
        <v>14.6159</v>
      </c>
    </row>
    <row r="31" spans="1:5" x14ac:dyDescent="0.2">
      <c r="A31" s="14" t="s">
        <v>182</v>
      </c>
      <c r="B31" s="59"/>
      <c r="C31" s="3"/>
      <c r="D31" s="3"/>
      <c r="E31" s="3"/>
    </row>
    <row r="32" spans="1:5" x14ac:dyDescent="0.2">
      <c r="A32" s="18" t="s">
        <v>608</v>
      </c>
      <c r="B32" s="19"/>
      <c r="C32" s="29" t="s">
        <v>609</v>
      </c>
      <c r="D32" s="30"/>
      <c r="E32" s="3"/>
    </row>
    <row r="33" spans="1:5" x14ac:dyDescent="0.2">
      <c r="A33" s="31"/>
      <c r="B33" s="32"/>
      <c r="C33" s="20" t="s">
        <v>610</v>
      </c>
      <c r="D33" s="20" t="s">
        <v>611</v>
      </c>
      <c r="E33" s="3"/>
    </row>
    <row r="34" spans="1:5" x14ac:dyDescent="0.2">
      <c r="A34" s="21" t="s">
        <v>623</v>
      </c>
      <c r="B34" s="22"/>
      <c r="C34" s="23">
        <v>0.39724576100000003</v>
      </c>
      <c r="D34" s="23">
        <v>0.36804068400000001</v>
      </c>
      <c r="E34" s="3"/>
    </row>
    <row r="35" spans="1:5" x14ac:dyDescent="0.2">
      <c r="A35" s="21" t="s">
        <v>624</v>
      </c>
      <c r="B35" s="22"/>
      <c r="C35" s="23">
        <v>0.39724576100000003</v>
      </c>
      <c r="D35" s="23">
        <v>0.36804068400000001</v>
      </c>
      <c r="E35" s="3"/>
    </row>
    <row r="36" spans="1:5" x14ac:dyDescent="0.2">
      <c r="A36" s="14"/>
      <c r="B36" s="59"/>
      <c r="C36" s="3"/>
      <c r="D36" s="3"/>
      <c r="E36" s="3"/>
    </row>
    <row r="37" spans="1:5" x14ac:dyDescent="0.2">
      <c r="A37" s="14" t="s">
        <v>1058</v>
      </c>
      <c r="B37" s="60">
        <v>4.671757228900171E-2</v>
      </c>
      <c r="C37" s="3"/>
      <c r="D37" s="3"/>
      <c r="E37" s="3"/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57" t="s">
        <v>1404</v>
      </c>
      <c r="B1" s="57"/>
      <c r="C1" s="57"/>
      <c r="D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1393</v>
      </c>
      <c r="B5" s="10"/>
      <c r="C5" s="10"/>
      <c r="D5" s="10"/>
      <c r="E5" s="10"/>
    </row>
    <row r="6" spans="1:5" x14ac:dyDescent="0.2">
      <c r="A6" s="10" t="s">
        <v>1405</v>
      </c>
      <c r="B6" s="10" t="s">
        <v>1406</v>
      </c>
      <c r="C6" s="10">
        <v>521338.41600000003</v>
      </c>
      <c r="D6" s="10">
        <v>325.84328740000001</v>
      </c>
      <c r="E6" s="10">
        <v>49.73282150664631</v>
      </c>
    </row>
    <row r="7" spans="1:5" x14ac:dyDescent="0.2">
      <c r="A7" s="10" t="s">
        <v>1407</v>
      </c>
      <c r="B7" s="10" t="s">
        <v>1408</v>
      </c>
      <c r="C7" s="10">
        <v>313664.94099999999</v>
      </c>
      <c r="D7" s="10">
        <v>195.4715999</v>
      </c>
      <c r="E7" s="10">
        <v>29.834446690661775</v>
      </c>
    </row>
    <row r="8" spans="1:5" x14ac:dyDescent="0.2">
      <c r="A8" s="10" t="s">
        <v>1402</v>
      </c>
      <c r="B8" s="10" t="s">
        <v>1403</v>
      </c>
      <c r="C8" s="10">
        <v>22944.741999999998</v>
      </c>
      <c r="D8" s="10">
        <v>66.219970900000007</v>
      </c>
      <c r="E8" s="10">
        <v>10.107024205480114</v>
      </c>
    </row>
    <row r="9" spans="1:5" x14ac:dyDescent="0.2">
      <c r="A9" s="10" t="s">
        <v>1388</v>
      </c>
      <c r="B9" s="10" t="s">
        <v>1389</v>
      </c>
      <c r="C9" s="10">
        <v>13661.989</v>
      </c>
      <c r="D9" s="10">
        <v>66.040524700000006</v>
      </c>
      <c r="E9" s="10">
        <v>10.079635684127238</v>
      </c>
    </row>
    <row r="10" spans="1:5" x14ac:dyDescent="0.2">
      <c r="A10" s="12" t="s">
        <v>133</v>
      </c>
      <c r="B10" s="10"/>
      <c r="C10" s="10"/>
      <c r="D10" s="12">
        <f>SUM(D6:D9)</f>
        <v>653.57538290000002</v>
      </c>
      <c r="E10" s="12">
        <f>SUM(E6:E9)</f>
        <v>99.753928086915437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133</v>
      </c>
      <c r="B12" s="10"/>
      <c r="C12" s="10"/>
      <c r="D12" s="12">
        <v>653.57538290000002</v>
      </c>
      <c r="E12" s="12">
        <v>99.753928086915437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2" t="s">
        <v>175</v>
      </c>
      <c r="B14" s="10"/>
      <c r="C14" s="10"/>
      <c r="D14" s="12">
        <v>1.6122327000000001</v>
      </c>
      <c r="E14" s="12">
        <v>0.25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58" t="s">
        <v>176</v>
      </c>
      <c r="B16" s="7"/>
      <c r="C16" s="7"/>
      <c r="D16" s="58">
        <v>655.18761560000007</v>
      </c>
      <c r="E16" s="58">
        <f xml:space="preserve"> ROUND(SUM(E12:E15),2)</f>
        <v>100</v>
      </c>
    </row>
    <row r="18" spans="1:5" x14ac:dyDescent="0.2">
      <c r="A18" s="14" t="s">
        <v>179</v>
      </c>
    </row>
    <row r="19" spans="1:5" x14ac:dyDescent="0.2">
      <c r="A19" s="14" t="s">
        <v>180</v>
      </c>
    </row>
    <row r="20" spans="1:5" x14ac:dyDescent="0.2">
      <c r="A20" s="14" t="s">
        <v>648</v>
      </c>
    </row>
    <row r="21" spans="1:5" x14ac:dyDescent="0.2">
      <c r="A21" s="2" t="s">
        <v>670</v>
      </c>
      <c r="B21" s="15">
        <v>32.3003</v>
      </c>
    </row>
    <row r="22" spans="1:5" x14ac:dyDescent="0.2">
      <c r="A22" s="2" t="s">
        <v>647</v>
      </c>
      <c r="B22" s="15">
        <v>14.241899999999999</v>
      </c>
    </row>
    <row r="23" spans="1:5" x14ac:dyDescent="0.2">
      <c r="A23" s="2" t="s">
        <v>671</v>
      </c>
      <c r="B23" s="15">
        <v>33.232799999999997</v>
      </c>
    </row>
    <row r="24" spans="1:5" x14ac:dyDescent="0.2">
      <c r="A24" s="2" t="s">
        <v>646</v>
      </c>
      <c r="B24" s="15">
        <v>13.8657</v>
      </c>
    </row>
    <row r="26" spans="1:5" x14ac:dyDescent="0.2">
      <c r="A26" s="14" t="s">
        <v>181</v>
      </c>
    </row>
    <row r="27" spans="1:5" x14ac:dyDescent="0.2">
      <c r="A27" s="2" t="s">
        <v>647</v>
      </c>
      <c r="B27" s="15">
        <v>14.4046</v>
      </c>
    </row>
    <row r="28" spans="1:5" x14ac:dyDescent="0.2">
      <c r="A28" s="2" t="s">
        <v>671</v>
      </c>
      <c r="B28" s="15">
        <v>34.944099999999999</v>
      </c>
    </row>
    <row r="29" spans="1:5" x14ac:dyDescent="0.2">
      <c r="A29" s="2" t="s">
        <v>646</v>
      </c>
      <c r="B29" s="15">
        <v>13.964700000000001</v>
      </c>
    </row>
    <row r="30" spans="1:5" x14ac:dyDescent="0.2">
      <c r="A30" s="2" t="s">
        <v>670</v>
      </c>
      <c r="B30" s="15">
        <v>33.824100000000001</v>
      </c>
    </row>
    <row r="32" spans="1:5" x14ac:dyDescent="0.2">
      <c r="A32" s="14" t="s">
        <v>182</v>
      </c>
      <c r="B32" s="59"/>
      <c r="C32" s="3"/>
      <c r="D32" s="3"/>
      <c r="E32" s="3"/>
    </row>
    <row r="33" spans="1:5" x14ac:dyDescent="0.2">
      <c r="A33" s="18" t="s">
        <v>608</v>
      </c>
      <c r="B33" s="19"/>
      <c r="C33" s="29" t="s">
        <v>609</v>
      </c>
      <c r="D33" s="30"/>
      <c r="E33" s="3"/>
    </row>
    <row r="34" spans="1:5" x14ac:dyDescent="0.2">
      <c r="A34" s="31"/>
      <c r="B34" s="32"/>
      <c r="C34" s="20" t="s">
        <v>610</v>
      </c>
      <c r="D34" s="20" t="s">
        <v>611</v>
      </c>
      <c r="E34" s="3"/>
    </row>
    <row r="35" spans="1:5" x14ac:dyDescent="0.2">
      <c r="A35" s="21" t="s">
        <v>623</v>
      </c>
      <c r="B35" s="22"/>
      <c r="C35" s="23">
        <v>0.39724576100000003</v>
      </c>
      <c r="D35" s="23">
        <v>0.36804068400000001</v>
      </c>
      <c r="E35" s="3"/>
    </row>
    <row r="36" spans="1:5" x14ac:dyDescent="0.2">
      <c r="A36" s="21" t="s">
        <v>624</v>
      </c>
      <c r="B36" s="22"/>
      <c r="C36" s="23">
        <v>0.39724576100000003</v>
      </c>
      <c r="D36" s="23">
        <v>0.36804068400000001</v>
      </c>
      <c r="E36" s="3"/>
    </row>
    <row r="37" spans="1:5" x14ac:dyDescent="0.2">
      <c r="A37" s="14"/>
      <c r="B37" s="59"/>
      <c r="C37" s="3"/>
      <c r="D37" s="3"/>
      <c r="E37" s="3"/>
    </row>
    <row r="38" spans="1:5" x14ac:dyDescent="0.2">
      <c r="A38" s="14" t="s">
        <v>1058</v>
      </c>
      <c r="B38" s="60">
        <v>5.1948686858936909E-2</v>
      </c>
      <c r="C38" s="3"/>
      <c r="D38" s="3"/>
      <c r="E38" s="3"/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57" t="s">
        <v>1409</v>
      </c>
      <c r="B1" s="57"/>
      <c r="C1" s="57"/>
      <c r="D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1393</v>
      </c>
      <c r="B5" s="10"/>
      <c r="C5" s="10"/>
      <c r="D5" s="10"/>
      <c r="E5" s="10"/>
    </row>
    <row r="6" spans="1:5" x14ac:dyDescent="0.2">
      <c r="A6" s="10" t="s">
        <v>1405</v>
      </c>
      <c r="B6" s="10" t="s">
        <v>1406</v>
      </c>
      <c r="C6" s="10">
        <v>751973.04500000004</v>
      </c>
      <c r="D6" s="10">
        <v>469.99292880000002</v>
      </c>
      <c r="E6" s="10">
        <v>33.748605470036097</v>
      </c>
    </row>
    <row r="7" spans="1:5" x14ac:dyDescent="0.2">
      <c r="A7" s="10" t="s">
        <v>1407</v>
      </c>
      <c r="B7" s="10" t="s">
        <v>1408</v>
      </c>
      <c r="C7" s="10">
        <v>646274.69499999995</v>
      </c>
      <c r="D7" s="10">
        <v>402.74934209999998</v>
      </c>
      <c r="E7" s="10">
        <v>28.920070530749438</v>
      </c>
    </row>
    <row r="8" spans="1:5" x14ac:dyDescent="0.2">
      <c r="A8" s="10" t="s">
        <v>1388</v>
      </c>
      <c r="B8" s="10" t="s">
        <v>1389</v>
      </c>
      <c r="C8" s="10">
        <v>56318.252</v>
      </c>
      <c r="D8" s="10">
        <v>272.23612250000002</v>
      </c>
      <c r="E8" s="10">
        <v>19.548356858055175</v>
      </c>
    </row>
    <row r="9" spans="1:5" x14ac:dyDescent="0.2">
      <c r="A9" s="10" t="s">
        <v>1410</v>
      </c>
      <c r="B9" s="10" t="s">
        <v>1411</v>
      </c>
      <c r="C9" s="10">
        <v>12926.344999999999</v>
      </c>
      <c r="D9" s="10">
        <v>139.36898210000001</v>
      </c>
      <c r="E9" s="10">
        <v>10.00761607980478</v>
      </c>
    </row>
    <row r="10" spans="1:5" x14ac:dyDescent="0.2">
      <c r="A10" s="10" t="s">
        <v>1402</v>
      </c>
      <c r="B10" s="10" t="s">
        <v>1403</v>
      </c>
      <c r="C10" s="10">
        <v>23646.932000000001</v>
      </c>
      <c r="D10" s="10">
        <v>68.246535499999993</v>
      </c>
      <c r="E10" s="10">
        <v>4.9005533065507523</v>
      </c>
    </row>
    <row r="11" spans="1:5" x14ac:dyDescent="0.2">
      <c r="A11" s="12" t="s">
        <v>133</v>
      </c>
      <c r="B11" s="10"/>
      <c r="C11" s="10"/>
      <c r="D11" s="12">
        <f>SUM(D6:D10)</f>
        <v>1352.5939109999999</v>
      </c>
      <c r="E11" s="12">
        <f>SUM(E6:E10)</f>
        <v>97.125202245196235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133</v>
      </c>
      <c r="B13" s="10"/>
      <c r="C13" s="10"/>
      <c r="D13" s="12">
        <v>1352.5939109999999</v>
      </c>
      <c r="E13" s="12">
        <v>97.125202245196235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175</v>
      </c>
      <c r="B15" s="10"/>
      <c r="C15" s="10"/>
      <c r="D15" s="12">
        <v>40.035272499999998</v>
      </c>
      <c r="E15" s="12">
        <v>2.87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58" t="s">
        <v>176</v>
      </c>
      <c r="B17" s="7"/>
      <c r="C17" s="7"/>
      <c r="D17" s="58">
        <v>1392.6291835</v>
      </c>
      <c r="E17" s="58">
        <f xml:space="preserve"> ROUND(SUM(E13:E16),2)</f>
        <v>100</v>
      </c>
    </row>
    <row r="19" spans="1:5" x14ac:dyDescent="0.2">
      <c r="A19" s="14" t="s">
        <v>179</v>
      </c>
    </row>
    <row r="20" spans="1:5" x14ac:dyDescent="0.2">
      <c r="A20" s="14" t="s">
        <v>180</v>
      </c>
    </row>
    <row r="21" spans="1:5" x14ac:dyDescent="0.2">
      <c r="A21" s="14" t="s">
        <v>648</v>
      </c>
    </row>
    <row r="22" spans="1:5" x14ac:dyDescent="0.2">
      <c r="A22" s="2" t="s">
        <v>670</v>
      </c>
      <c r="B22" s="15">
        <v>43.398800000000001</v>
      </c>
    </row>
    <row r="23" spans="1:5" x14ac:dyDescent="0.2">
      <c r="A23" s="2" t="s">
        <v>647</v>
      </c>
      <c r="B23" s="15">
        <v>16.348400000000002</v>
      </c>
    </row>
    <row r="24" spans="1:5" x14ac:dyDescent="0.2">
      <c r="A24" s="2" t="s">
        <v>671</v>
      </c>
      <c r="B24" s="15">
        <v>44.677300000000002</v>
      </c>
    </row>
    <row r="25" spans="1:5" x14ac:dyDescent="0.2">
      <c r="A25" s="2" t="s">
        <v>646</v>
      </c>
      <c r="B25" s="15">
        <v>15.9961</v>
      </c>
    </row>
    <row r="27" spans="1:5" x14ac:dyDescent="0.2">
      <c r="A27" s="14" t="s">
        <v>181</v>
      </c>
    </row>
    <row r="28" spans="1:5" x14ac:dyDescent="0.2">
      <c r="A28" s="2" t="s">
        <v>646</v>
      </c>
      <c r="B28" s="15">
        <v>15.5875</v>
      </c>
    </row>
    <row r="29" spans="1:5" x14ac:dyDescent="0.2">
      <c r="A29" s="2" t="s">
        <v>671</v>
      </c>
      <c r="B29" s="15">
        <v>47.574599999999997</v>
      </c>
    </row>
    <row r="30" spans="1:5" x14ac:dyDescent="0.2">
      <c r="A30" s="2" t="s">
        <v>647</v>
      </c>
      <c r="B30" s="15">
        <v>16.009699999999999</v>
      </c>
    </row>
    <row r="31" spans="1:5" x14ac:dyDescent="0.2">
      <c r="A31" s="2" t="s">
        <v>670</v>
      </c>
      <c r="B31" s="15">
        <v>46.004899999999999</v>
      </c>
    </row>
    <row r="33" spans="1:5" x14ac:dyDescent="0.2">
      <c r="A33" s="14" t="s">
        <v>182</v>
      </c>
      <c r="B33" s="59"/>
      <c r="C33" s="3"/>
      <c r="D33" s="3"/>
      <c r="E33" s="3"/>
    </row>
    <row r="34" spans="1:5" x14ac:dyDescent="0.2">
      <c r="A34" s="18" t="s">
        <v>608</v>
      </c>
      <c r="B34" s="19"/>
      <c r="C34" s="29" t="s">
        <v>609</v>
      </c>
      <c r="D34" s="30"/>
      <c r="E34" s="3"/>
    </row>
    <row r="35" spans="1:5" x14ac:dyDescent="0.2">
      <c r="A35" s="31"/>
      <c r="B35" s="32"/>
      <c r="C35" s="20" t="s">
        <v>610</v>
      </c>
      <c r="D35" s="20" t="s">
        <v>611</v>
      </c>
      <c r="E35" s="3"/>
    </row>
    <row r="36" spans="1:5" x14ac:dyDescent="0.2">
      <c r="A36" s="21" t="s">
        <v>623</v>
      </c>
      <c r="B36" s="22"/>
      <c r="C36" s="23">
        <v>0.97505777700000007</v>
      </c>
      <c r="D36" s="23">
        <v>0.90337258800000009</v>
      </c>
      <c r="E36" s="3"/>
    </row>
    <row r="37" spans="1:5" x14ac:dyDescent="0.2">
      <c r="A37" s="21" t="s">
        <v>624</v>
      </c>
      <c r="B37" s="22"/>
      <c r="C37" s="23">
        <v>0.97505777700000007</v>
      </c>
      <c r="D37" s="23">
        <v>0.90337258800000009</v>
      </c>
      <c r="E37" s="3"/>
    </row>
    <row r="38" spans="1:5" x14ac:dyDescent="0.2">
      <c r="A38" s="14"/>
      <c r="B38" s="59"/>
      <c r="C38" s="3"/>
      <c r="D38" s="3"/>
      <c r="E38" s="3"/>
    </row>
    <row r="39" spans="1:5" x14ac:dyDescent="0.2">
      <c r="A39" s="14" t="s">
        <v>1058</v>
      </c>
      <c r="B39" s="60">
        <v>0.1038038513678111</v>
      </c>
      <c r="C39" s="3"/>
      <c r="D39" s="3"/>
      <c r="E39" s="3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57" t="s">
        <v>1412</v>
      </c>
      <c r="B1" s="57"/>
      <c r="C1" s="57"/>
      <c r="D1" s="57"/>
    </row>
    <row r="3" spans="1:9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1393</v>
      </c>
      <c r="B5" s="10"/>
      <c r="C5" s="10"/>
      <c r="D5" s="10"/>
      <c r="E5" s="10"/>
    </row>
    <row r="6" spans="1:9" x14ac:dyDescent="0.2">
      <c r="A6" s="10" t="s">
        <v>1388</v>
      </c>
      <c r="B6" s="10" t="s">
        <v>1389</v>
      </c>
      <c r="C6" s="10">
        <v>53757.963000000003</v>
      </c>
      <c r="D6" s="10">
        <v>259.85997229999998</v>
      </c>
      <c r="E6" s="10">
        <v>35.083924452834772</v>
      </c>
    </row>
    <row r="7" spans="1:9" x14ac:dyDescent="0.2">
      <c r="A7" s="10" t="s">
        <v>1405</v>
      </c>
      <c r="B7" s="10" t="s">
        <v>1406</v>
      </c>
      <c r="C7" s="10">
        <v>292947.56900000002</v>
      </c>
      <c r="D7" s="10">
        <v>183.0960389</v>
      </c>
      <c r="E7" s="10">
        <v>24.719957981696812</v>
      </c>
    </row>
    <row r="8" spans="1:9" x14ac:dyDescent="0.2">
      <c r="A8" s="10" t="s">
        <v>1407</v>
      </c>
      <c r="B8" s="10" t="s">
        <v>1408</v>
      </c>
      <c r="C8" s="10">
        <v>234988.83100000001</v>
      </c>
      <c r="D8" s="10">
        <v>146.44174960000001</v>
      </c>
      <c r="E8" s="10">
        <v>19.771229998346875</v>
      </c>
    </row>
    <row r="9" spans="1:9" x14ac:dyDescent="0.2">
      <c r="A9" s="10" t="s">
        <v>1410</v>
      </c>
      <c r="B9" s="10" t="s">
        <v>1411</v>
      </c>
      <c r="C9" s="10">
        <v>7051.8270000000002</v>
      </c>
      <c r="D9" s="10">
        <v>76.031233200000003</v>
      </c>
      <c r="E9" s="10">
        <v>10.265043969777501</v>
      </c>
    </row>
    <row r="10" spans="1:9" x14ac:dyDescent="0.2">
      <c r="A10" s="10" t="s">
        <v>1402</v>
      </c>
      <c r="B10" s="10" t="s">
        <v>1403</v>
      </c>
      <c r="C10" s="10">
        <v>25798.892</v>
      </c>
      <c r="D10" s="10">
        <v>74.457227599999996</v>
      </c>
      <c r="E10" s="10">
        <v>10.052536083049233</v>
      </c>
    </row>
    <row r="11" spans="1:9" x14ac:dyDescent="0.2">
      <c r="A11" s="12" t="s">
        <v>133</v>
      </c>
      <c r="B11" s="10"/>
      <c r="C11" s="10"/>
      <c r="D11" s="12">
        <f>SUM(D6:D10)</f>
        <v>739.8862216</v>
      </c>
      <c r="E11" s="12">
        <f>SUM(E6:E10)</f>
        <v>99.892692485705197</v>
      </c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2" t="s">
        <v>133</v>
      </c>
      <c r="B13" s="10"/>
      <c r="C13" s="10"/>
      <c r="D13" s="12">
        <v>739.8862216</v>
      </c>
      <c r="E13" s="12">
        <v>99.892692485705197</v>
      </c>
      <c r="I13" s="2"/>
    </row>
    <row r="14" spans="1:9" x14ac:dyDescent="0.2">
      <c r="A14" s="10"/>
      <c r="B14" s="10"/>
      <c r="C14" s="10"/>
      <c r="D14" s="10"/>
      <c r="E14" s="10"/>
    </row>
    <row r="15" spans="1:9" x14ac:dyDescent="0.2">
      <c r="A15" s="12" t="s">
        <v>175</v>
      </c>
      <c r="B15" s="10"/>
      <c r="C15" s="10"/>
      <c r="D15" s="12">
        <v>0.79480640000000002</v>
      </c>
      <c r="E15" s="12">
        <v>0.11</v>
      </c>
      <c r="I15" s="2"/>
    </row>
    <row r="16" spans="1:9" x14ac:dyDescent="0.2">
      <c r="A16" s="10"/>
      <c r="B16" s="10"/>
      <c r="C16" s="10"/>
      <c r="D16" s="10"/>
      <c r="E16" s="10"/>
    </row>
    <row r="17" spans="1:9" x14ac:dyDescent="0.2">
      <c r="A17" s="58" t="s">
        <v>176</v>
      </c>
      <c r="B17" s="7"/>
      <c r="C17" s="7"/>
      <c r="D17" s="58">
        <v>740.68102799999997</v>
      </c>
      <c r="E17" s="58">
        <f xml:space="preserve"> ROUND(SUM(E13:E16),2)</f>
        <v>100</v>
      </c>
      <c r="I17" s="2"/>
    </row>
    <row r="19" spans="1:9" x14ac:dyDescent="0.2">
      <c r="A19" s="14" t="s">
        <v>179</v>
      </c>
    </row>
    <row r="20" spans="1:9" x14ac:dyDescent="0.2">
      <c r="A20" s="14" t="s">
        <v>180</v>
      </c>
    </row>
    <row r="21" spans="1:9" x14ac:dyDescent="0.2">
      <c r="A21" s="14" t="s">
        <v>648</v>
      </c>
    </row>
    <row r="22" spans="1:9" x14ac:dyDescent="0.2">
      <c r="A22" s="2" t="s">
        <v>671</v>
      </c>
      <c r="B22" s="15">
        <v>55.589799999999997</v>
      </c>
    </row>
    <row r="23" spans="1:9" x14ac:dyDescent="0.2">
      <c r="A23" s="2" t="s">
        <v>670</v>
      </c>
      <c r="B23" s="15">
        <v>54.250900000000001</v>
      </c>
    </row>
    <row r="24" spans="1:9" x14ac:dyDescent="0.2">
      <c r="A24" s="2" t="s">
        <v>647</v>
      </c>
      <c r="B24" s="15">
        <v>25.579699999999999</v>
      </c>
    </row>
    <row r="25" spans="1:9" x14ac:dyDescent="0.2">
      <c r="A25" s="2" t="s">
        <v>646</v>
      </c>
      <c r="B25" s="15">
        <v>24.871700000000001</v>
      </c>
    </row>
    <row r="27" spans="1:9" x14ac:dyDescent="0.2">
      <c r="A27" s="14" t="s">
        <v>181</v>
      </c>
    </row>
    <row r="28" spans="1:9" x14ac:dyDescent="0.2">
      <c r="A28" s="2" t="s">
        <v>670</v>
      </c>
      <c r="B28" s="15">
        <v>58.4801</v>
      </c>
    </row>
    <row r="29" spans="1:9" x14ac:dyDescent="0.2">
      <c r="A29" s="2" t="s">
        <v>646</v>
      </c>
      <c r="B29" s="15">
        <v>24.671800000000001</v>
      </c>
    </row>
    <row r="30" spans="1:9" x14ac:dyDescent="0.2">
      <c r="A30" s="2" t="s">
        <v>671</v>
      </c>
      <c r="B30" s="15">
        <v>60.121600000000001</v>
      </c>
    </row>
    <row r="31" spans="1:9" x14ac:dyDescent="0.2">
      <c r="A31" s="2" t="s">
        <v>647</v>
      </c>
      <c r="B31" s="15">
        <v>25.5062</v>
      </c>
    </row>
    <row r="33" spans="1:5" x14ac:dyDescent="0.2">
      <c r="A33" s="14" t="s">
        <v>182</v>
      </c>
      <c r="B33" s="59"/>
      <c r="C33" s="3"/>
      <c r="D33" s="3"/>
      <c r="E33" s="3"/>
    </row>
    <row r="34" spans="1:5" x14ac:dyDescent="0.2">
      <c r="A34" s="18" t="s">
        <v>608</v>
      </c>
      <c r="B34" s="19"/>
      <c r="C34" s="29" t="s">
        <v>609</v>
      </c>
      <c r="D34" s="30"/>
      <c r="E34" s="3"/>
    </row>
    <row r="35" spans="1:5" x14ac:dyDescent="0.2">
      <c r="A35" s="31"/>
      <c r="B35" s="32"/>
      <c r="C35" s="20" t="s">
        <v>610</v>
      </c>
      <c r="D35" s="20" t="s">
        <v>611</v>
      </c>
      <c r="E35" s="3"/>
    </row>
    <row r="36" spans="1:5" x14ac:dyDescent="0.2">
      <c r="A36" s="21" t="s">
        <v>623</v>
      </c>
      <c r="B36" s="22"/>
      <c r="C36" s="23">
        <v>1.516756542</v>
      </c>
      <c r="D36" s="23">
        <v>1.4052462480000001</v>
      </c>
      <c r="E36" s="3"/>
    </row>
    <row r="37" spans="1:5" x14ac:dyDescent="0.2">
      <c r="A37" s="21" t="s">
        <v>624</v>
      </c>
      <c r="B37" s="22"/>
      <c r="C37" s="23">
        <v>1.516756542</v>
      </c>
      <c r="D37" s="23">
        <v>1.4052462480000001</v>
      </c>
      <c r="E37" s="3"/>
    </row>
    <row r="38" spans="1:5" x14ac:dyDescent="0.2">
      <c r="A38" s="24"/>
      <c r="B38" s="24"/>
      <c r="C38" s="25"/>
      <c r="D38" s="25"/>
      <c r="E38" s="3"/>
    </row>
    <row r="39" spans="1:5" x14ac:dyDescent="0.2">
      <c r="A39" s="14" t="s">
        <v>1058</v>
      </c>
      <c r="B39" s="60">
        <v>0.11241130237576549</v>
      </c>
      <c r="C39" s="3"/>
      <c r="D39" s="3"/>
      <c r="E39" s="3"/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sqref="A1:D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57" t="s">
        <v>1413</v>
      </c>
      <c r="B1" s="57"/>
      <c r="C1" s="57"/>
      <c r="D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1393</v>
      </c>
      <c r="B5" s="10"/>
      <c r="C5" s="10"/>
      <c r="D5" s="10"/>
      <c r="E5" s="10"/>
    </row>
    <row r="6" spans="1:5" x14ac:dyDescent="0.2">
      <c r="A6" s="10" t="s">
        <v>1388</v>
      </c>
      <c r="B6" s="10" t="s">
        <v>1389</v>
      </c>
      <c r="C6" s="10">
        <v>146864.59400000001</v>
      </c>
      <c r="D6" s="10">
        <v>709.92699860000005</v>
      </c>
      <c r="E6" s="10">
        <v>49.809556712129044</v>
      </c>
    </row>
    <row r="7" spans="1:5" x14ac:dyDescent="0.2">
      <c r="A7" s="10" t="s">
        <v>1410</v>
      </c>
      <c r="B7" s="10" t="s">
        <v>1411</v>
      </c>
      <c r="C7" s="10">
        <v>20232.932000000001</v>
      </c>
      <c r="D7" s="10">
        <v>218.1469811</v>
      </c>
      <c r="E7" s="10">
        <v>15.305523593422881</v>
      </c>
    </row>
    <row r="8" spans="1:5" x14ac:dyDescent="0.2">
      <c r="A8" s="10" t="s">
        <v>1402</v>
      </c>
      <c r="B8" s="10" t="s">
        <v>1403</v>
      </c>
      <c r="C8" s="10">
        <v>74016.952000000005</v>
      </c>
      <c r="D8" s="10">
        <v>213.61758649999999</v>
      </c>
      <c r="E8" s="10">
        <v>14.987734387426748</v>
      </c>
    </row>
    <row r="9" spans="1:5" x14ac:dyDescent="0.2">
      <c r="A9" s="10" t="s">
        <v>1405</v>
      </c>
      <c r="B9" s="10" t="s">
        <v>1406</v>
      </c>
      <c r="C9" s="10">
        <v>224101.79300000001</v>
      </c>
      <c r="D9" s="10">
        <v>140.0665339</v>
      </c>
      <c r="E9" s="10">
        <v>9.8272808014367516</v>
      </c>
    </row>
    <row r="10" spans="1:5" x14ac:dyDescent="0.2">
      <c r="A10" s="10" t="s">
        <v>1407</v>
      </c>
      <c r="B10" s="10" t="s">
        <v>1408</v>
      </c>
      <c r="C10" s="10">
        <v>224707.00899999999</v>
      </c>
      <c r="D10" s="10">
        <v>140.03426210000001</v>
      </c>
      <c r="E10" s="10">
        <v>9.8250165629228317</v>
      </c>
    </row>
    <row r="11" spans="1:5" x14ac:dyDescent="0.2">
      <c r="A11" s="12" t="s">
        <v>133</v>
      </c>
      <c r="B11" s="10"/>
      <c r="C11" s="10"/>
      <c r="D11" s="12">
        <f>SUM(D6:D10)</f>
        <v>1421.7923622000001</v>
      </c>
      <c r="E11" s="12">
        <f>SUM(E6:E10)</f>
        <v>99.755112057338266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133</v>
      </c>
      <c r="B13" s="10"/>
      <c r="C13" s="10"/>
      <c r="D13" s="12">
        <v>1421.7923622000001</v>
      </c>
      <c r="E13" s="12">
        <v>99.755112057338266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175</v>
      </c>
      <c r="B15" s="10"/>
      <c r="C15" s="10"/>
      <c r="D15" s="12">
        <v>3.4903455000000001</v>
      </c>
      <c r="E15" s="12">
        <v>0.24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58" t="s">
        <v>176</v>
      </c>
      <c r="B17" s="7"/>
      <c r="C17" s="7"/>
      <c r="D17" s="58">
        <v>1425.2827077000002</v>
      </c>
      <c r="E17" s="58">
        <f xml:space="preserve"> ROUND(SUM(E13:E16),2)</f>
        <v>100</v>
      </c>
    </row>
    <row r="19" spans="1:5" x14ac:dyDescent="0.2">
      <c r="A19" s="14" t="s">
        <v>179</v>
      </c>
    </row>
    <row r="20" spans="1:5" x14ac:dyDescent="0.2">
      <c r="A20" s="14" t="s">
        <v>180</v>
      </c>
    </row>
    <row r="21" spans="1:5" x14ac:dyDescent="0.2">
      <c r="A21" s="14" t="s">
        <v>648</v>
      </c>
    </row>
    <row r="22" spans="1:5" x14ac:dyDescent="0.2">
      <c r="A22" s="2" t="s">
        <v>623</v>
      </c>
      <c r="B22" s="15">
        <v>32.062199999999997</v>
      </c>
    </row>
    <row r="23" spans="1:5" x14ac:dyDescent="0.2">
      <c r="A23" s="2" t="s">
        <v>663</v>
      </c>
      <c r="B23" s="15">
        <v>77.177099999999996</v>
      </c>
    </row>
    <row r="24" spans="1:5" x14ac:dyDescent="0.2">
      <c r="A24" s="2" t="s">
        <v>624</v>
      </c>
      <c r="B24" s="15">
        <v>32.767000000000003</v>
      </c>
    </row>
    <row r="25" spans="1:5" x14ac:dyDescent="0.2">
      <c r="A25" s="2" t="s">
        <v>662</v>
      </c>
      <c r="B25" s="15">
        <v>75.736400000000003</v>
      </c>
    </row>
    <row r="27" spans="1:5" x14ac:dyDescent="0.2">
      <c r="A27" s="14" t="s">
        <v>181</v>
      </c>
    </row>
    <row r="28" spans="1:5" x14ac:dyDescent="0.2">
      <c r="A28" s="2" t="s">
        <v>623</v>
      </c>
      <c r="B28" s="15">
        <v>32.558199999999999</v>
      </c>
    </row>
    <row r="29" spans="1:5" x14ac:dyDescent="0.2">
      <c r="A29" s="2" t="s">
        <v>663</v>
      </c>
      <c r="B29" s="15">
        <v>85.236199999999997</v>
      </c>
    </row>
    <row r="30" spans="1:5" x14ac:dyDescent="0.2">
      <c r="A30" s="2" t="s">
        <v>624</v>
      </c>
      <c r="B30" s="15">
        <v>33.403199999999998</v>
      </c>
    </row>
    <row r="31" spans="1:5" x14ac:dyDescent="0.2">
      <c r="A31" s="2" t="s">
        <v>662</v>
      </c>
      <c r="B31" s="15">
        <v>83.452699999999993</v>
      </c>
    </row>
    <row r="33" spans="1:5" x14ac:dyDescent="0.2">
      <c r="A33" s="14" t="s">
        <v>182</v>
      </c>
      <c r="B33" s="59"/>
      <c r="C33" s="3"/>
      <c r="D33" s="3"/>
      <c r="E33" s="3"/>
    </row>
    <row r="34" spans="1:5" x14ac:dyDescent="0.2">
      <c r="A34" s="18" t="s">
        <v>608</v>
      </c>
      <c r="B34" s="19"/>
      <c r="C34" s="29" t="s">
        <v>609</v>
      </c>
      <c r="D34" s="30"/>
      <c r="E34" s="3"/>
    </row>
    <row r="35" spans="1:5" x14ac:dyDescent="0.2">
      <c r="A35" s="31"/>
      <c r="B35" s="32"/>
      <c r="C35" s="20" t="s">
        <v>610</v>
      </c>
      <c r="D35" s="20" t="s">
        <v>611</v>
      </c>
      <c r="E35" s="3"/>
    </row>
    <row r="36" spans="1:5" x14ac:dyDescent="0.2">
      <c r="A36" s="21" t="s">
        <v>623</v>
      </c>
      <c r="B36" s="22"/>
      <c r="C36" s="23">
        <v>1.9501155540000001</v>
      </c>
      <c r="D36" s="23">
        <v>1.8067451760000002</v>
      </c>
      <c r="E36" s="3"/>
    </row>
    <row r="37" spans="1:5" x14ac:dyDescent="0.2">
      <c r="A37" s="21" t="s">
        <v>624</v>
      </c>
      <c r="B37" s="22"/>
      <c r="C37" s="23">
        <v>1.9501155540000001</v>
      </c>
      <c r="D37" s="23">
        <v>1.8067451760000002</v>
      </c>
      <c r="E37" s="3"/>
    </row>
    <row r="38" spans="1:5" x14ac:dyDescent="0.2">
      <c r="A38" s="14"/>
      <c r="B38" s="59"/>
      <c r="C38" s="3"/>
      <c r="D38" s="3"/>
      <c r="E38" s="3"/>
    </row>
    <row r="39" spans="1:5" x14ac:dyDescent="0.2">
      <c r="A39" s="14" t="s">
        <v>1058</v>
      </c>
      <c r="B39" s="60">
        <v>7.0290925610356603E-2</v>
      </c>
      <c r="C39" s="3"/>
      <c r="D39" s="3"/>
      <c r="E39" s="3"/>
    </row>
  </sheetData>
  <mergeCells count="3">
    <mergeCell ref="A1:D1"/>
    <mergeCell ref="C34:D34"/>
    <mergeCell ref="A35:B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showGridLines="0" workbookViewId="0"/>
  </sheetViews>
  <sheetFormatPr defaultRowHeight="11.25" x14ac:dyDescent="0.2"/>
  <cols>
    <col min="1" max="1" width="38" style="3" customWidth="1"/>
    <col min="2" max="2" width="49.5703125" style="3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28" t="s">
        <v>538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134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284</v>
      </c>
      <c r="B8" s="9" t="s">
        <v>799</v>
      </c>
      <c r="C8" s="9" t="s">
        <v>215</v>
      </c>
      <c r="D8" s="9">
        <v>2160</v>
      </c>
      <c r="E8" s="10">
        <v>21512.412</v>
      </c>
      <c r="F8" s="10">
        <v>3.2345347179697899</v>
      </c>
    </row>
    <row r="9" spans="1:6" x14ac:dyDescent="0.2">
      <c r="A9" s="9" t="s">
        <v>285</v>
      </c>
      <c r="B9" s="9" t="s">
        <v>814</v>
      </c>
      <c r="C9" s="9" t="s">
        <v>153</v>
      </c>
      <c r="D9" s="9">
        <v>1600</v>
      </c>
      <c r="E9" s="10">
        <v>16815.135999999999</v>
      </c>
      <c r="F9" s="10">
        <v>2.52826792176459</v>
      </c>
    </row>
    <row r="10" spans="1:6" x14ac:dyDescent="0.2">
      <c r="A10" s="9" t="s">
        <v>498</v>
      </c>
      <c r="B10" s="9" t="s">
        <v>844</v>
      </c>
      <c r="C10" s="9" t="s">
        <v>499</v>
      </c>
      <c r="D10" s="9">
        <v>16200</v>
      </c>
      <c r="E10" s="10">
        <v>15955.460999999999</v>
      </c>
      <c r="F10" s="10">
        <v>2.3990100480463599</v>
      </c>
    </row>
    <row r="11" spans="1:6" x14ac:dyDescent="0.2">
      <c r="A11" s="9" t="s">
        <v>151</v>
      </c>
      <c r="B11" s="9" t="s">
        <v>802</v>
      </c>
      <c r="C11" s="9" t="s">
        <v>140</v>
      </c>
      <c r="D11" s="9">
        <v>1300</v>
      </c>
      <c r="E11" s="10">
        <v>12953.550999999999</v>
      </c>
      <c r="F11" s="10">
        <v>1.94765284480849</v>
      </c>
    </row>
    <row r="12" spans="1:6" x14ac:dyDescent="0.2">
      <c r="A12" s="9" t="s">
        <v>294</v>
      </c>
      <c r="B12" s="9" t="s">
        <v>797</v>
      </c>
      <c r="C12" s="9" t="s">
        <v>215</v>
      </c>
      <c r="D12" s="9">
        <v>1255</v>
      </c>
      <c r="E12" s="10">
        <v>12559.876850000001</v>
      </c>
      <c r="F12" s="10">
        <v>1.8884613089759601</v>
      </c>
    </row>
    <row r="13" spans="1:6" x14ac:dyDescent="0.2">
      <c r="A13" s="9" t="s">
        <v>517</v>
      </c>
      <c r="B13" s="9" t="s">
        <v>845</v>
      </c>
      <c r="C13" s="9" t="s">
        <v>136</v>
      </c>
      <c r="D13" s="9">
        <v>1250</v>
      </c>
      <c r="E13" s="10">
        <v>12089.5625</v>
      </c>
      <c r="F13" s="10">
        <v>1.81774640757697</v>
      </c>
    </row>
    <row r="14" spans="1:6" x14ac:dyDescent="0.2">
      <c r="A14" s="9" t="s">
        <v>287</v>
      </c>
      <c r="B14" s="9" t="s">
        <v>805</v>
      </c>
      <c r="C14" s="9" t="s">
        <v>288</v>
      </c>
      <c r="D14" s="9">
        <v>19</v>
      </c>
      <c r="E14" s="10">
        <v>9638.4814999999999</v>
      </c>
      <c r="F14" s="10">
        <v>1.44921002072011</v>
      </c>
    </row>
    <row r="15" spans="1:6" x14ac:dyDescent="0.2">
      <c r="A15" s="9" t="s">
        <v>338</v>
      </c>
      <c r="B15" s="9" t="s">
        <v>771</v>
      </c>
      <c r="C15" s="9" t="s">
        <v>288</v>
      </c>
      <c r="D15" s="9">
        <v>18</v>
      </c>
      <c r="E15" s="10">
        <v>9047.5020000000004</v>
      </c>
      <c r="F15" s="10">
        <v>1.36035230869979</v>
      </c>
    </row>
    <row r="16" spans="1:6" x14ac:dyDescent="0.2">
      <c r="A16" s="9" t="s">
        <v>518</v>
      </c>
      <c r="B16" s="9" t="s">
        <v>812</v>
      </c>
      <c r="C16" s="9" t="s">
        <v>200</v>
      </c>
      <c r="D16" s="9">
        <v>850</v>
      </c>
      <c r="E16" s="10">
        <v>8417.1674999999996</v>
      </c>
      <c r="F16" s="10">
        <v>1.2655773097743299</v>
      </c>
    </row>
    <row r="17" spans="1:6" x14ac:dyDescent="0.2">
      <c r="A17" s="9" t="s">
        <v>430</v>
      </c>
      <c r="B17" s="9" t="s">
        <v>723</v>
      </c>
      <c r="C17" s="9" t="s">
        <v>188</v>
      </c>
      <c r="D17" s="9">
        <v>800000</v>
      </c>
      <c r="E17" s="10">
        <v>8081.08</v>
      </c>
      <c r="F17" s="10">
        <v>1.2150443111024101</v>
      </c>
    </row>
    <row r="18" spans="1:6" x14ac:dyDescent="0.2">
      <c r="A18" s="9" t="s">
        <v>519</v>
      </c>
      <c r="B18" s="9" t="s">
        <v>846</v>
      </c>
      <c r="C18" s="9" t="s">
        <v>320</v>
      </c>
      <c r="D18" s="9">
        <v>800</v>
      </c>
      <c r="E18" s="10">
        <v>8071.7280000000001</v>
      </c>
      <c r="F18" s="10">
        <v>1.2136381754872001</v>
      </c>
    </row>
    <row r="19" spans="1:6" x14ac:dyDescent="0.2">
      <c r="A19" s="9" t="s">
        <v>428</v>
      </c>
      <c r="B19" s="9" t="s">
        <v>800</v>
      </c>
      <c r="C19" s="9" t="s">
        <v>429</v>
      </c>
      <c r="D19" s="9">
        <v>70</v>
      </c>
      <c r="E19" s="10">
        <v>7468.1040000000003</v>
      </c>
      <c r="F19" s="10">
        <v>1.1228792785025301</v>
      </c>
    </row>
    <row r="20" spans="1:6" x14ac:dyDescent="0.2">
      <c r="A20" s="9" t="s">
        <v>301</v>
      </c>
      <c r="B20" s="9" t="s">
        <v>847</v>
      </c>
      <c r="C20" s="9" t="s">
        <v>200</v>
      </c>
      <c r="D20" s="9">
        <v>650</v>
      </c>
      <c r="E20" s="10">
        <v>6669.2730000000001</v>
      </c>
      <c r="F20" s="10">
        <v>1.0027697062569501</v>
      </c>
    </row>
    <row r="21" spans="1:6" x14ac:dyDescent="0.2">
      <c r="A21" s="9" t="s">
        <v>427</v>
      </c>
      <c r="B21" s="9" t="s">
        <v>796</v>
      </c>
      <c r="C21" s="9" t="s">
        <v>147</v>
      </c>
      <c r="D21" s="9">
        <v>650</v>
      </c>
      <c r="E21" s="10">
        <v>6411.0865000000003</v>
      </c>
      <c r="F21" s="10">
        <v>0.96394964284606699</v>
      </c>
    </row>
    <row r="22" spans="1:6" x14ac:dyDescent="0.2">
      <c r="A22" s="9" t="s">
        <v>351</v>
      </c>
      <c r="B22" s="9" t="s">
        <v>811</v>
      </c>
      <c r="C22" s="9" t="s">
        <v>352</v>
      </c>
      <c r="D22" s="9">
        <v>600</v>
      </c>
      <c r="E22" s="10">
        <v>5757.1440000000002</v>
      </c>
      <c r="F22" s="10">
        <v>0.865625023560886</v>
      </c>
    </row>
    <row r="23" spans="1:6" x14ac:dyDescent="0.2">
      <c r="A23" s="9" t="s">
        <v>448</v>
      </c>
      <c r="B23" s="9" t="s">
        <v>848</v>
      </c>
      <c r="C23" s="9" t="s">
        <v>288</v>
      </c>
      <c r="D23" s="9">
        <v>5500</v>
      </c>
      <c r="E23" s="10">
        <v>5499.4719999999998</v>
      </c>
      <c r="F23" s="10">
        <v>0.82688231865877104</v>
      </c>
    </row>
    <row r="24" spans="1:6" x14ac:dyDescent="0.2">
      <c r="A24" s="9" t="s">
        <v>452</v>
      </c>
      <c r="B24" s="9" t="s">
        <v>849</v>
      </c>
      <c r="C24" s="9" t="s">
        <v>200</v>
      </c>
      <c r="D24" s="9">
        <v>550</v>
      </c>
      <c r="E24" s="10">
        <v>5497.0410000000002</v>
      </c>
      <c r="F24" s="10">
        <v>0.82651680158428498</v>
      </c>
    </row>
    <row r="25" spans="1:6" x14ac:dyDescent="0.2">
      <c r="A25" s="9" t="s">
        <v>291</v>
      </c>
      <c r="B25" s="9" t="s">
        <v>850</v>
      </c>
      <c r="C25" s="9" t="s">
        <v>136</v>
      </c>
      <c r="D25" s="9">
        <v>500</v>
      </c>
      <c r="E25" s="10">
        <v>5312.6</v>
      </c>
      <c r="F25" s="10">
        <v>0.79878486627563305</v>
      </c>
    </row>
    <row r="26" spans="1:6" x14ac:dyDescent="0.2">
      <c r="A26" s="9" t="s">
        <v>295</v>
      </c>
      <c r="B26" s="9" t="s">
        <v>809</v>
      </c>
      <c r="C26" s="9" t="s">
        <v>296</v>
      </c>
      <c r="D26" s="9">
        <v>480</v>
      </c>
      <c r="E26" s="10">
        <v>5150.3711999999996</v>
      </c>
      <c r="F26" s="10">
        <v>0.77439268348113299</v>
      </c>
    </row>
    <row r="27" spans="1:6" x14ac:dyDescent="0.2">
      <c r="A27" s="9" t="s">
        <v>496</v>
      </c>
      <c r="B27" s="9" t="s">
        <v>851</v>
      </c>
      <c r="C27" s="9" t="s">
        <v>200</v>
      </c>
      <c r="D27" s="9">
        <v>450</v>
      </c>
      <c r="E27" s="10">
        <v>4863.78</v>
      </c>
      <c r="F27" s="10">
        <v>0.73130178385236899</v>
      </c>
    </row>
    <row r="28" spans="1:6" x14ac:dyDescent="0.2">
      <c r="A28" s="9" t="s">
        <v>500</v>
      </c>
      <c r="B28" s="9" t="s">
        <v>852</v>
      </c>
      <c r="C28" s="9" t="s">
        <v>136</v>
      </c>
      <c r="D28" s="9">
        <v>450</v>
      </c>
      <c r="E28" s="10">
        <v>4697.9414999999999</v>
      </c>
      <c r="F28" s="10">
        <v>0.70636685857174397</v>
      </c>
    </row>
    <row r="29" spans="1:6" x14ac:dyDescent="0.2">
      <c r="A29" s="9" t="s">
        <v>436</v>
      </c>
      <c r="B29" s="9" t="s">
        <v>853</v>
      </c>
      <c r="C29" s="9" t="s">
        <v>288</v>
      </c>
      <c r="D29" s="9">
        <v>9</v>
      </c>
      <c r="E29" s="10">
        <v>4546.7550000000001</v>
      </c>
      <c r="F29" s="10">
        <v>0.68363495927852003</v>
      </c>
    </row>
    <row r="30" spans="1:6" x14ac:dyDescent="0.2">
      <c r="A30" s="9" t="s">
        <v>520</v>
      </c>
      <c r="B30" s="9" t="s">
        <v>804</v>
      </c>
      <c r="C30" s="9" t="s">
        <v>282</v>
      </c>
      <c r="D30" s="9">
        <v>450</v>
      </c>
      <c r="E30" s="10">
        <v>4494.9375</v>
      </c>
      <c r="F30" s="10">
        <v>0.67584385232368804</v>
      </c>
    </row>
    <row r="31" spans="1:6" x14ac:dyDescent="0.2">
      <c r="A31" s="9" t="s">
        <v>159</v>
      </c>
      <c r="B31" s="9" t="s">
        <v>854</v>
      </c>
      <c r="C31" s="9" t="s">
        <v>147</v>
      </c>
      <c r="D31" s="9">
        <v>440</v>
      </c>
      <c r="E31" s="10">
        <v>4489.8919999999998</v>
      </c>
      <c r="F31" s="10">
        <v>0.67508522772503698</v>
      </c>
    </row>
    <row r="32" spans="1:6" x14ac:dyDescent="0.2">
      <c r="A32" s="9" t="s">
        <v>458</v>
      </c>
      <c r="B32" s="9" t="s">
        <v>810</v>
      </c>
      <c r="C32" s="9" t="s">
        <v>153</v>
      </c>
      <c r="D32" s="9">
        <v>400</v>
      </c>
      <c r="E32" s="10">
        <v>4221.6679999999997</v>
      </c>
      <c r="F32" s="10">
        <v>0.63475595919890804</v>
      </c>
    </row>
    <row r="33" spans="1:6" x14ac:dyDescent="0.2">
      <c r="A33" s="9" t="s">
        <v>357</v>
      </c>
      <c r="B33" s="9" t="s">
        <v>855</v>
      </c>
      <c r="C33" s="9" t="s">
        <v>320</v>
      </c>
      <c r="D33" s="9">
        <v>400</v>
      </c>
      <c r="E33" s="10">
        <v>4035.864</v>
      </c>
      <c r="F33" s="10">
        <v>0.60681908774359805</v>
      </c>
    </row>
    <row r="34" spans="1:6" x14ac:dyDescent="0.2">
      <c r="A34" s="9" t="s">
        <v>431</v>
      </c>
      <c r="B34" s="9" t="s">
        <v>856</v>
      </c>
      <c r="C34" s="9" t="s">
        <v>288</v>
      </c>
      <c r="D34" s="9">
        <v>8</v>
      </c>
      <c r="E34" s="10">
        <v>4021.1120000000001</v>
      </c>
      <c r="F34" s="10">
        <v>0.60460102608879696</v>
      </c>
    </row>
    <row r="35" spans="1:6" x14ac:dyDescent="0.2">
      <c r="A35" s="9" t="s">
        <v>281</v>
      </c>
      <c r="B35" s="9" t="s">
        <v>857</v>
      </c>
      <c r="C35" s="9" t="s">
        <v>282</v>
      </c>
      <c r="D35" s="9">
        <v>400</v>
      </c>
      <c r="E35" s="10">
        <v>3974.788</v>
      </c>
      <c r="F35" s="10">
        <v>0.59763590352256701</v>
      </c>
    </row>
    <row r="36" spans="1:6" x14ac:dyDescent="0.2">
      <c r="A36" s="9" t="s">
        <v>495</v>
      </c>
      <c r="B36" s="9" t="s">
        <v>813</v>
      </c>
      <c r="C36" s="9" t="s">
        <v>229</v>
      </c>
      <c r="D36" s="9">
        <v>355</v>
      </c>
      <c r="E36" s="10">
        <v>3757.2419</v>
      </c>
      <c r="F36" s="10">
        <v>0.56492639548558199</v>
      </c>
    </row>
    <row r="37" spans="1:6" x14ac:dyDescent="0.2">
      <c r="A37" s="9" t="s">
        <v>193</v>
      </c>
      <c r="B37" s="9" t="s">
        <v>858</v>
      </c>
      <c r="C37" s="9" t="s">
        <v>144</v>
      </c>
      <c r="D37" s="9">
        <v>360</v>
      </c>
      <c r="E37" s="10">
        <v>3727.6559999999999</v>
      </c>
      <c r="F37" s="10">
        <v>0.56047795796437905</v>
      </c>
    </row>
    <row r="38" spans="1:6" x14ac:dyDescent="0.2">
      <c r="A38" s="9" t="s">
        <v>442</v>
      </c>
      <c r="B38" s="9" t="s">
        <v>859</v>
      </c>
      <c r="C38" s="9" t="s">
        <v>188</v>
      </c>
      <c r="D38" s="9">
        <v>350000</v>
      </c>
      <c r="E38" s="10">
        <v>3543.1725000000001</v>
      </c>
      <c r="F38" s="10">
        <v>0.53273963249708201</v>
      </c>
    </row>
    <row r="39" spans="1:6" x14ac:dyDescent="0.2">
      <c r="A39" s="9" t="s">
        <v>299</v>
      </c>
      <c r="B39" s="9" t="s">
        <v>860</v>
      </c>
      <c r="C39" s="9" t="s">
        <v>188</v>
      </c>
      <c r="D39" s="9">
        <v>350000</v>
      </c>
      <c r="E39" s="10">
        <v>3538.1219999999998</v>
      </c>
      <c r="F39" s="10">
        <v>0.53198025611506095</v>
      </c>
    </row>
    <row r="40" spans="1:6" x14ac:dyDescent="0.2">
      <c r="A40" s="9" t="s">
        <v>432</v>
      </c>
      <c r="B40" s="9" t="s">
        <v>750</v>
      </c>
      <c r="C40" s="9" t="s">
        <v>140</v>
      </c>
      <c r="D40" s="9">
        <v>300</v>
      </c>
      <c r="E40" s="10">
        <v>3009.4229999999998</v>
      </c>
      <c r="F40" s="10">
        <v>0.45248683292960401</v>
      </c>
    </row>
    <row r="41" spans="1:6" x14ac:dyDescent="0.2">
      <c r="A41" s="9" t="s">
        <v>348</v>
      </c>
      <c r="B41" s="9" t="s">
        <v>818</v>
      </c>
      <c r="C41" s="9" t="s">
        <v>349</v>
      </c>
      <c r="D41" s="9">
        <v>290</v>
      </c>
      <c r="E41" s="10">
        <v>2894.0810999999999</v>
      </c>
      <c r="F41" s="10">
        <v>0.43514440847312702</v>
      </c>
    </row>
    <row r="42" spans="1:6" x14ac:dyDescent="0.2">
      <c r="A42" s="9" t="s">
        <v>146</v>
      </c>
      <c r="B42" s="9" t="s">
        <v>815</v>
      </c>
      <c r="C42" s="9" t="s">
        <v>147</v>
      </c>
      <c r="D42" s="9">
        <v>250</v>
      </c>
      <c r="E42" s="10">
        <v>2563.3049999999998</v>
      </c>
      <c r="F42" s="10">
        <v>0.38541001423948001</v>
      </c>
    </row>
    <row r="43" spans="1:6" x14ac:dyDescent="0.2">
      <c r="A43" s="9" t="s">
        <v>359</v>
      </c>
      <c r="B43" s="9" t="s">
        <v>729</v>
      </c>
      <c r="C43" s="9" t="s">
        <v>360</v>
      </c>
      <c r="D43" s="9">
        <v>250</v>
      </c>
      <c r="E43" s="10">
        <v>2523.1950000000002</v>
      </c>
      <c r="F43" s="10">
        <v>0.37937920804546599</v>
      </c>
    </row>
    <row r="44" spans="1:6" x14ac:dyDescent="0.2">
      <c r="A44" s="9" t="s">
        <v>199</v>
      </c>
      <c r="B44" s="9" t="s">
        <v>861</v>
      </c>
      <c r="C44" s="9" t="s">
        <v>200</v>
      </c>
      <c r="D44" s="9">
        <v>250</v>
      </c>
      <c r="E44" s="10">
        <v>2521.8125</v>
      </c>
      <c r="F44" s="10">
        <v>0.37917133994366597</v>
      </c>
    </row>
    <row r="45" spans="1:6" x14ac:dyDescent="0.2">
      <c r="A45" s="9" t="s">
        <v>521</v>
      </c>
      <c r="B45" s="9" t="s">
        <v>862</v>
      </c>
      <c r="C45" s="9" t="s">
        <v>149</v>
      </c>
      <c r="D45" s="9">
        <v>500</v>
      </c>
      <c r="E45" s="10">
        <v>2507.21</v>
      </c>
      <c r="F45" s="10">
        <v>0.37697575661162702</v>
      </c>
    </row>
    <row r="46" spans="1:6" x14ac:dyDescent="0.2">
      <c r="A46" s="9" t="s">
        <v>439</v>
      </c>
      <c r="B46" s="9" t="s">
        <v>863</v>
      </c>
      <c r="C46" s="9" t="s">
        <v>320</v>
      </c>
      <c r="D46" s="9">
        <v>220</v>
      </c>
      <c r="E46" s="10">
        <v>2336.8971999999999</v>
      </c>
      <c r="F46" s="10">
        <v>0.35136809046453699</v>
      </c>
    </row>
    <row r="47" spans="1:6" x14ac:dyDescent="0.2">
      <c r="A47" s="9" t="s">
        <v>297</v>
      </c>
      <c r="B47" s="9" t="s">
        <v>808</v>
      </c>
      <c r="C47" s="9" t="s">
        <v>296</v>
      </c>
      <c r="D47" s="9">
        <v>200</v>
      </c>
      <c r="E47" s="10">
        <v>2085.44</v>
      </c>
      <c r="F47" s="10">
        <v>0.31355982221997802</v>
      </c>
    </row>
    <row r="48" spans="1:6" x14ac:dyDescent="0.2">
      <c r="A48" s="9" t="s">
        <v>302</v>
      </c>
      <c r="B48" s="9" t="s">
        <v>748</v>
      </c>
      <c r="C48" s="9" t="s">
        <v>167</v>
      </c>
      <c r="D48" s="9">
        <v>460</v>
      </c>
      <c r="E48" s="10">
        <v>1725.5427999999999</v>
      </c>
      <c r="F48" s="10">
        <v>0.25944687624720097</v>
      </c>
    </row>
    <row r="49" spans="1:6" x14ac:dyDescent="0.2">
      <c r="A49" s="9" t="s">
        <v>453</v>
      </c>
      <c r="B49" s="9" t="s">
        <v>864</v>
      </c>
      <c r="C49" s="9" t="s">
        <v>200</v>
      </c>
      <c r="D49" s="9">
        <v>150</v>
      </c>
      <c r="E49" s="10">
        <v>1596.0315000000001</v>
      </c>
      <c r="F49" s="10">
        <v>0.239973987934194</v>
      </c>
    </row>
    <row r="50" spans="1:6" x14ac:dyDescent="0.2">
      <c r="A50" s="9" t="s">
        <v>289</v>
      </c>
      <c r="B50" s="9" t="s">
        <v>865</v>
      </c>
      <c r="C50" s="9" t="s">
        <v>140</v>
      </c>
      <c r="D50" s="9">
        <v>150</v>
      </c>
      <c r="E50" s="10">
        <v>1517.5485000000001</v>
      </c>
      <c r="F50" s="10">
        <v>0.228173545088899</v>
      </c>
    </row>
    <row r="51" spans="1:6" x14ac:dyDescent="0.2">
      <c r="A51" s="9" t="s">
        <v>459</v>
      </c>
      <c r="B51" s="9" t="s">
        <v>866</v>
      </c>
      <c r="C51" s="9" t="s">
        <v>200</v>
      </c>
      <c r="D51" s="9">
        <v>140</v>
      </c>
      <c r="E51" s="10">
        <v>1424.2592</v>
      </c>
      <c r="F51" s="10">
        <v>0.21414687622140599</v>
      </c>
    </row>
    <row r="52" spans="1:6" x14ac:dyDescent="0.2">
      <c r="A52" s="9" t="s">
        <v>290</v>
      </c>
      <c r="B52" s="9" t="s">
        <v>751</v>
      </c>
      <c r="C52" s="9" t="s">
        <v>158</v>
      </c>
      <c r="D52" s="9">
        <v>125</v>
      </c>
      <c r="E52" s="10">
        <v>1247.8162500000001</v>
      </c>
      <c r="F52" s="10">
        <v>0.18761750110921399</v>
      </c>
    </row>
    <row r="53" spans="1:6" x14ac:dyDescent="0.2">
      <c r="A53" s="9" t="s">
        <v>455</v>
      </c>
      <c r="B53" s="9" t="s">
        <v>867</v>
      </c>
      <c r="C53" s="9" t="s">
        <v>200</v>
      </c>
      <c r="D53" s="9">
        <v>110</v>
      </c>
      <c r="E53" s="10">
        <v>1153.9505999999999</v>
      </c>
      <c r="F53" s="10">
        <v>0.17350417417266201</v>
      </c>
    </row>
    <row r="54" spans="1:6" x14ac:dyDescent="0.2">
      <c r="A54" s="9" t="s">
        <v>283</v>
      </c>
      <c r="B54" s="9" t="s">
        <v>735</v>
      </c>
      <c r="C54" s="9" t="s">
        <v>158</v>
      </c>
      <c r="D54" s="9">
        <v>100</v>
      </c>
      <c r="E54" s="10">
        <v>990.17100000000005</v>
      </c>
      <c r="F54" s="10">
        <v>0.14887881824812901</v>
      </c>
    </row>
    <row r="55" spans="1:6" x14ac:dyDescent="0.2">
      <c r="A55" s="9" t="s">
        <v>440</v>
      </c>
      <c r="B55" s="9" t="s">
        <v>868</v>
      </c>
      <c r="C55" s="9" t="s">
        <v>320</v>
      </c>
      <c r="D55" s="9">
        <v>90</v>
      </c>
      <c r="E55" s="10">
        <v>959.15340000000003</v>
      </c>
      <c r="F55" s="10">
        <v>0.14421511507676399</v>
      </c>
    </row>
    <row r="56" spans="1:6" x14ac:dyDescent="0.2">
      <c r="A56" s="9" t="s">
        <v>522</v>
      </c>
      <c r="B56" s="9" t="s">
        <v>869</v>
      </c>
      <c r="C56" s="9" t="s">
        <v>200</v>
      </c>
      <c r="D56" s="9">
        <v>75</v>
      </c>
      <c r="E56" s="10">
        <v>753.08699999999999</v>
      </c>
      <c r="F56" s="10">
        <v>0.113231656550261</v>
      </c>
    </row>
    <row r="57" spans="1:6" x14ac:dyDescent="0.2">
      <c r="A57" s="9" t="s">
        <v>523</v>
      </c>
      <c r="B57" s="9" t="s">
        <v>870</v>
      </c>
      <c r="C57" s="9" t="s">
        <v>200</v>
      </c>
      <c r="D57" s="9">
        <v>60</v>
      </c>
      <c r="E57" s="10">
        <v>610.39679999999998</v>
      </c>
      <c r="F57" s="10">
        <v>9.1777232666316697E-2</v>
      </c>
    </row>
    <row r="58" spans="1:6" x14ac:dyDescent="0.2">
      <c r="A58" s="9" t="s">
        <v>150</v>
      </c>
      <c r="B58" s="9" t="s">
        <v>817</v>
      </c>
      <c r="C58" s="9" t="s">
        <v>140</v>
      </c>
      <c r="D58" s="9">
        <v>50</v>
      </c>
      <c r="E58" s="10">
        <v>501.16449999999998</v>
      </c>
      <c r="F58" s="10">
        <v>7.5353427345291296E-2</v>
      </c>
    </row>
    <row r="59" spans="1:6" x14ac:dyDescent="0.2">
      <c r="A59" s="9" t="s">
        <v>154</v>
      </c>
      <c r="B59" s="9" t="s">
        <v>744</v>
      </c>
      <c r="C59" s="9" t="s">
        <v>144</v>
      </c>
      <c r="D59" s="9">
        <v>40</v>
      </c>
      <c r="E59" s="10">
        <v>409.60520000000002</v>
      </c>
      <c r="F59" s="10">
        <v>6.1586875523812E-2</v>
      </c>
    </row>
    <row r="60" spans="1:6" x14ac:dyDescent="0.2">
      <c r="A60" s="9" t="s">
        <v>160</v>
      </c>
      <c r="B60" s="9" t="s">
        <v>734</v>
      </c>
      <c r="C60" s="9" t="s">
        <v>161</v>
      </c>
      <c r="D60" s="9">
        <v>40</v>
      </c>
      <c r="E60" s="10">
        <v>405.06959999999998</v>
      </c>
      <c r="F60" s="10">
        <v>6.09049177932319E-2</v>
      </c>
    </row>
    <row r="61" spans="1:6" x14ac:dyDescent="0.2">
      <c r="A61" s="8" t="s">
        <v>133</v>
      </c>
      <c r="B61" s="9"/>
      <c r="C61" s="9"/>
      <c r="D61" s="9"/>
      <c r="E61" s="12">
        <f>SUM(E8:E60)</f>
        <v>270555.14059999987</v>
      </c>
      <c r="F61" s="12">
        <f>SUM(F8:F60)</f>
        <v>40.679771073364471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165</v>
      </c>
      <c r="B63" s="9"/>
      <c r="C63" s="9"/>
      <c r="D63" s="9"/>
      <c r="E63" s="10"/>
      <c r="F63" s="10"/>
    </row>
    <row r="64" spans="1:6" x14ac:dyDescent="0.2">
      <c r="A64" s="9" t="s">
        <v>383</v>
      </c>
      <c r="B64" s="9" t="s">
        <v>784</v>
      </c>
      <c r="C64" s="9" t="s">
        <v>317</v>
      </c>
      <c r="D64" s="9">
        <v>2750</v>
      </c>
      <c r="E64" s="10">
        <v>41146.407500000001</v>
      </c>
      <c r="F64" s="10">
        <v>6.1866369786187896</v>
      </c>
    </row>
    <row r="65" spans="1:6" x14ac:dyDescent="0.2">
      <c r="A65" s="9" t="s">
        <v>515</v>
      </c>
      <c r="B65" s="9" t="s">
        <v>871</v>
      </c>
      <c r="C65" s="9" t="s">
        <v>167</v>
      </c>
      <c r="D65" s="9">
        <v>2795</v>
      </c>
      <c r="E65" s="10">
        <v>27957.714199999999</v>
      </c>
      <c r="F65" s="10">
        <v>4.2036289196663299</v>
      </c>
    </row>
    <row r="66" spans="1:6" x14ac:dyDescent="0.2">
      <c r="A66" s="9" t="s">
        <v>524</v>
      </c>
      <c r="B66" s="9" t="s">
        <v>872</v>
      </c>
      <c r="C66" s="9" t="s">
        <v>196</v>
      </c>
      <c r="D66" s="9">
        <v>2500</v>
      </c>
      <c r="E66" s="10">
        <v>25000</v>
      </c>
      <c r="F66" s="10">
        <v>3.7589168499210999</v>
      </c>
    </row>
    <row r="67" spans="1:6" x14ac:dyDescent="0.2">
      <c r="A67" s="9" t="s">
        <v>491</v>
      </c>
      <c r="B67" s="9" t="s">
        <v>873</v>
      </c>
      <c r="C67" s="9" t="s">
        <v>317</v>
      </c>
      <c r="D67" s="9">
        <v>170</v>
      </c>
      <c r="E67" s="10">
        <v>22893.866000000002</v>
      </c>
      <c r="F67" s="10">
        <v>3.4422455466894299</v>
      </c>
    </row>
    <row r="68" spans="1:6" x14ac:dyDescent="0.2">
      <c r="A68" s="9" t="s">
        <v>370</v>
      </c>
      <c r="B68" s="9" t="s">
        <v>826</v>
      </c>
      <c r="C68" s="9" t="s">
        <v>311</v>
      </c>
      <c r="D68" s="9">
        <v>1700</v>
      </c>
      <c r="E68" s="10">
        <v>16971.287</v>
      </c>
      <c r="F68" s="10">
        <v>2.5517462667658699</v>
      </c>
    </row>
    <row r="69" spans="1:6" x14ac:dyDescent="0.2">
      <c r="A69" s="9" t="s">
        <v>525</v>
      </c>
      <c r="B69" s="9" t="s">
        <v>835</v>
      </c>
      <c r="C69" s="9" t="s">
        <v>305</v>
      </c>
      <c r="D69" s="9">
        <v>17000</v>
      </c>
      <c r="E69" s="10">
        <v>16945.498</v>
      </c>
      <c r="F69" s="10">
        <v>2.5478687185001698</v>
      </c>
    </row>
    <row r="70" spans="1:6" x14ac:dyDescent="0.2">
      <c r="A70" s="9" t="s">
        <v>487</v>
      </c>
      <c r="B70" s="9" t="s">
        <v>820</v>
      </c>
      <c r="C70" s="9" t="s">
        <v>349</v>
      </c>
      <c r="D70" s="9">
        <v>130</v>
      </c>
      <c r="E70" s="10">
        <v>14669.096</v>
      </c>
      <c r="F70" s="10">
        <v>2.20559648510041</v>
      </c>
    </row>
    <row r="71" spans="1:6" x14ac:dyDescent="0.2">
      <c r="A71" s="9" t="s">
        <v>482</v>
      </c>
      <c r="B71" s="9" t="s">
        <v>775</v>
      </c>
      <c r="C71" s="9" t="s">
        <v>369</v>
      </c>
      <c r="D71" s="9">
        <v>1400</v>
      </c>
      <c r="E71" s="10">
        <v>13914.25</v>
      </c>
      <c r="F71" s="10">
        <v>2.09210035116058</v>
      </c>
    </row>
    <row r="72" spans="1:6" x14ac:dyDescent="0.2">
      <c r="A72" s="9" t="s">
        <v>391</v>
      </c>
      <c r="B72" s="9" t="s">
        <v>789</v>
      </c>
      <c r="C72" s="9" t="s">
        <v>377</v>
      </c>
      <c r="D72" s="9">
        <v>1300</v>
      </c>
      <c r="E72" s="10">
        <v>12999.909</v>
      </c>
      <c r="F72" s="10">
        <v>1.9546230795016399</v>
      </c>
    </row>
    <row r="73" spans="1:6" x14ac:dyDescent="0.2">
      <c r="A73" s="9" t="s">
        <v>508</v>
      </c>
      <c r="B73" s="9" t="s">
        <v>825</v>
      </c>
      <c r="C73" s="9" t="s">
        <v>311</v>
      </c>
      <c r="D73" s="9">
        <v>1200</v>
      </c>
      <c r="E73" s="10">
        <v>11987.7</v>
      </c>
      <c r="F73" s="10">
        <v>1.80243070087197</v>
      </c>
    </row>
    <row r="74" spans="1:6" x14ac:dyDescent="0.2">
      <c r="A74" s="9" t="s">
        <v>526</v>
      </c>
      <c r="B74" s="9" t="s">
        <v>874</v>
      </c>
      <c r="C74" s="9" t="s">
        <v>196</v>
      </c>
      <c r="D74" s="9">
        <v>1200</v>
      </c>
      <c r="E74" s="10">
        <v>11863.356</v>
      </c>
      <c r="F74" s="10">
        <v>1.7837347506004999</v>
      </c>
    </row>
    <row r="75" spans="1:6" x14ac:dyDescent="0.2">
      <c r="A75" s="9" t="s">
        <v>303</v>
      </c>
      <c r="B75" s="9" t="s">
        <v>824</v>
      </c>
      <c r="C75" s="9" t="s">
        <v>288</v>
      </c>
      <c r="D75" s="9">
        <v>1190</v>
      </c>
      <c r="E75" s="10">
        <v>11696.855100000001</v>
      </c>
      <c r="F75" s="10">
        <v>1.7587002290590199</v>
      </c>
    </row>
    <row r="76" spans="1:6" x14ac:dyDescent="0.2">
      <c r="A76" s="9" t="s">
        <v>527</v>
      </c>
      <c r="B76" s="9" t="s">
        <v>875</v>
      </c>
      <c r="C76" s="9" t="s">
        <v>375</v>
      </c>
      <c r="D76" s="9">
        <v>1000</v>
      </c>
      <c r="E76" s="10">
        <v>9912.7999999999993</v>
      </c>
      <c r="F76" s="10">
        <v>1.49045563799591</v>
      </c>
    </row>
    <row r="77" spans="1:6" x14ac:dyDescent="0.2">
      <c r="A77" s="9" t="s">
        <v>513</v>
      </c>
      <c r="B77" s="9" t="s">
        <v>876</v>
      </c>
      <c r="C77" s="9" t="s">
        <v>305</v>
      </c>
      <c r="D77" s="9">
        <v>1000</v>
      </c>
      <c r="E77" s="10">
        <v>9872.6299999999992</v>
      </c>
      <c r="F77" s="10">
        <v>1.48441581040146</v>
      </c>
    </row>
    <row r="78" spans="1:6" x14ac:dyDescent="0.2">
      <c r="A78" s="9" t="s">
        <v>466</v>
      </c>
      <c r="B78" s="9" t="s">
        <v>825</v>
      </c>
      <c r="C78" s="9" t="s">
        <v>311</v>
      </c>
      <c r="D78" s="9">
        <v>900</v>
      </c>
      <c r="E78" s="10">
        <v>8991.2970000000005</v>
      </c>
      <c r="F78" s="10">
        <v>1.3519015118377999</v>
      </c>
    </row>
    <row r="79" spans="1:6" x14ac:dyDescent="0.2">
      <c r="A79" s="9" t="s">
        <v>473</v>
      </c>
      <c r="B79" s="9" t="s">
        <v>877</v>
      </c>
      <c r="C79" s="9" t="s">
        <v>305</v>
      </c>
      <c r="D79" s="9">
        <v>9000</v>
      </c>
      <c r="E79" s="10">
        <v>8981.9189999999999</v>
      </c>
      <c r="F79" s="10">
        <v>1.35049146694906</v>
      </c>
    </row>
    <row r="80" spans="1:6" x14ac:dyDescent="0.2">
      <c r="A80" s="9" t="s">
        <v>464</v>
      </c>
      <c r="B80" s="9" t="s">
        <v>878</v>
      </c>
      <c r="C80" s="9" t="s">
        <v>305</v>
      </c>
      <c r="D80" s="9">
        <v>9000</v>
      </c>
      <c r="E80" s="10">
        <v>8981.7569999999996</v>
      </c>
      <c r="F80" s="10">
        <v>1.3504671091678699</v>
      </c>
    </row>
    <row r="81" spans="1:6" x14ac:dyDescent="0.2">
      <c r="A81" s="9" t="s">
        <v>536</v>
      </c>
      <c r="B81" s="9" t="s">
        <v>879</v>
      </c>
      <c r="C81" s="9" t="s">
        <v>288</v>
      </c>
      <c r="D81" s="9">
        <v>650</v>
      </c>
      <c r="E81" s="10">
        <v>7980.8950000000004</v>
      </c>
      <c r="F81" s="10">
        <v>1.1999808277180399</v>
      </c>
    </row>
    <row r="82" spans="1:6" x14ac:dyDescent="0.2">
      <c r="A82" s="9" t="s">
        <v>384</v>
      </c>
      <c r="B82" s="9" t="s">
        <v>880</v>
      </c>
      <c r="C82" s="9" t="s">
        <v>288</v>
      </c>
      <c r="D82" s="9">
        <v>700</v>
      </c>
      <c r="E82" s="10">
        <v>7666.8549999999996</v>
      </c>
      <c r="F82" s="10">
        <v>1.15276281781607</v>
      </c>
    </row>
    <row r="83" spans="1:6" x14ac:dyDescent="0.2">
      <c r="A83" s="9" t="s">
        <v>528</v>
      </c>
      <c r="B83" s="9" t="s">
        <v>881</v>
      </c>
      <c r="C83" s="9" t="s">
        <v>375</v>
      </c>
      <c r="D83" s="9">
        <v>750</v>
      </c>
      <c r="E83" s="10">
        <v>7598.52</v>
      </c>
      <c r="F83" s="10">
        <v>1.1424881944984999</v>
      </c>
    </row>
    <row r="84" spans="1:6" x14ac:dyDescent="0.2">
      <c r="A84" s="9" t="s">
        <v>529</v>
      </c>
      <c r="B84" s="9" t="s">
        <v>882</v>
      </c>
      <c r="C84" s="9" t="s">
        <v>375</v>
      </c>
      <c r="D84" s="9">
        <v>644</v>
      </c>
      <c r="E84" s="10">
        <v>6525.4137199999996</v>
      </c>
      <c r="F84" s="10">
        <v>0.98113950339257205</v>
      </c>
    </row>
    <row r="85" spans="1:6" x14ac:dyDescent="0.2">
      <c r="A85" s="9" t="s">
        <v>530</v>
      </c>
      <c r="B85" s="9" t="s">
        <v>883</v>
      </c>
      <c r="C85" s="9" t="s">
        <v>375</v>
      </c>
      <c r="D85" s="9">
        <v>600</v>
      </c>
      <c r="E85" s="10">
        <v>6040.0439999999999</v>
      </c>
      <c r="F85" s="10">
        <v>0.90816092663459302</v>
      </c>
    </row>
    <row r="86" spans="1:6" x14ac:dyDescent="0.2">
      <c r="A86" s="9" t="s">
        <v>531</v>
      </c>
      <c r="B86" s="9" t="s">
        <v>884</v>
      </c>
      <c r="C86" s="9" t="s">
        <v>305</v>
      </c>
      <c r="D86" s="9">
        <v>597</v>
      </c>
      <c r="E86" s="10">
        <v>6023.1270299999996</v>
      </c>
      <c r="F86" s="10">
        <v>0.90561734729128796</v>
      </c>
    </row>
    <row r="87" spans="1:6" x14ac:dyDescent="0.2">
      <c r="A87" s="9" t="s">
        <v>316</v>
      </c>
      <c r="B87" s="9" t="s">
        <v>831</v>
      </c>
      <c r="C87" s="9" t="s">
        <v>317</v>
      </c>
      <c r="D87" s="9">
        <v>580</v>
      </c>
      <c r="E87" s="10">
        <v>5752.7532000000001</v>
      </c>
      <c r="F87" s="10">
        <v>0.86496483747670005</v>
      </c>
    </row>
    <row r="88" spans="1:6" x14ac:dyDescent="0.2">
      <c r="A88" s="9" t="s">
        <v>390</v>
      </c>
      <c r="B88" s="9" t="s">
        <v>839</v>
      </c>
      <c r="C88" s="9" t="s">
        <v>136</v>
      </c>
      <c r="D88" s="9">
        <v>50</v>
      </c>
      <c r="E88" s="10">
        <v>5356.69</v>
      </c>
      <c r="F88" s="10">
        <v>0.80541409203215297</v>
      </c>
    </row>
    <row r="89" spans="1:6" x14ac:dyDescent="0.2">
      <c r="A89" s="9" t="s">
        <v>532</v>
      </c>
      <c r="B89" s="9" t="s">
        <v>885</v>
      </c>
      <c r="C89" s="9" t="s">
        <v>468</v>
      </c>
      <c r="D89" s="9">
        <v>500</v>
      </c>
      <c r="E89" s="10">
        <v>5266.2</v>
      </c>
      <c r="F89" s="10">
        <v>0.79180831660217899</v>
      </c>
    </row>
    <row r="90" spans="1:6" x14ac:dyDescent="0.2">
      <c r="A90" s="9" t="s">
        <v>514</v>
      </c>
      <c r="B90" s="9" t="s">
        <v>778</v>
      </c>
      <c r="C90" s="9" t="s">
        <v>377</v>
      </c>
      <c r="D90" s="9">
        <v>500</v>
      </c>
      <c r="E90" s="10">
        <v>5000.18</v>
      </c>
      <c r="F90" s="10">
        <v>0.75181043418553894</v>
      </c>
    </row>
    <row r="91" spans="1:6" x14ac:dyDescent="0.2">
      <c r="A91" s="9" t="s">
        <v>380</v>
      </c>
      <c r="B91" s="9" t="s">
        <v>886</v>
      </c>
      <c r="C91" s="9" t="s">
        <v>317</v>
      </c>
      <c r="D91" s="9">
        <v>34</v>
      </c>
      <c r="E91" s="10">
        <v>4584.8388000000004</v>
      </c>
      <c r="F91" s="10">
        <v>0.68936111277968104</v>
      </c>
    </row>
    <row r="92" spans="1:6" x14ac:dyDescent="0.2">
      <c r="A92" s="9" t="s">
        <v>511</v>
      </c>
      <c r="B92" s="9" t="s">
        <v>887</v>
      </c>
      <c r="C92" s="9" t="s">
        <v>305</v>
      </c>
      <c r="D92" s="9">
        <v>422</v>
      </c>
      <c r="E92" s="10">
        <v>4279.2656800000004</v>
      </c>
      <c r="F92" s="10">
        <v>0.643416154793642</v>
      </c>
    </row>
    <row r="93" spans="1:6" x14ac:dyDescent="0.2">
      <c r="A93" s="9" t="s">
        <v>509</v>
      </c>
      <c r="B93" s="9" t="s">
        <v>888</v>
      </c>
      <c r="C93" s="9" t="s">
        <v>375</v>
      </c>
      <c r="D93" s="9">
        <v>370</v>
      </c>
      <c r="E93" s="10">
        <v>3762.9295999999999</v>
      </c>
      <c r="F93" s="10">
        <v>0.56578157914027405</v>
      </c>
    </row>
    <row r="94" spans="1:6" x14ac:dyDescent="0.2">
      <c r="A94" s="9" t="s">
        <v>533</v>
      </c>
      <c r="B94" s="9" t="s">
        <v>836</v>
      </c>
      <c r="C94" s="9" t="s">
        <v>305</v>
      </c>
      <c r="D94" s="9">
        <v>338</v>
      </c>
      <c r="E94" s="10">
        <v>3401.93282</v>
      </c>
      <c r="F94" s="10">
        <v>0.51150330397590404</v>
      </c>
    </row>
    <row r="95" spans="1:6" x14ac:dyDescent="0.2">
      <c r="A95" s="9" t="s">
        <v>378</v>
      </c>
      <c r="B95" s="9" t="s">
        <v>889</v>
      </c>
      <c r="C95" s="9" t="s">
        <v>305</v>
      </c>
      <c r="D95" s="9">
        <v>323</v>
      </c>
      <c r="E95" s="10">
        <v>3268.7890699999998</v>
      </c>
      <c r="F95" s="10">
        <v>0.491484252562436</v>
      </c>
    </row>
    <row r="96" spans="1:6" x14ac:dyDescent="0.2">
      <c r="A96" s="9" t="s">
        <v>481</v>
      </c>
      <c r="B96" s="9" t="s">
        <v>890</v>
      </c>
      <c r="C96" s="9" t="s">
        <v>375</v>
      </c>
      <c r="D96" s="9">
        <v>320</v>
      </c>
      <c r="E96" s="10">
        <v>3250.3136</v>
      </c>
      <c r="F96" s="10">
        <v>0.48870634234270799</v>
      </c>
    </row>
    <row r="97" spans="1:11" x14ac:dyDescent="0.2">
      <c r="A97" s="9" t="s">
        <v>376</v>
      </c>
      <c r="B97" s="9" t="s">
        <v>841</v>
      </c>
      <c r="C97" s="9" t="s">
        <v>377</v>
      </c>
      <c r="D97" s="9">
        <v>300</v>
      </c>
      <c r="E97" s="10">
        <v>2989.17</v>
      </c>
      <c r="F97" s="10">
        <v>0.44944165921114598</v>
      </c>
    </row>
    <row r="98" spans="1:11" x14ac:dyDescent="0.2">
      <c r="A98" s="9" t="s">
        <v>534</v>
      </c>
      <c r="B98" s="9" t="s">
        <v>834</v>
      </c>
      <c r="C98" s="9" t="s">
        <v>375</v>
      </c>
      <c r="D98" s="9">
        <v>280</v>
      </c>
      <c r="E98" s="10">
        <v>2829.8312000000001</v>
      </c>
      <c r="F98" s="10">
        <v>0.42548400720449697</v>
      </c>
    </row>
    <row r="99" spans="1:11" x14ac:dyDescent="0.2">
      <c r="A99" s="9" t="s">
        <v>490</v>
      </c>
      <c r="B99" s="9" t="s">
        <v>830</v>
      </c>
      <c r="C99" s="9" t="s">
        <v>372</v>
      </c>
      <c r="D99" s="9">
        <v>15</v>
      </c>
      <c r="E99" s="10">
        <v>2027.181</v>
      </c>
      <c r="F99" s="10">
        <v>0.30480019274959602</v>
      </c>
    </row>
    <row r="100" spans="1:11" x14ac:dyDescent="0.2">
      <c r="A100" s="9" t="s">
        <v>465</v>
      </c>
      <c r="B100" s="9" t="s">
        <v>840</v>
      </c>
      <c r="C100" s="9" t="s">
        <v>305</v>
      </c>
      <c r="D100" s="9">
        <v>200</v>
      </c>
      <c r="E100" s="10">
        <v>2009.3820000000001</v>
      </c>
      <c r="F100" s="10">
        <v>0.30212399430912601</v>
      </c>
    </row>
    <row r="101" spans="1:11" x14ac:dyDescent="0.2">
      <c r="A101" s="9" t="s">
        <v>537</v>
      </c>
      <c r="B101" s="9" t="s">
        <v>795</v>
      </c>
      <c r="C101" s="9" t="s">
        <v>375</v>
      </c>
      <c r="D101" s="9">
        <v>200</v>
      </c>
      <c r="E101" s="10">
        <v>1982.9580000000001</v>
      </c>
      <c r="F101" s="10">
        <v>0.29815096955543402</v>
      </c>
    </row>
    <row r="102" spans="1:11" x14ac:dyDescent="0.2">
      <c r="A102" s="9" t="s">
        <v>485</v>
      </c>
      <c r="B102" s="9" t="s">
        <v>821</v>
      </c>
      <c r="C102" s="9" t="s">
        <v>226</v>
      </c>
      <c r="D102" s="9">
        <v>160</v>
      </c>
      <c r="E102" s="10">
        <v>1748.8384000000001</v>
      </c>
      <c r="F102" s="10">
        <v>0.26294952518196202</v>
      </c>
    </row>
    <row r="103" spans="1:11" x14ac:dyDescent="0.2">
      <c r="A103" s="9" t="s">
        <v>510</v>
      </c>
      <c r="B103" s="9" t="s">
        <v>891</v>
      </c>
      <c r="C103" s="9" t="s">
        <v>375</v>
      </c>
      <c r="D103" s="9">
        <v>170</v>
      </c>
      <c r="E103" s="10">
        <v>1703.7026000000001</v>
      </c>
      <c r="F103" s="10">
        <v>0.25616305641577503</v>
      </c>
    </row>
    <row r="104" spans="1:11" x14ac:dyDescent="0.2">
      <c r="A104" s="9" t="s">
        <v>304</v>
      </c>
      <c r="B104" s="9" t="s">
        <v>837</v>
      </c>
      <c r="C104" s="9" t="s">
        <v>217</v>
      </c>
      <c r="D104" s="9">
        <v>160</v>
      </c>
      <c r="E104" s="10">
        <v>1583.9664</v>
      </c>
      <c r="F104" s="10">
        <v>0.23815991962675401</v>
      </c>
    </row>
    <row r="105" spans="1:11" x14ac:dyDescent="0.2">
      <c r="A105" s="9" t="s">
        <v>484</v>
      </c>
      <c r="B105" s="9" t="s">
        <v>794</v>
      </c>
      <c r="C105" s="9" t="s">
        <v>377</v>
      </c>
      <c r="D105" s="9">
        <v>120</v>
      </c>
      <c r="E105" s="10">
        <v>1206.1895999999999</v>
      </c>
      <c r="F105" s="10">
        <v>0.181358656465583</v>
      </c>
    </row>
    <row r="106" spans="1:11" x14ac:dyDescent="0.2">
      <c r="A106" s="9" t="s">
        <v>392</v>
      </c>
      <c r="B106" s="9" t="s">
        <v>892</v>
      </c>
      <c r="C106" s="9" t="s">
        <v>288</v>
      </c>
      <c r="D106" s="9">
        <v>100</v>
      </c>
      <c r="E106" s="10">
        <v>1160.162</v>
      </c>
      <c r="F106" s="10">
        <v>0.17443809961752599</v>
      </c>
    </row>
    <row r="107" spans="1:11" x14ac:dyDescent="0.2">
      <c r="A107" s="9" t="s">
        <v>512</v>
      </c>
      <c r="B107" s="9" t="s">
        <v>893</v>
      </c>
      <c r="C107" s="9" t="s">
        <v>196</v>
      </c>
      <c r="D107" s="9">
        <v>110</v>
      </c>
      <c r="E107" s="10">
        <v>1085.9860000000001</v>
      </c>
      <c r="F107" s="10">
        <v>0.16328524296713601</v>
      </c>
    </row>
    <row r="108" spans="1:11" x14ac:dyDescent="0.2">
      <c r="A108" s="9" t="s">
        <v>467</v>
      </c>
      <c r="B108" s="9" t="s">
        <v>894</v>
      </c>
      <c r="C108" s="9" t="s">
        <v>468</v>
      </c>
      <c r="D108" s="9">
        <v>90</v>
      </c>
      <c r="E108" s="10">
        <v>947.91600000000005</v>
      </c>
      <c r="F108" s="10">
        <v>0.14252549698839201</v>
      </c>
    </row>
    <row r="109" spans="1:11" x14ac:dyDescent="0.2">
      <c r="A109" s="9" t="s">
        <v>535</v>
      </c>
      <c r="B109" s="9" t="s">
        <v>842</v>
      </c>
      <c r="C109" s="9" t="s">
        <v>375</v>
      </c>
      <c r="D109" s="9">
        <v>60</v>
      </c>
      <c r="E109" s="10">
        <v>150.16448</v>
      </c>
      <c r="F109" s="10">
        <v>2.2578231765265602E-2</v>
      </c>
    </row>
    <row r="110" spans="1:11" x14ac:dyDescent="0.2">
      <c r="A110" s="8" t="s">
        <v>133</v>
      </c>
      <c r="B110" s="9"/>
      <c r="C110" s="9"/>
      <c r="D110" s="9"/>
      <c r="E110" s="12">
        <f>SUM(E64:E109)</f>
        <v>381970.53699999989</v>
      </c>
      <c r="F110" s="12">
        <f>SUM(F64:F109)</f>
        <v>57.431819508108376</v>
      </c>
    </row>
    <row r="111" spans="1:11" x14ac:dyDescent="0.2">
      <c r="A111" s="9"/>
      <c r="B111" s="9"/>
      <c r="C111" s="9"/>
      <c r="D111" s="9"/>
      <c r="E111" s="10"/>
      <c r="F111" s="10"/>
    </row>
    <row r="112" spans="1:11" x14ac:dyDescent="0.2">
      <c r="A112" s="8" t="s">
        <v>133</v>
      </c>
      <c r="B112" s="9"/>
      <c r="C112" s="9"/>
      <c r="D112" s="9"/>
      <c r="E112" s="46">
        <v>652525.67759999994</v>
      </c>
      <c r="F112" s="46">
        <v>98.111590581472882</v>
      </c>
      <c r="G112" s="36"/>
      <c r="H112" s="36"/>
      <c r="I112" s="42"/>
      <c r="J112" s="42"/>
      <c r="K112" s="36"/>
    </row>
    <row r="113" spans="1:11" x14ac:dyDescent="0.2">
      <c r="A113" s="9"/>
      <c r="B113" s="9"/>
      <c r="C113" s="9"/>
      <c r="D113" s="9"/>
      <c r="E113" s="49"/>
      <c r="F113" s="49"/>
      <c r="G113" s="36"/>
      <c r="H113" s="36"/>
      <c r="I113" s="36"/>
      <c r="J113" s="36"/>
      <c r="K113" s="36"/>
    </row>
    <row r="114" spans="1:11" x14ac:dyDescent="0.2">
      <c r="A114" s="8" t="s">
        <v>175</v>
      </c>
      <c r="B114" s="9"/>
      <c r="C114" s="9"/>
      <c r="D114" s="9"/>
      <c r="E114" s="46">
        <v>12559.529334299999</v>
      </c>
      <c r="F114" s="46">
        <v>1.89</v>
      </c>
      <c r="G114" s="36"/>
      <c r="H114" s="36"/>
      <c r="I114" s="42"/>
      <c r="J114" s="42"/>
      <c r="K114" s="36"/>
    </row>
    <row r="115" spans="1:11" x14ac:dyDescent="0.2">
      <c r="A115" s="9"/>
      <c r="B115" s="9"/>
      <c r="C115" s="9"/>
      <c r="D115" s="9"/>
      <c r="E115" s="49"/>
      <c r="F115" s="49"/>
      <c r="G115" s="36"/>
      <c r="H115" s="36"/>
      <c r="I115" s="36"/>
      <c r="J115" s="36"/>
      <c r="K115" s="36"/>
    </row>
    <row r="116" spans="1:11" x14ac:dyDescent="0.2">
      <c r="A116" s="13" t="s">
        <v>176</v>
      </c>
      <c r="B116" s="6"/>
      <c r="C116" s="6"/>
      <c r="D116" s="6"/>
      <c r="E116" s="47">
        <v>665085.20933430002</v>
      </c>
      <c r="F116" s="47">
        <f xml:space="preserve"> ROUND(SUM(F112:F115),2)</f>
        <v>100</v>
      </c>
      <c r="G116" s="36"/>
      <c r="H116" s="36"/>
      <c r="I116" s="42"/>
      <c r="J116" s="42"/>
      <c r="K116" s="36"/>
    </row>
    <row r="117" spans="1:11" x14ac:dyDescent="0.2">
      <c r="A117" s="1" t="s">
        <v>245</v>
      </c>
      <c r="E117" s="42"/>
      <c r="F117" s="42"/>
      <c r="G117" s="36"/>
      <c r="H117" s="36"/>
      <c r="I117" s="36"/>
      <c r="J117" s="36"/>
      <c r="K117" s="36"/>
    </row>
    <row r="119" spans="1:11" x14ac:dyDescent="0.2">
      <c r="A119" s="1" t="s">
        <v>179</v>
      </c>
    </row>
    <row r="120" spans="1:11" x14ac:dyDescent="0.2">
      <c r="A120" s="1" t="s">
        <v>180</v>
      </c>
    </row>
    <row r="121" spans="1:11" x14ac:dyDescent="0.2">
      <c r="A121" s="1" t="s">
        <v>648</v>
      </c>
    </row>
    <row r="122" spans="1:11" x14ac:dyDescent="0.2">
      <c r="A122" s="3" t="s">
        <v>662</v>
      </c>
      <c r="D122" s="15">
        <v>17.101199999999999</v>
      </c>
    </row>
    <row r="123" spans="1:11" x14ac:dyDescent="0.2">
      <c r="A123" s="3" t="s">
        <v>624</v>
      </c>
      <c r="D123" s="15">
        <v>11.72</v>
      </c>
    </row>
    <row r="124" spans="1:11" x14ac:dyDescent="0.2">
      <c r="A124" s="3" t="s">
        <v>663</v>
      </c>
      <c r="D124" s="15">
        <v>17.761099999999999</v>
      </c>
    </row>
    <row r="125" spans="1:11" x14ac:dyDescent="0.2">
      <c r="A125" s="3" t="s">
        <v>623</v>
      </c>
      <c r="D125" s="15">
        <v>11.1805</v>
      </c>
    </row>
    <row r="127" spans="1:11" x14ac:dyDescent="0.2">
      <c r="A127" s="1" t="s">
        <v>181</v>
      </c>
    </row>
    <row r="128" spans="1:11" x14ac:dyDescent="0.2">
      <c r="A128" s="3" t="s">
        <v>662</v>
      </c>
      <c r="D128" s="15">
        <v>17.680199999999999</v>
      </c>
    </row>
    <row r="129" spans="1:5" x14ac:dyDescent="0.2">
      <c r="A129" s="3" t="s">
        <v>624</v>
      </c>
      <c r="D129" s="15">
        <v>11.7196</v>
      </c>
    </row>
    <row r="130" spans="1:5" x14ac:dyDescent="0.2">
      <c r="A130" s="3" t="s">
        <v>663</v>
      </c>
      <c r="D130" s="15">
        <v>18.431100000000001</v>
      </c>
    </row>
    <row r="131" spans="1:5" x14ac:dyDescent="0.2">
      <c r="A131" s="3" t="s">
        <v>623</v>
      </c>
      <c r="D131" s="15">
        <v>11.1159</v>
      </c>
    </row>
    <row r="133" spans="1:5" x14ac:dyDescent="0.2">
      <c r="A133" s="1" t="s">
        <v>182</v>
      </c>
      <c r="D133" s="16"/>
    </row>
    <row r="134" spans="1:5" x14ac:dyDescent="0.2">
      <c r="A134" s="18" t="s">
        <v>608</v>
      </c>
      <c r="B134" s="19"/>
      <c r="C134" s="29" t="s">
        <v>609</v>
      </c>
      <c r="D134" s="30"/>
    </row>
    <row r="135" spans="1:5" x14ac:dyDescent="0.2">
      <c r="A135" s="31"/>
      <c r="B135" s="32"/>
      <c r="C135" s="20" t="s">
        <v>610</v>
      </c>
      <c r="D135" s="20" t="s">
        <v>611</v>
      </c>
    </row>
    <row r="136" spans="1:5" x14ac:dyDescent="0.2">
      <c r="A136" s="21" t="s">
        <v>623</v>
      </c>
      <c r="B136" s="22"/>
      <c r="C136" s="23">
        <v>0.31779660879999999</v>
      </c>
      <c r="D136" s="23">
        <v>0.29443254720000001</v>
      </c>
    </row>
    <row r="137" spans="1:5" x14ac:dyDescent="0.2">
      <c r="A137" s="21" t="s">
        <v>624</v>
      </c>
      <c r="B137" s="22"/>
      <c r="C137" s="23">
        <v>0.31779660879999999</v>
      </c>
      <c r="D137" s="23">
        <v>0.29443254720000001</v>
      </c>
    </row>
    <row r="139" spans="1:5" x14ac:dyDescent="0.2">
      <c r="A139" s="1" t="s">
        <v>184</v>
      </c>
      <c r="D139" s="17">
        <v>2.7177380984152744</v>
      </c>
      <c r="E139" s="2" t="s">
        <v>185</v>
      </c>
    </row>
  </sheetData>
  <sortState ref="A64:F109">
    <sortCondition descending="1" ref="F64:F109"/>
  </sortState>
  <mergeCells count="3">
    <mergeCell ref="B1:E1"/>
    <mergeCell ref="C134:D134"/>
    <mergeCell ref="A135:B13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3.4257812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57" t="s">
        <v>1414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22</v>
      </c>
      <c r="B8" s="10" t="s">
        <v>23</v>
      </c>
      <c r="C8" s="10" t="s">
        <v>11</v>
      </c>
      <c r="D8" s="10">
        <v>3200000</v>
      </c>
      <c r="E8" s="10">
        <v>9916.7999999999993</v>
      </c>
      <c r="F8" s="10">
        <v>7.9623004258098202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525000</v>
      </c>
      <c r="E9" s="10">
        <v>9830.1</v>
      </c>
      <c r="F9" s="10">
        <v>7.892688106622411</v>
      </c>
    </row>
    <row r="10" spans="1:6" x14ac:dyDescent="0.2">
      <c r="A10" s="10" t="s">
        <v>67</v>
      </c>
      <c r="B10" s="10" t="s">
        <v>68</v>
      </c>
      <c r="C10" s="10" t="s">
        <v>11</v>
      </c>
      <c r="D10" s="10">
        <v>3000000</v>
      </c>
      <c r="E10" s="10">
        <v>9420</v>
      </c>
      <c r="F10" s="10">
        <v>7.5634146106736564</v>
      </c>
    </row>
    <row r="11" spans="1:6" x14ac:dyDescent="0.2">
      <c r="A11" s="10" t="s">
        <v>12</v>
      </c>
      <c r="B11" s="10" t="s">
        <v>13</v>
      </c>
      <c r="C11" s="10" t="s">
        <v>11</v>
      </c>
      <c r="D11" s="10">
        <v>1625000</v>
      </c>
      <c r="E11" s="10">
        <v>9164.1875</v>
      </c>
      <c r="F11" s="10">
        <v>7.3580201308336397</v>
      </c>
    </row>
    <row r="12" spans="1:6" x14ac:dyDescent="0.2">
      <c r="A12" s="10" t="s">
        <v>24</v>
      </c>
      <c r="B12" s="10" t="s">
        <v>25</v>
      </c>
      <c r="C12" s="10" t="s">
        <v>26</v>
      </c>
      <c r="D12" s="10">
        <v>1100000</v>
      </c>
      <c r="E12" s="10">
        <v>5826.15</v>
      </c>
      <c r="F12" s="10">
        <v>4.6778755874709468</v>
      </c>
    </row>
    <row r="13" spans="1:6" x14ac:dyDescent="0.2">
      <c r="A13" s="10" t="s">
        <v>1222</v>
      </c>
      <c r="B13" s="10" t="s">
        <v>1223</v>
      </c>
      <c r="C13" s="10" t="s">
        <v>61</v>
      </c>
      <c r="D13" s="10">
        <v>325000</v>
      </c>
      <c r="E13" s="10">
        <v>5176.2749999999996</v>
      </c>
      <c r="F13" s="10">
        <v>4.1560842849113353</v>
      </c>
    </row>
    <row r="14" spans="1:6" x14ac:dyDescent="0.2">
      <c r="A14" s="10" t="s">
        <v>1333</v>
      </c>
      <c r="B14" s="10" t="s">
        <v>1334</v>
      </c>
      <c r="C14" s="10" t="s">
        <v>120</v>
      </c>
      <c r="D14" s="10">
        <v>275000</v>
      </c>
      <c r="E14" s="10">
        <v>4703.6000000000004</v>
      </c>
      <c r="F14" s="10">
        <v>3.7765686796990035</v>
      </c>
    </row>
    <row r="15" spans="1:6" x14ac:dyDescent="0.2">
      <c r="A15" s="10" t="s">
        <v>1038</v>
      </c>
      <c r="B15" s="10" t="s">
        <v>1039</v>
      </c>
      <c r="C15" s="10" t="s">
        <v>16</v>
      </c>
      <c r="D15" s="10">
        <v>1925000</v>
      </c>
      <c r="E15" s="10">
        <v>4698.9250000000002</v>
      </c>
      <c r="F15" s="10">
        <v>3.7728150742526232</v>
      </c>
    </row>
    <row r="16" spans="1:6" x14ac:dyDescent="0.2">
      <c r="A16" s="10" t="s">
        <v>50</v>
      </c>
      <c r="B16" s="10" t="s">
        <v>51</v>
      </c>
      <c r="C16" s="10" t="s">
        <v>52</v>
      </c>
      <c r="D16" s="10">
        <v>1175000</v>
      </c>
      <c r="E16" s="10">
        <v>4565.4624999999996</v>
      </c>
      <c r="F16" s="10">
        <v>3.6656566642232136</v>
      </c>
    </row>
    <row r="17" spans="1:6" x14ac:dyDescent="0.2">
      <c r="A17" s="10" t="s">
        <v>14</v>
      </c>
      <c r="B17" s="10" t="s">
        <v>15</v>
      </c>
      <c r="C17" s="10" t="s">
        <v>16</v>
      </c>
      <c r="D17" s="10">
        <v>600000</v>
      </c>
      <c r="E17" s="10">
        <v>4506.6000000000004</v>
      </c>
      <c r="F17" s="10">
        <v>3.6183953592847033</v>
      </c>
    </row>
    <row r="18" spans="1:6" x14ac:dyDescent="0.2">
      <c r="A18" s="10" t="s">
        <v>1297</v>
      </c>
      <c r="B18" s="10" t="s">
        <v>1298</v>
      </c>
      <c r="C18" s="10" t="s">
        <v>26</v>
      </c>
      <c r="D18" s="10">
        <v>4000000</v>
      </c>
      <c r="E18" s="10">
        <v>4326</v>
      </c>
      <c r="F18" s="10">
        <v>3.4733897670673288</v>
      </c>
    </row>
    <row r="19" spans="1:6" x14ac:dyDescent="0.2">
      <c r="A19" s="10" t="s">
        <v>29</v>
      </c>
      <c r="B19" s="10" t="s">
        <v>30</v>
      </c>
      <c r="C19" s="10" t="s">
        <v>31</v>
      </c>
      <c r="D19" s="10">
        <v>2200000</v>
      </c>
      <c r="E19" s="10">
        <v>3894</v>
      </c>
      <c r="F19" s="10">
        <v>3.1265325365141421</v>
      </c>
    </row>
    <row r="20" spans="1:6" x14ac:dyDescent="0.2">
      <c r="A20" s="10" t="s">
        <v>1335</v>
      </c>
      <c r="B20" s="10" t="s">
        <v>1336</v>
      </c>
      <c r="C20" s="10" t="s">
        <v>39</v>
      </c>
      <c r="D20" s="10">
        <v>55000</v>
      </c>
      <c r="E20" s="10">
        <v>3038.7224999999999</v>
      </c>
      <c r="F20" s="10">
        <v>2.4398214601149446</v>
      </c>
    </row>
    <row r="21" spans="1:6" x14ac:dyDescent="0.2">
      <c r="A21" s="10" t="s">
        <v>1091</v>
      </c>
      <c r="B21" s="10" t="s">
        <v>1092</v>
      </c>
      <c r="C21" s="10" t="s">
        <v>1093</v>
      </c>
      <c r="D21" s="10">
        <v>1500000</v>
      </c>
      <c r="E21" s="10">
        <v>2928</v>
      </c>
      <c r="F21" s="10">
        <v>2.3509212293049324</v>
      </c>
    </row>
    <row r="22" spans="1:6" x14ac:dyDescent="0.2">
      <c r="A22" s="10" t="s">
        <v>1252</v>
      </c>
      <c r="B22" s="10" t="s">
        <v>1253</v>
      </c>
      <c r="C22" s="10" t="s">
        <v>39</v>
      </c>
      <c r="D22" s="10">
        <v>60000</v>
      </c>
      <c r="E22" s="10">
        <v>2844.06</v>
      </c>
      <c r="F22" s="10">
        <v>2.283524942423834</v>
      </c>
    </row>
    <row r="23" spans="1:6" x14ac:dyDescent="0.2">
      <c r="A23" s="10" t="s">
        <v>79</v>
      </c>
      <c r="B23" s="10" t="s">
        <v>80</v>
      </c>
      <c r="C23" s="10" t="s">
        <v>52</v>
      </c>
      <c r="D23" s="10">
        <v>525000</v>
      </c>
      <c r="E23" s="10">
        <v>2717.9250000000002</v>
      </c>
      <c r="F23" s="10">
        <v>2.182249857294607</v>
      </c>
    </row>
    <row r="24" spans="1:6" x14ac:dyDescent="0.2">
      <c r="A24" s="10" t="s">
        <v>1123</v>
      </c>
      <c r="B24" s="10" t="s">
        <v>1124</v>
      </c>
      <c r="C24" s="10" t="s">
        <v>411</v>
      </c>
      <c r="D24" s="10">
        <v>45000</v>
      </c>
      <c r="E24" s="10">
        <v>2638.3274999999999</v>
      </c>
      <c r="F24" s="10">
        <v>2.1183402081997982</v>
      </c>
    </row>
    <row r="25" spans="1:6" x14ac:dyDescent="0.2">
      <c r="A25" s="10" t="s">
        <v>1337</v>
      </c>
      <c r="B25" s="10" t="s">
        <v>1338</v>
      </c>
      <c r="C25" s="10" t="s">
        <v>411</v>
      </c>
      <c r="D25" s="10">
        <v>650000</v>
      </c>
      <c r="E25" s="10">
        <v>2447.5749999999998</v>
      </c>
      <c r="F25" s="10">
        <v>1.9651830696092962</v>
      </c>
    </row>
    <row r="26" spans="1:6" x14ac:dyDescent="0.2">
      <c r="A26" s="10" t="s">
        <v>1042</v>
      </c>
      <c r="B26" s="10" t="s">
        <v>1043</v>
      </c>
      <c r="C26" s="10" t="s">
        <v>411</v>
      </c>
      <c r="D26" s="10">
        <v>122325</v>
      </c>
      <c r="E26" s="10">
        <v>2361.8510999999999</v>
      </c>
      <c r="F26" s="10">
        <v>1.8963544711226799</v>
      </c>
    </row>
    <row r="27" spans="1:6" x14ac:dyDescent="0.2">
      <c r="A27" s="10" t="s">
        <v>1341</v>
      </c>
      <c r="B27" s="10" t="s">
        <v>1342</v>
      </c>
      <c r="C27" s="10" t="s">
        <v>11</v>
      </c>
      <c r="D27" s="10">
        <v>1300000</v>
      </c>
      <c r="E27" s="10">
        <v>2228.1999999999998</v>
      </c>
      <c r="F27" s="10">
        <v>1.7890446322190063</v>
      </c>
    </row>
    <row r="28" spans="1:6" x14ac:dyDescent="0.2">
      <c r="A28" s="10" t="s">
        <v>1345</v>
      </c>
      <c r="B28" s="10" t="s">
        <v>1346</v>
      </c>
      <c r="C28" s="10" t="s">
        <v>94</v>
      </c>
      <c r="D28" s="10">
        <v>1175000</v>
      </c>
      <c r="E28" s="10">
        <v>2008.6624999999999</v>
      </c>
      <c r="F28" s="10">
        <v>1.6127757219121308</v>
      </c>
    </row>
    <row r="29" spans="1:6" x14ac:dyDescent="0.2">
      <c r="A29" s="10" t="s">
        <v>1119</v>
      </c>
      <c r="B29" s="10" t="s">
        <v>1120</v>
      </c>
      <c r="C29" s="10" t="s">
        <v>1098</v>
      </c>
      <c r="D29" s="10">
        <v>305000</v>
      </c>
      <c r="E29" s="10">
        <v>1887.95</v>
      </c>
      <c r="F29" s="10">
        <v>1.5158544176455764</v>
      </c>
    </row>
    <row r="30" spans="1:6" x14ac:dyDescent="0.2">
      <c r="A30" s="10" t="s">
        <v>1205</v>
      </c>
      <c r="B30" s="10" t="s">
        <v>1206</v>
      </c>
      <c r="C30" s="10" t="s">
        <v>1098</v>
      </c>
      <c r="D30" s="10">
        <v>200000</v>
      </c>
      <c r="E30" s="10">
        <v>1820.2</v>
      </c>
      <c r="F30" s="10">
        <v>1.4614572478076635</v>
      </c>
    </row>
    <row r="31" spans="1:6" x14ac:dyDescent="0.2">
      <c r="A31" s="10" t="s">
        <v>1191</v>
      </c>
      <c r="B31" s="10" t="s">
        <v>1192</v>
      </c>
      <c r="C31" s="10" t="s">
        <v>1118</v>
      </c>
      <c r="D31" s="10">
        <v>2243000</v>
      </c>
      <c r="E31" s="10">
        <v>1542.0625</v>
      </c>
      <c r="F31" s="10">
        <v>1.2381377965044527</v>
      </c>
    </row>
    <row r="32" spans="1:6" x14ac:dyDescent="0.2">
      <c r="A32" s="10" t="s">
        <v>55</v>
      </c>
      <c r="B32" s="10" t="s">
        <v>56</v>
      </c>
      <c r="C32" s="10" t="s">
        <v>49</v>
      </c>
      <c r="D32" s="10">
        <v>600000</v>
      </c>
      <c r="E32" s="10">
        <v>1528.5</v>
      </c>
      <c r="F32" s="10">
        <v>1.2272483261586713</v>
      </c>
    </row>
    <row r="33" spans="1:6" x14ac:dyDescent="0.2">
      <c r="A33" s="10" t="s">
        <v>1187</v>
      </c>
      <c r="B33" s="10" t="s">
        <v>1188</v>
      </c>
      <c r="C33" s="10" t="s">
        <v>411</v>
      </c>
      <c r="D33" s="10">
        <v>125000</v>
      </c>
      <c r="E33" s="10">
        <v>1467.625</v>
      </c>
      <c r="F33" s="10">
        <v>1.1783711643301407</v>
      </c>
    </row>
    <row r="34" spans="1:6" x14ac:dyDescent="0.2">
      <c r="A34" s="10" t="s">
        <v>1181</v>
      </c>
      <c r="B34" s="10" t="s">
        <v>1182</v>
      </c>
      <c r="C34" s="10" t="s">
        <v>61</v>
      </c>
      <c r="D34" s="10">
        <v>175000</v>
      </c>
      <c r="E34" s="10">
        <v>1431.325</v>
      </c>
      <c r="F34" s="10">
        <v>1.1492255220406022</v>
      </c>
    </row>
    <row r="35" spans="1:6" x14ac:dyDescent="0.2">
      <c r="A35" s="10" t="s">
        <v>1415</v>
      </c>
      <c r="B35" s="10" t="s">
        <v>1416</v>
      </c>
      <c r="C35" s="10" t="s">
        <v>411</v>
      </c>
      <c r="D35" s="10">
        <v>700000</v>
      </c>
      <c r="E35" s="10">
        <v>1208.9000000000001</v>
      </c>
      <c r="F35" s="10">
        <v>0.97063820836978587</v>
      </c>
    </row>
    <row r="36" spans="1:6" x14ac:dyDescent="0.2">
      <c r="A36" s="10" t="s">
        <v>1347</v>
      </c>
      <c r="B36" s="10" t="s">
        <v>1348</v>
      </c>
      <c r="C36" s="10" t="s">
        <v>1098</v>
      </c>
      <c r="D36" s="10">
        <v>500000</v>
      </c>
      <c r="E36" s="10">
        <v>1089.75</v>
      </c>
      <c r="F36" s="10">
        <v>0.87497145137809085</v>
      </c>
    </row>
    <row r="37" spans="1:6" x14ac:dyDescent="0.2">
      <c r="A37" s="10" t="s">
        <v>1417</v>
      </c>
      <c r="B37" s="10" t="s">
        <v>1418</v>
      </c>
      <c r="C37" s="10" t="s">
        <v>123</v>
      </c>
      <c r="D37" s="10">
        <v>75000</v>
      </c>
      <c r="E37" s="10">
        <v>1034.5125</v>
      </c>
      <c r="F37" s="10">
        <v>0.83062069611725386</v>
      </c>
    </row>
    <row r="38" spans="1:6" x14ac:dyDescent="0.2">
      <c r="A38" s="10" t="s">
        <v>1419</v>
      </c>
      <c r="B38" s="10" t="s">
        <v>1420</v>
      </c>
      <c r="C38" s="10" t="s">
        <v>89</v>
      </c>
      <c r="D38" s="10">
        <v>400000</v>
      </c>
      <c r="E38" s="10">
        <v>1009.8</v>
      </c>
      <c r="F38" s="10">
        <v>0.81077877641807417</v>
      </c>
    </row>
    <row r="39" spans="1:6" x14ac:dyDescent="0.2">
      <c r="A39" s="10" t="s">
        <v>1163</v>
      </c>
      <c r="B39" s="10" t="s">
        <v>1164</v>
      </c>
      <c r="C39" s="10" t="s">
        <v>94</v>
      </c>
      <c r="D39" s="10">
        <v>200000</v>
      </c>
      <c r="E39" s="10">
        <v>879.8</v>
      </c>
      <c r="F39" s="10">
        <v>0.70640044314975392</v>
      </c>
    </row>
    <row r="40" spans="1:6" x14ac:dyDescent="0.2">
      <c r="A40" s="10" t="s">
        <v>65</v>
      </c>
      <c r="B40" s="10" t="s">
        <v>66</v>
      </c>
      <c r="C40" s="10" t="s">
        <v>16</v>
      </c>
      <c r="D40" s="10">
        <v>100000</v>
      </c>
      <c r="E40" s="10">
        <v>770.7</v>
      </c>
      <c r="F40" s="10">
        <v>0.61880293422995625</v>
      </c>
    </row>
    <row r="41" spans="1:6" x14ac:dyDescent="0.2">
      <c r="A41" s="12" t="s">
        <v>133</v>
      </c>
      <c r="B41" s="10"/>
      <c r="C41" s="10"/>
      <c r="D41" s="10"/>
      <c r="E41" s="12">
        <f xml:space="preserve"> SUM(E8:E40)</f>
        <v>114912.54859999999</v>
      </c>
      <c r="F41" s="12">
        <f>SUM(F8:F40)</f>
        <v>92.264463803714065</v>
      </c>
    </row>
    <row r="42" spans="1:6" x14ac:dyDescent="0.2">
      <c r="A42" s="10"/>
      <c r="B42" s="10"/>
      <c r="C42" s="10"/>
      <c r="D42" s="10"/>
      <c r="E42" s="10"/>
      <c r="F42" s="10"/>
    </row>
    <row r="43" spans="1:6" x14ac:dyDescent="0.2">
      <c r="A43" s="12" t="s">
        <v>133</v>
      </c>
      <c r="B43" s="10"/>
      <c r="C43" s="10"/>
      <c r="D43" s="10"/>
      <c r="E43" s="12">
        <v>114912.54859999999</v>
      </c>
      <c r="F43" s="12">
        <v>92.264463803714065</v>
      </c>
    </row>
    <row r="44" spans="1:6" x14ac:dyDescent="0.2">
      <c r="A44" s="10"/>
      <c r="B44" s="10"/>
      <c r="C44" s="10"/>
      <c r="D44" s="10"/>
      <c r="E44" s="10"/>
      <c r="F44" s="10"/>
    </row>
    <row r="45" spans="1:6" x14ac:dyDescent="0.2">
      <c r="A45" s="12" t="s">
        <v>175</v>
      </c>
      <c r="B45" s="10"/>
      <c r="C45" s="10"/>
      <c r="D45" s="10"/>
      <c r="E45" s="12">
        <v>9634.3721347999999</v>
      </c>
      <c r="F45" s="12">
        <v>7.74</v>
      </c>
    </row>
    <row r="46" spans="1:6" x14ac:dyDescent="0.2">
      <c r="A46" s="10"/>
      <c r="B46" s="10"/>
      <c r="C46" s="10"/>
      <c r="D46" s="10"/>
      <c r="E46" s="10"/>
      <c r="F46" s="10"/>
    </row>
    <row r="47" spans="1:6" x14ac:dyDescent="0.2">
      <c r="A47" s="58" t="s">
        <v>176</v>
      </c>
      <c r="B47" s="7"/>
      <c r="C47" s="7"/>
      <c r="D47" s="7"/>
      <c r="E47" s="58">
        <v>124546.92073479999</v>
      </c>
      <c r="F47" s="58">
        <f xml:space="preserve"> ROUND(SUM(F43:F46),2)</f>
        <v>100</v>
      </c>
    </row>
    <row r="49" spans="1:2" x14ac:dyDescent="0.2">
      <c r="A49" s="14" t="s">
        <v>179</v>
      </c>
    </row>
    <row r="50" spans="1:2" x14ac:dyDescent="0.2">
      <c r="A50" s="14" t="s">
        <v>180</v>
      </c>
    </row>
    <row r="51" spans="1:2" x14ac:dyDescent="0.2">
      <c r="A51" s="14" t="s">
        <v>648</v>
      </c>
    </row>
    <row r="52" spans="1:2" x14ac:dyDescent="0.2">
      <c r="A52" s="2" t="s">
        <v>623</v>
      </c>
      <c r="B52" s="15">
        <v>23.193100000000001</v>
      </c>
    </row>
    <row r="53" spans="1:2" x14ac:dyDescent="0.2">
      <c r="A53" s="2" t="s">
        <v>663</v>
      </c>
      <c r="B53" s="15">
        <v>39.274500000000003</v>
      </c>
    </row>
    <row r="54" spans="1:2" x14ac:dyDescent="0.2">
      <c r="A54" s="2" t="s">
        <v>624</v>
      </c>
      <c r="B54" s="15">
        <v>24.651</v>
      </c>
    </row>
    <row r="55" spans="1:2" x14ac:dyDescent="0.2">
      <c r="A55" s="2" t="s">
        <v>662</v>
      </c>
      <c r="B55" s="15">
        <v>37.312600000000003</v>
      </c>
    </row>
    <row r="57" spans="1:2" x14ac:dyDescent="0.2">
      <c r="A57" s="14" t="s">
        <v>181</v>
      </c>
    </row>
    <row r="58" spans="1:2" x14ac:dyDescent="0.2">
      <c r="A58" s="2" t="s">
        <v>623</v>
      </c>
      <c r="B58" s="15">
        <v>27.4802</v>
      </c>
    </row>
    <row r="59" spans="1:2" x14ac:dyDescent="0.2">
      <c r="A59" s="2" t="s">
        <v>663</v>
      </c>
      <c r="B59" s="15">
        <v>46.813099999999999</v>
      </c>
    </row>
    <row r="60" spans="1:2" x14ac:dyDescent="0.2">
      <c r="A60" s="2" t="s">
        <v>624</v>
      </c>
      <c r="B60" s="15">
        <v>29.381900000000002</v>
      </c>
    </row>
    <row r="61" spans="1:2" x14ac:dyDescent="0.2">
      <c r="A61" s="2" t="s">
        <v>662</v>
      </c>
      <c r="B61" s="15">
        <v>44.209499999999998</v>
      </c>
    </row>
    <row r="63" spans="1:2" x14ac:dyDescent="0.2">
      <c r="A63" s="14" t="s">
        <v>182</v>
      </c>
      <c r="B63" s="59" t="s">
        <v>183</v>
      </c>
    </row>
    <row r="65" spans="1:2" x14ac:dyDescent="0.2">
      <c r="A65" s="14" t="s">
        <v>1058</v>
      </c>
      <c r="B65" s="60">
        <v>0.16599037251006082</v>
      </c>
    </row>
  </sheetData>
  <mergeCells count="1">
    <mergeCell ref="A1:E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9.1406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57" t="s">
        <v>1421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4300000</v>
      </c>
      <c r="E8" s="10">
        <v>80513.2</v>
      </c>
      <c r="F8" s="10">
        <v>9.3059038688224813</v>
      </c>
    </row>
    <row r="9" spans="1:6" x14ac:dyDescent="0.2">
      <c r="A9" s="10" t="s">
        <v>32</v>
      </c>
      <c r="B9" s="10" t="s">
        <v>33</v>
      </c>
      <c r="C9" s="10" t="s">
        <v>34</v>
      </c>
      <c r="D9" s="10">
        <v>4100000</v>
      </c>
      <c r="E9" s="10">
        <v>42724.05</v>
      </c>
      <c r="F9" s="10">
        <v>4.9381455734806856</v>
      </c>
    </row>
    <row r="10" spans="1:6" x14ac:dyDescent="0.2">
      <c r="A10" s="10" t="s">
        <v>1248</v>
      </c>
      <c r="B10" s="10" t="s">
        <v>1249</v>
      </c>
      <c r="C10" s="10" t="s">
        <v>78</v>
      </c>
      <c r="D10" s="10">
        <v>3300000</v>
      </c>
      <c r="E10" s="10">
        <v>41522.25</v>
      </c>
      <c r="F10" s="10">
        <v>4.7992387200758913</v>
      </c>
    </row>
    <row r="11" spans="1:6" x14ac:dyDescent="0.2">
      <c r="A11" s="10" t="s">
        <v>24</v>
      </c>
      <c r="B11" s="10" t="s">
        <v>25</v>
      </c>
      <c r="C11" s="10" t="s">
        <v>26</v>
      </c>
      <c r="D11" s="10">
        <v>6900000</v>
      </c>
      <c r="E11" s="10">
        <v>36545.85</v>
      </c>
      <c r="F11" s="10">
        <v>4.2240547749239381</v>
      </c>
    </row>
    <row r="12" spans="1:6" x14ac:dyDescent="0.2">
      <c r="A12" s="10" t="s">
        <v>67</v>
      </c>
      <c r="B12" s="10" t="s">
        <v>68</v>
      </c>
      <c r="C12" s="10" t="s">
        <v>11</v>
      </c>
      <c r="D12" s="10">
        <v>11500000</v>
      </c>
      <c r="E12" s="10">
        <v>36110</v>
      </c>
      <c r="F12" s="10">
        <v>4.1736782130530123</v>
      </c>
    </row>
    <row r="13" spans="1:6" x14ac:dyDescent="0.2">
      <c r="A13" s="10" t="s">
        <v>43</v>
      </c>
      <c r="B13" s="10" t="s">
        <v>44</v>
      </c>
      <c r="C13" s="10" t="s">
        <v>11</v>
      </c>
      <c r="D13" s="10">
        <v>11000000</v>
      </c>
      <c r="E13" s="10">
        <v>34666.5</v>
      </c>
      <c r="F13" s="10">
        <v>4.0068351086347898</v>
      </c>
    </row>
    <row r="14" spans="1:6" x14ac:dyDescent="0.2">
      <c r="A14" s="10" t="s">
        <v>14</v>
      </c>
      <c r="B14" s="10" t="s">
        <v>15</v>
      </c>
      <c r="C14" s="10" t="s">
        <v>16</v>
      </c>
      <c r="D14" s="10">
        <v>4100000</v>
      </c>
      <c r="E14" s="10">
        <v>30795.1</v>
      </c>
      <c r="F14" s="10">
        <v>3.559369646601739</v>
      </c>
    </row>
    <row r="15" spans="1:6" x14ac:dyDescent="0.2">
      <c r="A15" s="10" t="s">
        <v>12</v>
      </c>
      <c r="B15" s="10" t="s">
        <v>13</v>
      </c>
      <c r="C15" s="10" t="s">
        <v>11</v>
      </c>
      <c r="D15" s="10">
        <v>4600000</v>
      </c>
      <c r="E15" s="10">
        <v>25941.7</v>
      </c>
      <c r="F15" s="10">
        <v>2.9984023289824795</v>
      </c>
    </row>
    <row r="16" spans="1:6" x14ac:dyDescent="0.2">
      <c r="A16" s="10" t="s">
        <v>22</v>
      </c>
      <c r="B16" s="10" t="s">
        <v>23</v>
      </c>
      <c r="C16" s="10" t="s">
        <v>11</v>
      </c>
      <c r="D16" s="10">
        <v>7800000</v>
      </c>
      <c r="E16" s="10">
        <v>24172.2</v>
      </c>
      <c r="F16" s="10">
        <v>2.7938793824857386</v>
      </c>
    </row>
    <row r="17" spans="1:6" x14ac:dyDescent="0.2">
      <c r="A17" s="10" t="s">
        <v>17</v>
      </c>
      <c r="B17" s="10" t="s">
        <v>18</v>
      </c>
      <c r="C17" s="10" t="s">
        <v>11</v>
      </c>
      <c r="D17" s="10">
        <v>2350000</v>
      </c>
      <c r="E17" s="10">
        <v>23739.7</v>
      </c>
      <c r="F17" s="10">
        <v>2.7438900214459871</v>
      </c>
    </row>
    <row r="18" spans="1:6" x14ac:dyDescent="0.2">
      <c r="A18" s="10" t="s">
        <v>1422</v>
      </c>
      <c r="B18" s="10" t="s">
        <v>1423</v>
      </c>
      <c r="C18" s="10" t="s">
        <v>21</v>
      </c>
      <c r="D18" s="10">
        <v>6500000</v>
      </c>
      <c r="E18" s="10">
        <v>22730.5</v>
      </c>
      <c r="F18" s="10">
        <v>2.6272443262753113</v>
      </c>
    </row>
    <row r="19" spans="1:6" x14ac:dyDescent="0.2">
      <c r="A19" s="10" t="s">
        <v>29</v>
      </c>
      <c r="B19" s="10" t="s">
        <v>30</v>
      </c>
      <c r="C19" s="10" t="s">
        <v>31</v>
      </c>
      <c r="D19" s="10">
        <v>12500000</v>
      </c>
      <c r="E19" s="10">
        <v>22125</v>
      </c>
      <c r="F19" s="10">
        <v>2.5572592208196592</v>
      </c>
    </row>
    <row r="20" spans="1:6" x14ac:dyDescent="0.2">
      <c r="A20" s="10" t="s">
        <v>37</v>
      </c>
      <c r="B20" s="10" t="s">
        <v>38</v>
      </c>
      <c r="C20" s="10" t="s">
        <v>39</v>
      </c>
      <c r="D20" s="10">
        <v>880000</v>
      </c>
      <c r="E20" s="10">
        <v>21244.959999999999</v>
      </c>
      <c r="F20" s="10">
        <v>2.4555421403816871</v>
      </c>
    </row>
    <row r="21" spans="1:6" x14ac:dyDescent="0.2">
      <c r="A21" s="10" t="s">
        <v>71</v>
      </c>
      <c r="B21" s="10" t="s">
        <v>72</v>
      </c>
      <c r="C21" s="10" t="s">
        <v>16</v>
      </c>
      <c r="D21" s="10">
        <v>600000</v>
      </c>
      <c r="E21" s="10">
        <v>20001.599999999999</v>
      </c>
      <c r="F21" s="10">
        <v>2.3118316850235701</v>
      </c>
    </row>
    <row r="22" spans="1:6" x14ac:dyDescent="0.2">
      <c r="A22" s="10" t="s">
        <v>110</v>
      </c>
      <c r="B22" s="10" t="s">
        <v>111</v>
      </c>
      <c r="C22" s="10" t="s">
        <v>34</v>
      </c>
      <c r="D22" s="10">
        <v>2200000</v>
      </c>
      <c r="E22" s="10">
        <v>19591</v>
      </c>
      <c r="F22" s="10">
        <v>2.2643735771786639</v>
      </c>
    </row>
    <row r="23" spans="1:6" x14ac:dyDescent="0.2">
      <c r="A23" s="10" t="s">
        <v>27</v>
      </c>
      <c r="B23" s="10" t="s">
        <v>28</v>
      </c>
      <c r="C23" s="10" t="s">
        <v>16</v>
      </c>
      <c r="D23" s="10">
        <v>4200000</v>
      </c>
      <c r="E23" s="10">
        <v>18137.7</v>
      </c>
      <c r="F23" s="10">
        <v>2.0963977658513326</v>
      </c>
    </row>
    <row r="24" spans="1:6" x14ac:dyDescent="0.2">
      <c r="A24" s="10" t="s">
        <v>57</v>
      </c>
      <c r="B24" s="10" t="s">
        <v>58</v>
      </c>
      <c r="C24" s="10" t="s">
        <v>16</v>
      </c>
      <c r="D24" s="10">
        <v>479000</v>
      </c>
      <c r="E24" s="10">
        <v>18130.8685</v>
      </c>
      <c r="F24" s="10">
        <v>2.0956081651115799</v>
      </c>
    </row>
    <row r="25" spans="1:6" x14ac:dyDescent="0.2">
      <c r="A25" s="10" t="s">
        <v>85</v>
      </c>
      <c r="B25" s="10" t="s">
        <v>86</v>
      </c>
      <c r="C25" s="10" t="s">
        <v>39</v>
      </c>
      <c r="D25" s="10">
        <v>4000000</v>
      </c>
      <c r="E25" s="10">
        <v>17340</v>
      </c>
      <c r="F25" s="10">
        <v>2.004197735096628</v>
      </c>
    </row>
    <row r="26" spans="1:6" x14ac:dyDescent="0.2">
      <c r="A26" s="10" t="s">
        <v>1333</v>
      </c>
      <c r="B26" s="10" t="s">
        <v>1334</v>
      </c>
      <c r="C26" s="10" t="s">
        <v>120</v>
      </c>
      <c r="D26" s="10">
        <v>1000000</v>
      </c>
      <c r="E26" s="10">
        <v>17104</v>
      </c>
      <c r="F26" s="10">
        <v>1.9769203034078846</v>
      </c>
    </row>
    <row r="27" spans="1:6" x14ac:dyDescent="0.2">
      <c r="A27" s="10" t="s">
        <v>81</v>
      </c>
      <c r="B27" s="10" t="s">
        <v>82</v>
      </c>
      <c r="C27" s="10" t="s">
        <v>21</v>
      </c>
      <c r="D27" s="10">
        <v>1500000</v>
      </c>
      <c r="E27" s="10">
        <v>16185</v>
      </c>
      <c r="F27" s="10">
        <v>1.8707001350945167</v>
      </c>
    </row>
    <row r="28" spans="1:6" x14ac:dyDescent="0.2">
      <c r="A28" s="10" t="s">
        <v>35</v>
      </c>
      <c r="B28" s="10" t="s">
        <v>36</v>
      </c>
      <c r="C28" s="10" t="s">
        <v>34</v>
      </c>
      <c r="D28" s="10">
        <v>3200000</v>
      </c>
      <c r="E28" s="10">
        <v>16129.6</v>
      </c>
      <c r="F28" s="10">
        <v>1.8642968735879222</v>
      </c>
    </row>
    <row r="29" spans="1:6" x14ac:dyDescent="0.2">
      <c r="A29" s="10" t="s">
        <v>1424</v>
      </c>
      <c r="B29" s="10" t="s">
        <v>1425</v>
      </c>
      <c r="C29" s="10" t="s">
        <v>94</v>
      </c>
      <c r="D29" s="10">
        <v>900000</v>
      </c>
      <c r="E29" s="10">
        <v>15825.6</v>
      </c>
      <c r="F29" s="10">
        <v>1.8291598429380158</v>
      </c>
    </row>
    <row r="30" spans="1:6" x14ac:dyDescent="0.2">
      <c r="A30" s="10" t="s">
        <v>116</v>
      </c>
      <c r="B30" s="10" t="s">
        <v>117</v>
      </c>
      <c r="C30" s="10" t="s">
        <v>21</v>
      </c>
      <c r="D30" s="10">
        <v>4841000</v>
      </c>
      <c r="E30" s="10">
        <v>15612.225</v>
      </c>
      <c r="F30" s="10">
        <v>1.8044974616389244</v>
      </c>
    </row>
    <row r="31" spans="1:6" x14ac:dyDescent="0.2">
      <c r="A31" s="10" t="s">
        <v>421</v>
      </c>
      <c r="B31" s="10" t="s">
        <v>422</v>
      </c>
      <c r="C31" s="10" t="s">
        <v>94</v>
      </c>
      <c r="D31" s="10">
        <v>360000</v>
      </c>
      <c r="E31" s="10">
        <v>15554.16</v>
      </c>
      <c r="F31" s="10">
        <v>1.7977861732024547</v>
      </c>
    </row>
    <row r="32" spans="1:6" x14ac:dyDescent="0.2">
      <c r="A32" s="10" t="s">
        <v>79</v>
      </c>
      <c r="B32" s="10" t="s">
        <v>80</v>
      </c>
      <c r="C32" s="10" t="s">
        <v>52</v>
      </c>
      <c r="D32" s="10">
        <v>3000000</v>
      </c>
      <c r="E32" s="10">
        <v>15531</v>
      </c>
      <c r="F32" s="10">
        <v>1.7951092862621525</v>
      </c>
    </row>
    <row r="33" spans="1:6" x14ac:dyDescent="0.2">
      <c r="A33" s="10" t="s">
        <v>114</v>
      </c>
      <c r="B33" s="10" t="s">
        <v>115</v>
      </c>
      <c r="C33" s="10" t="s">
        <v>39</v>
      </c>
      <c r="D33" s="10">
        <v>1700000</v>
      </c>
      <c r="E33" s="10">
        <v>15046.7</v>
      </c>
      <c r="F33" s="10">
        <v>1.7391327601313973</v>
      </c>
    </row>
    <row r="34" spans="1:6" x14ac:dyDescent="0.2">
      <c r="A34" s="10" t="s">
        <v>112</v>
      </c>
      <c r="B34" s="10" t="s">
        <v>113</v>
      </c>
      <c r="C34" s="10" t="s">
        <v>39</v>
      </c>
      <c r="D34" s="10">
        <v>2600000</v>
      </c>
      <c r="E34" s="10">
        <v>14849.9</v>
      </c>
      <c r="F34" s="10">
        <v>1.7163861560790896</v>
      </c>
    </row>
    <row r="35" spans="1:6" x14ac:dyDescent="0.2">
      <c r="A35" s="10" t="s">
        <v>50</v>
      </c>
      <c r="B35" s="10" t="s">
        <v>51</v>
      </c>
      <c r="C35" s="10" t="s">
        <v>52</v>
      </c>
      <c r="D35" s="10">
        <v>3500000</v>
      </c>
      <c r="E35" s="10">
        <v>13599.25</v>
      </c>
      <c r="F35" s="10">
        <v>1.5718331054794012</v>
      </c>
    </row>
    <row r="36" spans="1:6" x14ac:dyDescent="0.2">
      <c r="A36" s="10" t="s">
        <v>1038</v>
      </c>
      <c r="B36" s="10" t="s">
        <v>1039</v>
      </c>
      <c r="C36" s="10" t="s">
        <v>16</v>
      </c>
      <c r="D36" s="10">
        <v>5500000</v>
      </c>
      <c r="E36" s="10">
        <v>13425.5</v>
      </c>
      <c r="F36" s="10">
        <v>1.5517506743102525</v>
      </c>
    </row>
    <row r="37" spans="1:6" x14ac:dyDescent="0.2">
      <c r="A37" s="10" t="s">
        <v>409</v>
      </c>
      <c r="B37" s="10" t="s">
        <v>410</v>
      </c>
      <c r="C37" s="10" t="s">
        <v>411</v>
      </c>
      <c r="D37" s="10">
        <v>1400000</v>
      </c>
      <c r="E37" s="10">
        <v>12626.6</v>
      </c>
      <c r="F37" s="10">
        <v>1.4594119447503506</v>
      </c>
    </row>
    <row r="38" spans="1:6" x14ac:dyDescent="0.2">
      <c r="A38" s="10" t="s">
        <v>53</v>
      </c>
      <c r="B38" s="10" t="s">
        <v>54</v>
      </c>
      <c r="C38" s="10" t="s">
        <v>11</v>
      </c>
      <c r="D38" s="10">
        <v>750000</v>
      </c>
      <c r="E38" s="10">
        <v>12366.75</v>
      </c>
      <c r="F38" s="10">
        <v>1.4293778743083174</v>
      </c>
    </row>
    <row r="39" spans="1:6" x14ac:dyDescent="0.2">
      <c r="A39" s="10" t="s">
        <v>90</v>
      </c>
      <c r="B39" s="10" t="s">
        <v>91</v>
      </c>
      <c r="C39" s="10" t="s">
        <v>21</v>
      </c>
      <c r="D39" s="10">
        <v>1000000</v>
      </c>
      <c r="E39" s="10">
        <v>11585</v>
      </c>
      <c r="F39" s="10">
        <v>1.3390213818393559</v>
      </c>
    </row>
    <row r="40" spans="1:6" x14ac:dyDescent="0.2">
      <c r="A40" s="10" t="s">
        <v>40</v>
      </c>
      <c r="B40" s="10" t="s">
        <v>41</v>
      </c>
      <c r="C40" s="10" t="s">
        <v>42</v>
      </c>
      <c r="D40" s="10">
        <v>4200000</v>
      </c>
      <c r="E40" s="10">
        <v>11489.1</v>
      </c>
      <c r="F40" s="10">
        <v>1.3279370356573625</v>
      </c>
    </row>
    <row r="41" spans="1:6" x14ac:dyDescent="0.2">
      <c r="A41" s="10" t="s">
        <v>62</v>
      </c>
      <c r="B41" s="10" t="s">
        <v>63</v>
      </c>
      <c r="C41" s="10" t="s">
        <v>64</v>
      </c>
      <c r="D41" s="10">
        <v>5750000</v>
      </c>
      <c r="E41" s="10">
        <v>9915.875</v>
      </c>
      <c r="F41" s="10">
        <v>1.146100012485656</v>
      </c>
    </row>
    <row r="42" spans="1:6" x14ac:dyDescent="0.2">
      <c r="A42" s="10" t="s">
        <v>1091</v>
      </c>
      <c r="B42" s="10" t="s">
        <v>1092</v>
      </c>
      <c r="C42" s="10" t="s">
        <v>1093</v>
      </c>
      <c r="D42" s="10">
        <v>4500000</v>
      </c>
      <c r="E42" s="10">
        <v>8784</v>
      </c>
      <c r="F42" s="10">
        <v>1.0152752540420287</v>
      </c>
    </row>
    <row r="43" spans="1:6" x14ac:dyDescent="0.2">
      <c r="A43" s="10" t="s">
        <v>1044</v>
      </c>
      <c r="B43" s="10" t="s">
        <v>1045</v>
      </c>
      <c r="C43" s="10" t="s">
        <v>120</v>
      </c>
      <c r="D43" s="10">
        <v>1100000</v>
      </c>
      <c r="E43" s="10">
        <v>8530.5</v>
      </c>
      <c r="F43" s="10">
        <v>0.98597513144416293</v>
      </c>
    </row>
    <row r="44" spans="1:6" x14ac:dyDescent="0.2">
      <c r="A44" s="10" t="s">
        <v>1426</v>
      </c>
      <c r="B44" s="10" t="s">
        <v>1427</v>
      </c>
      <c r="C44" s="10" t="s">
        <v>120</v>
      </c>
      <c r="D44" s="10">
        <v>4500000</v>
      </c>
      <c r="E44" s="10">
        <v>8286.75</v>
      </c>
      <c r="F44" s="10">
        <v>0.95780193663852242</v>
      </c>
    </row>
    <row r="45" spans="1:6" x14ac:dyDescent="0.2">
      <c r="A45" s="10" t="s">
        <v>412</v>
      </c>
      <c r="B45" s="10" t="s">
        <v>413</v>
      </c>
      <c r="C45" s="10" t="s">
        <v>414</v>
      </c>
      <c r="D45" s="10">
        <v>3000000</v>
      </c>
      <c r="E45" s="10">
        <v>7888.5</v>
      </c>
      <c r="F45" s="10">
        <v>0.91177127066376862</v>
      </c>
    </row>
    <row r="46" spans="1:6" x14ac:dyDescent="0.2">
      <c r="A46" s="10" t="s">
        <v>1339</v>
      </c>
      <c r="B46" s="10" t="s">
        <v>1340</v>
      </c>
      <c r="C46" s="10" t="s">
        <v>49</v>
      </c>
      <c r="D46" s="10">
        <v>1500000</v>
      </c>
      <c r="E46" s="10">
        <v>7494.75</v>
      </c>
      <c r="F46" s="10">
        <v>0.86626072520850361</v>
      </c>
    </row>
    <row r="47" spans="1:6" x14ac:dyDescent="0.2">
      <c r="A47" s="10" t="s">
        <v>45</v>
      </c>
      <c r="B47" s="10" t="s">
        <v>46</v>
      </c>
      <c r="C47" s="10" t="s">
        <v>31</v>
      </c>
      <c r="D47" s="10">
        <v>3500000</v>
      </c>
      <c r="E47" s="10">
        <v>7012.25</v>
      </c>
      <c r="F47" s="10">
        <v>0.81049224728554381</v>
      </c>
    </row>
    <row r="48" spans="1:6" x14ac:dyDescent="0.2">
      <c r="A48" s="10" t="s">
        <v>55</v>
      </c>
      <c r="B48" s="10" t="s">
        <v>56</v>
      </c>
      <c r="C48" s="10" t="s">
        <v>49</v>
      </c>
      <c r="D48" s="10">
        <v>1700000</v>
      </c>
      <c r="E48" s="10">
        <v>4330.75</v>
      </c>
      <c r="F48" s="10">
        <v>0.5005582088390842</v>
      </c>
    </row>
    <row r="49" spans="1:6" x14ac:dyDescent="0.2">
      <c r="A49" s="12" t="s">
        <v>133</v>
      </c>
      <c r="B49" s="10"/>
      <c r="C49" s="10"/>
      <c r="D49" s="10"/>
      <c r="E49" s="12">
        <f xml:space="preserve"> SUM(E8:E48)</f>
        <v>815205.93849999981</v>
      </c>
      <c r="F49" s="12">
        <f>SUM(F8:F48)</f>
        <v>94.223408049539827</v>
      </c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2" t="s">
        <v>133</v>
      </c>
      <c r="B51" s="10"/>
      <c r="C51" s="10"/>
      <c r="D51" s="10"/>
      <c r="E51" s="12">
        <v>815205.93849999981</v>
      </c>
      <c r="F51" s="12">
        <v>94.223408049539827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175</v>
      </c>
      <c r="B53" s="10"/>
      <c r="C53" s="10"/>
      <c r="D53" s="10"/>
      <c r="E53" s="12">
        <v>49978.154683499997</v>
      </c>
      <c r="F53" s="12">
        <v>5.78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58" t="s">
        <v>176</v>
      </c>
      <c r="B55" s="7"/>
      <c r="C55" s="7"/>
      <c r="D55" s="7"/>
      <c r="E55" s="58">
        <v>865184.09318349976</v>
      </c>
      <c r="F55" s="58">
        <f xml:space="preserve"> ROUND(SUM(F51:F54),2)</f>
        <v>100</v>
      </c>
    </row>
    <row r="57" spans="1:6" x14ac:dyDescent="0.2">
      <c r="A57" s="14" t="s">
        <v>179</v>
      </c>
    </row>
    <row r="58" spans="1:6" x14ac:dyDescent="0.2">
      <c r="A58" s="14" t="s">
        <v>180</v>
      </c>
    </row>
    <row r="59" spans="1:6" x14ac:dyDescent="0.2">
      <c r="A59" s="14" t="s">
        <v>648</v>
      </c>
    </row>
    <row r="60" spans="1:6" x14ac:dyDescent="0.2">
      <c r="A60" s="2" t="s">
        <v>623</v>
      </c>
      <c r="B60" s="15">
        <v>40.980800000000002</v>
      </c>
    </row>
    <row r="61" spans="1:6" x14ac:dyDescent="0.2">
      <c r="A61" s="2" t="s">
        <v>663</v>
      </c>
      <c r="B61" s="15">
        <v>436.73270000000002</v>
      </c>
    </row>
    <row r="62" spans="1:6" x14ac:dyDescent="0.2">
      <c r="A62" s="2" t="s">
        <v>624</v>
      </c>
      <c r="B62" s="15">
        <v>42.9343</v>
      </c>
    </row>
    <row r="63" spans="1:6" x14ac:dyDescent="0.2">
      <c r="A63" s="2" t="s">
        <v>662</v>
      </c>
      <c r="B63" s="15">
        <v>420.72309999999999</v>
      </c>
    </row>
    <row r="65" spans="1:2" x14ac:dyDescent="0.2">
      <c r="A65" s="14" t="s">
        <v>181</v>
      </c>
    </row>
    <row r="66" spans="1:2" x14ac:dyDescent="0.2">
      <c r="A66" s="2" t="s">
        <v>623</v>
      </c>
      <c r="B66" s="15">
        <v>45.158099999999997</v>
      </c>
    </row>
    <row r="67" spans="1:2" x14ac:dyDescent="0.2">
      <c r="A67" s="2" t="s">
        <v>663</v>
      </c>
      <c r="B67" s="15">
        <v>483.3888</v>
      </c>
    </row>
    <row r="68" spans="1:2" x14ac:dyDescent="0.2">
      <c r="A68" s="2" t="s">
        <v>624</v>
      </c>
      <c r="B68" s="15">
        <v>47.520899999999997</v>
      </c>
    </row>
    <row r="69" spans="1:2" x14ac:dyDescent="0.2">
      <c r="A69" s="2" t="s">
        <v>662</v>
      </c>
      <c r="B69" s="15">
        <v>463.60849999999999</v>
      </c>
    </row>
    <row r="71" spans="1:2" x14ac:dyDescent="0.2">
      <c r="A71" s="14" t="s">
        <v>182</v>
      </c>
      <c r="B71" s="59" t="s">
        <v>183</v>
      </c>
    </row>
    <row r="73" spans="1:2" x14ac:dyDescent="0.2">
      <c r="A73" s="14" t="s">
        <v>1058</v>
      </c>
      <c r="B73" s="60">
        <v>9.9367103220100936E-2</v>
      </c>
    </row>
  </sheetData>
  <mergeCells count="1">
    <mergeCell ref="A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topLeftCell="A49" workbookViewId="0">
      <selection activeCell="C90" sqref="C90"/>
    </sheetView>
  </sheetViews>
  <sheetFormatPr defaultRowHeight="11.25" x14ac:dyDescent="0.2"/>
  <cols>
    <col min="1" max="1" width="59.140625" style="2" bestFit="1" customWidth="1"/>
    <col min="2" max="2" width="45" style="2" bestFit="1" customWidth="1"/>
    <col min="3" max="3" width="40.57031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1428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1037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1429</v>
      </c>
      <c r="B8" s="10" t="s">
        <v>1430</v>
      </c>
      <c r="C8" s="10" t="s">
        <v>120</v>
      </c>
      <c r="D8" s="10">
        <v>17000</v>
      </c>
      <c r="E8" s="10">
        <v>253.89500000000001</v>
      </c>
      <c r="F8" s="10">
        <f>E8/$E$68*100</f>
        <v>2.11830380357162</v>
      </c>
    </row>
    <row r="9" spans="1:6" x14ac:dyDescent="0.2">
      <c r="A9" s="10" t="s">
        <v>1246</v>
      </c>
      <c r="B9" s="10" t="s">
        <v>1247</v>
      </c>
      <c r="C9" s="10" t="s">
        <v>64</v>
      </c>
      <c r="D9" s="10">
        <v>54190</v>
      </c>
      <c r="E9" s="10">
        <v>182.70158499999999</v>
      </c>
      <c r="F9" s="10">
        <f t="shared" ref="F9:F20" si="0">E9/$E$68*100</f>
        <v>1.5243209296128857</v>
      </c>
    </row>
    <row r="10" spans="1:6" x14ac:dyDescent="0.2">
      <c r="A10" s="10" t="s">
        <v>97</v>
      </c>
      <c r="B10" s="10" t="s">
        <v>98</v>
      </c>
      <c r="C10" s="10" t="s">
        <v>1054</v>
      </c>
      <c r="D10" s="10">
        <v>134100</v>
      </c>
      <c r="E10" s="10">
        <v>157.96979999999999</v>
      </c>
      <c r="F10" s="10">
        <f t="shared" si="0"/>
        <v>1.317978015279734</v>
      </c>
    </row>
    <row r="11" spans="1:6" x14ac:dyDescent="0.2">
      <c r="A11" s="10" t="s">
        <v>43</v>
      </c>
      <c r="B11" s="10" t="s">
        <v>44</v>
      </c>
      <c r="C11" s="10" t="s">
        <v>11</v>
      </c>
      <c r="D11" s="10">
        <v>47385</v>
      </c>
      <c r="E11" s="10">
        <v>149.33382750000001</v>
      </c>
      <c r="F11" s="10">
        <f t="shared" si="0"/>
        <v>1.2459261300740785</v>
      </c>
    </row>
    <row r="12" spans="1:6" x14ac:dyDescent="0.2">
      <c r="A12" s="10" t="s">
        <v>9</v>
      </c>
      <c r="B12" s="10" t="s">
        <v>10</v>
      </c>
      <c r="C12" s="10" t="s">
        <v>11</v>
      </c>
      <c r="D12" s="10">
        <v>7900</v>
      </c>
      <c r="E12" s="10">
        <v>147.9196</v>
      </c>
      <c r="F12" s="10">
        <f t="shared" si="0"/>
        <v>1.2341269079847677</v>
      </c>
    </row>
    <row r="13" spans="1:6" x14ac:dyDescent="0.2">
      <c r="A13" s="10" t="s">
        <v>27</v>
      </c>
      <c r="B13" s="10" t="s">
        <v>28</v>
      </c>
      <c r="C13" s="10" t="s">
        <v>16</v>
      </c>
      <c r="D13" s="10">
        <v>32975</v>
      </c>
      <c r="E13" s="10">
        <v>142.40253749999999</v>
      </c>
      <c r="F13" s="10">
        <f t="shared" si="0"/>
        <v>1.1880967991669795</v>
      </c>
    </row>
    <row r="14" spans="1:6" x14ac:dyDescent="0.2">
      <c r="A14" s="10" t="s">
        <v>409</v>
      </c>
      <c r="B14" s="10" t="s">
        <v>410</v>
      </c>
      <c r="C14" s="10" t="s">
        <v>411</v>
      </c>
      <c r="D14" s="10">
        <v>15402</v>
      </c>
      <c r="E14" s="10">
        <v>138.91063800000001</v>
      </c>
      <c r="F14" s="10">
        <f t="shared" si="0"/>
        <v>1.1589630864410896</v>
      </c>
    </row>
    <row r="15" spans="1:6" x14ac:dyDescent="0.2">
      <c r="A15" s="10" t="s">
        <v>1297</v>
      </c>
      <c r="B15" s="10" t="s">
        <v>1298</v>
      </c>
      <c r="C15" s="10" t="s">
        <v>26</v>
      </c>
      <c r="D15" s="10">
        <v>125455</v>
      </c>
      <c r="E15" s="10">
        <v>135.67958250000001</v>
      </c>
      <c r="F15" s="10">
        <f t="shared" si="0"/>
        <v>1.1320056546082413</v>
      </c>
    </row>
    <row r="16" spans="1:6" x14ac:dyDescent="0.2">
      <c r="A16" s="10" t="s">
        <v>1228</v>
      </c>
      <c r="B16" s="10" t="s">
        <v>1229</v>
      </c>
      <c r="C16" s="10" t="s">
        <v>1098</v>
      </c>
      <c r="D16" s="10">
        <v>27999</v>
      </c>
      <c r="E16" s="10">
        <v>134.731188</v>
      </c>
      <c r="F16" s="10">
        <f t="shared" si="0"/>
        <v>1.1240929833203608</v>
      </c>
    </row>
    <row r="17" spans="1:6" x14ac:dyDescent="0.2">
      <c r="A17" s="10" t="s">
        <v>112</v>
      </c>
      <c r="B17" s="10" t="s">
        <v>113</v>
      </c>
      <c r="C17" s="10" t="s">
        <v>39</v>
      </c>
      <c r="D17" s="10">
        <v>20701</v>
      </c>
      <c r="E17" s="10">
        <v>118.2337615</v>
      </c>
      <c r="F17" s="10">
        <f t="shared" si="0"/>
        <v>0.98645119713279017</v>
      </c>
    </row>
    <row r="18" spans="1:6" x14ac:dyDescent="0.2">
      <c r="A18" s="10" t="s">
        <v>1431</v>
      </c>
      <c r="B18" s="10" t="s">
        <v>1432</v>
      </c>
      <c r="C18" s="10" t="s">
        <v>1108</v>
      </c>
      <c r="D18" s="10">
        <v>37307</v>
      </c>
      <c r="E18" s="10">
        <v>111.26812750000001</v>
      </c>
      <c r="F18" s="10">
        <f t="shared" si="0"/>
        <v>0.92833532641265859</v>
      </c>
    </row>
    <row r="19" spans="1:6" x14ac:dyDescent="0.2">
      <c r="A19" s="10" t="s">
        <v>62</v>
      </c>
      <c r="B19" s="10" t="s">
        <v>63</v>
      </c>
      <c r="C19" s="10" t="s">
        <v>64</v>
      </c>
      <c r="D19" s="10">
        <v>53117</v>
      </c>
      <c r="E19" s="10">
        <v>91.600266500000004</v>
      </c>
      <c r="F19" s="10">
        <f t="shared" si="0"/>
        <v>0.76424188320023656</v>
      </c>
    </row>
    <row r="20" spans="1:6" x14ac:dyDescent="0.2">
      <c r="A20" s="10" t="s">
        <v>40</v>
      </c>
      <c r="B20" s="10" t="s">
        <v>41</v>
      </c>
      <c r="C20" s="10" t="s">
        <v>42</v>
      </c>
      <c r="D20" s="10">
        <v>30000</v>
      </c>
      <c r="E20" s="10">
        <v>82.064999999999998</v>
      </c>
      <c r="F20" s="10">
        <f t="shared" si="0"/>
        <v>0.68468698335967626</v>
      </c>
    </row>
    <row r="21" spans="1:6" x14ac:dyDescent="0.2">
      <c r="A21" s="12" t="s">
        <v>133</v>
      </c>
      <c r="B21" s="10"/>
      <c r="C21" s="10"/>
      <c r="D21" s="10"/>
      <c r="E21" s="12">
        <f>SUM(E8:E20)</f>
        <v>1846.710914</v>
      </c>
      <c r="F21" s="12">
        <f>SUM(F8:F20)</f>
        <v>15.407529700165119</v>
      </c>
    </row>
    <row r="22" spans="1:6" x14ac:dyDescent="0.2">
      <c r="A22" s="10"/>
      <c r="B22" s="10"/>
      <c r="C22" s="10"/>
      <c r="D22" s="10"/>
      <c r="E22" s="10"/>
      <c r="F22" s="10"/>
    </row>
    <row r="23" spans="1:6" x14ac:dyDescent="0.2">
      <c r="A23" s="12" t="s">
        <v>1268</v>
      </c>
      <c r="B23" s="10"/>
      <c r="C23" s="10"/>
      <c r="D23" s="10"/>
      <c r="E23" s="10"/>
      <c r="F23" s="10"/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0"/>
      <c r="B25" s="10"/>
      <c r="C25" s="10"/>
      <c r="D25" s="10"/>
      <c r="E25" s="10"/>
      <c r="F25" s="10"/>
    </row>
    <row r="26" spans="1:6" x14ac:dyDescent="0.2">
      <c r="A26" s="10" t="s">
        <v>1433</v>
      </c>
      <c r="B26" s="10" t="s">
        <v>1434</v>
      </c>
      <c r="C26" s="10" t="s">
        <v>11</v>
      </c>
      <c r="D26" s="10">
        <v>627000</v>
      </c>
      <c r="E26" s="10">
        <v>368.78510499999999</v>
      </c>
      <c r="F26" s="10">
        <f t="shared" ref="F26:F61" si="1">E26/$E$68*100</f>
        <v>3.0768581130863515</v>
      </c>
    </row>
    <row r="27" spans="1:6" x14ac:dyDescent="0.2">
      <c r="A27" s="10" t="s">
        <v>1435</v>
      </c>
      <c r="B27" s="10" t="s">
        <v>1436</v>
      </c>
      <c r="C27" s="10" t="s">
        <v>120</v>
      </c>
      <c r="D27" s="10">
        <v>109310</v>
      </c>
      <c r="E27" s="10">
        <v>726.42500680000001</v>
      </c>
      <c r="F27" s="10">
        <f t="shared" si="1"/>
        <v>6.0607292578190979</v>
      </c>
    </row>
    <row r="28" spans="1:6" x14ac:dyDescent="0.2">
      <c r="A28" s="10" t="s">
        <v>1437</v>
      </c>
      <c r="B28" s="10" t="s">
        <v>1438</v>
      </c>
      <c r="C28" s="10" t="s">
        <v>120</v>
      </c>
      <c r="D28" s="10">
        <v>89724</v>
      </c>
      <c r="E28" s="10">
        <v>488.5197374</v>
      </c>
      <c r="F28" s="10">
        <f t="shared" si="1"/>
        <v>4.0758314179256345</v>
      </c>
    </row>
    <row r="29" spans="1:6" x14ac:dyDescent="0.2">
      <c r="A29" s="10" t="s">
        <v>1439</v>
      </c>
      <c r="B29" s="10" t="s">
        <v>1440</v>
      </c>
      <c r="C29" s="10" t="s">
        <v>64</v>
      </c>
      <c r="D29" s="10">
        <v>37521</v>
      </c>
      <c r="E29" s="10">
        <v>156.1679565</v>
      </c>
      <c r="F29" s="10">
        <f t="shared" si="1"/>
        <v>1.3029448246320616</v>
      </c>
    </row>
    <row r="30" spans="1:6" x14ac:dyDescent="0.2">
      <c r="A30" s="10" t="s">
        <v>1441</v>
      </c>
      <c r="B30" s="10" t="s">
        <v>1442</v>
      </c>
      <c r="C30" s="10" t="s">
        <v>94</v>
      </c>
      <c r="D30" s="10">
        <v>95800</v>
      </c>
      <c r="E30" s="10">
        <v>98.925450699999999</v>
      </c>
      <c r="F30" s="10">
        <f t="shared" si="1"/>
        <v>0.82535756311800845</v>
      </c>
    </row>
    <row r="31" spans="1:6" x14ac:dyDescent="0.2">
      <c r="A31" s="10" t="s">
        <v>1443</v>
      </c>
      <c r="B31" s="10" t="s">
        <v>1444</v>
      </c>
      <c r="C31" s="10" t="s">
        <v>94</v>
      </c>
      <c r="D31" s="10">
        <v>184500</v>
      </c>
      <c r="E31" s="10">
        <v>85.9289627</v>
      </c>
      <c r="F31" s="10">
        <f t="shared" si="1"/>
        <v>0.71692490409174603</v>
      </c>
    </row>
    <row r="32" spans="1:6" x14ac:dyDescent="0.2">
      <c r="A32" s="10" t="s">
        <v>1445</v>
      </c>
      <c r="B32" s="10" t="s">
        <v>1446</v>
      </c>
      <c r="C32" s="10" t="s">
        <v>11</v>
      </c>
      <c r="D32" s="10">
        <v>195429</v>
      </c>
      <c r="E32" s="10">
        <v>201.34512950000001</v>
      </c>
      <c r="F32" s="10">
        <f t="shared" si="1"/>
        <v>1.6798682670019907</v>
      </c>
    </row>
    <row r="33" spans="1:6" x14ac:dyDescent="0.2">
      <c r="A33" s="10" t="s">
        <v>1447</v>
      </c>
      <c r="B33" s="10" t="s">
        <v>1448</v>
      </c>
      <c r="C33" s="10" t="s">
        <v>64</v>
      </c>
      <c r="D33" s="10">
        <v>154700</v>
      </c>
      <c r="E33" s="10">
        <v>72.7776985</v>
      </c>
      <c r="F33" s="10">
        <f t="shared" si="1"/>
        <v>0.60720091198227055</v>
      </c>
    </row>
    <row r="34" spans="1:6" x14ac:dyDescent="0.2">
      <c r="A34" s="10" t="s">
        <v>1449</v>
      </c>
      <c r="B34" s="10" t="s">
        <v>1450</v>
      </c>
      <c r="C34" s="10" t="s">
        <v>64</v>
      </c>
      <c r="D34" s="10">
        <v>1925400</v>
      </c>
      <c r="E34" s="10">
        <v>104.61909420000001</v>
      </c>
      <c r="F34" s="10">
        <f t="shared" si="1"/>
        <v>0.87286092743093646</v>
      </c>
    </row>
    <row r="35" spans="1:6" x14ac:dyDescent="0.2">
      <c r="A35" s="10" t="s">
        <v>1451</v>
      </c>
      <c r="B35" s="10" t="s">
        <v>1452</v>
      </c>
      <c r="C35" s="10" t="s">
        <v>89</v>
      </c>
      <c r="D35" s="10">
        <v>32</v>
      </c>
      <c r="E35" s="10">
        <v>0.21840860000000001</v>
      </c>
      <c r="F35" s="10">
        <f t="shared" si="1"/>
        <v>1.8222326871846727E-3</v>
      </c>
    </row>
    <row r="36" spans="1:6" x14ac:dyDescent="0.2">
      <c r="A36" s="10" t="s">
        <v>1453</v>
      </c>
      <c r="B36" s="10" t="s">
        <v>1454</v>
      </c>
      <c r="C36" s="10" t="s">
        <v>16</v>
      </c>
      <c r="D36" s="10">
        <v>149000</v>
      </c>
      <c r="E36" s="10">
        <v>109.42569020000001</v>
      </c>
      <c r="F36" s="10">
        <f t="shared" si="1"/>
        <v>0.91296345244730992</v>
      </c>
    </row>
    <row r="37" spans="1:6" x14ac:dyDescent="0.2">
      <c r="A37" s="10" t="s">
        <v>1455</v>
      </c>
      <c r="B37" s="10" t="s">
        <v>1456</v>
      </c>
      <c r="C37" s="10" t="s">
        <v>1280</v>
      </c>
      <c r="D37" s="10">
        <v>5500</v>
      </c>
      <c r="E37" s="10">
        <v>62.632363099999999</v>
      </c>
      <c r="F37" s="10">
        <f t="shared" si="1"/>
        <v>0.52255606838027047</v>
      </c>
    </row>
    <row r="38" spans="1:6" x14ac:dyDescent="0.2">
      <c r="A38" s="10" t="s">
        <v>1457</v>
      </c>
      <c r="B38" s="10" t="s">
        <v>1458</v>
      </c>
      <c r="C38" s="10" t="s">
        <v>34</v>
      </c>
      <c r="D38" s="10">
        <v>38900</v>
      </c>
      <c r="E38" s="10">
        <v>1290.1760320000001</v>
      </c>
      <c r="F38" s="10">
        <f t="shared" si="1"/>
        <v>10.764232442003742</v>
      </c>
    </row>
    <row r="39" spans="1:6" x14ac:dyDescent="0.2">
      <c r="A39" s="10" t="s">
        <v>1459</v>
      </c>
      <c r="B39" s="10" t="s">
        <v>1460</v>
      </c>
      <c r="C39" s="10" t="s">
        <v>21</v>
      </c>
      <c r="D39" s="10">
        <v>235000</v>
      </c>
      <c r="E39" s="10">
        <v>125.5506441</v>
      </c>
      <c r="F39" s="10">
        <f t="shared" si="1"/>
        <v>1.0474976149112696</v>
      </c>
    </row>
    <row r="40" spans="1:6" x14ac:dyDescent="0.2">
      <c r="A40" s="10" t="s">
        <v>1461</v>
      </c>
      <c r="B40" s="10" t="s">
        <v>1462</v>
      </c>
      <c r="C40" s="10" t="s">
        <v>21</v>
      </c>
      <c r="D40" s="10">
        <v>101700</v>
      </c>
      <c r="E40" s="10">
        <v>298.2556889</v>
      </c>
      <c r="F40" s="10">
        <f t="shared" si="1"/>
        <v>2.4884151331603368</v>
      </c>
    </row>
    <row r="41" spans="1:6" x14ac:dyDescent="0.2">
      <c r="A41" s="10" t="s">
        <v>1463</v>
      </c>
      <c r="B41" s="10" t="s">
        <v>1464</v>
      </c>
      <c r="C41" s="10" t="s">
        <v>11</v>
      </c>
      <c r="D41" s="10">
        <v>19342</v>
      </c>
      <c r="E41" s="10">
        <v>229.6474652</v>
      </c>
      <c r="F41" s="10">
        <f t="shared" si="1"/>
        <v>1.9160010989335796</v>
      </c>
    </row>
    <row r="42" spans="1:6" x14ac:dyDescent="0.2">
      <c r="A42" s="10" t="s">
        <v>1465</v>
      </c>
      <c r="B42" s="10" t="s">
        <v>1466</v>
      </c>
      <c r="C42" s="10" t="s">
        <v>94</v>
      </c>
      <c r="D42" s="10">
        <v>6612</v>
      </c>
      <c r="E42" s="10">
        <v>62.714545899999997</v>
      </c>
      <c r="F42" s="10">
        <f t="shared" si="1"/>
        <v>0.52324173819585629</v>
      </c>
    </row>
    <row r="43" spans="1:6" x14ac:dyDescent="0.2">
      <c r="A43" s="10" t="s">
        <v>1467</v>
      </c>
      <c r="B43" s="10" t="s">
        <v>1468</v>
      </c>
      <c r="C43" s="10" t="s">
        <v>11</v>
      </c>
      <c r="D43" s="10">
        <v>43451</v>
      </c>
      <c r="E43" s="10">
        <v>203.51093639999999</v>
      </c>
      <c r="F43" s="10">
        <f t="shared" si="1"/>
        <v>1.6979380871799052</v>
      </c>
    </row>
    <row r="44" spans="1:6" x14ac:dyDescent="0.2">
      <c r="A44" s="10" t="s">
        <v>1469</v>
      </c>
      <c r="B44" s="10" t="s">
        <v>1470</v>
      </c>
      <c r="C44" s="10" t="s">
        <v>1471</v>
      </c>
      <c r="D44" s="10">
        <v>117000</v>
      </c>
      <c r="E44" s="10">
        <v>100.3122553</v>
      </c>
      <c r="F44" s="10">
        <f t="shared" si="1"/>
        <v>0.83692798970770366</v>
      </c>
    </row>
    <row r="45" spans="1:6" x14ac:dyDescent="0.2">
      <c r="A45" s="10" t="s">
        <v>1472</v>
      </c>
      <c r="B45" s="10" t="s">
        <v>1473</v>
      </c>
      <c r="C45" s="10" t="s">
        <v>89</v>
      </c>
      <c r="D45" s="10">
        <v>95100</v>
      </c>
      <c r="E45" s="10">
        <v>54.046626400000001</v>
      </c>
      <c r="F45" s="10">
        <f t="shared" si="1"/>
        <v>0.45092331189402834</v>
      </c>
    </row>
    <row r="46" spans="1:6" x14ac:dyDescent="0.2">
      <c r="A46" s="10" t="s">
        <v>1474</v>
      </c>
      <c r="B46" s="10" t="s">
        <v>1475</v>
      </c>
      <c r="C46" s="10" t="s">
        <v>1283</v>
      </c>
      <c r="D46" s="10">
        <v>146714</v>
      </c>
      <c r="E46" s="10">
        <v>724.80759769999997</v>
      </c>
      <c r="F46" s="10">
        <f t="shared" si="1"/>
        <v>6.0472348453711904</v>
      </c>
    </row>
    <row r="47" spans="1:6" x14ac:dyDescent="0.2">
      <c r="A47" s="10" t="s">
        <v>1476</v>
      </c>
      <c r="B47" s="10" t="s">
        <v>1477</v>
      </c>
      <c r="C47" s="10" t="s">
        <v>61</v>
      </c>
      <c r="D47" s="10">
        <v>1000</v>
      </c>
      <c r="E47" s="10">
        <v>86.5355469</v>
      </c>
      <c r="F47" s="10">
        <f t="shared" si="1"/>
        <v>0.72198577420752796</v>
      </c>
    </row>
    <row r="48" spans="1:6" x14ac:dyDescent="0.2">
      <c r="A48" s="10" t="s">
        <v>1478</v>
      </c>
      <c r="B48" s="10" t="s">
        <v>1479</v>
      </c>
      <c r="C48" s="10" t="s">
        <v>1283</v>
      </c>
      <c r="D48" s="10">
        <v>16010</v>
      </c>
      <c r="E48" s="10">
        <v>155.0859073</v>
      </c>
      <c r="F48" s="10">
        <f t="shared" si="1"/>
        <v>1.2939170417453894</v>
      </c>
    </row>
    <row r="49" spans="1:6" x14ac:dyDescent="0.2">
      <c r="A49" s="10" t="s">
        <v>1480</v>
      </c>
      <c r="B49" s="10" t="s">
        <v>1481</v>
      </c>
      <c r="C49" s="10" t="s">
        <v>64</v>
      </c>
      <c r="D49" s="10">
        <v>10363</v>
      </c>
      <c r="E49" s="10">
        <v>1139.6686689999999</v>
      </c>
      <c r="F49" s="10">
        <f t="shared" si="1"/>
        <v>9.5085152380082523</v>
      </c>
    </row>
    <row r="50" spans="1:6" x14ac:dyDescent="0.2">
      <c r="A50" s="10" t="s">
        <v>1482</v>
      </c>
      <c r="B50" s="10" t="s">
        <v>1483</v>
      </c>
      <c r="C50" s="10" t="s">
        <v>34</v>
      </c>
      <c r="D50" s="10">
        <v>6200</v>
      </c>
      <c r="E50" s="10">
        <v>164.7426069</v>
      </c>
      <c r="F50" s="10">
        <f t="shared" si="1"/>
        <v>1.3744850855927615</v>
      </c>
    </row>
    <row r="51" spans="1:6" x14ac:dyDescent="0.2">
      <c r="A51" s="10" t="s">
        <v>1484</v>
      </c>
      <c r="B51" s="10" t="s">
        <v>1485</v>
      </c>
      <c r="C51" s="10" t="s">
        <v>1486</v>
      </c>
      <c r="D51" s="10">
        <v>3660</v>
      </c>
      <c r="E51" s="10">
        <v>216.4384139</v>
      </c>
      <c r="F51" s="10">
        <f t="shared" si="1"/>
        <v>1.8057949758891614</v>
      </c>
    </row>
    <row r="52" spans="1:6" x14ac:dyDescent="0.2">
      <c r="A52" s="35" t="s">
        <v>1487</v>
      </c>
      <c r="B52" s="35" t="s">
        <v>1488</v>
      </c>
      <c r="C52" s="35" t="s">
        <v>1283</v>
      </c>
      <c r="D52" s="10">
        <v>642</v>
      </c>
      <c r="E52" s="10">
        <v>980.24715760000004</v>
      </c>
      <c r="F52" s="10">
        <f t="shared" si="1"/>
        <v>8.1784252639254387</v>
      </c>
    </row>
    <row r="53" spans="1:6" x14ac:dyDescent="0.2">
      <c r="A53" s="35" t="s">
        <v>1489</v>
      </c>
      <c r="B53" s="35" t="s">
        <v>1490</v>
      </c>
      <c r="C53" s="35" t="s">
        <v>123</v>
      </c>
      <c r="D53" s="10">
        <v>17538</v>
      </c>
      <c r="E53" s="10">
        <v>500.93449520000001</v>
      </c>
      <c r="F53" s="10">
        <f t="shared" si="1"/>
        <v>4.1794105694180246</v>
      </c>
    </row>
    <row r="54" spans="1:6" x14ac:dyDescent="0.2">
      <c r="A54" s="35" t="s">
        <v>1491</v>
      </c>
      <c r="B54" s="35" t="s">
        <v>1492</v>
      </c>
      <c r="C54" s="35" t="s">
        <v>11</v>
      </c>
      <c r="D54" s="10">
        <v>75264</v>
      </c>
      <c r="E54" s="10">
        <v>242.34776170000001</v>
      </c>
      <c r="F54" s="10">
        <f t="shared" si="1"/>
        <v>2.0219625648247446</v>
      </c>
    </row>
    <row r="55" spans="1:6" x14ac:dyDescent="0.2">
      <c r="A55" s="35" t="s">
        <v>1493</v>
      </c>
      <c r="B55" s="35" t="s">
        <v>1494</v>
      </c>
      <c r="C55" s="35" t="s">
        <v>89</v>
      </c>
      <c r="D55" s="10">
        <v>466</v>
      </c>
      <c r="E55" s="10">
        <v>242.9440735</v>
      </c>
      <c r="F55" s="10">
        <f t="shared" si="1"/>
        <v>2.0269377299680311</v>
      </c>
    </row>
    <row r="56" spans="1:6" x14ac:dyDescent="0.2">
      <c r="A56" s="35" t="s">
        <v>1495</v>
      </c>
      <c r="B56" s="35" t="s">
        <v>1496</v>
      </c>
      <c r="C56" s="35" t="s">
        <v>11</v>
      </c>
      <c r="D56" s="10">
        <v>5267</v>
      </c>
      <c r="E56" s="10">
        <v>155.9162595</v>
      </c>
      <c r="F56" s="10">
        <f t="shared" si="1"/>
        <v>1.3008448592430324</v>
      </c>
    </row>
    <row r="57" spans="1:6" x14ac:dyDescent="0.2">
      <c r="A57" s="35" t="s">
        <v>1497</v>
      </c>
      <c r="B57" s="35" t="s">
        <v>1498</v>
      </c>
      <c r="C57" s="35" t="s">
        <v>21</v>
      </c>
      <c r="D57" s="10">
        <v>87300</v>
      </c>
      <c r="E57" s="10">
        <v>168.84089079999998</v>
      </c>
      <c r="F57" s="10">
        <f t="shared" si="1"/>
        <v>1.4086780014575335</v>
      </c>
    </row>
    <row r="58" spans="1:6" x14ac:dyDescent="0.2">
      <c r="A58" s="35" t="s">
        <v>1328</v>
      </c>
      <c r="B58" s="35" t="s">
        <v>1329</v>
      </c>
      <c r="C58" s="35" t="s">
        <v>39</v>
      </c>
      <c r="D58" s="10">
        <v>455</v>
      </c>
      <c r="E58" s="10">
        <v>132.2101265</v>
      </c>
      <c r="F58" s="10">
        <f t="shared" si="1"/>
        <v>1.1030591931138267</v>
      </c>
    </row>
    <row r="59" spans="1:6" x14ac:dyDescent="0.2">
      <c r="A59" s="35" t="s">
        <v>1499</v>
      </c>
      <c r="B59" s="35" t="s">
        <v>1500</v>
      </c>
      <c r="C59" s="35" t="s">
        <v>39</v>
      </c>
      <c r="D59" s="10">
        <v>2997</v>
      </c>
      <c r="E59" s="10">
        <v>106.13909099999999</v>
      </c>
      <c r="F59" s="10">
        <f t="shared" si="1"/>
        <v>0.8855426068765998</v>
      </c>
    </row>
    <row r="60" spans="1:6" x14ac:dyDescent="0.2">
      <c r="A60" s="35" t="s">
        <v>1257</v>
      </c>
      <c r="B60" s="35" t="s">
        <v>1258</v>
      </c>
      <c r="C60" s="35" t="s">
        <v>34</v>
      </c>
      <c r="D60" s="10">
        <v>4500</v>
      </c>
      <c r="E60" s="10">
        <v>86.167124900000005</v>
      </c>
      <c r="F60" s="10">
        <f t="shared" si="1"/>
        <v>0.71891194556214522</v>
      </c>
    </row>
    <row r="61" spans="1:6" x14ac:dyDescent="0.2">
      <c r="A61" s="35" t="s">
        <v>1501</v>
      </c>
      <c r="B61" s="35" t="s">
        <v>1502</v>
      </c>
      <c r="C61" s="35" t="s">
        <v>1148</v>
      </c>
      <c r="D61" s="10">
        <v>2084</v>
      </c>
      <c r="E61" s="10">
        <v>59.256373799999999</v>
      </c>
      <c r="F61" s="10">
        <f t="shared" si="1"/>
        <v>0.49438942084878268</v>
      </c>
    </row>
    <row r="62" spans="1:6" x14ac:dyDescent="0.2">
      <c r="A62" s="12" t="s">
        <v>133</v>
      </c>
      <c r="B62" s="10"/>
      <c r="C62" s="10"/>
      <c r="D62" s="10"/>
      <c r="E62" s="12">
        <f>SUM(E26:E61)</f>
        <v>10002.266893600001</v>
      </c>
      <c r="F62" s="12">
        <f>SUM(F26:F61)</f>
        <v>83.451190472641699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2" t="s">
        <v>133</v>
      </c>
      <c r="B64" s="10"/>
      <c r="C64" s="10"/>
      <c r="D64" s="10"/>
      <c r="E64" s="12">
        <f>E21+E62</f>
        <v>11848.9778076</v>
      </c>
      <c r="F64" s="12">
        <f>F21+F62</f>
        <v>98.858720172806812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2" t="s">
        <v>175</v>
      </c>
      <c r="B66" s="10"/>
      <c r="C66" s="10"/>
      <c r="D66" s="10"/>
      <c r="E66" s="12">
        <v>136.79116339999999</v>
      </c>
      <c r="F66" s="12">
        <f t="shared" ref="F66" si="2">E66/$E$68*100</f>
        <v>1.1412798271931583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58" t="s">
        <v>176</v>
      </c>
      <c r="B68" s="7"/>
      <c r="C68" s="7"/>
      <c r="D68" s="7"/>
      <c r="E68" s="58">
        <f>E64+E66</f>
        <v>11985.768971</v>
      </c>
      <c r="F68" s="58">
        <f>F64+F66</f>
        <v>99.999999999999972</v>
      </c>
    </row>
    <row r="70" spans="1:6" x14ac:dyDescent="0.2">
      <c r="A70" s="14" t="s">
        <v>179</v>
      </c>
    </row>
    <row r="71" spans="1:6" x14ac:dyDescent="0.2">
      <c r="A71" s="14" t="s">
        <v>180</v>
      </c>
    </row>
    <row r="72" spans="1:6" x14ac:dyDescent="0.2">
      <c r="A72" s="14" t="s">
        <v>648</v>
      </c>
    </row>
    <row r="73" spans="1:6" x14ac:dyDescent="0.2">
      <c r="A73" s="2" t="s">
        <v>624</v>
      </c>
      <c r="B73" s="15">
        <v>14.0358</v>
      </c>
    </row>
    <row r="74" spans="1:6" x14ac:dyDescent="0.2">
      <c r="A74" s="2" t="s">
        <v>663</v>
      </c>
      <c r="B74" s="15">
        <v>20.229500000000002</v>
      </c>
    </row>
    <row r="75" spans="1:6" x14ac:dyDescent="0.2">
      <c r="A75" s="2" t="s">
        <v>662</v>
      </c>
      <c r="B75" s="15">
        <v>19.648599999999998</v>
      </c>
    </row>
    <row r="76" spans="1:6" x14ac:dyDescent="0.2">
      <c r="A76" s="2" t="s">
        <v>623</v>
      </c>
      <c r="B76" s="15">
        <v>13.631</v>
      </c>
    </row>
    <row r="78" spans="1:6" x14ac:dyDescent="0.2">
      <c r="A78" s="14" t="s">
        <v>181</v>
      </c>
    </row>
    <row r="79" spans="1:6" x14ac:dyDescent="0.2">
      <c r="A79" s="2" t="s">
        <v>663</v>
      </c>
      <c r="B79" s="15">
        <v>22.9954</v>
      </c>
    </row>
    <row r="80" spans="1:6" x14ac:dyDescent="0.2">
      <c r="A80" s="2" t="s">
        <v>624</v>
      </c>
      <c r="B80" s="15">
        <v>14.704499999999999</v>
      </c>
    </row>
    <row r="81" spans="1:6" x14ac:dyDescent="0.2">
      <c r="A81" s="2" t="s">
        <v>662</v>
      </c>
      <c r="B81" s="15">
        <v>22.2517</v>
      </c>
    </row>
    <row r="82" spans="1:6" x14ac:dyDescent="0.2">
      <c r="A82" s="2" t="s">
        <v>623</v>
      </c>
      <c r="B82" s="15">
        <v>14.201000000000001</v>
      </c>
    </row>
    <row r="84" spans="1:6" x14ac:dyDescent="0.2">
      <c r="A84" s="14" t="s">
        <v>182</v>
      </c>
      <c r="B84" s="59"/>
      <c r="C84" s="3"/>
      <c r="D84" s="3"/>
      <c r="E84" s="3"/>
      <c r="F84" s="3"/>
    </row>
    <row r="85" spans="1:6" x14ac:dyDescent="0.2">
      <c r="A85" s="18" t="s">
        <v>608</v>
      </c>
      <c r="B85" s="19"/>
      <c r="C85" s="29" t="s">
        <v>609</v>
      </c>
      <c r="D85" s="30"/>
      <c r="E85" s="3"/>
      <c r="F85" s="3"/>
    </row>
    <row r="86" spans="1:6" x14ac:dyDescent="0.2">
      <c r="A86" s="31"/>
      <c r="B86" s="32"/>
      <c r="C86" s="20" t="s">
        <v>610</v>
      </c>
      <c r="D86" s="20" t="s">
        <v>611</v>
      </c>
      <c r="E86" s="3"/>
      <c r="F86" s="3"/>
    </row>
    <row r="87" spans="1:6" x14ac:dyDescent="0.2">
      <c r="A87" s="21" t="s">
        <v>623</v>
      </c>
      <c r="B87" s="22"/>
      <c r="C87" s="23">
        <v>0.90283127500000004</v>
      </c>
      <c r="D87" s="23">
        <v>0.83645610000000004</v>
      </c>
      <c r="E87" s="3"/>
      <c r="F87" s="3"/>
    </row>
    <row r="88" spans="1:6" x14ac:dyDescent="0.2">
      <c r="A88" s="21" t="s">
        <v>624</v>
      </c>
      <c r="B88" s="22"/>
      <c r="C88" s="23">
        <v>0.90283127500000004</v>
      </c>
      <c r="D88" s="23">
        <v>0.83645610000000004</v>
      </c>
      <c r="E88" s="3"/>
      <c r="F88" s="3"/>
    </row>
    <row r="89" spans="1:6" x14ac:dyDescent="0.2">
      <c r="A89" s="14"/>
      <c r="B89" s="59"/>
      <c r="C89" s="3"/>
      <c r="D89" s="3"/>
      <c r="E89" s="3"/>
      <c r="F89" s="3"/>
    </row>
    <row r="90" spans="1:6" x14ac:dyDescent="0.2">
      <c r="A90" s="14" t="s">
        <v>1058</v>
      </c>
      <c r="B90" s="60">
        <v>0.15929407752876323</v>
      </c>
      <c r="C90" s="3"/>
      <c r="D90" s="3"/>
      <c r="E90" s="3"/>
      <c r="F90" s="3"/>
    </row>
  </sheetData>
  <mergeCells count="3">
    <mergeCell ref="A1:E1"/>
    <mergeCell ref="C85:D85"/>
    <mergeCell ref="A86:B86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9.140625" style="2" bestFit="1" customWidth="1"/>
    <col min="3" max="3" width="20" style="2" bestFit="1" customWidth="1"/>
    <col min="4" max="4" width="11.5703125" style="67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8" x14ac:dyDescent="0.2">
      <c r="A1" s="57" t="s">
        <v>1503</v>
      </c>
      <c r="B1" s="57"/>
      <c r="C1" s="57"/>
      <c r="D1" s="57"/>
      <c r="E1" s="57"/>
    </row>
    <row r="3" spans="1:8" s="1" customFormat="1" x14ac:dyDescent="0.2">
      <c r="A3" s="5" t="s">
        <v>1</v>
      </c>
      <c r="B3" s="5" t="s">
        <v>2</v>
      </c>
      <c r="C3" s="5" t="s">
        <v>1037</v>
      </c>
      <c r="D3" s="63" t="s">
        <v>4</v>
      </c>
      <c r="E3" s="5" t="s">
        <v>5</v>
      </c>
      <c r="F3" s="5" t="s">
        <v>6</v>
      </c>
    </row>
    <row r="4" spans="1:8" x14ac:dyDescent="0.2">
      <c r="A4" s="7"/>
      <c r="B4" s="7"/>
      <c r="C4" s="7"/>
      <c r="D4" s="64"/>
      <c r="E4" s="7"/>
      <c r="F4" s="7"/>
    </row>
    <row r="5" spans="1:8" x14ac:dyDescent="0.2">
      <c r="A5" s="12" t="s">
        <v>7</v>
      </c>
      <c r="B5" s="10"/>
      <c r="C5" s="10"/>
      <c r="D5" s="65"/>
      <c r="E5" s="10"/>
      <c r="F5" s="10"/>
    </row>
    <row r="6" spans="1:8" x14ac:dyDescent="0.2">
      <c r="A6" s="12" t="s">
        <v>8</v>
      </c>
      <c r="B6" s="10"/>
      <c r="C6" s="10"/>
      <c r="D6" s="65"/>
      <c r="E6" s="10"/>
      <c r="F6" s="10"/>
    </row>
    <row r="7" spans="1:8" x14ac:dyDescent="0.2">
      <c r="A7" s="12"/>
      <c r="B7" s="10"/>
      <c r="C7" s="10"/>
      <c r="D7" s="65"/>
      <c r="E7" s="10"/>
      <c r="F7" s="10"/>
    </row>
    <row r="8" spans="1:8" x14ac:dyDescent="0.2">
      <c r="A8" s="10" t="s">
        <v>9</v>
      </c>
      <c r="B8" s="10" t="s">
        <v>10</v>
      </c>
      <c r="C8" s="10" t="s">
        <v>11</v>
      </c>
      <c r="D8" s="65">
        <v>5900000</v>
      </c>
      <c r="E8" s="10">
        <v>110471.6</v>
      </c>
      <c r="F8" s="10">
        <f>E8/$E$75*100</f>
        <v>9.0064795260673822</v>
      </c>
      <c r="H8" s="2"/>
    </row>
    <row r="9" spans="1:8" x14ac:dyDescent="0.2">
      <c r="A9" s="10" t="s">
        <v>32</v>
      </c>
      <c r="B9" s="10" t="s">
        <v>33</v>
      </c>
      <c r="C9" s="10" t="s">
        <v>34</v>
      </c>
      <c r="D9" s="65">
        <v>5100000</v>
      </c>
      <c r="E9" s="10">
        <v>53144.55</v>
      </c>
      <c r="F9" s="10">
        <f t="shared" ref="F9:F58" si="0">E9/$E$75*100</f>
        <v>4.3327452621041456</v>
      </c>
      <c r="H9" s="2"/>
    </row>
    <row r="10" spans="1:8" x14ac:dyDescent="0.2">
      <c r="A10" s="10" t="s">
        <v>24</v>
      </c>
      <c r="B10" s="10" t="s">
        <v>25</v>
      </c>
      <c r="C10" s="10" t="s">
        <v>26</v>
      </c>
      <c r="D10" s="65">
        <v>9800000</v>
      </c>
      <c r="E10" s="10">
        <v>51905.7</v>
      </c>
      <c r="F10" s="10">
        <f t="shared" si="0"/>
        <v>4.2317448496825945</v>
      </c>
      <c r="H10" s="2"/>
    </row>
    <row r="11" spans="1:8" x14ac:dyDescent="0.2">
      <c r="A11" s="10" t="s">
        <v>67</v>
      </c>
      <c r="B11" s="10" t="s">
        <v>68</v>
      </c>
      <c r="C11" s="10" t="s">
        <v>11</v>
      </c>
      <c r="D11" s="65">
        <v>16000000</v>
      </c>
      <c r="E11" s="10">
        <v>50240</v>
      </c>
      <c r="F11" s="10">
        <f t="shared" si="0"/>
        <v>4.0959444000958189</v>
      </c>
      <c r="H11" s="2"/>
    </row>
    <row r="12" spans="1:8" x14ac:dyDescent="0.2">
      <c r="A12" s="10" t="s">
        <v>1248</v>
      </c>
      <c r="B12" s="10" t="s">
        <v>1249</v>
      </c>
      <c r="C12" s="10" t="s">
        <v>78</v>
      </c>
      <c r="D12" s="65">
        <v>3650000</v>
      </c>
      <c r="E12" s="10">
        <v>45926.125</v>
      </c>
      <c r="F12" s="10">
        <f t="shared" si="0"/>
        <v>3.7442447156021212</v>
      </c>
      <c r="H12" s="2"/>
    </row>
    <row r="13" spans="1:8" x14ac:dyDescent="0.2">
      <c r="A13" s="10" t="s">
        <v>43</v>
      </c>
      <c r="B13" s="10" t="s">
        <v>44</v>
      </c>
      <c r="C13" s="10" t="s">
        <v>11</v>
      </c>
      <c r="D13" s="65">
        <v>14500000</v>
      </c>
      <c r="E13" s="10">
        <v>45696.75</v>
      </c>
      <c r="F13" s="10">
        <f t="shared" si="0"/>
        <v>3.7255443325055455</v>
      </c>
      <c r="H13" s="2"/>
    </row>
    <row r="14" spans="1:8" x14ac:dyDescent="0.2">
      <c r="A14" s="10" t="s">
        <v>14</v>
      </c>
      <c r="B14" s="10" t="s">
        <v>15</v>
      </c>
      <c r="C14" s="10" t="s">
        <v>16</v>
      </c>
      <c r="D14" s="65">
        <v>5100000</v>
      </c>
      <c r="E14" s="10">
        <v>38306.1</v>
      </c>
      <c r="F14" s="10">
        <f t="shared" si="0"/>
        <v>3.1230027027171663</v>
      </c>
      <c r="H14" s="2"/>
    </row>
    <row r="15" spans="1:8" x14ac:dyDescent="0.2">
      <c r="A15" s="10" t="s">
        <v>12</v>
      </c>
      <c r="B15" s="10" t="s">
        <v>13</v>
      </c>
      <c r="C15" s="10" t="s">
        <v>11</v>
      </c>
      <c r="D15" s="65">
        <v>6000000</v>
      </c>
      <c r="E15" s="10">
        <v>33837</v>
      </c>
      <c r="F15" s="10">
        <f t="shared" si="0"/>
        <v>2.7586479033845985</v>
      </c>
      <c r="H15" s="2"/>
    </row>
    <row r="16" spans="1:8" x14ac:dyDescent="0.2">
      <c r="A16" s="10" t="s">
        <v>17</v>
      </c>
      <c r="B16" s="10" t="s">
        <v>18</v>
      </c>
      <c r="C16" s="10" t="s">
        <v>11</v>
      </c>
      <c r="D16" s="65">
        <v>3300000</v>
      </c>
      <c r="E16" s="10">
        <v>33336.6</v>
      </c>
      <c r="F16" s="10">
        <f t="shared" si="0"/>
        <v>2.7178515144951088</v>
      </c>
      <c r="H16" s="2"/>
    </row>
    <row r="17" spans="1:8" x14ac:dyDescent="0.2">
      <c r="A17" s="10" t="s">
        <v>37</v>
      </c>
      <c r="B17" s="10" t="s">
        <v>38</v>
      </c>
      <c r="C17" s="10" t="s">
        <v>39</v>
      </c>
      <c r="D17" s="65">
        <v>1230000</v>
      </c>
      <c r="E17" s="10">
        <v>29694.66</v>
      </c>
      <c r="F17" s="10">
        <f t="shared" si="0"/>
        <v>2.4209330481637998</v>
      </c>
      <c r="H17" s="2"/>
    </row>
    <row r="18" spans="1:8" x14ac:dyDescent="0.2">
      <c r="A18" s="10" t="s">
        <v>76</v>
      </c>
      <c r="B18" s="10" t="s">
        <v>77</v>
      </c>
      <c r="C18" s="10" t="s">
        <v>78</v>
      </c>
      <c r="D18" s="65">
        <v>4200000</v>
      </c>
      <c r="E18" s="10">
        <v>27547.8</v>
      </c>
      <c r="F18" s="10">
        <f t="shared" si="0"/>
        <v>2.2459047998598645</v>
      </c>
      <c r="H18" s="2"/>
    </row>
    <row r="19" spans="1:8" x14ac:dyDescent="0.2">
      <c r="A19" s="10" t="s">
        <v>27</v>
      </c>
      <c r="B19" s="10" t="s">
        <v>28</v>
      </c>
      <c r="C19" s="10" t="s">
        <v>16</v>
      </c>
      <c r="D19" s="65">
        <v>6000000</v>
      </c>
      <c r="E19" s="10">
        <v>25911</v>
      </c>
      <c r="F19" s="10">
        <f t="shared" si="0"/>
        <v>2.1124604966338127</v>
      </c>
      <c r="H19" s="2"/>
    </row>
    <row r="20" spans="1:8" x14ac:dyDescent="0.2">
      <c r="A20" s="10" t="s">
        <v>22</v>
      </c>
      <c r="B20" s="10" t="s">
        <v>23</v>
      </c>
      <c r="C20" s="10" t="s">
        <v>11</v>
      </c>
      <c r="D20" s="65">
        <v>8000000</v>
      </c>
      <c r="E20" s="10">
        <v>24792</v>
      </c>
      <c r="F20" s="10">
        <f t="shared" si="0"/>
        <v>2.0212311617670289</v>
      </c>
      <c r="H20" s="2"/>
    </row>
    <row r="21" spans="1:8" x14ac:dyDescent="0.2">
      <c r="A21" s="10" t="s">
        <v>110</v>
      </c>
      <c r="B21" s="10" t="s">
        <v>111</v>
      </c>
      <c r="C21" s="10" t="s">
        <v>34</v>
      </c>
      <c r="D21" s="65">
        <v>2730000</v>
      </c>
      <c r="E21" s="10">
        <v>24310.65</v>
      </c>
      <c r="F21" s="10">
        <f t="shared" si="0"/>
        <v>1.9819878728142799</v>
      </c>
      <c r="H21" s="2"/>
    </row>
    <row r="22" spans="1:8" x14ac:dyDescent="0.2">
      <c r="A22" s="10" t="s">
        <v>85</v>
      </c>
      <c r="B22" s="10" t="s">
        <v>86</v>
      </c>
      <c r="C22" s="10" t="s">
        <v>39</v>
      </c>
      <c r="D22" s="65">
        <v>5500000</v>
      </c>
      <c r="E22" s="10">
        <v>23842.5</v>
      </c>
      <c r="F22" s="10">
        <f t="shared" si="0"/>
        <v>1.9438207475972247</v>
      </c>
      <c r="H22" s="2"/>
    </row>
    <row r="23" spans="1:8" x14ac:dyDescent="0.2">
      <c r="A23" s="10" t="s">
        <v>29</v>
      </c>
      <c r="B23" s="10" t="s">
        <v>30</v>
      </c>
      <c r="C23" s="10" t="s">
        <v>31</v>
      </c>
      <c r="D23" s="65">
        <v>13400000</v>
      </c>
      <c r="E23" s="10">
        <v>23718</v>
      </c>
      <c r="F23" s="10">
        <f t="shared" si="0"/>
        <v>1.9336705669082928</v>
      </c>
      <c r="H23" s="2"/>
    </row>
    <row r="24" spans="1:8" x14ac:dyDescent="0.2">
      <c r="A24" s="10" t="s">
        <v>57</v>
      </c>
      <c r="B24" s="10" t="s">
        <v>58</v>
      </c>
      <c r="C24" s="10" t="s">
        <v>16</v>
      </c>
      <c r="D24" s="65">
        <v>600000</v>
      </c>
      <c r="E24" s="10">
        <v>22710.9</v>
      </c>
      <c r="F24" s="10">
        <f t="shared" si="0"/>
        <v>1.8515641655281874</v>
      </c>
      <c r="H24" s="2"/>
    </row>
    <row r="25" spans="1:8" x14ac:dyDescent="0.2">
      <c r="A25" s="10" t="s">
        <v>81</v>
      </c>
      <c r="B25" s="10" t="s">
        <v>82</v>
      </c>
      <c r="C25" s="10" t="s">
        <v>21</v>
      </c>
      <c r="D25" s="65">
        <v>2000000</v>
      </c>
      <c r="E25" s="10">
        <v>21580</v>
      </c>
      <c r="F25" s="10">
        <f t="shared" si="0"/>
        <v>1.7593646527481643</v>
      </c>
      <c r="H25" s="2"/>
    </row>
    <row r="26" spans="1:8" x14ac:dyDescent="0.2">
      <c r="A26" s="10" t="s">
        <v>71</v>
      </c>
      <c r="B26" s="10" t="s">
        <v>72</v>
      </c>
      <c r="C26" s="10" t="s">
        <v>16</v>
      </c>
      <c r="D26" s="65">
        <v>640000</v>
      </c>
      <c r="E26" s="10">
        <v>21335.040000000001</v>
      </c>
      <c r="F26" s="10">
        <f t="shared" si="0"/>
        <v>1.7393936626954678</v>
      </c>
      <c r="H26" s="2"/>
    </row>
    <row r="27" spans="1:8" x14ac:dyDescent="0.2">
      <c r="A27" s="10" t="s">
        <v>423</v>
      </c>
      <c r="B27" s="10" t="s">
        <v>424</v>
      </c>
      <c r="C27" s="10" t="s">
        <v>39</v>
      </c>
      <c r="D27" s="65">
        <v>1500000</v>
      </c>
      <c r="E27" s="10">
        <v>21278.25</v>
      </c>
      <c r="F27" s="10">
        <f t="shared" si="0"/>
        <v>1.7347637128053115</v>
      </c>
      <c r="H27" s="2"/>
    </row>
    <row r="28" spans="1:8" x14ac:dyDescent="0.2">
      <c r="A28" s="10" t="s">
        <v>1422</v>
      </c>
      <c r="B28" s="10" t="s">
        <v>1423</v>
      </c>
      <c r="C28" s="10" t="s">
        <v>21</v>
      </c>
      <c r="D28" s="65">
        <v>6000000</v>
      </c>
      <c r="E28" s="10">
        <v>20982</v>
      </c>
      <c r="F28" s="10">
        <f t="shared" si="0"/>
        <v>1.710611174418998</v>
      </c>
      <c r="H28" s="2"/>
    </row>
    <row r="29" spans="1:8" x14ac:dyDescent="0.2">
      <c r="A29" s="10" t="s">
        <v>1052</v>
      </c>
      <c r="B29" s="10" t="s">
        <v>1053</v>
      </c>
      <c r="C29" s="10" t="s">
        <v>102</v>
      </c>
      <c r="D29" s="65">
        <v>4600000</v>
      </c>
      <c r="E29" s="10">
        <v>20736.8</v>
      </c>
      <c r="F29" s="10">
        <f t="shared" si="0"/>
        <v>1.6906206177529255</v>
      </c>
      <c r="H29" s="2"/>
    </row>
    <row r="30" spans="1:8" x14ac:dyDescent="0.2">
      <c r="A30" s="10" t="s">
        <v>35</v>
      </c>
      <c r="B30" s="10" t="s">
        <v>36</v>
      </c>
      <c r="C30" s="10" t="s">
        <v>34</v>
      </c>
      <c r="D30" s="65">
        <v>4000000</v>
      </c>
      <c r="E30" s="10">
        <v>20162</v>
      </c>
      <c r="F30" s="10">
        <f t="shared" si="0"/>
        <v>1.6437585787167974</v>
      </c>
      <c r="H30" s="2"/>
    </row>
    <row r="31" spans="1:8" x14ac:dyDescent="0.2">
      <c r="A31" s="10" t="s">
        <v>421</v>
      </c>
      <c r="B31" s="10" t="s">
        <v>422</v>
      </c>
      <c r="C31" s="10" t="s">
        <v>94</v>
      </c>
      <c r="D31" s="65">
        <v>460000</v>
      </c>
      <c r="E31" s="10">
        <v>19874.759999999998</v>
      </c>
      <c r="F31" s="10">
        <f t="shared" si="0"/>
        <v>1.6203406036076506</v>
      </c>
      <c r="H31" s="2"/>
    </row>
    <row r="32" spans="1:8" x14ac:dyDescent="0.2">
      <c r="A32" s="10" t="s">
        <v>1504</v>
      </c>
      <c r="B32" s="10" t="s">
        <v>1505</v>
      </c>
      <c r="C32" s="10" t="s">
        <v>21</v>
      </c>
      <c r="D32" s="65">
        <v>1122000</v>
      </c>
      <c r="E32" s="10">
        <v>19759.542000000001</v>
      </c>
      <c r="F32" s="10">
        <f t="shared" si="0"/>
        <v>1.6109471616910458</v>
      </c>
      <c r="H32" s="2"/>
    </row>
    <row r="33" spans="1:8" x14ac:dyDescent="0.2">
      <c r="A33" s="10" t="s">
        <v>1424</v>
      </c>
      <c r="B33" s="10" t="s">
        <v>1425</v>
      </c>
      <c r="C33" s="10" t="s">
        <v>94</v>
      </c>
      <c r="D33" s="65">
        <v>1100000</v>
      </c>
      <c r="E33" s="10">
        <v>19342.400000000001</v>
      </c>
      <c r="F33" s="10">
        <f t="shared" si="0"/>
        <v>1.5769385940368905</v>
      </c>
      <c r="H33" s="2"/>
    </row>
    <row r="34" spans="1:8" x14ac:dyDescent="0.2">
      <c r="A34" s="10" t="s">
        <v>116</v>
      </c>
      <c r="B34" s="10" t="s">
        <v>117</v>
      </c>
      <c r="C34" s="10" t="s">
        <v>21</v>
      </c>
      <c r="D34" s="65">
        <v>5881000</v>
      </c>
      <c r="E34" s="10">
        <v>18966.224999999999</v>
      </c>
      <c r="F34" s="10">
        <f t="shared" si="0"/>
        <v>1.5462699657585055</v>
      </c>
      <c r="H34" s="2"/>
    </row>
    <row r="35" spans="1:8" x14ac:dyDescent="0.2">
      <c r="A35" s="10" t="s">
        <v>1177</v>
      </c>
      <c r="B35" s="10" t="s">
        <v>1178</v>
      </c>
      <c r="C35" s="10" t="s">
        <v>1108</v>
      </c>
      <c r="D35" s="65">
        <v>2000000</v>
      </c>
      <c r="E35" s="10">
        <v>17626</v>
      </c>
      <c r="F35" s="10">
        <f t="shared" si="0"/>
        <v>1.4370046973743811</v>
      </c>
      <c r="H35" s="2"/>
    </row>
    <row r="36" spans="1:8" x14ac:dyDescent="0.2">
      <c r="A36" s="10" t="s">
        <v>62</v>
      </c>
      <c r="B36" s="10" t="s">
        <v>63</v>
      </c>
      <c r="C36" s="10" t="s">
        <v>64</v>
      </c>
      <c r="D36" s="65">
        <v>10000000</v>
      </c>
      <c r="E36" s="10">
        <v>17245</v>
      </c>
      <c r="F36" s="10">
        <f t="shared" si="0"/>
        <v>1.405942698639578</v>
      </c>
      <c r="H36" s="2"/>
    </row>
    <row r="37" spans="1:8" x14ac:dyDescent="0.2">
      <c r="A37" s="10" t="s">
        <v>112</v>
      </c>
      <c r="B37" s="10" t="s">
        <v>113</v>
      </c>
      <c r="C37" s="10" t="s">
        <v>39</v>
      </c>
      <c r="D37" s="65">
        <v>3000000</v>
      </c>
      <c r="E37" s="10">
        <v>17134.5</v>
      </c>
      <c r="F37" s="10">
        <f t="shared" si="0"/>
        <v>1.3969339037309279</v>
      </c>
      <c r="H37" s="2"/>
    </row>
    <row r="38" spans="1:8" x14ac:dyDescent="0.2">
      <c r="A38" s="10" t="s">
        <v>53</v>
      </c>
      <c r="B38" s="10" t="s">
        <v>54</v>
      </c>
      <c r="C38" s="10" t="s">
        <v>11</v>
      </c>
      <c r="D38" s="65">
        <v>1000000</v>
      </c>
      <c r="E38" s="10">
        <v>16489</v>
      </c>
      <c r="F38" s="10">
        <f t="shared" si="0"/>
        <v>1.3443078665043782</v>
      </c>
      <c r="H38" s="2"/>
    </row>
    <row r="39" spans="1:8" x14ac:dyDescent="0.2">
      <c r="A39" s="10" t="s">
        <v>83</v>
      </c>
      <c r="B39" s="10" t="s">
        <v>84</v>
      </c>
      <c r="C39" s="10" t="s">
        <v>75</v>
      </c>
      <c r="D39" s="65">
        <v>1900000</v>
      </c>
      <c r="E39" s="10">
        <v>15963.8</v>
      </c>
      <c r="F39" s="10">
        <f t="shared" si="0"/>
        <v>1.3014895942326756</v>
      </c>
      <c r="H39" s="2"/>
    </row>
    <row r="40" spans="1:8" x14ac:dyDescent="0.2">
      <c r="A40" s="10" t="s">
        <v>114</v>
      </c>
      <c r="B40" s="10" t="s">
        <v>115</v>
      </c>
      <c r="C40" s="10" t="s">
        <v>39</v>
      </c>
      <c r="D40" s="65">
        <v>1700000</v>
      </c>
      <c r="E40" s="10">
        <v>15046.7</v>
      </c>
      <c r="F40" s="10">
        <f t="shared" si="0"/>
        <v>1.2267206728686655</v>
      </c>
      <c r="H40" s="2"/>
    </row>
    <row r="41" spans="1:8" x14ac:dyDescent="0.2">
      <c r="A41" s="10" t="s">
        <v>1207</v>
      </c>
      <c r="B41" s="10" t="s">
        <v>1208</v>
      </c>
      <c r="C41" s="10" t="s">
        <v>61</v>
      </c>
      <c r="D41" s="65">
        <v>2000000</v>
      </c>
      <c r="E41" s="10">
        <v>14946</v>
      </c>
      <c r="F41" s="10">
        <f t="shared" si="0"/>
        <v>1.2185108480062123</v>
      </c>
      <c r="H41" s="2"/>
    </row>
    <row r="42" spans="1:8" x14ac:dyDescent="0.2">
      <c r="A42" s="10" t="s">
        <v>1068</v>
      </c>
      <c r="B42" s="10" t="s">
        <v>1069</v>
      </c>
      <c r="C42" s="10" t="s">
        <v>75</v>
      </c>
      <c r="D42" s="65">
        <v>5500000</v>
      </c>
      <c r="E42" s="10">
        <v>14753.75</v>
      </c>
      <c r="F42" s="10">
        <f t="shared" si="0"/>
        <v>1.2028371754162757</v>
      </c>
      <c r="H42" s="2"/>
    </row>
    <row r="43" spans="1:8" x14ac:dyDescent="0.2">
      <c r="A43" s="10" t="s">
        <v>1240</v>
      </c>
      <c r="B43" s="10" t="s">
        <v>1241</v>
      </c>
      <c r="C43" s="10" t="s">
        <v>1137</v>
      </c>
      <c r="D43" s="65">
        <v>300000</v>
      </c>
      <c r="E43" s="10">
        <v>13453.95</v>
      </c>
      <c r="F43" s="10">
        <f t="shared" si="0"/>
        <v>1.0968676584727137</v>
      </c>
      <c r="H43" s="2"/>
    </row>
    <row r="44" spans="1:8" x14ac:dyDescent="0.2">
      <c r="A44" s="10" t="s">
        <v>79</v>
      </c>
      <c r="B44" s="10" t="s">
        <v>80</v>
      </c>
      <c r="C44" s="10" t="s">
        <v>52</v>
      </c>
      <c r="D44" s="65">
        <v>2500000</v>
      </c>
      <c r="E44" s="10">
        <v>12942.5</v>
      </c>
      <c r="F44" s="10">
        <f t="shared" si="0"/>
        <v>1.0551703900923592</v>
      </c>
      <c r="H44" s="2"/>
    </row>
    <row r="45" spans="1:8" x14ac:dyDescent="0.2">
      <c r="A45" s="10" t="s">
        <v>1042</v>
      </c>
      <c r="B45" s="10" t="s">
        <v>1043</v>
      </c>
      <c r="C45" s="10" t="s">
        <v>411</v>
      </c>
      <c r="D45" s="65">
        <v>640000</v>
      </c>
      <c r="E45" s="10">
        <v>12357.12</v>
      </c>
      <c r="F45" s="10">
        <f t="shared" si="0"/>
        <v>1.0074457895165616</v>
      </c>
      <c r="H45" s="2"/>
    </row>
    <row r="46" spans="1:8" x14ac:dyDescent="0.2">
      <c r="A46" s="10" t="s">
        <v>1163</v>
      </c>
      <c r="B46" s="10" t="s">
        <v>1164</v>
      </c>
      <c r="C46" s="10" t="s">
        <v>94</v>
      </c>
      <c r="D46" s="65">
        <v>2769000</v>
      </c>
      <c r="E46" s="10">
        <v>12180.831</v>
      </c>
      <c r="F46" s="10">
        <f t="shared" si="0"/>
        <v>0.99307337824370134</v>
      </c>
      <c r="H46" s="2"/>
    </row>
    <row r="47" spans="1:8" x14ac:dyDescent="0.2">
      <c r="A47" s="10" t="s">
        <v>1426</v>
      </c>
      <c r="B47" s="10" t="s">
        <v>1427</v>
      </c>
      <c r="C47" s="10" t="s">
        <v>120</v>
      </c>
      <c r="D47" s="65">
        <v>5900000</v>
      </c>
      <c r="E47" s="10">
        <v>10864.85</v>
      </c>
      <c r="F47" s="10">
        <f t="shared" si="0"/>
        <v>0.88578466392080135</v>
      </c>
      <c r="H47" s="2"/>
    </row>
    <row r="48" spans="1:8" x14ac:dyDescent="0.2">
      <c r="A48" s="10" t="s">
        <v>409</v>
      </c>
      <c r="B48" s="10" t="s">
        <v>410</v>
      </c>
      <c r="C48" s="10" t="s">
        <v>411</v>
      </c>
      <c r="D48" s="65">
        <v>1200000</v>
      </c>
      <c r="E48" s="10">
        <v>10822.8</v>
      </c>
      <c r="F48" s="10">
        <f t="shared" si="0"/>
        <v>0.88235643020217014</v>
      </c>
      <c r="H48" s="2"/>
    </row>
    <row r="49" spans="1:10" x14ac:dyDescent="0.2">
      <c r="A49" s="10" t="s">
        <v>103</v>
      </c>
      <c r="B49" s="10" t="s">
        <v>104</v>
      </c>
      <c r="C49" s="10" t="s">
        <v>11</v>
      </c>
      <c r="D49" s="65">
        <v>8200000</v>
      </c>
      <c r="E49" s="10">
        <v>10266.4</v>
      </c>
      <c r="F49" s="10">
        <f t="shared" si="0"/>
        <v>0.8369944981915548</v>
      </c>
      <c r="H49" s="2"/>
    </row>
    <row r="50" spans="1:10" x14ac:dyDescent="0.2">
      <c r="A50" s="10" t="s">
        <v>1044</v>
      </c>
      <c r="B50" s="10" t="s">
        <v>1045</v>
      </c>
      <c r="C50" s="10" t="s">
        <v>120</v>
      </c>
      <c r="D50" s="65">
        <v>1300000</v>
      </c>
      <c r="E50" s="10">
        <v>10081.5</v>
      </c>
      <c r="F50" s="10">
        <f t="shared" si="0"/>
        <v>0.82192005313626582</v>
      </c>
      <c r="H50" s="2"/>
    </row>
    <row r="51" spans="1:10" x14ac:dyDescent="0.2">
      <c r="A51" s="10" t="s">
        <v>1157</v>
      </c>
      <c r="B51" s="10" t="s">
        <v>1158</v>
      </c>
      <c r="C51" s="10" t="s">
        <v>411</v>
      </c>
      <c r="D51" s="65">
        <v>1500000</v>
      </c>
      <c r="E51" s="10">
        <v>9895.5</v>
      </c>
      <c r="F51" s="10">
        <f t="shared" si="0"/>
        <v>0.80675592776966909</v>
      </c>
      <c r="H51" s="2"/>
    </row>
    <row r="52" spans="1:10" x14ac:dyDescent="0.2">
      <c r="A52" s="10" t="s">
        <v>126</v>
      </c>
      <c r="B52" s="10" t="s">
        <v>127</v>
      </c>
      <c r="C52" s="10" t="s">
        <v>123</v>
      </c>
      <c r="D52" s="65">
        <v>6400000</v>
      </c>
      <c r="E52" s="10">
        <v>8736</v>
      </c>
      <c r="F52" s="10">
        <f t="shared" si="0"/>
        <v>0.71222472689564242</v>
      </c>
      <c r="H52" s="2"/>
    </row>
    <row r="53" spans="1:10" x14ac:dyDescent="0.2">
      <c r="A53" s="10" t="s">
        <v>1048</v>
      </c>
      <c r="B53" s="10" t="s">
        <v>1049</v>
      </c>
      <c r="C53" s="10" t="s">
        <v>120</v>
      </c>
      <c r="D53" s="65">
        <v>5500000</v>
      </c>
      <c r="E53" s="10">
        <v>8142.75</v>
      </c>
      <c r="F53" s="10">
        <f t="shared" si="0"/>
        <v>0.66385850445621475</v>
      </c>
      <c r="H53" s="2"/>
    </row>
    <row r="54" spans="1:10" x14ac:dyDescent="0.2">
      <c r="A54" s="10" t="s">
        <v>1050</v>
      </c>
      <c r="B54" s="10" t="s">
        <v>1051</v>
      </c>
      <c r="C54" s="10" t="s">
        <v>120</v>
      </c>
      <c r="D54" s="65">
        <v>580000</v>
      </c>
      <c r="E54" s="10">
        <v>7727.63</v>
      </c>
      <c r="F54" s="10">
        <f t="shared" si="0"/>
        <v>0.63001478551975432</v>
      </c>
      <c r="H54" s="2"/>
    </row>
    <row r="55" spans="1:10" x14ac:dyDescent="0.2">
      <c r="A55" s="10" t="s">
        <v>40</v>
      </c>
      <c r="B55" s="10" t="s">
        <v>41</v>
      </c>
      <c r="C55" s="10" t="s">
        <v>42</v>
      </c>
      <c r="D55" s="65">
        <v>2500000</v>
      </c>
      <c r="E55" s="10">
        <v>6838.75</v>
      </c>
      <c r="F55" s="10">
        <f t="shared" si="0"/>
        <v>0.55754657177856848</v>
      </c>
      <c r="H55" s="2"/>
    </row>
    <row r="56" spans="1:10" x14ac:dyDescent="0.2">
      <c r="A56" s="10" t="s">
        <v>1364</v>
      </c>
      <c r="B56" s="10" t="s">
        <v>1365</v>
      </c>
      <c r="C56" s="10" t="s">
        <v>52</v>
      </c>
      <c r="D56" s="65">
        <v>1500000</v>
      </c>
      <c r="E56" s="10">
        <v>6279</v>
      </c>
      <c r="F56" s="10">
        <f t="shared" si="0"/>
        <v>0.51191152245624294</v>
      </c>
      <c r="H56" s="2"/>
    </row>
    <row r="57" spans="1:10" x14ac:dyDescent="0.2">
      <c r="A57" s="10" t="s">
        <v>1197</v>
      </c>
      <c r="B57" s="10" t="s">
        <v>1198</v>
      </c>
      <c r="C57" s="10" t="s">
        <v>89</v>
      </c>
      <c r="D57" s="65">
        <v>5500000</v>
      </c>
      <c r="E57" s="10">
        <v>5610</v>
      </c>
      <c r="F57" s="10">
        <f t="shared" si="0"/>
        <v>0.45736958766993518</v>
      </c>
      <c r="H57" s="2"/>
    </row>
    <row r="58" spans="1:10" x14ac:dyDescent="0.2">
      <c r="A58" s="10" t="s">
        <v>87</v>
      </c>
      <c r="B58" s="10" t="s">
        <v>88</v>
      </c>
      <c r="C58" s="10" t="s">
        <v>89</v>
      </c>
      <c r="D58" s="65">
        <v>3000000</v>
      </c>
      <c r="E58" s="10">
        <v>5335.5</v>
      </c>
      <c r="F58" s="10">
        <f t="shared" si="0"/>
        <v>0.43499027362084475</v>
      </c>
      <c r="H58" s="2"/>
    </row>
    <row r="59" spans="1:10" x14ac:dyDescent="0.2">
      <c r="A59" s="12" t="s">
        <v>133</v>
      </c>
      <c r="B59" s="10"/>
      <c r="C59" s="10"/>
      <c r="D59" s="65"/>
      <c r="E59" s="12">
        <f xml:space="preserve"> SUM(E8:E58)</f>
        <v>1150148.7830000001</v>
      </c>
      <c r="F59" s="12">
        <f>SUM(F8:F58)</f>
        <v>93.768819008874843</v>
      </c>
      <c r="G59" s="27"/>
      <c r="H59" s="27"/>
      <c r="I59" s="2"/>
      <c r="J59" s="2"/>
    </row>
    <row r="60" spans="1:10" x14ac:dyDescent="0.2">
      <c r="A60" s="12"/>
      <c r="B60" s="10"/>
      <c r="C60" s="10"/>
      <c r="D60" s="65"/>
      <c r="E60" s="12"/>
      <c r="F60" s="12"/>
      <c r="G60" s="27"/>
      <c r="H60" s="27"/>
      <c r="I60" s="2"/>
      <c r="J60" s="2"/>
    </row>
    <row r="61" spans="1:10" x14ac:dyDescent="0.2">
      <c r="A61" s="37" t="s">
        <v>1268</v>
      </c>
      <c r="B61" s="35"/>
      <c r="C61" s="35"/>
      <c r="D61" s="66"/>
      <c r="E61" s="37"/>
      <c r="F61" s="37"/>
      <c r="G61" s="27"/>
      <c r="H61" s="27"/>
      <c r="I61" s="2"/>
      <c r="J61" s="2"/>
    </row>
    <row r="62" spans="1:10" x14ac:dyDescent="0.2">
      <c r="A62" s="35" t="s">
        <v>1257</v>
      </c>
      <c r="B62" s="35" t="s">
        <v>1506</v>
      </c>
      <c r="C62" s="35" t="s">
        <v>34</v>
      </c>
      <c r="D62" s="66">
        <v>800000</v>
      </c>
      <c r="E62" s="35">
        <v>15318.599980000001</v>
      </c>
      <c r="F62" s="35">
        <f t="shared" ref="F62" si="1">E62/$E$75*100</f>
        <v>1.2488880136422955</v>
      </c>
      <c r="G62" s="27"/>
      <c r="H62" s="27"/>
      <c r="I62" s="2"/>
      <c r="J62" s="2"/>
    </row>
    <row r="63" spans="1:10" x14ac:dyDescent="0.2">
      <c r="A63" s="37" t="s">
        <v>133</v>
      </c>
      <c r="B63" s="35"/>
      <c r="C63" s="35"/>
      <c r="D63" s="66"/>
      <c r="E63" s="37">
        <f>E62</f>
        <v>15318.599980000001</v>
      </c>
      <c r="F63" s="37">
        <f>F62</f>
        <v>1.2488880136422955</v>
      </c>
      <c r="G63" s="27"/>
      <c r="H63" s="27"/>
      <c r="I63" s="2"/>
      <c r="J63" s="2"/>
    </row>
    <row r="64" spans="1:10" x14ac:dyDescent="0.2">
      <c r="A64" s="12"/>
      <c r="B64" s="10"/>
      <c r="C64" s="10"/>
      <c r="D64" s="65"/>
      <c r="E64" s="12"/>
      <c r="F64" s="12"/>
      <c r="G64" s="27"/>
      <c r="H64" s="27"/>
      <c r="I64" s="2"/>
      <c r="J64" s="2"/>
    </row>
    <row r="65" spans="1:9" x14ac:dyDescent="0.2">
      <c r="A65" s="12" t="s">
        <v>1055</v>
      </c>
      <c r="B65" s="10"/>
      <c r="C65" s="10"/>
      <c r="D65" s="65"/>
      <c r="E65" s="10"/>
      <c r="F65" s="10"/>
    </row>
    <row r="66" spans="1:9" x14ac:dyDescent="0.2">
      <c r="A66" s="10" t="s">
        <v>1056</v>
      </c>
      <c r="B66" s="10" t="s">
        <v>1057</v>
      </c>
      <c r="C66" s="10" t="s">
        <v>130</v>
      </c>
      <c r="D66" s="65">
        <v>38000</v>
      </c>
      <c r="E66" s="10">
        <v>0.61939999999999995</v>
      </c>
      <c r="F66" s="10">
        <f t="shared" ref="F66:F68" si="2">E66/$E$75*100</f>
        <v>5.0498168021881967E-5</v>
      </c>
    </row>
    <row r="67" spans="1:9" x14ac:dyDescent="0.2">
      <c r="A67" s="10" t="s">
        <v>131</v>
      </c>
      <c r="B67" s="10" t="s">
        <v>132</v>
      </c>
      <c r="C67" s="10" t="s">
        <v>130</v>
      </c>
      <c r="D67" s="65">
        <v>73500</v>
      </c>
      <c r="E67" s="10">
        <v>7.3499999999999998E-3</v>
      </c>
      <c r="F67" s="10">
        <f t="shared" si="2"/>
        <v>5.9922753464777602E-7</v>
      </c>
    </row>
    <row r="68" spans="1:9" x14ac:dyDescent="0.2">
      <c r="A68" s="10" t="s">
        <v>131</v>
      </c>
      <c r="B68" s="10" t="s">
        <v>1507</v>
      </c>
      <c r="C68" s="10" t="s">
        <v>130</v>
      </c>
      <c r="D68" s="65">
        <v>45000</v>
      </c>
      <c r="E68" s="10">
        <v>4.4999999999999997E-3</v>
      </c>
      <c r="F68" s="10">
        <f t="shared" si="2"/>
        <v>3.6687400080476082E-7</v>
      </c>
    </row>
    <row r="69" spans="1:9" x14ac:dyDescent="0.2">
      <c r="A69" s="12" t="s">
        <v>133</v>
      </c>
      <c r="B69" s="10"/>
      <c r="C69" s="10"/>
      <c r="D69" s="65"/>
      <c r="E69" s="12">
        <f>SUM(E66:E68)</f>
        <v>0.63124999999999987</v>
      </c>
      <c r="F69" s="12">
        <f>SUM(F66:F68)</f>
        <v>5.1464269557334509E-5</v>
      </c>
      <c r="G69" s="2"/>
      <c r="I69" s="2"/>
    </row>
    <row r="70" spans="1:9" x14ac:dyDescent="0.2">
      <c r="A70" s="10"/>
      <c r="B70" s="10"/>
      <c r="C70" s="10"/>
      <c r="D70" s="65"/>
      <c r="E70" s="10"/>
      <c r="F70" s="10"/>
    </row>
    <row r="71" spans="1:9" x14ac:dyDescent="0.2">
      <c r="A71" s="12" t="s">
        <v>133</v>
      </c>
      <c r="B71" s="10"/>
      <c r="C71" s="10"/>
      <c r="D71" s="65"/>
      <c r="E71" s="12">
        <f>E59+E63+E69</f>
        <v>1165468.0142300001</v>
      </c>
      <c r="F71" s="12">
        <f>F59+F63+F69</f>
        <v>95.017758486786704</v>
      </c>
    </row>
    <row r="72" spans="1:9" x14ac:dyDescent="0.2">
      <c r="A72" s="10"/>
      <c r="B72" s="10"/>
      <c r="C72" s="10"/>
      <c r="D72" s="65"/>
      <c r="E72" s="10"/>
      <c r="F72" s="10"/>
    </row>
    <row r="73" spans="1:9" x14ac:dyDescent="0.2">
      <c r="A73" s="12" t="s">
        <v>175</v>
      </c>
      <c r="B73" s="10"/>
      <c r="C73" s="10"/>
      <c r="D73" s="65"/>
      <c r="E73" s="12">
        <v>61111.135595000116</v>
      </c>
      <c r="F73" s="12">
        <f t="shared" ref="F73" si="3">E73/$E$75*100</f>
        <v>4.9822415132133164</v>
      </c>
    </row>
    <row r="74" spans="1:9" x14ac:dyDescent="0.2">
      <c r="A74" s="10"/>
      <c r="B74" s="10"/>
      <c r="C74" s="10"/>
      <c r="D74" s="65"/>
      <c r="E74" s="10"/>
      <c r="F74" s="10"/>
    </row>
    <row r="75" spans="1:9" x14ac:dyDescent="0.2">
      <c r="A75" s="58" t="s">
        <v>176</v>
      </c>
      <c r="B75" s="7"/>
      <c r="C75" s="7"/>
      <c r="D75" s="64"/>
      <c r="E75" s="58">
        <v>1226579.1498250002</v>
      </c>
      <c r="F75" s="58">
        <f>F71+F73</f>
        <v>100.00000000000001</v>
      </c>
    </row>
    <row r="77" spans="1:9" x14ac:dyDescent="0.2">
      <c r="A77" s="14" t="s">
        <v>179</v>
      </c>
    </row>
    <row r="78" spans="1:9" x14ac:dyDescent="0.2">
      <c r="A78" s="14" t="s">
        <v>180</v>
      </c>
    </row>
    <row r="79" spans="1:9" x14ac:dyDescent="0.2">
      <c r="A79" s="14" t="s">
        <v>648</v>
      </c>
    </row>
    <row r="80" spans="1:9" x14ac:dyDescent="0.2">
      <c r="A80" s="2" t="s">
        <v>663</v>
      </c>
      <c r="B80" s="15">
        <v>555.93939999999998</v>
      </c>
    </row>
    <row r="81" spans="1:2" x14ac:dyDescent="0.2">
      <c r="A81" s="2" t="s">
        <v>623</v>
      </c>
      <c r="B81" s="15">
        <v>38.356699999999996</v>
      </c>
    </row>
    <row r="82" spans="1:2" x14ac:dyDescent="0.2">
      <c r="A82" s="2" t="s">
        <v>624</v>
      </c>
      <c r="B82" s="15">
        <v>40.258400000000002</v>
      </c>
    </row>
    <row r="83" spans="1:2" x14ac:dyDescent="0.2">
      <c r="A83" s="2" t="s">
        <v>662</v>
      </c>
      <c r="B83" s="15">
        <v>533.31579999999997</v>
      </c>
    </row>
    <row r="85" spans="1:2" x14ac:dyDescent="0.2">
      <c r="A85" s="14" t="s">
        <v>181</v>
      </c>
    </row>
    <row r="86" spans="1:2" x14ac:dyDescent="0.2">
      <c r="A86" s="2" t="s">
        <v>662</v>
      </c>
      <c r="B86" s="15">
        <v>597.77930000000003</v>
      </c>
    </row>
    <row r="87" spans="1:2" x14ac:dyDescent="0.2">
      <c r="A87" s="2" t="s">
        <v>624</v>
      </c>
      <c r="B87" s="15">
        <v>45.365099999999998</v>
      </c>
    </row>
    <row r="88" spans="1:2" x14ac:dyDescent="0.2">
      <c r="A88" s="2" t="s">
        <v>663</v>
      </c>
      <c r="B88" s="15">
        <v>626.46079999999995</v>
      </c>
    </row>
    <row r="89" spans="1:2" x14ac:dyDescent="0.2">
      <c r="A89" s="2" t="s">
        <v>623</v>
      </c>
      <c r="B89" s="15">
        <v>42.993000000000002</v>
      </c>
    </row>
    <row r="91" spans="1:2" x14ac:dyDescent="0.2">
      <c r="A91" s="14" t="s">
        <v>182</v>
      </c>
      <c r="B91" s="59" t="s">
        <v>183</v>
      </c>
    </row>
    <row r="93" spans="1:2" x14ac:dyDescent="0.2">
      <c r="A93" s="14" t="s">
        <v>1058</v>
      </c>
      <c r="B93" s="60">
        <v>0.13634632457930515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showGridLines="0" workbookViewId="0"/>
  </sheetViews>
  <sheetFormatPr defaultRowHeight="11.25" x14ac:dyDescent="0.2"/>
  <cols>
    <col min="1" max="1" width="38" style="3" customWidth="1"/>
    <col min="2" max="2" width="43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28" t="s">
        <v>516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134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284</v>
      </c>
      <c r="B8" s="9" t="s">
        <v>799</v>
      </c>
      <c r="C8" s="9" t="s">
        <v>215</v>
      </c>
      <c r="D8" s="9">
        <v>880</v>
      </c>
      <c r="E8" s="48">
        <v>8764.3160000000007</v>
      </c>
      <c r="F8" s="10">
        <v>2.9140317572802901</v>
      </c>
    </row>
    <row r="9" spans="1:6" x14ac:dyDescent="0.2">
      <c r="A9" s="9" t="s">
        <v>433</v>
      </c>
      <c r="B9" s="9" t="s">
        <v>800</v>
      </c>
      <c r="C9" s="9" t="s">
        <v>429</v>
      </c>
      <c r="D9" s="9">
        <v>75</v>
      </c>
      <c r="E9" s="48">
        <v>8054.4825000000001</v>
      </c>
      <c r="F9" s="10">
        <v>2.6780204859635699</v>
      </c>
    </row>
    <row r="10" spans="1:6" x14ac:dyDescent="0.2">
      <c r="A10" s="9" t="s">
        <v>294</v>
      </c>
      <c r="B10" s="9" t="s">
        <v>797</v>
      </c>
      <c r="C10" s="9" t="s">
        <v>215</v>
      </c>
      <c r="D10" s="9">
        <v>650</v>
      </c>
      <c r="E10" s="48">
        <v>6505.1154999999999</v>
      </c>
      <c r="F10" s="10">
        <v>2.1628742222183899</v>
      </c>
    </row>
    <row r="11" spans="1:6" x14ac:dyDescent="0.2">
      <c r="A11" s="9" t="s">
        <v>495</v>
      </c>
      <c r="B11" s="9" t="s">
        <v>813</v>
      </c>
      <c r="C11" s="9" t="s">
        <v>229</v>
      </c>
      <c r="D11" s="9">
        <v>570</v>
      </c>
      <c r="E11" s="48">
        <v>6032.7546000000002</v>
      </c>
      <c r="F11" s="10">
        <v>2.00581979110278</v>
      </c>
    </row>
    <row r="12" spans="1:6" x14ac:dyDescent="0.2">
      <c r="A12" s="9" t="s">
        <v>496</v>
      </c>
      <c r="B12" s="9" t="s">
        <v>851</v>
      </c>
      <c r="C12" s="9" t="s">
        <v>200</v>
      </c>
      <c r="D12" s="9">
        <v>550</v>
      </c>
      <c r="E12" s="48">
        <v>5944.62</v>
      </c>
      <c r="F12" s="10">
        <v>1.97651607552301</v>
      </c>
    </row>
    <row r="13" spans="1:6" x14ac:dyDescent="0.2">
      <c r="A13" s="9" t="s">
        <v>287</v>
      </c>
      <c r="B13" s="9" t="s">
        <v>805</v>
      </c>
      <c r="C13" s="9" t="s">
        <v>288</v>
      </c>
      <c r="D13" s="9">
        <v>11</v>
      </c>
      <c r="E13" s="48">
        <v>5580.1734999999999</v>
      </c>
      <c r="F13" s="10">
        <v>1.85534191032522</v>
      </c>
    </row>
    <row r="14" spans="1:6" x14ac:dyDescent="0.2">
      <c r="A14" s="9" t="s">
        <v>435</v>
      </c>
      <c r="B14" s="9" t="s">
        <v>895</v>
      </c>
      <c r="C14" s="9" t="s">
        <v>200</v>
      </c>
      <c r="D14" s="9">
        <v>500</v>
      </c>
      <c r="E14" s="48">
        <v>5160.7</v>
      </c>
      <c r="F14" s="10">
        <v>1.71587191627919</v>
      </c>
    </row>
    <row r="15" spans="1:6" x14ac:dyDescent="0.2">
      <c r="A15" s="9" t="s">
        <v>432</v>
      </c>
      <c r="B15" s="9" t="s">
        <v>750</v>
      </c>
      <c r="C15" s="9" t="s">
        <v>140</v>
      </c>
      <c r="D15" s="9">
        <v>500</v>
      </c>
      <c r="E15" s="48">
        <v>5015.7049999999999</v>
      </c>
      <c r="F15" s="10">
        <v>1.6676627879630901</v>
      </c>
    </row>
    <row r="16" spans="1:6" x14ac:dyDescent="0.2">
      <c r="A16" s="9" t="s">
        <v>302</v>
      </c>
      <c r="B16" s="9" t="s">
        <v>748</v>
      </c>
      <c r="C16" s="9" t="s">
        <v>167</v>
      </c>
      <c r="D16" s="9">
        <v>1180</v>
      </c>
      <c r="E16" s="48">
        <v>4426.3923999999997</v>
      </c>
      <c r="F16" s="10">
        <v>1.4717232952102699</v>
      </c>
    </row>
    <row r="17" spans="1:6" x14ac:dyDescent="0.2">
      <c r="A17" s="9" t="s">
        <v>146</v>
      </c>
      <c r="B17" s="9" t="s">
        <v>815</v>
      </c>
      <c r="C17" s="9" t="s">
        <v>147</v>
      </c>
      <c r="D17" s="9">
        <v>400</v>
      </c>
      <c r="E17" s="48">
        <v>4101.2879999999996</v>
      </c>
      <c r="F17" s="10">
        <v>1.36362991450246</v>
      </c>
    </row>
    <row r="18" spans="1:6" x14ac:dyDescent="0.2">
      <c r="A18" s="9" t="s">
        <v>497</v>
      </c>
      <c r="B18" s="9" t="s">
        <v>803</v>
      </c>
      <c r="C18" s="9" t="s">
        <v>288</v>
      </c>
      <c r="D18" s="9">
        <v>8</v>
      </c>
      <c r="E18" s="48">
        <v>4058.308</v>
      </c>
      <c r="F18" s="10">
        <v>1.34933957114561</v>
      </c>
    </row>
    <row r="19" spans="1:6" x14ac:dyDescent="0.2">
      <c r="A19" s="9" t="s">
        <v>498</v>
      </c>
      <c r="B19" s="9" t="s">
        <v>844</v>
      </c>
      <c r="C19" s="9" t="s">
        <v>499</v>
      </c>
      <c r="D19" s="9">
        <v>3800</v>
      </c>
      <c r="E19" s="48">
        <v>3742.6390000000001</v>
      </c>
      <c r="F19" s="10">
        <v>1.2443833497144201</v>
      </c>
    </row>
    <row r="20" spans="1:6" x14ac:dyDescent="0.2">
      <c r="A20" s="9" t="s">
        <v>346</v>
      </c>
      <c r="B20" s="9" t="s">
        <v>896</v>
      </c>
      <c r="C20" s="9" t="s">
        <v>167</v>
      </c>
      <c r="D20" s="9">
        <v>360</v>
      </c>
      <c r="E20" s="48">
        <v>3600</v>
      </c>
      <c r="F20" s="10">
        <v>1.1969575636260701</v>
      </c>
    </row>
    <row r="21" spans="1:6" x14ac:dyDescent="0.2">
      <c r="A21" s="9" t="s">
        <v>291</v>
      </c>
      <c r="B21" s="9" t="s">
        <v>850</v>
      </c>
      <c r="C21" s="9" t="s">
        <v>136</v>
      </c>
      <c r="D21" s="9">
        <v>300</v>
      </c>
      <c r="E21" s="48">
        <v>3187.56</v>
      </c>
      <c r="F21" s="10">
        <v>1.0598261254199799</v>
      </c>
    </row>
    <row r="22" spans="1:6" x14ac:dyDescent="0.2">
      <c r="A22" s="9" t="s">
        <v>285</v>
      </c>
      <c r="B22" s="9" t="s">
        <v>814</v>
      </c>
      <c r="C22" s="9" t="s">
        <v>153</v>
      </c>
      <c r="D22" s="9">
        <v>300</v>
      </c>
      <c r="E22" s="48">
        <v>3152.8380000000002</v>
      </c>
      <c r="F22" s="10">
        <v>1.0482814697188101</v>
      </c>
    </row>
    <row r="23" spans="1:6" x14ac:dyDescent="0.2">
      <c r="A23" s="9" t="s">
        <v>500</v>
      </c>
      <c r="B23" s="9" t="s">
        <v>852</v>
      </c>
      <c r="C23" s="9" t="s">
        <v>136</v>
      </c>
      <c r="D23" s="9">
        <v>300</v>
      </c>
      <c r="E23" s="48">
        <v>3131.9609999999998</v>
      </c>
      <c r="F23" s="10">
        <v>1.04134011331441</v>
      </c>
    </row>
    <row r="24" spans="1:6" x14ac:dyDescent="0.2">
      <c r="A24" s="9" t="s">
        <v>299</v>
      </c>
      <c r="B24" s="9" t="s">
        <v>860</v>
      </c>
      <c r="C24" s="9" t="s">
        <v>188</v>
      </c>
      <c r="D24" s="9">
        <v>300000</v>
      </c>
      <c r="E24" s="48">
        <v>3032.6759999999999</v>
      </c>
      <c r="F24" s="10">
        <v>1.0083290211742399</v>
      </c>
    </row>
    <row r="25" spans="1:6" x14ac:dyDescent="0.2">
      <c r="A25" s="9" t="s">
        <v>199</v>
      </c>
      <c r="B25" s="9" t="s">
        <v>861</v>
      </c>
      <c r="C25" s="9" t="s">
        <v>200</v>
      </c>
      <c r="D25" s="9">
        <v>300</v>
      </c>
      <c r="E25" s="48">
        <v>3026.1750000000002</v>
      </c>
      <c r="F25" s="10">
        <v>1.00616751530726</v>
      </c>
    </row>
    <row r="26" spans="1:6" x14ac:dyDescent="0.2">
      <c r="A26" s="9" t="s">
        <v>501</v>
      </c>
      <c r="B26" s="9" t="s">
        <v>807</v>
      </c>
      <c r="C26" s="9" t="s">
        <v>502</v>
      </c>
      <c r="D26" s="9">
        <v>300</v>
      </c>
      <c r="E26" s="48">
        <v>3008.8890000000001</v>
      </c>
      <c r="F26" s="10">
        <v>1.0004201240725801</v>
      </c>
    </row>
    <row r="27" spans="1:6" x14ac:dyDescent="0.2">
      <c r="A27" s="9" t="s">
        <v>151</v>
      </c>
      <c r="B27" s="9" t="s">
        <v>802</v>
      </c>
      <c r="C27" s="9" t="s">
        <v>140</v>
      </c>
      <c r="D27" s="9">
        <v>300</v>
      </c>
      <c r="E27" s="48">
        <v>2989.2809999999999</v>
      </c>
      <c r="F27" s="10">
        <v>0.99390069520936597</v>
      </c>
    </row>
    <row r="28" spans="1:6" x14ac:dyDescent="0.2">
      <c r="A28" s="9" t="s">
        <v>452</v>
      </c>
      <c r="B28" s="9" t="s">
        <v>849</v>
      </c>
      <c r="C28" s="9" t="s">
        <v>200</v>
      </c>
      <c r="D28" s="9">
        <v>250</v>
      </c>
      <c r="E28" s="48">
        <v>2498.6550000000002</v>
      </c>
      <c r="F28" s="10">
        <v>0.83077333365058603</v>
      </c>
    </row>
    <row r="29" spans="1:6" x14ac:dyDescent="0.2">
      <c r="A29" s="9" t="s">
        <v>283</v>
      </c>
      <c r="B29" s="9" t="s">
        <v>735</v>
      </c>
      <c r="C29" s="9" t="s">
        <v>158</v>
      </c>
      <c r="D29" s="9">
        <v>250</v>
      </c>
      <c r="E29" s="48">
        <v>2475.4274999999998</v>
      </c>
      <c r="F29" s="10">
        <v>0.82305046370360702</v>
      </c>
    </row>
    <row r="30" spans="1:6" x14ac:dyDescent="0.2">
      <c r="A30" s="9" t="s">
        <v>503</v>
      </c>
      <c r="B30" s="9" t="s">
        <v>897</v>
      </c>
      <c r="C30" s="9" t="s">
        <v>282</v>
      </c>
      <c r="D30" s="9">
        <v>250</v>
      </c>
      <c r="E30" s="48">
        <v>2474.9625000000001</v>
      </c>
      <c r="F30" s="10">
        <v>0.822895856684972</v>
      </c>
    </row>
    <row r="31" spans="1:6" x14ac:dyDescent="0.2">
      <c r="A31" s="9" t="s">
        <v>348</v>
      </c>
      <c r="B31" s="9" t="s">
        <v>818</v>
      </c>
      <c r="C31" s="9" t="s">
        <v>349</v>
      </c>
      <c r="D31" s="9">
        <v>240</v>
      </c>
      <c r="E31" s="48">
        <v>2395.1016</v>
      </c>
      <c r="F31" s="10">
        <v>0.79634304882580897</v>
      </c>
    </row>
    <row r="32" spans="1:6" x14ac:dyDescent="0.2">
      <c r="A32" s="9" t="s">
        <v>197</v>
      </c>
      <c r="B32" s="9" t="s">
        <v>816</v>
      </c>
      <c r="C32" s="9" t="s">
        <v>198</v>
      </c>
      <c r="D32" s="9">
        <v>200</v>
      </c>
      <c r="E32" s="48">
        <v>2102.0279999999998</v>
      </c>
      <c r="F32" s="10">
        <v>0.69889953154272</v>
      </c>
    </row>
    <row r="33" spans="1:6" x14ac:dyDescent="0.2">
      <c r="A33" s="9" t="s">
        <v>286</v>
      </c>
      <c r="B33" s="9" t="s">
        <v>725</v>
      </c>
      <c r="C33" s="9" t="s">
        <v>200</v>
      </c>
      <c r="D33" s="9">
        <v>200</v>
      </c>
      <c r="E33" s="48">
        <v>2038.66</v>
      </c>
      <c r="F33" s="10">
        <v>0.67783041851720405</v>
      </c>
    </row>
    <row r="34" spans="1:6" x14ac:dyDescent="0.2">
      <c r="A34" s="9" t="s">
        <v>292</v>
      </c>
      <c r="B34" s="9" t="s">
        <v>743</v>
      </c>
      <c r="C34" s="9" t="s">
        <v>158</v>
      </c>
      <c r="D34" s="9">
        <v>200</v>
      </c>
      <c r="E34" s="48">
        <v>1983.962</v>
      </c>
      <c r="F34" s="10">
        <v>0.65964397829075405</v>
      </c>
    </row>
    <row r="35" spans="1:6" x14ac:dyDescent="0.2">
      <c r="A35" s="9" t="s">
        <v>439</v>
      </c>
      <c r="B35" s="9" t="s">
        <v>863</v>
      </c>
      <c r="C35" s="9" t="s">
        <v>320</v>
      </c>
      <c r="D35" s="9">
        <v>180</v>
      </c>
      <c r="E35" s="48">
        <v>1912.0068000000001</v>
      </c>
      <c r="F35" s="10">
        <v>0.63571972249013597</v>
      </c>
    </row>
    <row r="36" spans="1:6" x14ac:dyDescent="0.2">
      <c r="A36" s="9" t="s">
        <v>159</v>
      </c>
      <c r="B36" s="9" t="s">
        <v>854</v>
      </c>
      <c r="C36" s="9" t="s">
        <v>147</v>
      </c>
      <c r="D36" s="9">
        <v>170</v>
      </c>
      <c r="E36" s="48">
        <v>1734.731</v>
      </c>
      <c r="F36" s="10">
        <v>0.57677760869628503</v>
      </c>
    </row>
    <row r="37" spans="1:6" x14ac:dyDescent="0.2">
      <c r="A37" s="9" t="s">
        <v>289</v>
      </c>
      <c r="B37" s="9" t="s">
        <v>865</v>
      </c>
      <c r="C37" s="9" t="s">
        <v>140</v>
      </c>
      <c r="D37" s="9">
        <v>150</v>
      </c>
      <c r="E37" s="48">
        <v>1517.5485000000001</v>
      </c>
      <c r="F37" s="10">
        <v>0.50456698756788998</v>
      </c>
    </row>
    <row r="38" spans="1:6" x14ac:dyDescent="0.2">
      <c r="A38" s="9" t="s">
        <v>440</v>
      </c>
      <c r="B38" s="9" t="s">
        <v>868</v>
      </c>
      <c r="C38" s="9" t="s">
        <v>320</v>
      </c>
      <c r="D38" s="9">
        <v>140</v>
      </c>
      <c r="E38" s="48">
        <v>1492.0164</v>
      </c>
      <c r="F38" s="10">
        <v>0.496077865287263</v>
      </c>
    </row>
    <row r="39" spans="1:6" x14ac:dyDescent="0.2">
      <c r="A39" s="9" t="s">
        <v>427</v>
      </c>
      <c r="B39" s="9" t="s">
        <v>796</v>
      </c>
      <c r="C39" s="9" t="s">
        <v>147</v>
      </c>
      <c r="D39" s="9">
        <v>150</v>
      </c>
      <c r="E39" s="48">
        <v>1479.4815000000001</v>
      </c>
      <c r="F39" s="10">
        <v>0.49191015879718097</v>
      </c>
    </row>
    <row r="40" spans="1:6" x14ac:dyDescent="0.2">
      <c r="A40" s="9" t="s">
        <v>295</v>
      </c>
      <c r="B40" s="9" t="s">
        <v>809</v>
      </c>
      <c r="C40" s="9" t="s">
        <v>296</v>
      </c>
      <c r="D40" s="9">
        <v>120</v>
      </c>
      <c r="E40" s="48">
        <v>1287.5927999999999</v>
      </c>
      <c r="F40" s="10">
        <v>0.42810942800846602</v>
      </c>
    </row>
    <row r="41" spans="1:6" x14ac:dyDescent="0.2">
      <c r="A41" s="9" t="s">
        <v>453</v>
      </c>
      <c r="B41" s="9" t="s">
        <v>864</v>
      </c>
      <c r="C41" s="9" t="s">
        <v>200</v>
      </c>
      <c r="D41" s="9">
        <v>100</v>
      </c>
      <c r="E41" s="48">
        <v>1064.021</v>
      </c>
      <c r="F41" s="10">
        <v>0.35377443994638302</v>
      </c>
    </row>
    <row r="42" spans="1:6" x14ac:dyDescent="0.2">
      <c r="A42" s="9" t="s">
        <v>357</v>
      </c>
      <c r="B42" s="9" t="s">
        <v>855</v>
      </c>
      <c r="C42" s="9" t="s">
        <v>320</v>
      </c>
      <c r="D42" s="9">
        <v>100</v>
      </c>
      <c r="E42" s="48">
        <v>1008.966</v>
      </c>
      <c r="F42" s="10">
        <v>0.33546930142820702</v>
      </c>
    </row>
    <row r="43" spans="1:6" x14ac:dyDescent="0.2">
      <c r="A43" s="9" t="s">
        <v>281</v>
      </c>
      <c r="B43" s="9" t="s">
        <v>857</v>
      </c>
      <c r="C43" s="9" t="s">
        <v>282</v>
      </c>
      <c r="D43" s="9">
        <v>100</v>
      </c>
      <c r="E43" s="48">
        <v>993.697</v>
      </c>
      <c r="F43" s="10">
        <v>0.33039253891737203</v>
      </c>
    </row>
    <row r="44" spans="1:6" x14ac:dyDescent="0.2">
      <c r="A44" s="9" t="s">
        <v>351</v>
      </c>
      <c r="B44" s="9" t="s">
        <v>811</v>
      </c>
      <c r="C44" s="9" t="s">
        <v>352</v>
      </c>
      <c r="D44" s="9">
        <v>100</v>
      </c>
      <c r="E44" s="48">
        <v>959.524</v>
      </c>
      <c r="F44" s="10">
        <v>0.31903041924465197</v>
      </c>
    </row>
    <row r="45" spans="1:6" x14ac:dyDescent="0.2">
      <c r="A45" s="9" t="s">
        <v>193</v>
      </c>
      <c r="B45" s="9" t="s">
        <v>858</v>
      </c>
      <c r="C45" s="9" t="s">
        <v>144</v>
      </c>
      <c r="D45" s="9">
        <v>80</v>
      </c>
      <c r="E45" s="48">
        <v>828.36800000000005</v>
      </c>
      <c r="F45" s="10">
        <v>0.275422595296057</v>
      </c>
    </row>
    <row r="46" spans="1:6" x14ac:dyDescent="0.2">
      <c r="A46" s="9" t="s">
        <v>451</v>
      </c>
      <c r="B46" s="9" t="s">
        <v>898</v>
      </c>
      <c r="C46" s="9" t="s">
        <v>188</v>
      </c>
      <c r="D46" s="9">
        <v>80000</v>
      </c>
      <c r="E46" s="48">
        <v>812.30319999999995</v>
      </c>
      <c r="F46" s="10">
        <v>0.27008123866601802</v>
      </c>
    </row>
    <row r="47" spans="1:6" x14ac:dyDescent="0.2">
      <c r="A47" s="9" t="s">
        <v>297</v>
      </c>
      <c r="B47" s="9" t="s">
        <v>808</v>
      </c>
      <c r="C47" s="9" t="s">
        <v>296</v>
      </c>
      <c r="D47" s="9">
        <v>58</v>
      </c>
      <c r="E47" s="48">
        <v>604.77760000000001</v>
      </c>
      <c r="F47" s="10">
        <v>0.20108142295322901</v>
      </c>
    </row>
    <row r="48" spans="1:6" x14ac:dyDescent="0.2">
      <c r="A48" s="9" t="s">
        <v>504</v>
      </c>
      <c r="B48" s="9" t="s">
        <v>899</v>
      </c>
      <c r="C48" s="9" t="s">
        <v>198</v>
      </c>
      <c r="D48" s="9">
        <v>50</v>
      </c>
      <c r="E48" s="48">
        <v>520.37</v>
      </c>
      <c r="F48" s="10">
        <v>0.17301689094002801</v>
      </c>
    </row>
    <row r="49" spans="1:6" x14ac:dyDescent="0.2">
      <c r="A49" s="9" t="s">
        <v>442</v>
      </c>
      <c r="B49" s="9" t="s">
        <v>859</v>
      </c>
      <c r="C49" s="9" t="s">
        <v>188</v>
      </c>
      <c r="D49" s="9">
        <v>50000</v>
      </c>
      <c r="E49" s="48">
        <v>506.16750000000002</v>
      </c>
      <c r="F49" s="10">
        <v>0.168294727107417</v>
      </c>
    </row>
    <row r="50" spans="1:6" x14ac:dyDescent="0.2">
      <c r="A50" s="9" t="s">
        <v>505</v>
      </c>
      <c r="B50" s="9" t="s">
        <v>900</v>
      </c>
      <c r="C50" s="9" t="s">
        <v>320</v>
      </c>
      <c r="D50" s="9">
        <v>1500</v>
      </c>
      <c r="E50" s="48">
        <v>420.99149999999997</v>
      </c>
      <c r="F50" s="10">
        <v>0.13997471115202401</v>
      </c>
    </row>
    <row r="51" spans="1:6" x14ac:dyDescent="0.2">
      <c r="A51" s="9" t="s">
        <v>355</v>
      </c>
      <c r="B51" s="9" t="s">
        <v>764</v>
      </c>
      <c r="C51" s="9" t="s">
        <v>356</v>
      </c>
      <c r="D51" s="9">
        <v>20</v>
      </c>
      <c r="E51" s="48">
        <v>204.1696</v>
      </c>
      <c r="F51" s="10">
        <v>6.78839852729195E-2</v>
      </c>
    </row>
    <row r="52" spans="1:6" x14ac:dyDescent="0.2">
      <c r="A52" s="9" t="s">
        <v>506</v>
      </c>
      <c r="B52" s="9" t="s">
        <v>901</v>
      </c>
      <c r="C52" s="9" t="s">
        <v>188</v>
      </c>
      <c r="D52" s="9">
        <v>15000</v>
      </c>
      <c r="E52" s="48">
        <v>152.66640000000001</v>
      </c>
      <c r="F52" s="10">
        <v>5.0759778386545502E-2</v>
      </c>
    </row>
    <row r="53" spans="1:6" x14ac:dyDescent="0.2">
      <c r="A53" s="8" t="s">
        <v>133</v>
      </c>
      <c r="B53" s="9"/>
      <c r="C53" s="9"/>
      <c r="D53" s="9"/>
      <c r="E53" s="26">
        <f>SUM(E8:E52)</f>
        <v>125984.06989999997</v>
      </c>
      <c r="F53" s="12">
        <f>SUM(F8:F52)</f>
        <v>41.888218156444744</v>
      </c>
    </row>
    <row r="54" spans="1:6" x14ac:dyDescent="0.2">
      <c r="A54" s="9"/>
      <c r="B54" s="9"/>
      <c r="C54" s="9"/>
      <c r="D54" s="9"/>
      <c r="E54" s="48"/>
      <c r="F54" s="10"/>
    </row>
    <row r="55" spans="1:6" x14ac:dyDescent="0.2">
      <c r="A55" s="8" t="s">
        <v>165</v>
      </c>
      <c r="B55" s="9"/>
      <c r="C55" s="9"/>
      <c r="D55" s="9"/>
      <c r="E55" s="48"/>
      <c r="F55" s="10"/>
    </row>
    <row r="56" spans="1:6" x14ac:dyDescent="0.2">
      <c r="A56" s="9" t="s">
        <v>371</v>
      </c>
      <c r="B56" s="9" t="s">
        <v>822</v>
      </c>
      <c r="C56" s="9" t="s">
        <v>372</v>
      </c>
      <c r="D56" s="9">
        <v>11978</v>
      </c>
      <c r="E56" s="48">
        <v>11786.32804</v>
      </c>
      <c r="F56" s="10">
        <v>3.91881513746003</v>
      </c>
    </row>
    <row r="57" spans="1:6" x14ac:dyDescent="0.2">
      <c r="A57" s="9" t="s">
        <v>383</v>
      </c>
      <c r="B57" s="9" t="s">
        <v>784</v>
      </c>
      <c r="C57" s="9" t="s">
        <v>317</v>
      </c>
      <c r="D57" s="9">
        <v>740</v>
      </c>
      <c r="E57" s="48">
        <v>11072.1242</v>
      </c>
      <c r="F57" s="10">
        <v>3.6813507796103599</v>
      </c>
    </row>
    <row r="58" spans="1:6" x14ac:dyDescent="0.2">
      <c r="A58" s="9" t="s">
        <v>303</v>
      </c>
      <c r="B58" s="9" t="s">
        <v>824</v>
      </c>
      <c r="C58" s="9" t="s">
        <v>288</v>
      </c>
      <c r="D58" s="9">
        <v>1060</v>
      </c>
      <c r="E58" s="48">
        <v>10419.047399999999</v>
      </c>
      <c r="F58" s="10">
        <v>3.4642104420023898</v>
      </c>
    </row>
    <row r="59" spans="1:6" x14ac:dyDescent="0.2">
      <c r="A59" s="9" t="s">
        <v>461</v>
      </c>
      <c r="B59" s="9" t="s">
        <v>829</v>
      </c>
      <c r="C59" s="9" t="s">
        <v>305</v>
      </c>
      <c r="D59" s="9">
        <v>9000</v>
      </c>
      <c r="E59" s="48">
        <v>8981.3520000000008</v>
      </c>
      <c r="F59" s="10">
        <v>2.9861936688855999</v>
      </c>
    </row>
    <row r="60" spans="1:6" x14ac:dyDescent="0.2">
      <c r="A60" s="9" t="s">
        <v>380</v>
      </c>
      <c r="B60" s="9" t="s">
        <v>886</v>
      </c>
      <c r="C60" s="9" t="s">
        <v>317</v>
      </c>
      <c r="D60" s="9">
        <v>60</v>
      </c>
      <c r="E60" s="48">
        <v>8090.8919999999998</v>
      </c>
      <c r="F60" s="10">
        <v>2.6901262155226902</v>
      </c>
    </row>
    <row r="61" spans="1:6" x14ac:dyDescent="0.2">
      <c r="A61" s="9" t="s">
        <v>487</v>
      </c>
      <c r="B61" s="9" t="s">
        <v>820</v>
      </c>
      <c r="C61" s="9" t="s">
        <v>349</v>
      </c>
      <c r="D61" s="9">
        <v>60</v>
      </c>
      <c r="E61" s="48">
        <v>6770.3519999999999</v>
      </c>
      <c r="F61" s="10">
        <v>2.25106223189192</v>
      </c>
    </row>
    <row r="62" spans="1:6" x14ac:dyDescent="0.2">
      <c r="A62" s="9" t="s">
        <v>464</v>
      </c>
      <c r="B62" s="9" t="s">
        <v>878</v>
      </c>
      <c r="C62" s="9" t="s">
        <v>305</v>
      </c>
      <c r="D62" s="9">
        <v>6000</v>
      </c>
      <c r="E62" s="48">
        <v>5987.8379999999997</v>
      </c>
      <c r="F62" s="10">
        <v>1.99088555107434</v>
      </c>
    </row>
    <row r="63" spans="1:6" x14ac:dyDescent="0.2">
      <c r="A63" s="9" t="s">
        <v>478</v>
      </c>
      <c r="B63" s="9" t="s">
        <v>902</v>
      </c>
      <c r="C63" s="9" t="s">
        <v>479</v>
      </c>
      <c r="D63" s="9">
        <v>600</v>
      </c>
      <c r="E63" s="48">
        <v>5963.1059999999998</v>
      </c>
      <c r="F63" s="10">
        <v>1.9826624526122301</v>
      </c>
    </row>
    <row r="64" spans="1:6" x14ac:dyDescent="0.2">
      <c r="A64" s="9" t="s">
        <v>463</v>
      </c>
      <c r="B64" s="9" t="s">
        <v>903</v>
      </c>
      <c r="C64" s="9" t="s">
        <v>196</v>
      </c>
      <c r="D64" s="9">
        <v>550</v>
      </c>
      <c r="E64" s="48">
        <v>5500</v>
      </c>
      <c r="F64" s="10">
        <v>1.82868516665095</v>
      </c>
    </row>
    <row r="65" spans="1:6" x14ac:dyDescent="0.2">
      <c r="A65" s="9" t="s">
        <v>507</v>
      </c>
      <c r="B65" s="9" t="s">
        <v>904</v>
      </c>
      <c r="C65" s="9" t="s">
        <v>468</v>
      </c>
      <c r="D65" s="9">
        <v>500</v>
      </c>
      <c r="E65" s="48">
        <v>5266.2</v>
      </c>
      <c r="F65" s="10">
        <v>1.7509494226576801</v>
      </c>
    </row>
    <row r="66" spans="1:6" x14ac:dyDescent="0.2">
      <c r="A66" s="9" t="s">
        <v>712</v>
      </c>
      <c r="B66" s="9" t="s">
        <v>827</v>
      </c>
      <c r="C66" s="9" t="s">
        <v>305</v>
      </c>
      <c r="D66" s="9">
        <v>450</v>
      </c>
      <c r="E66" s="48">
        <v>4500.8639999999996</v>
      </c>
      <c r="F66" s="10">
        <v>1.49648422434786</v>
      </c>
    </row>
    <row r="67" spans="1:6" x14ac:dyDescent="0.2">
      <c r="A67" s="9" t="s">
        <v>508</v>
      </c>
      <c r="B67" s="9" t="s">
        <v>825</v>
      </c>
      <c r="C67" s="9" t="s">
        <v>311</v>
      </c>
      <c r="D67" s="9">
        <v>450</v>
      </c>
      <c r="E67" s="48">
        <v>4495.3874999999998</v>
      </c>
      <c r="F67" s="10">
        <v>1.4946633526541999</v>
      </c>
    </row>
    <row r="68" spans="1:6" x14ac:dyDescent="0.2">
      <c r="A68" s="9" t="s">
        <v>308</v>
      </c>
      <c r="B68" s="9" t="s">
        <v>905</v>
      </c>
      <c r="C68" s="9" t="s">
        <v>167</v>
      </c>
      <c r="D68" s="9">
        <v>400</v>
      </c>
      <c r="E68" s="48">
        <v>3953.7280000000001</v>
      </c>
      <c r="F68" s="10">
        <v>1.3145679539222801</v>
      </c>
    </row>
    <row r="69" spans="1:6" x14ac:dyDescent="0.2">
      <c r="A69" s="9" t="s">
        <v>513</v>
      </c>
      <c r="B69" s="9" t="s">
        <v>876</v>
      </c>
      <c r="C69" s="9" t="s">
        <v>305</v>
      </c>
      <c r="D69" s="9">
        <v>400</v>
      </c>
      <c r="E69" s="48">
        <v>3949.0520000000001</v>
      </c>
      <c r="F69" s="10">
        <v>1.3130132390424101</v>
      </c>
    </row>
    <row r="70" spans="1:6" x14ac:dyDescent="0.2">
      <c r="A70" s="9" t="s">
        <v>309</v>
      </c>
      <c r="B70" s="9" t="s">
        <v>906</v>
      </c>
      <c r="C70" s="9" t="s">
        <v>307</v>
      </c>
      <c r="D70" s="9">
        <v>370</v>
      </c>
      <c r="E70" s="48">
        <v>3896.7882</v>
      </c>
      <c r="F70" s="10">
        <v>1.2956361416219</v>
      </c>
    </row>
    <row r="71" spans="1:6" x14ac:dyDescent="0.2">
      <c r="A71" s="9" t="s">
        <v>314</v>
      </c>
      <c r="B71" s="9" t="s">
        <v>777</v>
      </c>
      <c r="C71" s="9" t="s">
        <v>215</v>
      </c>
      <c r="D71" s="9">
        <v>375</v>
      </c>
      <c r="E71" s="48">
        <v>3803.46</v>
      </c>
      <c r="F71" s="10">
        <v>1.26460561526368</v>
      </c>
    </row>
    <row r="72" spans="1:6" x14ac:dyDescent="0.2">
      <c r="A72" s="9" t="s">
        <v>376</v>
      </c>
      <c r="B72" s="9" t="s">
        <v>841</v>
      </c>
      <c r="C72" s="9" t="s">
        <v>377</v>
      </c>
      <c r="D72" s="9">
        <v>350</v>
      </c>
      <c r="E72" s="48">
        <v>3487.3649999999998</v>
      </c>
      <c r="F72" s="10">
        <v>1.1595077538541201</v>
      </c>
    </row>
    <row r="73" spans="1:6" x14ac:dyDescent="0.2">
      <c r="A73" s="9" t="s">
        <v>385</v>
      </c>
      <c r="B73" s="9" t="s">
        <v>843</v>
      </c>
      <c r="C73" s="9" t="s">
        <v>288</v>
      </c>
      <c r="D73" s="9">
        <v>300</v>
      </c>
      <c r="E73" s="48">
        <v>3285.7950000000001</v>
      </c>
      <c r="F73" s="10">
        <v>1.09248810493743</v>
      </c>
    </row>
    <row r="74" spans="1:6" x14ac:dyDescent="0.2">
      <c r="A74" s="9" t="s">
        <v>312</v>
      </c>
      <c r="B74" s="9" t="s">
        <v>907</v>
      </c>
      <c r="C74" s="9" t="s">
        <v>313</v>
      </c>
      <c r="D74" s="9">
        <v>338</v>
      </c>
      <c r="E74" s="48">
        <v>3125.7766799999999</v>
      </c>
      <c r="F74" s="10">
        <v>1.03928389981444</v>
      </c>
    </row>
    <row r="75" spans="1:6" x14ac:dyDescent="0.2">
      <c r="A75" s="9" t="s">
        <v>484</v>
      </c>
      <c r="B75" s="9" t="s">
        <v>794</v>
      </c>
      <c r="C75" s="9" t="s">
        <v>377</v>
      </c>
      <c r="D75" s="9">
        <v>310</v>
      </c>
      <c r="E75" s="48">
        <v>3115.9897999999998</v>
      </c>
      <c r="F75" s="10">
        <v>1.0360298775810299</v>
      </c>
    </row>
    <row r="76" spans="1:6" x14ac:dyDescent="0.2">
      <c r="A76" s="9" t="s">
        <v>368</v>
      </c>
      <c r="B76" s="9" t="s">
        <v>775</v>
      </c>
      <c r="C76" s="9" t="s">
        <v>369</v>
      </c>
      <c r="D76" s="9">
        <v>300</v>
      </c>
      <c r="E76" s="48">
        <v>2983.5149999999999</v>
      </c>
      <c r="F76" s="10">
        <v>0.99198356817829103</v>
      </c>
    </row>
    <row r="77" spans="1:6" x14ac:dyDescent="0.2">
      <c r="A77" s="9" t="s">
        <v>490</v>
      </c>
      <c r="B77" s="9" t="s">
        <v>830</v>
      </c>
      <c r="C77" s="9" t="s">
        <v>372</v>
      </c>
      <c r="D77" s="9">
        <v>22</v>
      </c>
      <c r="E77" s="48">
        <v>2973.1988000000001</v>
      </c>
      <c r="F77" s="10">
        <v>0.98855355328443595</v>
      </c>
    </row>
    <row r="78" spans="1:6" x14ac:dyDescent="0.2">
      <c r="A78" s="9" t="s">
        <v>390</v>
      </c>
      <c r="B78" s="9" t="s">
        <v>839</v>
      </c>
      <c r="C78" s="9" t="s">
        <v>136</v>
      </c>
      <c r="D78" s="9">
        <v>25</v>
      </c>
      <c r="E78" s="48">
        <v>2678.3449999999998</v>
      </c>
      <c r="F78" s="10">
        <v>0.89051814048613298</v>
      </c>
    </row>
    <row r="79" spans="1:6" x14ac:dyDescent="0.2">
      <c r="A79" s="9" t="s">
        <v>306</v>
      </c>
      <c r="B79" s="9" t="s">
        <v>908</v>
      </c>
      <c r="C79" s="9" t="s">
        <v>307</v>
      </c>
      <c r="D79" s="9">
        <v>250</v>
      </c>
      <c r="E79" s="48">
        <v>2623.5675000000001</v>
      </c>
      <c r="F79" s="10">
        <v>0.87230526744682002</v>
      </c>
    </row>
    <row r="80" spans="1:6" x14ac:dyDescent="0.2">
      <c r="A80" s="9" t="s">
        <v>477</v>
      </c>
      <c r="B80" s="9" t="s">
        <v>909</v>
      </c>
      <c r="C80" s="9" t="s">
        <v>375</v>
      </c>
      <c r="D80" s="9">
        <v>250</v>
      </c>
      <c r="E80" s="48">
        <v>2538.6374999999998</v>
      </c>
      <c r="F80" s="10">
        <v>0.844067043591608</v>
      </c>
    </row>
    <row r="81" spans="1:6" x14ac:dyDescent="0.2">
      <c r="A81" s="9" t="s">
        <v>480</v>
      </c>
      <c r="B81" s="9" t="s">
        <v>910</v>
      </c>
      <c r="C81" s="9" t="s">
        <v>375</v>
      </c>
      <c r="D81" s="9">
        <v>250</v>
      </c>
      <c r="E81" s="48">
        <v>2511.11</v>
      </c>
      <c r="F81" s="10">
        <v>0.83491447433251997</v>
      </c>
    </row>
    <row r="82" spans="1:6" x14ac:dyDescent="0.2">
      <c r="A82" s="9" t="s">
        <v>509</v>
      </c>
      <c r="B82" s="9" t="s">
        <v>888</v>
      </c>
      <c r="C82" s="9" t="s">
        <v>375</v>
      </c>
      <c r="D82" s="9">
        <v>230</v>
      </c>
      <c r="E82" s="48">
        <v>2339.1183999999998</v>
      </c>
      <c r="F82" s="10">
        <v>0.77772929474914498</v>
      </c>
    </row>
    <row r="83" spans="1:6" x14ac:dyDescent="0.2">
      <c r="A83" s="9" t="s">
        <v>481</v>
      </c>
      <c r="B83" s="9" t="s">
        <v>890</v>
      </c>
      <c r="C83" s="9" t="s">
        <v>375</v>
      </c>
      <c r="D83" s="9">
        <v>230</v>
      </c>
      <c r="E83" s="48">
        <v>2336.1628999999998</v>
      </c>
      <c r="F83" s="10">
        <v>0.77674662583822895</v>
      </c>
    </row>
    <row r="84" spans="1:6" x14ac:dyDescent="0.2">
      <c r="A84" s="9" t="s">
        <v>510</v>
      </c>
      <c r="B84" s="9" t="s">
        <v>891</v>
      </c>
      <c r="C84" s="9" t="s">
        <v>375</v>
      </c>
      <c r="D84" s="9">
        <v>230</v>
      </c>
      <c r="E84" s="48">
        <v>2305.0093999999999</v>
      </c>
      <c r="F84" s="10">
        <v>0.76638845432199998</v>
      </c>
    </row>
    <row r="85" spans="1:6" x14ac:dyDescent="0.2">
      <c r="A85" s="9" t="s">
        <v>491</v>
      </c>
      <c r="B85" s="9" t="s">
        <v>873</v>
      </c>
      <c r="C85" s="9" t="s">
        <v>317</v>
      </c>
      <c r="D85" s="9">
        <v>17</v>
      </c>
      <c r="E85" s="48">
        <v>2289.3865999999998</v>
      </c>
      <c r="F85" s="10">
        <v>0.76119405748171798</v>
      </c>
    </row>
    <row r="86" spans="1:6" x14ac:dyDescent="0.2">
      <c r="A86" s="9" t="s">
        <v>493</v>
      </c>
      <c r="B86" s="9" t="s">
        <v>793</v>
      </c>
      <c r="C86" s="9" t="s">
        <v>140</v>
      </c>
      <c r="D86" s="9">
        <v>20</v>
      </c>
      <c r="E86" s="48">
        <v>2176.3519999999999</v>
      </c>
      <c r="F86" s="10">
        <v>0.72361138542020398</v>
      </c>
    </row>
    <row r="87" spans="1:6" x14ac:dyDescent="0.2">
      <c r="A87" s="9" t="s">
        <v>511</v>
      </c>
      <c r="B87" s="9" t="s">
        <v>887</v>
      </c>
      <c r="C87" s="9" t="s">
        <v>305</v>
      </c>
      <c r="D87" s="9">
        <v>200</v>
      </c>
      <c r="E87" s="48">
        <v>2028.088</v>
      </c>
      <c r="F87" s="10">
        <v>0.67431535313868896</v>
      </c>
    </row>
    <row r="88" spans="1:6" x14ac:dyDescent="0.2">
      <c r="A88" s="9" t="s">
        <v>512</v>
      </c>
      <c r="B88" s="9" t="s">
        <v>893</v>
      </c>
      <c r="C88" s="9" t="s">
        <v>196</v>
      </c>
      <c r="D88" s="9">
        <v>190</v>
      </c>
      <c r="E88" s="48">
        <v>1875.7940000000001</v>
      </c>
      <c r="F88" s="10">
        <v>0.62367939336233602</v>
      </c>
    </row>
    <row r="89" spans="1:6" x14ac:dyDescent="0.2">
      <c r="A89" s="9" t="s">
        <v>392</v>
      </c>
      <c r="B89" s="9" t="s">
        <v>892</v>
      </c>
      <c r="C89" s="9" t="s">
        <v>288</v>
      </c>
      <c r="D89" s="9">
        <v>150</v>
      </c>
      <c r="E89" s="48">
        <v>1740.2429999999999</v>
      </c>
      <c r="F89" s="10">
        <v>0.57861028372148104</v>
      </c>
    </row>
    <row r="90" spans="1:6" x14ac:dyDescent="0.2">
      <c r="A90" s="9" t="s">
        <v>467</v>
      </c>
      <c r="B90" s="9" t="s">
        <v>894</v>
      </c>
      <c r="C90" s="9" t="s">
        <v>468</v>
      </c>
      <c r="D90" s="9">
        <v>160</v>
      </c>
      <c r="E90" s="48">
        <v>1685.184</v>
      </c>
      <c r="F90" s="10">
        <v>0.56030381525045703</v>
      </c>
    </row>
    <row r="91" spans="1:6" x14ac:dyDescent="0.2">
      <c r="A91" s="9" t="s">
        <v>485</v>
      </c>
      <c r="B91" s="9" t="s">
        <v>821</v>
      </c>
      <c r="C91" s="9" t="s">
        <v>226</v>
      </c>
      <c r="D91" s="9">
        <v>150</v>
      </c>
      <c r="E91" s="48">
        <v>1639.5360000000001</v>
      </c>
      <c r="F91" s="10">
        <v>0.54512639334367796</v>
      </c>
    </row>
    <row r="92" spans="1:6" x14ac:dyDescent="0.2">
      <c r="A92" s="9" t="s">
        <v>225</v>
      </c>
      <c r="B92" s="9" t="s">
        <v>911</v>
      </c>
      <c r="C92" s="9" t="s">
        <v>226</v>
      </c>
      <c r="D92" s="9">
        <v>140</v>
      </c>
      <c r="E92" s="48">
        <v>1518.4218000000001</v>
      </c>
      <c r="F92" s="10">
        <v>0.50485734952353301</v>
      </c>
    </row>
    <row r="93" spans="1:6" x14ac:dyDescent="0.2">
      <c r="A93" s="9" t="s">
        <v>514</v>
      </c>
      <c r="B93" s="9" t="s">
        <v>778</v>
      </c>
      <c r="C93" s="9" t="s">
        <v>377</v>
      </c>
      <c r="D93" s="9">
        <v>150</v>
      </c>
      <c r="E93" s="48">
        <v>1500.0540000000001</v>
      </c>
      <c r="F93" s="10">
        <v>0.49875027254098597</v>
      </c>
    </row>
    <row r="94" spans="1:6" x14ac:dyDescent="0.2">
      <c r="A94" s="9" t="s">
        <v>391</v>
      </c>
      <c r="B94" s="9" t="s">
        <v>789</v>
      </c>
      <c r="C94" s="9" t="s">
        <v>377</v>
      </c>
      <c r="D94" s="9">
        <v>150</v>
      </c>
      <c r="E94" s="48">
        <v>1499.9894999999999</v>
      </c>
      <c r="F94" s="10">
        <v>0.498728827051304</v>
      </c>
    </row>
    <row r="95" spans="1:6" x14ac:dyDescent="0.2">
      <c r="A95" s="9" t="s">
        <v>482</v>
      </c>
      <c r="B95" s="9" t="s">
        <v>775</v>
      </c>
      <c r="C95" s="9" t="s">
        <v>369</v>
      </c>
      <c r="D95" s="9">
        <v>150</v>
      </c>
      <c r="E95" s="48">
        <v>1490.8125</v>
      </c>
      <c r="F95" s="10">
        <v>0.495677582728694</v>
      </c>
    </row>
    <row r="96" spans="1:6" x14ac:dyDescent="0.2">
      <c r="A96" s="9" t="s">
        <v>316</v>
      </c>
      <c r="B96" s="9" t="s">
        <v>831</v>
      </c>
      <c r="C96" s="9" t="s">
        <v>317</v>
      </c>
      <c r="D96" s="9">
        <v>120</v>
      </c>
      <c r="E96" s="48">
        <v>1190.2248</v>
      </c>
      <c r="F96" s="10">
        <v>0.39573571577092598</v>
      </c>
    </row>
    <row r="97" spans="1:10" x14ac:dyDescent="0.2">
      <c r="A97" s="9" t="s">
        <v>465</v>
      </c>
      <c r="B97" s="9" t="s">
        <v>840</v>
      </c>
      <c r="C97" s="9" t="s">
        <v>305</v>
      </c>
      <c r="D97" s="9">
        <v>100</v>
      </c>
      <c r="E97" s="48">
        <v>1004.691</v>
      </c>
      <c r="F97" s="10">
        <v>0.33404791432140102</v>
      </c>
    </row>
    <row r="98" spans="1:10" x14ac:dyDescent="0.2">
      <c r="A98" s="9" t="s">
        <v>304</v>
      </c>
      <c r="B98" s="9" t="s">
        <v>837</v>
      </c>
      <c r="C98" s="9" t="s">
        <v>217</v>
      </c>
      <c r="D98" s="9">
        <v>100</v>
      </c>
      <c r="E98" s="48">
        <v>989.97900000000004</v>
      </c>
      <c r="F98" s="10">
        <v>0.32915634774471603</v>
      </c>
    </row>
    <row r="99" spans="1:10" x14ac:dyDescent="0.2">
      <c r="A99" s="9" t="s">
        <v>228</v>
      </c>
      <c r="B99" s="9" t="s">
        <v>773</v>
      </c>
      <c r="C99" s="9" t="s">
        <v>229</v>
      </c>
      <c r="D99" s="9">
        <v>160</v>
      </c>
      <c r="E99" s="48">
        <v>802.01840000000004</v>
      </c>
      <c r="F99" s="10">
        <v>0.26666166390202301</v>
      </c>
    </row>
    <row r="100" spans="1:10" x14ac:dyDescent="0.2">
      <c r="A100" s="9" t="s">
        <v>384</v>
      </c>
      <c r="B100" s="9" t="s">
        <v>880</v>
      </c>
      <c r="C100" s="9" t="s">
        <v>288</v>
      </c>
      <c r="D100" s="9">
        <v>50</v>
      </c>
      <c r="E100" s="48">
        <v>547.63250000000005</v>
      </c>
      <c r="F100" s="10">
        <v>0.182081350822905</v>
      </c>
    </row>
    <row r="101" spans="1:10" x14ac:dyDescent="0.2">
      <c r="A101" s="9" t="s">
        <v>515</v>
      </c>
      <c r="B101" s="9" t="s">
        <v>871</v>
      </c>
      <c r="C101" s="9" t="s">
        <v>167</v>
      </c>
      <c r="D101" s="9">
        <v>40</v>
      </c>
      <c r="E101" s="48">
        <v>400.11040000000003</v>
      </c>
      <c r="F101" s="10">
        <v>0.13303199154595999</v>
      </c>
    </row>
    <row r="102" spans="1:10" x14ac:dyDescent="0.2">
      <c r="A102" s="8" t="s">
        <v>133</v>
      </c>
      <c r="B102" s="9"/>
      <c r="C102" s="9"/>
      <c r="D102" s="9"/>
      <c r="E102" s="26">
        <f>SUM(E56:E101)</f>
        <v>165118.62781999997</v>
      </c>
      <c r="F102" s="12">
        <f>SUM(F56:F101)</f>
        <v>54.899997351307732</v>
      </c>
    </row>
    <row r="103" spans="1:10" x14ac:dyDescent="0.2">
      <c r="A103" s="9"/>
      <c r="B103" s="9"/>
      <c r="C103" s="9"/>
      <c r="D103" s="9"/>
      <c r="E103" s="10"/>
      <c r="F103" s="10"/>
    </row>
    <row r="104" spans="1:10" x14ac:dyDescent="0.2">
      <c r="A104" s="8" t="s">
        <v>236</v>
      </c>
      <c r="B104" s="9"/>
      <c r="C104" s="9"/>
      <c r="D104" s="9"/>
      <c r="E104" s="35"/>
      <c r="F104" s="35"/>
      <c r="G104" s="36"/>
      <c r="H104" s="36"/>
      <c r="I104" s="36"/>
      <c r="J104" s="36"/>
    </row>
    <row r="105" spans="1:10" x14ac:dyDescent="0.2">
      <c r="A105" s="9" t="s">
        <v>400</v>
      </c>
      <c r="B105" s="9" t="s">
        <v>1013</v>
      </c>
      <c r="C105" s="9" t="s">
        <v>231</v>
      </c>
      <c r="D105" s="9">
        <v>700</v>
      </c>
      <c r="E105" s="49">
        <v>3392.3470000000002</v>
      </c>
      <c r="F105" s="49">
        <v>1.1279153889150599</v>
      </c>
      <c r="G105" s="36"/>
      <c r="H105" s="36"/>
      <c r="I105" s="42"/>
      <c r="J105" s="42"/>
    </row>
    <row r="106" spans="1:10" x14ac:dyDescent="0.2">
      <c r="A106" s="8" t="s">
        <v>133</v>
      </c>
      <c r="B106" s="9"/>
      <c r="C106" s="9"/>
      <c r="D106" s="9"/>
      <c r="E106" s="46">
        <f>SUM(E105:E105)</f>
        <v>3392.3470000000002</v>
      </c>
      <c r="F106" s="46">
        <f>SUM(F105:F105)</f>
        <v>1.1279153889150599</v>
      </c>
      <c r="G106" s="36"/>
      <c r="H106" s="36"/>
      <c r="I106" s="36"/>
      <c r="J106" s="36"/>
    </row>
    <row r="107" spans="1:10" x14ac:dyDescent="0.2">
      <c r="A107" s="9"/>
      <c r="B107" s="9"/>
      <c r="C107" s="9"/>
      <c r="D107" s="9"/>
      <c r="E107" s="49"/>
      <c r="F107" s="49"/>
      <c r="G107" s="36"/>
      <c r="H107" s="36"/>
      <c r="I107" s="36"/>
      <c r="J107" s="36"/>
    </row>
    <row r="108" spans="1:10" x14ac:dyDescent="0.2">
      <c r="A108" s="8" t="s">
        <v>133</v>
      </c>
      <c r="B108" s="9"/>
      <c r="C108" s="9"/>
      <c r="D108" s="9"/>
      <c r="E108" s="46">
        <v>294495.04472000001</v>
      </c>
      <c r="F108" s="46">
        <v>97.916130896667525</v>
      </c>
      <c r="G108" s="36"/>
      <c r="H108" s="36"/>
      <c r="I108" s="42"/>
      <c r="J108" s="42"/>
    </row>
    <row r="109" spans="1:10" x14ac:dyDescent="0.2">
      <c r="A109" s="9"/>
      <c r="B109" s="9"/>
      <c r="C109" s="9"/>
      <c r="D109" s="9"/>
      <c r="E109" s="49"/>
      <c r="F109" s="49"/>
      <c r="G109" s="36"/>
      <c r="H109" s="36"/>
      <c r="I109" s="36"/>
      <c r="J109" s="36"/>
    </row>
    <row r="110" spans="1:10" x14ac:dyDescent="0.2">
      <c r="A110" s="8" t="s">
        <v>175</v>
      </c>
      <c r="B110" s="9"/>
      <c r="C110" s="9"/>
      <c r="D110" s="9"/>
      <c r="E110" s="46">
        <v>6267.5024157999997</v>
      </c>
      <c r="F110" s="46">
        <v>2.08</v>
      </c>
      <c r="G110" s="36"/>
      <c r="H110" s="36"/>
      <c r="I110" s="42"/>
      <c r="J110" s="42"/>
    </row>
    <row r="111" spans="1:10" x14ac:dyDescent="0.2">
      <c r="A111" s="9"/>
      <c r="B111" s="9"/>
      <c r="C111" s="9"/>
      <c r="D111" s="9"/>
      <c r="E111" s="49"/>
      <c r="F111" s="49"/>
      <c r="G111" s="36"/>
      <c r="H111" s="36"/>
      <c r="I111" s="36"/>
      <c r="J111" s="36"/>
    </row>
    <row r="112" spans="1:10" x14ac:dyDescent="0.2">
      <c r="A112" s="13" t="s">
        <v>176</v>
      </c>
      <c r="B112" s="6"/>
      <c r="C112" s="6"/>
      <c r="D112" s="6"/>
      <c r="E112" s="47">
        <v>300762.54241579998</v>
      </c>
      <c r="F112" s="47">
        <f xml:space="preserve"> ROUND(SUM(F108:F111),2)</f>
        <v>100</v>
      </c>
      <c r="G112" s="36"/>
      <c r="H112" s="36"/>
      <c r="I112" s="42"/>
      <c r="J112" s="42"/>
    </row>
    <row r="113" spans="1:10" x14ac:dyDescent="0.2">
      <c r="A113" s="1" t="s">
        <v>245</v>
      </c>
      <c r="E113" s="42"/>
      <c r="F113" s="42"/>
      <c r="G113" s="36"/>
      <c r="H113" s="36"/>
      <c r="I113" s="36"/>
      <c r="J113" s="36"/>
    </row>
    <row r="114" spans="1:10" x14ac:dyDescent="0.2">
      <c r="E114" s="42"/>
      <c r="F114" s="42"/>
      <c r="G114" s="36"/>
      <c r="H114" s="36"/>
      <c r="I114" s="36"/>
      <c r="J114" s="36"/>
    </row>
    <row r="115" spans="1:10" x14ac:dyDescent="0.2">
      <c r="A115" s="1" t="s">
        <v>179</v>
      </c>
    </row>
    <row r="116" spans="1:10" x14ac:dyDescent="0.2">
      <c r="A116" s="1" t="s">
        <v>180</v>
      </c>
    </row>
    <row r="117" spans="1:10" x14ac:dyDescent="0.2">
      <c r="A117" s="1" t="s">
        <v>648</v>
      </c>
    </row>
    <row r="118" spans="1:10" x14ac:dyDescent="0.2">
      <c r="A118" s="3" t="s">
        <v>662</v>
      </c>
      <c r="D118" s="15">
        <v>58.143300000000004</v>
      </c>
    </row>
    <row r="119" spans="1:10" x14ac:dyDescent="0.2">
      <c r="A119" s="3" t="s">
        <v>623</v>
      </c>
      <c r="D119" s="15">
        <v>11.851599999999999</v>
      </c>
    </row>
    <row r="120" spans="1:10" x14ac:dyDescent="0.2">
      <c r="A120" s="3" t="s">
        <v>663</v>
      </c>
      <c r="D120" s="15">
        <v>60.162199999999999</v>
      </c>
    </row>
    <row r="121" spans="1:10" x14ac:dyDescent="0.2">
      <c r="A121" s="3" t="s">
        <v>624</v>
      </c>
      <c r="D121" s="15">
        <v>12.3505</v>
      </c>
    </row>
    <row r="123" spans="1:10" x14ac:dyDescent="0.2">
      <c r="A123" s="1" t="s">
        <v>181</v>
      </c>
    </row>
    <row r="124" spans="1:10" x14ac:dyDescent="0.2">
      <c r="A124" s="3" t="s">
        <v>624</v>
      </c>
      <c r="D124" s="15">
        <v>12.377800000000001</v>
      </c>
    </row>
    <row r="125" spans="1:10" x14ac:dyDescent="0.2">
      <c r="A125" s="3" t="s">
        <v>662</v>
      </c>
      <c r="D125" s="15">
        <v>60.127899999999997</v>
      </c>
    </row>
    <row r="126" spans="1:10" x14ac:dyDescent="0.2">
      <c r="A126" s="3" t="s">
        <v>623</v>
      </c>
      <c r="D126" s="15">
        <v>11.8033</v>
      </c>
    </row>
    <row r="127" spans="1:10" x14ac:dyDescent="0.2">
      <c r="A127" s="3" t="s">
        <v>663</v>
      </c>
      <c r="D127" s="15">
        <v>62.501300000000001</v>
      </c>
    </row>
    <row r="129" spans="1:5" x14ac:dyDescent="0.2">
      <c r="A129" s="1" t="s">
        <v>182</v>
      </c>
      <c r="D129" s="16"/>
    </row>
    <row r="130" spans="1:5" x14ac:dyDescent="0.2">
      <c r="A130" s="18" t="s">
        <v>608</v>
      </c>
      <c r="B130" s="19"/>
      <c r="C130" s="29" t="s">
        <v>609</v>
      </c>
      <c r="D130" s="30"/>
    </row>
    <row r="131" spans="1:5" x14ac:dyDescent="0.2">
      <c r="A131" s="31"/>
      <c r="B131" s="32"/>
      <c r="C131" s="20" t="s">
        <v>610</v>
      </c>
      <c r="D131" s="20" t="s">
        <v>611</v>
      </c>
    </row>
    <row r="132" spans="1:5" x14ac:dyDescent="0.2">
      <c r="A132" s="21" t="s">
        <v>623</v>
      </c>
      <c r="B132" s="22"/>
      <c r="C132" s="23">
        <v>0.325019259</v>
      </c>
      <c r="D132" s="23">
        <v>0.30112419600000001</v>
      </c>
    </row>
    <row r="133" spans="1:5" x14ac:dyDescent="0.2">
      <c r="A133" s="21" t="s">
        <v>624</v>
      </c>
      <c r="B133" s="22"/>
      <c r="C133" s="23">
        <v>0.325019259</v>
      </c>
      <c r="D133" s="23">
        <v>0.30112419600000001</v>
      </c>
    </row>
    <row r="135" spans="1:5" x14ac:dyDescent="0.2">
      <c r="A135" s="1" t="s">
        <v>184</v>
      </c>
      <c r="D135" s="17">
        <v>2.7525819850752384</v>
      </c>
      <c r="E135" s="2" t="s">
        <v>185</v>
      </c>
    </row>
  </sheetData>
  <sortState ref="A56:F101">
    <sortCondition descending="1" ref="F56:F101"/>
  </sortState>
  <mergeCells count="3">
    <mergeCell ref="B1:E1"/>
    <mergeCell ref="C130:D130"/>
    <mergeCell ref="A131:B1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showGridLines="0" workbookViewId="0"/>
  </sheetViews>
  <sheetFormatPr defaultRowHeight="11.25" x14ac:dyDescent="0.2"/>
  <cols>
    <col min="1" max="1" width="38" style="3" customWidth="1"/>
    <col min="2" max="2" width="43.85546875" style="3" bestFit="1" customWidth="1"/>
    <col min="3" max="3" width="12.140625" style="3" bestFit="1" customWidth="1"/>
    <col min="4" max="4" width="8.28515625" style="3" bestFit="1" customWidth="1"/>
    <col min="5" max="5" width="23" style="27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28" t="s">
        <v>494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0" t="s">
        <v>5</v>
      </c>
      <c r="F3" s="5" t="s">
        <v>6</v>
      </c>
    </row>
    <row r="4" spans="1:6" x14ac:dyDescent="0.2">
      <c r="A4" s="6"/>
      <c r="B4" s="6"/>
      <c r="C4" s="6"/>
      <c r="D4" s="6"/>
      <c r="E4" s="51"/>
      <c r="F4" s="7"/>
    </row>
    <row r="5" spans="1:6" x14ac:dyDescent="0.2">
      <c r="A5" s="8" t="s">
        <v>134</v>
      </c>
      <c r="B5" s="9"/>
      <c r="C5" s="9"/>
      <c r="D5" s="9"/>
      <c r="E5" s="48"/>
      <c r="F5" s="10"/>
    </row>
    <row r="6" spans="1:6" x14ac:dyDescent="0.2">
      <c r="A6" s="8" t="s">
        <v>8</v>
      </c>
      <c r="B6" s="9"/>
      <c r="C6" s="9"/>
      <c r="D6" s="9"/>
      <c r="E6" s="48"/>
      <c r="F6" s="10"/>
    </row>
    <row r="7" spans="1:6" x14ac:dyDescent="0.2">
      <c r="A7" s="8"/>
      <c r="B7" s="9"/>
      <c r="C7" s="9"/>
      <c r="D7" s="9"/>
      <c r="E7" s="48"/>
      <c r="F7" s="10"/>
    </row>
    <row r="8" spans="1:6" x14ac:dyDescent="0.2">
      <c r="A8" s="9" t="s">
        <v>284</v>
      </c>
      <c r="B8" s="9" t="s">
        <v>799</v>
      </c>
      <c r="C8" s="9" t="s">
        <v>215</v>
      </c>
      <c r="D8" s="9">
        <v>2540</v>
      </c>
      <c r="E8" s="48">
        <v>25297.003000000001</v>
      </c>
      <c r="F8" s="10">
        <v>2.7259312659257802</v>
      </c>
    </row>
    <row r="9" spans="1:6" x14ac:dyDescent="0.2">
      <c r="A9" s="9" t="s">
        <v>285</v>
      </c>
      <c r="B9" s="9" t="s">
        <v>814</v>
      </c>
      <c r="C9" s="9" t="s">
        <v>153</v>
      </c>
      <c r="D9" s="9">
        <v>2100</v>
      </c>
      <c r="E9" s="48">
        <v>22069.866000000002</v>
      </c>
      <c r="F9" s="10">
        <v>2.3781843945779801</v>
      </c>
    </row>
    <row r="10" spans="1:6" x14ac:dyDescent="0.2">
      <c r="A10" s="9" t="s">
        <v>425</v>
      </c>
      <c r="B10" s="9" t="s">
        <v>806</v>
      </c>
      <c r="C10" s="9" t="s">
        <v>288</v>
      </c>
      <c r="D10" s="9">
        <v>43</v>
      </c>
      <c r="E10" s="48">
        <v>21723.384999999998</v>
      </c>
      <c r="F10" s="10">
        <v>2.3408486125112602</v>
      </c>
    </row>
    <row r="11" spans="1:6" x14ac:dyDescent="0.2">
      <c r="A11" s="9" t="s">
        <v>426</v>
      </c>
      <c r="B11" s="9" t="s">
        <v>798</v>
      </c>
      <c r="C11" s="9" t="s">
        <v>149</v>
      </c>
      <c r="D11" s="9">
        <v>1250</v>
      </c>
      <c r="E11" s="48">
        <v>17246.637500000001</v>
      </c>
      <c r="F11" s="10">
        <v>1.8584473581055401</v>
      </c>
    </row>
    <row r="12" spans="1:6" x14ac:dyDescent="0.2">
      <c r="A12" s="9" t="s">
        <v>339</v>
      </c>
      <c r="B12" s="9" t="s">
        <v>912</v>
      </c>
      <c r="C12" s="9" t="s">
        <v>340</v>
      </c>
      <c r="D12" s="9">
        <v>1750</v>
      </c>
      <c r="E12" s="48">
        <v>17024.3325</v>
      </c>
      <c r="F12" s="10">
        <v>1.83449241964617</v>
      </c>
    </row>
    <row r="13" spans="1:6" x14ac:dyDescent="0.2">
      <c r="A13" s="9" t="s">
        <v>427</v>
      </c>
      <c r="B13" s="9" t="s">
        <v>796</v>
      </c>
      <c r="C13" s="9" t="s">
        <v>147</v>
      </c>
      <c r="D13" s="9">
        <v>1550</v>
      </c>
      <c r="E13" s="48">
        <v>15287.9755</v>
      </c>
      <c r="F13" s="10">
        <v>1.64738765331835</v>
      </c>
    </row>
    <row r="14" spans="1:6" x14ac:dyDescent="0.2">
      <c r="A14" s="9" t="s">
        <v>150</v>
      </c>
      <c r="B14" s="9" t="s">
        <v>817</v>
      </c>
      <c r="C14" s="9" t="s">
        <v>140</v>
      </c>
      <c r="D14" s="9">
        <v>1450</v>
      </c>
      <c r="E14" s="48">
        <v>14533.770500000001</v>
      </c>
      <c r="F14" s="10">
        <v>1.5661167221168399</v>
      </c>
    </row>
    <row r="15" spans="1:6" x14ac:dyDescent="0.2">
      <c r="A15" s="9" t="s">
        <v>428</v>
      </c>
      <c r="B15" s="9" t="s">
        <v>800</v>
      </c>
      <c r="C15" s="9" t="s">
        <v>429</v>
      </c>
      <c r="D15" s="9">
        <v>130</v>
      </c>
      <c r="E15" s="48">
        <v>13869.335999999999</v>
      </c>
      <c r="F15" s="10">
        <v>1.4945191981844601</v>
      </c>
    </row>
    <row r="16" spans="1:6" x14ac:dyDescent="0.2">
      <c r="A16" s="9" t="s">
        <v>193</v>
      </c>
      <c r="B16" s="9" t="s">
        <v>858</v>
      </c>
      <c r="C16" s="9" t="s">
        <v>144</v>
      </c>
      <c r="D16" s="9">
        <v>1250</v>
      </c>
      <c r="E16" s="48">
        <v>12943.25</v>
      </c>
      <c r="F16" s="10">
        <v>1.3947268717046799</v>
      </c>
    </row>
    <row r="17" spans="1:6" x14ac:dyDescent="0.2">
      <c r="A17" s="9" t="s">
        <v>199</v>
      </c>
      <c r="B17" s="9" t="s">
        <v>861</v>
      </c>
      <c r="C17" s="9" t="s">
        <v>200</v>
      </c>
      <c r="D17" s="9">
        <v>1265</v>
      </c>
      <c r="E17" s="48">
        <v>12760.37125</v>
      </c>
      <c r="F17" s="10">
        <v>1.3750203909607599</v>
      </c>
    </row>
    <row r="18" spans="1:6" x14ac:dyDescent="0.2">
      <c r="A18" s="9" t="s">
        <v>289</v>
      </c>
      <c r="B18" s="9" t="s">
        <v>865</v>
      </c>
      <c r="C18" s="9" t="s">
        <v>140</v>
      </c>
      <c r="D18" s="9">
        <v>1200</v>
      </c>
      <c r="E18" s="48">
        <v>12140.388000000001</v>
      </c>
      <c r="F18" s="10">
        <v>1.3082128040887</v>
      </c>
    </row>
    <row r="19" spans="1:6" x14ac:dyDescent="0.2">
      <c r="A19" s="9" t="s">
        <v>286</v>
      </c>
      <c r="B19" s="9" t="s">
        <v>725</v>
      </c>
      <c r="C19" s="9" t="s">
        <v>200</v>
      </c>
      <c r="D19" s="9">
        <v>1110</v>
      </c>
      <c r="E19" s="48">
        <v>11314.563</v>
      </c>
      <c r="F19" s="10">
        <v>1.21922431056307</v>
      </c>
    </row>
    <row r="20" spans="1:6" x14ac:dyDescent="0.2">
      <c r="A20" s="9" t="s">
        <v>152</v>
      </c>
      <c r="B20" s="9" t="s">
        <v>913</v>
      </c>
      <c r="C20" s="9" t="s">
        <v>153</v>
      </c>
      <c r="D20" s="9">
        <v>1050</v>
      </c>
      <c r="E20" s="48">
        <v>11051.8485</v>
      </c>
      <c r="F20" s="10">
        <v>1.1909149622358399</v>
      </c>
    </row>
    <row r="21" spans="1:6" x14ac:dyDescent="0.2">
      <c r="A21" s="9" t="s">
        <v>292</v>
      </c>
      <c r="B21" s="9" t="s">
        <v>743</v>
      </c>
      <c r="C21" s="9" t="s">
        <v>158</v>
      </c>
      <c r="D21" s="9">
        <v>1000</v>
      </c>
      <c r="E21" s="48">
        <v>9919.81</v>
      </c>
      <c r="F21" s="10">
        <v>1.0689297950054899</v>
      </c>
    </row>
    <row r="22" spans="1:6" x14ac:dyDescent="0.2">
      <c r="A22" s="9" t="s">
        <v>283</v>
      </c>
      <c r="B22" s="9" t="s">
        <v>735</v>
      </c>
      <c r="C22" s="9" t="s">
        <v>158</v>
      </c>
      <c r="D22" s="9">
        <v>1000</v>
      </c>
      <c r="E22" s="48">
        <v>9901.7099999999991</v>
      </c>
      <c r="F22" s="10">
        <v>1.06697939179317</v>
      </c>
    </row>
    <row r="23" spans="1:6" x14ac:dyDescent="0.2">
      <c r="A23" s="9" t="s">
        <v>348</v>
      </c>
      <c r="B23" s="9" t="s">
        <v>818</v>
      </c>
      <c r="C23" s="9" t="s">
        <v>349</v>
      </c>
      <c r="D23" s="9">
        <v>920</v>
      </c>
      <c r="E23" s="48">
        <v>9181.2227999999996</v>
      </c>
      <c r="F23" s="10">
        <v>0.98934179238349396</v>
      </c>
    </row>
    <row r="24" spans="1:6" x14ac:dyDescent="0.2">
      <c r="A24" s="9" t="s">
        <v>351</v>
      </c>
      <c r="B24" s="9" t="s">
        <v>811</v>
      </c>
      <c r="C24" s="9" t="s">
        <v>352</v>
      </c>
      <c r="D24" s="9">
        <v>950</v>
      </c>
      <c r="E24" s="48">
        <v>9115.4779999999992</v>
      </c>
      <c r="F24" s="10">
        <v>0.98225732447668201</v>
      </c>
    </row>
    <row r="25" spans="1:6" x14ac:dyDescent="0.2">
      <c r="A25" s="9" t="s">
        <v>300</v>
      </c>
      <c r="B25" s="9" t="s">
        <v>801</v>
      </c>
      <c r="C25" s="9" t="s">
        <v>296</v>
      </c>
      <c r="D25" s="9">
        <v>850</v>
      </c>
      <c r="E25" s="48">
        <v>8395.9259999999995</v>
      </c>
      <c r="F25" s="10">
        <v>0.90472049949154698</v>
      </c>
    </row>
    <row r="26" spans="1:6" x14ac:dyDescent="0.2">
      <c r="A26" s="9" t="s">
        <v>430</v>
      </c>
      <c r="B26" s="9" t="s">
        <v>723</v>
      </c>
      <c r="C26" s="9" t="s">
        <v>188</v>
      </c>
      <c r="D26" s="9">
        <v>830000</v>
      </c>
      <c r="E26" s="48">
        <v>8384.1205000000009</v>
      </c>
      <c r="F26" s="10">
        <v>0.90344837324165606</v>
      </c>
    </row>
    <row r="27" spans="1:6" x14ac:dyDescent="0.2">
      <c r="A27" s="9" t="s">
        <v>294</v>
      </c>
      <c r="B27" s="9" t="s">
        <v>797</v>
      </c>
      <c r="C27" s="9" t="s">
        <v>215</v>
      </c>
      <c r="D27" s="9">
        <v>760</v>
      </c>
      <c r="E27" s="48">
        <v>7605.9812000000002</v>
      </c>
      <c r="F27" s="10">
        <v>0.81959835167524298</v>
      </c>
    </row>
    <row r="28" spans="1:6" x14ac:dyDescent="0.2">
      <c r="A28" s="9" t="s">
        <v>297</v>
      </c>
      <c r="B28" s="9" t="s">
        <v>808</v>
      </c>
      <c r="C28" s="9" t="s">
        <v>296</v>
      </c>
      <c r="D28" s="9">
        <v>622</v>
      </c>
      <c r="E28" s="48">
        <v>6485.7183999999997</v>
      </c>
      <c r="F28" s="10">
        <v>0.69888209953369296</v>
      </c>
    </row>
    <row r="29" spans="1:6" x14ac:dyDescent="0.2">
      <c r="A29" s="9" t="s">
        <v>195</v>
      </c>
      <c r="B29" s="9" t="s">
        <v>914</v>
      </c>
      <c r="C29" s="9" t="s">
        <v>196</v>
      </c>
      <c r="D29" s="9">
        <v>595</v>
      </c>
      <c r="E29" s="48">
        <v>6328.6520499999997</v>
      </c>
      <c r="F29" s="10">
        <v>0.681957087733289</v>
      </c>
    </row>
    <row r="30" spans="1:6" x14ac:dyDescent="0.2">
      <c r="A30" s="9" t="s">
        <v>151</v>
      </c>
      <c r="B30" s="9" t="s">
        <v>802</v>
      </c>
      <c r="C30" s="9" t="s">
        <v>140</v>
      </c>
      <c r="D30" s="9">
        <v>600</v>
      </c>
      <c r="E30" s="48">
        <v>5978.5619999999999</v>
      </c>
      <c r="F30" s="10">
        <v>0.644232404964168</v>
      </c>
    </row>
    <row r="31" spans="1:6" x14ac:dyDescent="0.2">
      <c r="A31" s="9" t="s">
        <v>431</v>
      </c>
      <c r="B31" s="9" t="s">
        <v>856</v>
      </c>
      <c r="C31" s="9" t="s">
        <v>288</v>
      </c>
      <c r="D31" s="9">
        <v>11</v>
      </c>
      <c r="E31" s="48">
        <v>5529.0290000000005</v>
      </c>
      <c r="F31" s="10">
        <v>0.59579203992308305</v>
      </c>
    </row>
    <row r="32" spans="1:6" x14ac:dyDescent="0.2">
      <c r="A32" s="9" t="s">
        <v>432</v>
      </c>
      <c r="B32" s="9" t="s">
        <v>750</v>
      </c>
      <c r="C32" s="9" t="s">
        <v>140</v>
      </c>
      <c r="D32" s="9">
        <v>550</v>
      </c>
      <c r="E32" s="48">
        <v>5517.2754999999997</v>
      </c>
      <c r="F32" s="10">
        <v>0.594525517041536</v>
      </c>
    </row>
    <row r="33" spans="1:6" x14ac:dyDescent="0.2">
      <c r="A33" s="9" t="s">
        <v>433</v>
      </c>
      <c r="B33" s="9" t="s">
        <v>800</v>
      </c>
      <c r="C33" s="9" t="s">
        <v>429</v>
      </c>
      <c r="D33" s="9">
        <v>50</v>
      </c>
      <c r="E33" s="48">
        <v>5369.6549999999997</v>
      </c>
      <c r="F33" s="10">
        <v>0.57861836248881704</v>
      </c>
    </row>
    <row r="34" spans="1:6" x14ac:dyDescent="0.2">
      <c r="A34" s="9" t="s">
        <v>434</v>
      </c>
      <c r="B34" s="9" t="s">
        <v>915</v>
      </c>
      <c r="C34" s="9" t="s">
        <v>200</v>
      </c>
      <c r="D34" s="9">
        <v>500</v>
      </c>
      <c r="E34" s="48">
        <v>5319.21</v>
      </c>
      <c r="F34" s="10">
        <v>0.57318255640895699</v>
      </c>
    </row>
    <row r="35" spans="1:6" x14ac:dyDescent="0.2">
      <c r="A35" s="9" t="s">
        <v>344</v>
      </c>
      <c r="B35" s="9" t="s">
        <v>721</v>
      </c>
      <c r="C35" s="9" t="s">
        <v>320</v>
      </c>
      <c r="D35" s="9">
        <v>530</v>
      </c>
      <c r="E35" s="48">
        <v>5301.4628000000002</v>
      </c>
      <c r="F35" s="10">
        <v>0.571270169895716</v>
      </c>
    </row>
    <row r="36" spans="1:6" x14ac:dyDescent="0.2">
      <c r="A36" s="9" t="s">
        <v>435</v>
      </c>
      <c r="B36" s="9" t="s">
        <v>895</v>
      </c>
      <c r="C36" s="9" t="s">
        <v>200</v>
      </c>
      <c r="D36" s="9">
        <v>500</v>
      </c>
      <c r="E36" s="48">
        <v>5160.7</v>
      </c>
      <c r="F36" s="10">
        <v>0.55610198109488196</v>
      </c>
    </row>
    <row r="37" spans="1:6" x14ac:dyDescent="0.2">
      <c r="A37" s="9" t="s">
        <v>146</v>
      </c>
      <c r="B37" s="9" t="s">
        <v>815</v>
      </c>
      <c r="C37" s="9" t="s">
        <v>147</v>
      </c>
      <c r="D37" s="9">
        <v>500</v>
      </c>
      <c r="E37" s="48">
        <v>5126.6099999999997</v>
      </c>
      <c r="F37" s="10">
        <v>0.55242854211654102</v>
      </c>
    </row>
    <row r="38" spans="1:6" x14ac:dyDescent="0.2">
      <c r="A38" s="9" t="s">
        <v>436</v>
      </c>
      <c r="B38" s="9" t="s">
        <v>853</v>
      </c>
      <c r="C38" s="9" t="s">
        <v>288</v>
      </c>
      <c r="D38" s="9">
        <v>10</v>
      </c>
      <c r="E38" s="48">
        <v>5051.95</v>
      </c>
      <c r="F38" s="10">
        <v>0.54438339825843196</v>
      </c>
    </row>
    <row r="39" spans="1:6" x14ac:dyDescent="0.2">
      <c r="A39" s="9" t="s">
        <v>437</v>
      </c>
      <c r="B39" s="9" t="s">
        <v>916</v>
      </c>
      <c r="C39" s="9" t="s">
        <v>149</v>
      </c>
      <c r="D39" s="9">
        <v>50</v>
      </c>
      <c r="E39" s="48">
        <v>5001.6850000000004</v>
      </c>
      <c r="F39" s="10">
        <v>0.53896698845361202</v>
      </c>
    </row>
    <row r="40" spans="1:6" x14ac:dyDescent="0.2">
      <c r="A40" s="9" t="s">
        <v>343</v>
      </c>
      <c r="B40" s="9" t="s">
        <v>917</v>
      </c>
      <c r="C40" s="9" t="s">
        <v>149</v>
      </c>
      <c r="D40" s="9">
        <v>50</v>
      </c>
      <c r="E40" s="48">
        <v>4989.1099999999997</v>
      </c>
      <c r="F40" s="10">
        <v>0.53761194312792604</v>
      </c>
    </row>
    <row r="41" spans="1:6" x14ac:dyDescent="0.2">
      <c r="A41" s="9" t="s">
        <v>438</v>
      </c>
      <c r="B41" s="9" t="s">
        <v>918</v>
      </c>
      <c r="C41" s="9" t="s">
        <v>149</v>
      </c>
      <c r="D41" s="9">
        <v>50</v>
      </c>
      <c r="E41" s="48">
        <v>4986.5550000000003</v>
      </c>
      <c r="F41" s="10">
        <v>0.53733662377944602</v>
      </c>
    </row>
    <row r="42" spans="1:6" x14ac:dyDescent="0.2">
      <c r="A42" s="9" t="s">
        <v>350</v>
      </c>
      <c r="B42" s="9" t="s">
        <v>722</v>
      </c>
      <c r="C42" s="9" t="s">
        <v>149</v>
      </c>
      <c r="D42" s="9">
        <v>50</v>
      </c>
      <c r="E42" s="48">
        <v>4979.0450000000001</v>
      </c>
      <c r="F42" s="10">
        <v>0.536527368081959</v>
      </c>
    </row>
    <row r="43" spans="1:6" x14ac:dyDescent="0.2">
      <c r="A43" s="9" t="s">
        <v>439</v>
      </c>
      <c r="B43" s="9" t="s">
        <v>863</v>
      </c>
      <c r="C43" s="9" t="s">
        <v>320</v>
      </c>
      <c r="D43" s="9">
        <v>450</v>
      </c>
      <c r="E43" s="48">
        <v>4780.0169999999998</v>
      </c>
      <c r="F43" s="10">
        <v>0.51508069125646005</v>
      </c>
    </row>
    <row r="44" spans="1:6" x14ac:dyDescent="0.2">
      <c r="A44" s="9" t="s">
        <v>440</v>
      </c>
      <c r="B44" s="9" t="s">
        <v>868</v>
      </c>
      <c r="C44" s="9" t="s">
        <v>320</v>
      </c>
      <c r="D44" s="9">
        <v>370</v>
      </c>
      <c r="E44" s="48">
        <v>3943.1862000000001</v>
      </c>
      <c r="F44" s="10">
        <v>0.42490624482066403</v>
      </c>
    </row>
    <row r="45" spans="1:6" x14ac:dyDescent="0.2">
      <c r="A45" s="9" t="s">
        <v>441</v>
      </c>
      <c r="B45" s="9" t="s">
        <v>919</v>
      </c>
      <c r="C45" s="9" t="s">
        <v>282</v>
      </c>
      <c r="D45" s="9">
        <v>750</v>
      </c>
      <c r="E45" s="48">
        <v>3751.9050000000002</v>
      </c>
      <c r="F45" s="10">
        <v>0.40429434057003799</v>
      </c>
    </row>
    <row r="46" spans="1:6" x14ac:dyDescent="0.2">
      <c r="A46" s="9" t="s">
        <v>295</v>
      </c>
      <c r="B46" s="9" t="s">
        <v>809</v>
      </c>
      <c r="C46" s="9" t="s">
        <v>296</v>
      </c>
      <c r="D46" s="9">
        <v>340</v>
      </c>
      <c r="E46" s="48">
        <v>3648.1795999999999</v>
      </c>
      <c r="F46" s="10">
        <v>0.39311719397561101</v>
      </c>
    </row>
    <row r="47" spans="1:6" x14ac:dyDescent="0.2">
      <c r="A47" s="9" t="s">
        <v>442</v>
      </c>
      <c r="B47" s="9" t="s">
        <v>859</v>
      </c>
      <c r="C47" s="9" t="s">
        <v>188</v>
      </c>
      <c r="D47" s="9">
        <v>350000</v>
      </c>
      <c r="E47" s="48">
        <v>3543.1725000000001</v>
      </c>
      <c r="F47" s="10">
        <v>0.38180193512719302</v>
      </c>
    </row>
    <row r="48" spans="1:6" x14ac:dyDescent="0.2">
      <c r="A48" s="9" t="s">
        <v>443</v>
      </c>
      <c r="B48" s="9" t="s">
        <v>740</v>
      </c>
      <c r="C48" s="9" t="s">
        <v>320</v>
      </c>
      <c r="D48" s="9">
        <v>350</v>
      </c>
      <c r="E48" s="48">
        <v>3503.605</v>
      </c>
      <c r="F48" s="10">
        <v>0.37753825672368702</v>
      </c>
    </row>
    <row r="49" spans="1:6" x14ac:dyDescent="0.2">
      <c r="A49" s="9" t="s">
        <v>290</v>
      </c>
      <c r="B49" s="9" t="s">
        <v>751</v>
      </c>
      <c r="C49" s="9" t="s">
        <v>158</v>
      </c>
      <c r="D49" s="9">
        <v>325</v>
      </c>
      <c r="E49" s="48">
        <v>3244.3222500000002</v>
      </c>
      <c r="F49" s="10">
        <v>0.349598703767939</v>
      </c>
    </row>
    <row r="50" spans="1:6" x14ac:dyDescent="0.2">
      <c r="A50" s="9" t="s">
        <v>444</v>
      </c>
      <c r="B50" s="9" t="s">
        <v>745</v>
      </c>
      <c r="C50" s="9" t="s">
        <v>320</v>
      </c>
      <c r="D50" s="9">
        <v>300</v>
      </c>
      <c r="E50" s="48">
        <v>3026.8980000000001</v>
      </c>
      <c r="F50" s="10">
        <v>0.32616970069411799</v>
      </c>
    </row>
    <row r="51" spans="1:6" x14ac:dyDescent="0.2">
      <c r="A51" s="9" t="s">
        <v>342</v>
      </c>
      <c r="B51" s="9" t="s">
        <v>741</v>
      </c>
      <c r="C51" s="9" t="s">
        <v>136</v>
      </c>
      <c r="D51" s="9">
        <v>300</v>
      </c>
      <c r="E51" s="48">
        <v>3000.2130000000002</v>
      </c>
      <c r="F51" s="10">
        <v>0.32329420291949101</v>
      </c>
    </row>
    <row r="52" spans="1:6" x14ac:dyDescent="0.2">
      <c r="A52" s="9" t="s">
        <v>301</v>
      </c>
      <c r="B52" s="9" t="s">
        <v>847</v>
      </c>
      <c r="C52" s="9" t="s">
        <v>200</v>
      </c>
      <c r="D52" s="9">
        <v>280</v>
      </c>
      <c r="E52" s="48">
        <v>2872.9176000000002</v>
      </c>
      <c r="F52" s="10">
        <v>0.30957722186570702</v>
      </c>
    </row>
    <row r="53" spans="1:6" x14ac:dyDescent="0.2">
      <c r="A53" s="9" t="s">
        <v>445</v>
      </c>
      <c r="B53" s="9" t="s">
        <v>920</v>
      </c>
      <c r="C53" s="9" t="s">
        <v>167</v>
      </c>
      <c r="D53" s="9">
        <v>272</v>
      </c>
      <c r="E53" s="48">
        <v>2795.56432</v>
      </c>
      <c r="F53" s="10">
        <v>0.30124185800960501</v>
      </c>
    </row>
    <row r="54" spans="1:6" x14ac:dyDescent="0.2">
      <c r="A54" s="9" t="s">
        <v>446</v>
      </c>
      <c r="B54" s="9" t="s">
        <v>921</v>
      </c>
      <c r="C54" s="9" t="s">
        <v>196</v>
      </c>
      <c r="D54" s="9">
        <v>250</v>
      </c>
      <c r="E54" s="48">
        <v>2587.7224999999999</v>
      </c>
      <c r="F54" s="10">
        <v>0.27884542964594</v>
      </c>
    </row>
    <row r="55" spans="1:6" x14ac:dyDescent="0.2">
      <c r="A55" s="9" t="s">
        <v>447</v>
      </c>
      <c r="B55" s="9" t="s">
        <v>732</v>
      </c>
      <c r="C55" s="9" t="s">
        <v>200</v>
      </c>
      <c r="D55" s="9">
        <v>250</v>
      </c>
      <c r="E55" s="48">
        <v>2560.7874999999999</v>
      </c>
      <c r="F55" s="10">
        <v>0.27594299260042399</v>
      </c>
    </row>
    <row r="56" spans="1:6" x14ac:dyDescent="0.2">
      <c r="A56" s="9" t="s">
        <v>287</v>
      </c>
      <c r="B56" s="9" t="s">
        <v>805</v>
      </c>
      <c r="C56" s="9" t="s">
        <v>288</v>
      </c>
      <c r="D56" s="9">
        <v>5</v>
      </c>
      <c r="E56" s="48">
        <v>2536.4425000000001</v>
      </c>
      <c r="F56" s="10">
        <v>0.27331964640131301</v>
      </c>
    </row>
    <row r="57" spans="1:6" x14ac:dyDescent="0.2">
      <c r="A57" s="9" t="s">
        <v>448</v>
      </c>
      <c r="B57" s="9" t="s">
        <v>848</v>
      </c>
      <c r="C57" s="9" t="s">
        <v>288</v>
      </c>
      <c r="D57" s="9">
        <v>2500</v>
      </c>
      <c r="E57" s="48">
        <v>2499.7600000000002</v>
      </c>
      <c r="F57" s="10">
        <v>0.269366847183859</v>
      </c>
    </row>
    <row r="58" spans="1:6" x14ac:dyDescent="0.2">
      <c r="A58" s="9" t="s">
        <v>449</v>
      </c>
      <c r="B58" s="9" t="s">
        <v>922</v>
      </c>
      <c r="C58" s="9" t="s">
        <v>158</v>
      </c>
      <c r="D58" s="9">
        <v>250</v>
      </c>
      <c r="E58" s="48">
        <v>2492.0374999999999</v>
      </c>
      <c r="F58" s="10">
        <v>0.268534693106117</v>
      </c>
    </row>
    <row r="59" spans="1:6" x14ac:dyDescent="0.2">
      <c r="A59" s="9" t="s">
        <v>450</v>
      </c>
      <c r="B59" s="9" t="s">
        <v>923</v>
      </c>
      <c r="C59" s="9" t="s">
        <v>158</v>
      </c>
      <c r="D59" s="9">
        <v>250</v>
      </c>
      <c r="E59" s="48">
        <v>2475.6975000000002</v>
      </c>
      <c r="F59" s="10">
        <v>0.266773942360852</v>
      </c>
    </row>
    <row r="60" spans="1:6" x14ac:dyDescent="0.2">
      <c r="A60" s="9" t="s">
        <v>451</v>
      </c>
      <c r="B60" s="9" t="s">
        <v>898</v>
      </c>
      <c r="C60" s="9" t="s">
        <v>188</v>
      </c>
      <c r="D60" s="9">
        <v>220000</v>
      </c>
      <c r="E60" s="48">
        <v>2233.8337999999999</v>
      </c>
      <c r="F60" s="10">
        <v>0.240711415431377</v>
      </c>
    </row>
    <row r="61" spans="1:6" x14ac:dyDescent="0.2">
      <c r="A61" s="9" t="s">
        <v>452</v>
      </c>
      <c r="B61" s="9" t="s">
        <v>849</v>
      </c>
      <c r="C61" s="9" t="s">
        <v>200</v>
      </c>
      <c r="D61" s="9">
        <v>200</v>
      </c>
      <c r="E61" s="48">
        <v>1998.924</v>
      </c>
      <c r="F61" s="10">
        <v>0.215398220485226</v>
      </c>
    </row>
    <row r="62" spans="1:6" x14ac:dyDescent="0.2">
      <c r="A62" s="9" t="s">
        <v>145</v>
      </c>
      <c r="B62" s="9" t="s">
        <v>768</v>
      </c>
      <c r="C62" s="9" t="s">
        <v>140</v>
      </c>
      <c r="D62" s="9">
        <v>200</v>
      </c>
      <c r="E62" s="48">
        <v>1981.432</v>
      </c>
      <c r="F62" s="10">
        <v>0.213513333579707</v>
      </c>
    </row>
    <row r="63" spans="1:6" x14ac:dyDescent="0.2">
      <c r="A63" s="9" t="s">
        <v>346</v>
      </c>
      <c r="B63" s="9" t="s">
        <v>896</v>
      </c>
      <c r="C63" s="9" t="s">
        <v>167</v>
      </c>
      <c r="D63" s="9">
        <v>190</v>
      </c>
      <c r="E63" s="48">
        <v>1900</v>
      </c>
      <c r="F63" s="10">
        <v>0.20473845875177299</v>
      </c>
    </row>
    <row r="64" spans="1:6" x14ac:dyDescent="0.2">
      <c r="A64" s="9" t="s">
        <v>453</v>
      </c>
      <c r="B64" s="9" t="s">
        <v>864</v>
      </c>
      <c r="C64" s="9" t="s">
        <v>200</v>
      </c>
      <c r="D64" s="9">
        <v>150</v>
      </c>
      <c r="E64" s="48">
        <v>1596.0315000000001</v>
      </c>
      <c r="F64" s="10">
        <v>0.17198369969962099</v>
      </c>
    </row>
    <row r="65" spans="1:6" x14ac:dyDescent="0.2">
      <c r="A65" s="9" t="s">
        <v>154</v>
      </c>
      <c r="B65" s="9" t="s">
        <v>744</v>
      </c>
      <c r="C65" s="9" t="s">
        <v>144</v>
      </c>
      <c r="D65" s="9">
        <v>150</v>
      </c>
      <c r="E65" s="48">
        <v>1536.0195000000001</v>
      </c>
      <c r="F65" s="10">
        <v>0.16551698160140499</v>
      </c>
    </row>
    <row r="66" spans="1:6" x14ac:dyDescent="0.2">
      <c r="A66" s="9" t="s">
        <v>354</v>
      </c>
      <c r="B66" s="9" t="s">
        <v>719</v>
      </c>
      <c r="C66" s="9" t="s">
        <v>167</v>
      </c>
      <c r="D66" s="9">
        <v>150</v>
      </c>
      <c r="E66" s="48">
        <v>1512.4485</v>
      </c>
      <c r="F66" s="10">
        <v>0.162977039384964</v>
      </c>
    </row>
    <row r="67" spans="1:6" x14ac:dyDescent="0.2">
      <c r="A67" s="9" t="s">
        <v>338</v>
      </c>
      <c r="B67" s="9" t="s">
        <v>771</v>
      </c>
      <c r="C67" s="9" t="s">
        <v>288</v>
      </c>
      <c r="D67" s="9">
        <v>3</v>
      </c>
      <c r="E67" s="48">
        <v>1507.9169999999999</v>
      </c>
      <c r="F67" s="10">
        <v>0.162488738160841</v>
      </c>
    </row>
    <row r="68" spans="1:6" x14ac:dyDescent="0.2">
      <c r="A68" s="9" t="s">
        <v>454</v>
      </c>
      <c r="B68" s="9" t="s">
        <v>720</v>
      </c>
      <c r="C68" s="9" t="s">
        <v>200</v>
      </c>
      <c r="D68" s="9">
        <v>150</v>
      </c>
      <c r="E68" s="48">
        <v>1501.7835</v>
      </c>
      <c r="F68" s="10">
        <v>0.16182781008886499</v>
      </c>
    </row>
    <row r="69" spans="1:6" x14ac:dyDescent="0.2">
      <c r="A69" s="9" t="s">
        <v>321</v>
      </c>
      <c r="B69" s="9" t="s">
        <v>677</v>
      </c>
      <c r="C69" s="9" t="s">
        <v>140</v>
      </c>
      <c r="D69" s="9">
        <v>150</v>
      </c>
      <c r="E69" s="48">
        <v>1500</v>
      </c>
      <c r="F69" s="10">
        <v>0.161635625330347</v>
      </c>
    </row>
    <row r="70" spans="1:6" x14ac:dyDescent="0.2">
      <c r="A70" s="9" t="s">
        <v>139</v>
      </c>
      <c r="B70" s="9" t="s">
        <v>1035</v>
      </c>
      <c r="C70" s="9" t="s">
        <v>140</v>
      </c>
      <c r="D70" s="9">
        <v>150</v>
      </c>
      <c r="E70" s="48">
        <v>1490.0909999999999</v>
      </c>
      <c r="F70" s="10">
        <v>0.16056786038941501</v>
      </c>
    </row>
    <row r="71" spans="1:6" x14ac:dyDescent="0.2">
      <c r="A71" s="9" t="s">
        <v>455</v>
      </c>
      <c r="B71" s="9" t="s">
        <v>867</v>
      </c>
      <c r="C71" s="9" t="s">
        <v>200</v>
      </c>
      <c r="D71" s="9">
        <v>140</v>
      </c>
      <c r="E71" s="48">
        <v>1468.6643999999999</v>
      </c>
      <c r="F71" s="10">
        <v>0.158258992462946</v>
      </c>
    </row>
    <row r="72" spans="1:6" x14ac:dyDescent="0.2">
      <c r="A72" s="9" t="s">
        <v>357</v>
      </c>
      <c r="B72" s="9" t="s">
        <v>855</v>
      </c>
      <c r="C72" s="9" t="s">
        <v>320</v>
      </c>
      <c r="D72" s="9">
        <v>120</v>
      </c>
      <c r="E72" s="48">
        <v>1210.7592</v>
      </c>
      <c r="F72" s="10">
        <v>0.130467880277647</v>
      </c>
    </row>
    <row r="73" spans="1:6" x14ac:dyDescent="0.2">
      <c r="A73" s="9" t="s">
        <v>358</v>
      </c>
      <c r="B73" s="9" t="s">
        <v>719</v>
      </c>
      <c r="C73" s="9" t="s">
        <v>167</v>
      </c>
      <c r="D73" s="9">
        <v>120</v>
      </c>
      <c r="E73" s="48">
        <v>1209.9588000000001</v>
      </c>
      <c r="F73" s="10">
        <v>0.130381631507971</v>
      </c>
    </row>
    <row r="74" spans="1:6" x14ac:dyDescent="0.2">
      <c r="A74" s="9" t="s">
        <v>456</v>
      </c>
      <c r="B74" s="9" t="s">
        <v>924</v>
      </c>
      <c r="C74" s="9" t="s">
        <v>136</v>
      </c>
      <c r="D74" s="9">
        <v>100</v>
      </c>
      <c r="E74" s="48">
        <v>1074.8979999999999</v>
      </c>
      <c r="F74" s="10">
        <v>0.11582787359756</v>
      </c>
    </row>
    <row r="75" spans="1:6" x14ac:dyDescent="0.2">
      <c r="A75" s="9" t="s">
        <v>457</v>
      </c>
      <c r="B75" s="9" t="s">
        <v>925</v>
      </c>
      <c r="C75" s="9" t="s">
        <v>144</v>
      </c>
      <c r="D75" s="9">
        <v>97</v>
      </c>
      <c r="E75" s="48">
        <v>998.70908999999995</v>
      </c>
      <c r="F75" s="10">
        <v>0.10761797885683499</v>
      </c>
    </row>
    <row r="76" spans="1:6" x14ac:dyDescent="0.2">
      <c r="A76" s="9" t="s">
        <v>250</v>
      </c>
      <c r="B76" s="9" t="s">
        <v>926</v>
      </c>
      <c r="C76" s="9" t="s">
        <v>251</v>
      </c>
      <c r="D76" s="9">
        <v>52</v>
      </c>
      <c r="E76" s="48">
        <v>533.42952000000002</v>
      </c>
      <c r="F76" s="10">
        <v>5.7480809356577997E-2</v>
      </c>
    </row>
    <row r="77" spans="1:6" x14ac:dyDescent="0.2">
      <c r="A77" s="9" t="s">
        <v>458</v>
      </c>
      <c r="B77" s="9" t="s">
        <v>810</v>
      </c>
      <c r="C77" s="9" t="s">
        <v>153</v>
      </c>
      <c r="D77" s="9">
        <v>50</v>
      </c>
      <c r="E77" s="48">
        <v>527.70849999999996</v>
      </c>
      <c r="F77" s="10">
        <v>5.68643289264264E-2</v>
      </c>
    </row>
    <row r="78" spans="1:6" x14ac:dyDescent="0.2">
      <c r="A78" s="9" t="s">
        <v>459</v>
      </c>
      <c r="B78" s="9" t="s">
        <v>866</v>
      </c>
      <c r="C78" s="9" t="s">
        <v>200</v>
      </c>
      <c r="D78" s="9">
        <v>50</v>
      </c>
      <c r="E78" s="48">
        <v>508.66399999999999</v>
      </c>
      <c r="F78" s="10">
        <v>5.4812149148690502E-2</v>
      </c>
    </row>
    <row r="79" spans="1:6" x14ac:dyDescent="0.2">
      <c r="A79" s="9" t="s">
        <v>248</v>
      </c>
      <c r="B79" s="9" t="s">
        <v>927</v>
      </c>
      <c r="C79" s="9" t="s">
        <v>149</v>
      </c>
      <c r="D79" s="9">
        <v>50</v>
      </c>
      <c r="E79" s="48">
        <v>506.52699999999999</v>
      </c>
      <c r="F79" s="10">
        <v>5.4581872261136498E-2</v>
      </c>
    </row>
    <row r="80" spans="1:6" x14ac:dyDescent="0.2">
      <c r="A80" s="9" t="s">
        <v>249</v>
      </c>
      <c r="B80" s="9" t="s">
        <v>928</v>
      </c>
      <c r="C80" s="9" t="s">
        <v>149</v>
      </c>
      <c r="D80" s="9">
        <v>50</v>
      </c>
      <c r="E80" s="48">
        <v>506.23950000000002</v>
      </c>
      <c r="F80" s="10">
        <v>5.4550892099614903E-2</v>
      </c>
    </row>
    <row r="81" spans="1:6" x14ac:dyDescent="0.2">
      <c r="A81" s="9" t="s">
        <v>460</v>
      </c>
      <c r="B81" s="9" t="s">
        <v>929</v>
      </c>
      <c r="C81" s="9" t="s">
        <v>149</v>
      </c>
      <c r="D81" s="9">
        <v>50</v>
      </c>
      <c r="E81" s="48">
        <v>502.04349999999999</v>
      </c>
      <c r="F81" s="10">
        <v>5.4098743377024097E-2</v>
      </c>
    </row>
    <row r="82" spans="1:6" x14ac:dyDescent="0.2">
      <c r="A82" s="9" t="s">
        <v>362</v>
      </c>
      <c r="B82" s="9" t="s">
        <v>728</v>
      </c>
      <c r="C82" s="9" t="s">
        <v>140</v>
      </c>
      <c r="D82" s="9">
        <v>50</v>
      </c>
      <c r="E82" s="48">
        <v>497.38650000000001</v>
      </c>
      <c r="F82" s="10">
        <v>5.3596918638915199E-2</v>
      </c>
    </row>
    <row r="83" spans="1:6" x14ac:dyDescent="0.2">
      <c r="A83" s="9" t="s">
        <v>254</v>
      </c>
      <c r="B83" s="9" t="s">
        <v>930</v>
      </c>
      <c r="C83" s="9" t="s">
        <v>149</v>
      </c>
      <c r="D83" s="9">
        <v>1</v>
      </c>
      <c r="E83" s="48">
        <v>99.799400000000006</v>
      </c>
      <c r="F83" s="11" t="s">
        <v>177</v>
      </c>
    </row>
    <row r="84" spans="1:6" x14ac:dyDescent="0.2">
      <c r="A84" s="9" t="s">
        <v>252</v>
      </c>
      <c r="B84" s="9" t="s">
        <v>931</v>
      </c>
      <c r="C84" s="9" t="s">
        <v>149</v>
      </c>
      <c r="D84" s="9">
        <v>3</v>
      </c>
      <c r="E84" s="48">
        <v>29.94171</v>
      </c>
      <c r="F84" s="11" t="s">
        <v>177</v>
      </c>
    </row>
    <row r="85" spans="1:6" x14ac:dyDescent="0.2">
      <c r="A85" s="9" t="s">
        <v>253</v>
      </c>
      <c r="B85" s="9" t="s">
        <v>932</v>
      </c>
      <c r="C85" s="9" t="s">
        <v>149</v>
      </c>
      <c r="D85" s="9">
        <v>2</v>
      </c>
      <c r="E85" s="48">
        <v>20.51454</v>
      </c>
      <c r="F85" s="11" t="s">
        <v>177</v>
      </c>
    </row>
    <row r="86" spans="1:6" x14ac:dyDescent="0.2">
      <c r="A86" s="8" t="s">
        <v>133</v>
      </c>
      <c r="B86" s="9"/>
      <c r="C86" s="9"/>
      <c r="D86" s="9"/>
      <c r="E86" s="26">
        <f>SUM(E8:E85)</f>
        <v>432608.34742999991</v>
      </c>
      <c r="F86" s="12">
        <f>SUM(F8:F85)</f>
        <v>46.600422729352687</v>
      </c>
    </row>
    <row r="87" spans="1:6" x14ac:dyDescent="0.2">
      <c r="A87" s="9"/>
      <c r="B87" s="9"/>
      <c r="C87" s="9"/>
      <c r="D87" s="9"/>
      <c r="E87" s="48"/>
      <c r="F87" s="10"/>
    </row>
    <row r="88" spans="1:6" x14ac:dyDescent="0.2">
      <c r="A88" s="8" t="s">
        <v>165</v>
      </c>
      <c r="B88" s="9"/>
      <c r="C88" s="9"/>
      <c r="D88" s="9"/>
      <c r="E88" s="48"/>
      <c r="F88" s="10"/>
    </row>
    <row r="89" spans="1:6" x14ac:dyDescent="0.2">
      <c r="A89" s="9" t="s">
        <v>383</v>
      </c>
      <c r="B89" s="9" t="s">
        <v>784</v>
      </c>
      <c r="C89" s="9" t="s">
        <v>317</v>
      </c>
      <c r="D89" s="9">
        <v>2380</v>
      </c>
      <c r="E89" s="48">
        <v>35610.345399999998</v>
      </c>
      <c r="F89" s="10">
        <v>3.8372669646391002</v>
      </c>
    </row>
    <row r="90" spans="1:6" x14ac:dyDescent="0.2">
      <c r="A90" s="9" t="s">
        <v>461</v>
      </c>
      <c r="B90" s="9" t="s">
        <v>829</v>
      </c>
      <c r="C90" s="9" t="s">
        <v>305</v>
      </c>
      <c r="D90" s="9">
        <v>30000</v>
      </c>
      <c r="E90" s="48">
        <v>29937.84</v>
      </c>
      <c r="F90" s="10">
        <v>3.2260143262932499</v>
      </c>
    </row>
    <row r="91" spans="1:6" x14ac:dyDescent="0.2">
      <c r="A91" s="9" t="s">
        <v>462</v>
      </c>
      <c r="B91" s="9" t="s">
        <v>775</v>
      </c>
      <c r="C91" s="9" t="s">
        <v>369</v>
      </c>
      <c r="D91" s="9">
        <v>2500</v>
      </c>
      <c r="E91" s="48">
        <v>24850.25</v>
      </c>
      <c r="F91" s="10">
        <v>2.6777904655769702</v>
      </c>
    </row>
    <row r="92" spans="1:6" x14ac:dyDescent="0.2">
      <c r="A92" s="9" t="s">
        <v>314</v>
      </c>
      <c r="B92" s="9" t="s">
        <v>777</v>
      </c>
      <c r="C92" s="9" t="s">
        <v>215</v>
      </c>
      <c r="D92" s="9">
        <v>2200</v>
      </c>
      <c r="E92" s="48">
        <v>22313.632000000001</v>
      </c>
      <c r="F92" s="10">
        <v>2.4044519078075002</v>
      </c>
    </row>
    <row r="93" spans="1:6" x14ac:dyDescent="0.2">
      <c r="A93" s="9" t="s">
        <v>370</v>
      </c>
      <c r="B93" s="9" t="s">
        <v>826</v>
      </c>
      <c r="C93" s="9" t="s">
        <v>311</v>
      </c>
      <c r="D93" s="9">
        <v>2100</v>
      </c>
      <c r="E93" s="48">
        <v>20964.530999999999</v>
      </c>
      <c r="F93" s="10">
        <v>2.2590767186282998</v>
      </c>
    </row>
    <row r="94" spans="1:6" x14ac:dyDescent="0.2">
      <c r="A94" s="9" t="s">
        <v>463</v>
      </c>
      <c r="B94" s="9" t="s">
        <v>903</v>
      </c>
      <c r="C94" s="9" t="s">
        <v>196</v>
      </c>
      <c r="D94" s="9">
        <v>1950</v>
      </c>
      <c r="E94" s="48">
        <v>19500</v>
      </c>
      <c r="F94" s="10">
        <v>2.1012631292945101</v>
      </c>
    </row>
    <row r="95" spans="1:6" x14ac:dyDescent="0.2">
      <c r="A95" s="9" t="s">
        <v>166</v>
      </c>
      <c r="B95" s="9" t="s">
        <v>933</v>
      </c>
      <c r="C95" s="9" t="s">
        <v>167</v>
      </c>
      <c r="D95" s="9">
        <v>1800</v>
      </c>
      <c r="E95" s="48">
        <v>18145.98</v>
      </c>
      <c r="F95" s="10">
        <v>1.9553578830213201</v>
      </c>
    </row>
    <row r="96" spans="1:6" x14ac:dyDescent="0.2">
      <c r="A96" s="9" t="s">
        <v>464</v>
      </c>
      <c r="B96" s="9" t="s">
        <v>878</v>
      </c>
      <c r="C96" s="9" t="s">
        <v>305</v>
      </c>
      <c r="D96" s="9">
        <v>17000</v>
      </c>
      <c r="E96" s="48">
        <v>16965.541000000001</v>
      </c>
      <c r="F96" s="10">
        <v>1.8281572190684301</v>
      </c>
    </row>
    <row r="97" spans="1:6" x14ac:dyDescent="0.2">
      <c r="A97" s="9" t="s">
        <v>465</v>
      </c>
      <c r="B97" s="9" t="s">
        <v>840</v>
      </c>
      <c r="C97" s="9" t="s">
        <v>305</v>
      </c>
      <c r="D97" s="9">
        <v>1600</v>
      </c>
      <c r="E97" s="48">
        <v>16075.056</v>
      </c>
      <c r="F97" s="10">
        <v>1.7322011525202301</v>
      </c>
    </row>
    <row r="98" spans="1:6" x14ac:dyDescent="0.2">
      <c r="A98" s="9" t="s">
        <v>485</v>
      </c>
      <c r="B98" s="9" t="s">
        <v>821</v>
      </c>
      <c r="C98" s="9" t="s">
        <v>226</v>
      </c>
      <c r="D98" s="9">
        <v>1440</v>
      </c>
      <c r="E98" s="48">
        <v>15739.545599999999</v>
      </c>
      <c r="F98" s="10">
        <v>1.6960475303143401</v>
      </c>
    </row>
    <row r="99" spans="1:6" x14ac:dyDescent="0.2">
      <c r="A99" s="9" t="s">
        <v>390</v>
      </c>
      <c r="B99" s="9" t="s">
        <v>839</v>
      </c>
      <c r="C99" s="9" t="s">
        <v>136</v>
      </c>
      <c r="D99" s="9">
        <v>140</v>
      </c>
      <c r="E99" s="48">
        <v>14998.732</v>
      </c>
      <c r="F99" s="10">
        <v>1.61621961732153</v>
      </c>
    </row>
    <row r="100" spans="1:6" x14ac:dyDescent="0.2">
      <c r="A100" s="9" t="s">
        <v>225</v>
      </c>
      <c r="B100" s="9" t="s">
        <v>911</v>
      </c>
      <c r="C100" s="9" t="s">
        <v>226</v>
      </c>
      <c r="D100" s="9">
        <v>1250</v>
      </c>
      <c r="E100" s="48">
        <v>13557.3375</v>
      </c>
      <c r="F100" s="10">
        <v>1.4608991497513799</v>
      </c>
    </row>
    <row r="101" spans="1:6" x14ac:dyDescent="0.2">
      <c r="A101" s="9" t="s">
        <v>486</v>
      </c>
      <c r="B101" s="9" t="s">
        <v>833</v>
      </c>
      <c r="C101" s="9" t="s">
        <v>313</v>
      </c>
      <c r="D101" s="9">
        <v>1300</v>
      </c>
      <c r="E101" s="48">
        <v>12378.886</v>
      </c>
      <c r="F101" s="10">
        <v>1.33391265300205</v>
      </c>
    </row>
    <row r="102" spans="1:6" x14ac:dyDescent="0.2">
      <c r="A102" s="9" t="s">
        <v>487</v>
      </c>
      <c r="B102" s="9" t="s">
        <v>820</v>
      </c>
      <c r="C102" s="9" t="s">
        <v>349</v>
      </c>
      <c r="D102" s="9">
        <v>100</v>
      </c>
      <c r="E102" s="48">
        <v>11283.92</v>
      </c>
      <c r="F102" s="10">
        <v>1.21592231025174</v>
      </c>
    </row>
    <row r="103" spans="1:6" x14ac:dyDescent="0.2">
      <c r="A103" s="9" t="s">
        <v>466</v>
      </c>
      <c r="B103" s="9" t="s">
        <v>825</v>
      </c>
      <c r="C103" s="9" t="s">
        <v>311</v>
      </c>
      <c r="D103" s="9">
        <v>1100</v>
      </c>
      <c r="E103" s="48">
        <v>10989.362999999999</v>
      </c>
      <c r="F103" s="10">
        <v>1.18418170699145</v>
      </c>
    </row>
    <row r="104" spans="1:6" x14ac:dyDescent="0.2">
      <c r="A104" s="9" t="s">
        <v>385</v>
      </c>
      <c r="B104" s="9" t="s">
        <v>843</v>
      </c>
      <c r="C104" s="9" t="s">
        <v>288</v>
      </c>
      <c r="D104" s="9">
        <v>1000</v>
      </c>
      <c r="E104" s="48">
        <v>10952.65</v>
      </c>
      <c r="F104" s="10">
        <v>1.18022562118295</v>
      </c>
    </row>
    <row r="105" spans="1:6" x14ac:dyDescent="0.2">
      <c r="A105" s="9" t="s">
        <v>312</v>
      </c>
      <c r="B105" s="9" t="s">
        <v>907</v>
      </c>
      <c r="C105" s="9" t="s">
        <v>313</v>
      </c>
      <c r="D105" s="9">
        <v>1112</v>
      </c>
      <c r="E105" s="48">
        <v>10283.62032</v>
      </c>
      <c r="F105" s="10">
        <v>1.10813293405538</v>
      </c>
    </row>
    <row r="106" spans="1:6" x14ac:dyDescent="0.2">
      <c r="A106" s="9" t="s">
        <v>488</v>
      </c>
      <c r="B106" s="9" t="s">
        <v>934</v>
      </c>
      <c r="C106" s="9" t="s">
        <v>372</v>
      </c>
      <c r="D106" s="9">
        <v>75</v>
      </c>
      <c r="E106" s="48">
        <v>10066.695</v>
      </c>
      <c r="F106" s="10">
        <v>1.08475769422325</v>
      </c>
    </row>
    <row r="107" spans="1:6" x14ac:dyDescent="0.2">
      <c r="A107" s="9" t="s">
        <v>489</v>
      </c>
      <c r="B107" s="9" t="s">
        <v>875</v>
      </c>
      <c r="C107" s="9" t="s">
        <v>375</v>
      </c>
      <c r="D107" s="9">
        <v>950</v>
      </c>
      <c r="E107" s="48">
        <v>9417.35</v>
      </c>
      <c r="F107" s="10">
        <v>1.01478617080316</v>
      </c>
    </row>
    <row r="108" spans="1:6" x14ac:dyDescent="0.2">
      <c r="A108" s="9" t="s">
        <v>304</v>
      </c>
      <c r="B108" s="9" t="s">
        <v>837</v>
      </c>
      <c r="C108" s="9" t="s">
        <v>217</v>
      </c>
      <c r="D108" s="9">
        <v>950</v>
      </c>
      <c r="E108" s="48">
        <v>9404.8004999999994</v>
      </c>
      <c r="F108" s="10">
        <v>1.0134338732831101</v>
      </c>
    </row>
    <row r="109" spans="1:6" x14ac:dyDescent="0.2">
      <c r="A109" s="9" t="s">
        <v>712</v>
      </c>
      <c r="B109" s="9" t="s">
        <v>827</v>
      </c>
      <c r="C109" s="9" t="s">
        <v>305</v>
      </c>
      <c r="D109" s="9">
        <v>910</v>
      </c>
      <c r="E109" s="48">
        <v>9101.7471999999998</v>
      </c>
      <c r="F109" s="10">
        <v>0.98077773351382502</v>
      </c>
    </row>
    <row r="110" spans="1:6" x14ac:dyDescent="0.2">
      <c r="A110" s="9" t="s">
        <v>392</v>
      </c>
      <c r="B110" s="9" t="s">
        <v>892</v>
      </c>
      <c r="C110" s="9" t="s">
        <v>288</v>
      </c>
      <c r="D110" s="9">
        <v>740</v>
      </c>
      <c r="E110" s="48">
        <v>8585.1988000000001</v>
      </c>
      <c r="F110" s="10">
        <v>0.92511598441556397</v>
      </c>
    </row>
    <row r="111" spans="1:6" x14ac:dyDescent="0.2">
      <c r="A111" s="9" t="s">
        <v>467</v>
      </c>
      <c r="B111" s="9" t="s">
        <v>894</v>
      </c>
      <c r="C111" s="9" t="s">
        <v>468</v>
      </c>
      <c r="D111" s="9">
        <v>750</v>
      </c>
      <c r="E111" s="48">
        <v>7899.3</v>
      </c>
      <c r="F111" s="10">
        <v>0.85120553011467504</v>
      </c>
    </row>
    <row r="112" spans="1:6" x14ac:dyDescent="0.2">
      <c r="A112" s="9" t="s">
        <v>469</v>
      </c>
      <c r="B112" s="9" t="s">
        <v>935</v>
      </c>
      <c r="C112" s="9" t="s">
        <v>307</v>
      </c>
      <c r="D112" s="9">
        <v>668</v>
      </c>
      <c r="E112" s="48">
        <v>7025.5630799999999</v>
      </c>
      <c r="F112" s="10">
        <v>0.75705418782239997</v>
      </c>
    </row>
    <row r="113" spans="1:6" x14ac:dyDescent="0.2">
      <c r="A113" s="9" t="s">
        <v>470</v>
      </c>
      <c r="B113" s="9" t="s">
        <v>936</v>
      </c>
      <c r="C113" s="9" t="s">
        <v>307</v>
      </c>
      <c r="D113" s="9">
        <v>666</v>
      </c>
      <c r="E113" s="48">
        <v>6965.7206399999995</v>
      </c>
      <c r="F113" s="10">
        <v>0.750605741015271</v>
      </c>
    </row>
    <row r="114" spans="1:6" x14ac:dyDescent="0.2">
      <c r="A114" s="9" t="s">
        <v>471</v>
      </c>
      <c r="B114" s="9" t="s">
        <v>937</v>
      </c>
      <c r="C114" s="9" t="s">
        <v>307</v>
      </c>
      <c r="D114" s="9">
        <v>666</v>
      </c>
      <c r="E114" s="48">
        <v>6947.8851599999998</v>
      </c>
      <c r="F114" s="10">
        <v>0.748683841706693</v>
      </c>
    </row>
    <row r="115" spans="1:6" x14ac:dyDescent="0.2">
      <c r="A115" s="9" t="s">
        <v>316</v>
      </c>
      <c r="B115" s="9" t="s">
        <v>831</v>
      </c>
      <c r="C115" s="9" t="s">
        <v>317</v>
      </c>
      <c r="D115" s="9">
        <v>630</v>
      </c>
      <c r="E115" s="48">
        <v>6248.6801999999998</v>
      </c>
      <c r="F115" s="10">
        <v>0.67333955441090598</v>
      </c>
    </row>
    <row r="116" spans="1:6" x14ac:dyDescent="0.2">
      <c r="A116" s="9" t="s">
        <v>472</v>
      </c>
      <c r="B116" s="9" t="s">
        <v>938</v>
      </c>
      <c r="C116" s="9" t="s">
        <v>375</v>
      </c>
      <c r="D116" s="9">
        <v>600</v>
      </c>
      <c r="E116" s="48">
        <v>6053.9219999999996</v>
      </c>
      <c r="F116" s="10">
        <v>0.65235297878076404</v>
      </c>
    </row>
    <row r="117" spans="1:6" x14ac:dyDescent="0.2">
      <c r="A117" s="9" t="s">
        <v>473</v>
      </c>
      <c r="B117" s="9" t="s">
        <v>877</v>
      </c>
      <c r="C117" s="9" t="s">
        <v>305</v>
      </c>
      <c r="D117" s="9">
        <v>6000</v>
      </c>
      <c r="E117" s="48">
        <v>5987.9459999999999</v>
      </c>
      <c r="F117" s="10">
        <v>0.64524359743623405</v>
      </c>
    </row>
    <row r="118" spans="1:6" x14ac:dyDescent="0.2">
      <c r="A118" s="9" t="s">
        <v>490</v>
      </c>
      <c r="B118" s="9" t="s">
        <v>830</v>
      </c>
      <c r="C118" s="9" t="s">
        <v>372</v>
      </c>
      <c r="D118" s="9">
        <v>44</v>
      </c>
      <c r="E118" s="48">
        <v>5946.3976000000002</v>
      </c>
      <c r="F118" s="10">
        <v>0.640766463025917</v>
      </c>
    </row>
    <row r="119" spans="1:6" x14ac:dyDescent="0.2">
      <c r="A119" s="9" t="s">
        <v>308</v>
      </c>
      <c r="B119" s="9" t="s">
        <v>905</v>
      </c>
      <c r="C119" s="9" t="s">
        <v>167</v>
      </c>
      <c r="D119" s="9">
        <v>600</v>
      </c>
      <c r="E119" s="48">
        <v>5930.5919999999996</v>
      </c>
      <c r="F119" s="10">
        <v>0.63906329766610304</v>
      </c>
    </row>
    <row r="120" spans="1:6" x14ac:dyDescent="0.2">
      <c r="A120" s="9" t="s">
        <v>474</v>
      </c>
      <c r="B120" s="9" t="s">
        <v>939</v>
      </c>
      <c r="C120" s="9" t="s">
        <v>375</v>
      </c>
      <c r="D120" s="9">
        <v>587</v>
      </c>
      <c r="E120" s="48">
        <v>5912.9918799999996</v>
      </c>
      <c r="F120" s="10">
        <v>0.63716676006470996</v>
      </c>
    </row>
    <row r="121" spans="1:6" x14ac:dyDescent="0.2">
      <c r="A121" s="9" t="s">
        <v>475</v>
      </c>
      <c r="B121" s="9" t="s">
        <v>940</v>
      </c>
      <c r="C121" s="9" t="s">
        <v>468</v>
      </c>
      <c r="D121" s="9">
        <v>500</v>
      </c>
      <c r="E121" s="48">
        <v>5248.9449999999997</v>
      </c>
      <c r="F121" s="10">
        <v>0.56561100493306604</v>
      </c>
    </row>
    <row r="122" spans="1:6" x14ac:dyDescent="0.2">
      <c r="A122" s="9" t="s">
        <v>380</v>
      </c>
      <c r="B122" s="9" t="s">
        <v>886</v>
      </c>
      <c r="C122" s="9" t="s">
        <v>317</v>
      </c>
      <c r="D122" s="9">
        <v>38</v>
      </c>
      <c r="E122" s="48">
        <v>5124.2316000000001</v>
      </c>
      <c r="F122" s="10">
        <v>0.55217225266901704</v>
      </c>
    </row>
    <row r="123" spans="1:6" x14ac:dyDescent="0.2">
      <c r="A123" s="9" t="s">
        <v>491</v>
      </c>
      <c r="B123" s="9" t="s">
        <v>873</v>
      </c>
      <c r="C123" s="9" t="s">
        <v>317</v>
      </c>
      <c r="D123" s="9">
        <v>38</v>
      </c>
      <c r="E123" s="48">
        <v>5117.4524000000001</v>
      </c>
      <c r="F123" s="10">
        <v>0.55144174584819095</v>
      </c>
    </row>
    <row r="124" spans="1:6" x14ac:dyDescent="0.2">
      <c r="A124" s="9" t="s">
        <v>391</v>
      </c>
      <c r="B124" s="9" t="s">
        <v>789</v>
      </c>
      <c r="C124" s="9" t="s">
        <v>377</v>
      </c>
      <c r="D124" s="9">
        <v>500</v>
      </c>
      <c r="E124" s="48">
        <v>4999.9650000000001</v>
      </c>
      <c r="F124" s="10">
        <v>0.53878164626989999</v>
      </c>
    </row>
    <row r="125" spans="1:6" x14ac:dyDescent="0.2">
      <c r="A125" s="9" t="s">
        <v>374</v>
      </c>
      <c r="B125" s="9" t="s">
        <v>941</v>
      </c>
      <c r="C125" s="9" t="s">
        <v>375</v>
      </c>
      <c r="D125" s="9">
        <v>500</v>
      </c>
      <c r="E125" s="48">
        <v>4957.8950000000004</v>
      </c>
      <c r="F125" s="10">
        <v>0.53424830576480098</v>
      </c>
    </row>
    <row r="126" spans="1:6" x14ac:dyDescent="0.2">
      <c r="A126" s="9" t="s">
        <v>393</v>
      </c>
      <c r="B126" s="9" t="s">
        <v>942</v>
      </c>
      <c r="C126" s="9" t="s">
        <v>372</v>
      </c>
      <c r="D126" s="9">
        <v>34</v>
      </c>
      <c r="E126" s="48">
        <v>4523.53</v>
      </c>
      <c r="F126" s="10">
        <v>0.48744240016705698</v>
      </c>
    </row>
    <row r="127" spans="1:6" x14ac:dyDescent="0.2">
      <c r="A127" s="9" t="s">
        <v>476</v>
      </c>
      <c r="B127" s="9" t="s">
        <v>838</v>
      </c>
      <c r="C127" s="9" t="s">
        <v>305</v>
      </c>
      <c r="D127" s="9">
        <v>400</v>
      </c>
      <c r="E127" s="48">
        <v>4009.1680000000001</v>
      </c>
      <c r="F127" s="10">
        <v>0.43201625115627801</v>
      </c>
    </row>
    <row r="128" spans="1:6" x14ac:dyDescent="0.2">
      <c r="A128" s="9" t="s">
        <v>477</v>
      </c>
      <c r="B128" s="9" t="s">
        <v>909</v>
      </c>
      <c r="C128" s="9" t="s">
        <v>375</v>
      </c>
      <c r="D128" s="9">
        <v>394</v>
      </c>
      <c r="E128" s="48">
        <v>4000.8926999999999</v>
      </c>
      <c r="F128" s="10">
        <v>0.431124528962748</v>
      </c>
    </row>
    <row r="129" spans="1:10" x14ac:dyDescent="0.2">
      <c r="A129" s="9" t="s">
        <v>478</v>
      </c>
      <c r="B129" s="9" t="s">
        <v>902</v>
      </c>
      <c r="C129" s="9" t="s">
        <v>479</v>
      </c>
      <c r="D129" s="9">
        <v>400</v>
      </c>
      <c r="E129" s="48">
        <v>3975.404</v>
      </c>
      <c r="F129" s="10">
        <v>0.42837794098717602</v>
      </c>
    </row>
    <row r="130" spans="1:10" x14ac:dyDescent="0.2">
      <c r="A130" s="9" t="s">
        <v>303</v>
      </c>
      <c r="B130" s="9" t="s">
        <v>824</v>
      </c>
      <c r="C130" s="9" t="s">
        <v>288</v>
      </c>
      <c r="D130" s="9">
        <v>340</v>
      </c>
      <c r="E130" s="48">
        <v>3341.9585999999999</v>
      </c>
      <c r="F130" s="10">
        <v>0.36011971209275501</v>
      </c>
    </row>
    <row r="131" spans="1:10" x14ac:dyDescent="0.2">
      <c r="A131" s="9" t="s">
        <v>480</v>
      </c>
      <c r="B131" s="9" t="s">
        <v>910</v>
      </c>
      <c r="C131" s="9" t="s">
        <v>375</v>
      </c>
      <c r="D131" s="9">
        <v>275</v>
      </c>
      <c r="E131" s="48">
        <v>2762.221</v>
      </c>
      <c r="F131" s="10">
        <v>0.29764887909041099</v>
      </c>
    </row>
    <row r="132" spans="1:10" x14ac:dyDescent="0.2">
      <c r="A132" s="9" t="s">
        <v>481</v>
      </c>
      <c r="B132" s="9" t="s">
        <v>890</v>
      </c>
      <c r="C132" s="9" t="s">
        <v>375</v>
      </c>
      <c r="D132" s="9">
        <v>200</v>
      </c>
      <c r="E132" s="48">
        <v>2031.4459999999999</v>
      </c>
      <c r="F132" s="10">
        <v>0.21890269635655499</v>
      </c>
    </row>
    <row r="133" spans="1:10" x14ac:dyDescent="0.2">
      <c r="A133" s="9" t="s">
        <v>482</v>
      </c>
      <c r="B133" s="9" t="s">
        <v>775</v>
      </c>
      <c r="C133" s="9" t="s">
        <v>369</v>
      </c>
      <c r="D133" s="9">
        <v>200</v>
      </c>
      <c r="E133" s="48">
        <v>1987.75</v>
      </c>
      <c r="F133" s="10">
        <v>0.214194142833598</v>
      </c>
    </row>
    <row r="134" spans="1:10" x14ac:dyDescent="0.2">
      <c r="A134" s="9" t="s">
        <v>483</v>
      </c>
      <c r="B134" s="9" t="s">
        <v>832</v>
      </c>
      <c r="C134" s="9" t="s">
        <v>468</v>
      </c>
      <c r="D134" s="9">
        <v>180</v>
      </c>
      <c r="E134" s="48">
        <v>1889.6202000000001</v>
      </c>
      <c r="F134" s="10">
        <v>0.203619961775904</v>
      </c>
    </row>
    <row r="135" spans="1:10" x14ac:dyDescent="0.2">
      <c r="A135" s="9" t="s">
        <v>484</v>
      </c>
      <c r="B135" s="9" t="s">
        <v>794</v>
      </c>
      <c r="C135" s="9" t="s">
        <v>377</v>
      </c>
      <c r="D135" s="9">
        <v>120</v>
      </c>
      <c r="E135" s="48">
        <v>1206.1895999999999</v>
      </c>
      <c r="F135" s="10">
        <v>0.129975473508641</v>
      </c>
    </row>
    <row r="136" spans="1:10" x14ac:dyDescent="0.2">
      <c r="A136" s="9" t="s">
        <v>373</v>
      </c>
      <c r="B136" s="9" t="s">
        <v>825</v>
      </c>
      <c r="C136" s="9" t="s">
        <v>311</v>
      </c>
      <c r="D136" s="9">
        <v>100</v>
      </c>
      <c r="E136" s="48">
        <v>998.88099999999997</v>
      </c>
      <c r="F136" s="10">
        <v>0.107636503377068</v>
      </c>
    </row>
    <row r="137" spans="1:10" x14ac:dyDescent="0.2">
      <c r="A137" s="9" t="s">
        <v>376</v>
      </c>
      <c r="B137" s="9" t="s">
        <v>841</v>
      </c>
      <c r="C137" s="9" t="s">
        <v>377</v>
      </c>
      <c r="D137" s="9">
        <v>100</v>
      </c>
      <c r="E137" s="48">
        <v>996.39</v>
      </c>
      <c r="F137" s="10">
        <v>0.107368080481936</v>
      </c>
    </row>
    <row r="138" spans="1:10" x14ac:dyDescent="0.2">
      <c r="A138" s="9" t="s">
        <v>492</v>
      </c>
      <c r="B138" s="9" t="s">
        <v>943</v>
      </c>
      <c r="C138" s="9" t="s">
        <v>140</v>
      </c>
      <c r="D138" s="9">
        <v>5</v>
      </c>
      <c r="E138" s="48">
        <v>615.94949999999994</v>
      </c>
      <c r="F138" s="10">
        <v>6.6372921736276499E-2</v>
      </c>
    </row>
    <row r="139" spans="1:10" x14ac:dyDescent="0.2">
      <c r="A139" s="9" t="s">
        <v>384</v>
      </c>
      <c r="B139" s="9" t="s">
        <v>880</v>
      </c>
      <c r="C139" s="9" t="s">
        <v>288</v>
      </c>
      <c r="D139" s="9">
        <v>50</v>
      </c>
      <c r="E139" s="48">
        <v>547.63250000000005</v>
      </c>
      <c r="F139" s="10">
        <v>5.9011281059147602E-2</v>
      </c>
    </row>
    <row r="140" spans="1:10" x14ac:dyDescent="0.2">
      <c r="A140" s="9" t="s">
        <v>493</v>
      </c>
      <c r="B140" s="9" t="s">
        <v>793</v>
      </c>
      <c r="C140" s="9" t="s">
        <v>140</v>
      </c>
      <c r="D140" s="9">
        <v>5</v>
      </c>
      <c r="E140" s="48">
        <v>544.08799999999997</v>
      </c>
      <c r="F140" s="10">
        <v>5.8629336076491997E-2</v>
      </c>
    </row>
    <row r="141" spans="1:10" x14ac:dyDescent="0.2">
      <c r="A141" s="9" t="s">
        <v>255</v>
      </c>
      <c r="B141" s="9" t="s">
        <v>944</v>
      </c>
      <c r="C141" s="9" t="s">
        <v>149</v>
      </c>
      <c r="D141" s="9">
        <v>13</v>
      </c>
      <c r="E141" s="48">
        <v>129.65511000000001</v>
      </c>
      <c r="F141" s="11" t="s">
        <v>177</v>
      </c>
    </row>
    <row r="142" spans="1:10" x14ac:dyDescent="0.2">
      <c r="A142" s="8" t="s">
        <v>133</v>
      </c>
      <c r="B142" s="9"/>
      <c r="C142" s="9"/>
      <c r="D142" s="9"/>
      <c r="E142" s="46">
        <f>SUM(E89:E141)</f>
        <v>475051.28509000014</v>
      </c>
      <c r="F142" s="37">
        <f>SUM(F89:F141)</f>
        <v>51.176169763150035</v>
      </c>
      <c r="G142" s="36"/>
      <c r="H142" s="36"/>
      <c r="I142" s="36"/>
      <c r="J142" s="36"/>
    </row>
    <row r="143" spans="1:10" x14ac:dyDescent="0.2">
      <c r="A143" s="9"/>
      <c r="B143" s="9"/>
      <c r="C143" s="9"/>
      <c r="D143" s="9"/>
      <c r="E143" s="49"/>
      <c r="F143" s="35"/>
      <c r="G143" s="36"/>
      <c r="H143" s="36"/>
      <c r="I143" s="36"/>
      <c r="J143" s="36"/>
    </row>
    <row r="144" spans="1:10" x14ac:dyDescent="0.2">
      <c r="A144" s="8" t="s">
        <v>133</v>
      </c>
      <c r="B144" s="9"/>
      <c r="C144" s="9"/>
      <c r="D144" s="9"/>
      <c r="E144" s="46">
        <v>907659.63251999987</v>
      </c>
      <c r="F144" s="46">
        <v>97.806754859655598</v>
      </c>
      <c r="G144" s="36"/>
      <c r="H144" s="36"/>
      <c r="I144" s="42"/>
      <c r="J144" s="42"/>
    </row>
    <row r="145" spans="1:10" x14ac:dyDescent="0.2">
      <c r="A145" s="9"/>
      <c r="B145" s="9"/>
      <c r="C145" s="9"/>
      <c r="D145" s="9"/>
      <c r="E145" s="49"/>
      <c r="F145" s="49"/>
      <c r="G145" s="36"/>
      <c r="H145" s="36"/>
      <c r="I145" s="36"/>
      <c r="J145" s="36"/>
    </row>
    <row r="146" spans="1:10" x14ac:dyDescent="0.2">
      <c r="A146" s="8" t="s">
        <v>175</v>
      </c>
      <c r="B146" s="9"/>
      <c r="C146" s="9"/>
      <c r="D146" s="9"/>
      <c r="E146" s="46">
        <v>20353.607758900001</v>
      </c>
      <c r="F146" s="46">
        <v>2.19</v>
      </c>
      <c r="G146" s="36"/>
      <c r="H146" s="36"/>
      <c r="I146" s="42"/>
      <c r="J146" s="42"/>
    </row>
    <row r="147" spans="1:10" x14ac:dyDescent="0.2">
      <c r="A147" s="9"/>
      <c r="B147" s="9"/>
      <c r="C147" s="9"/>
      <c r="D147" s="9"/>
      <c r="E147" s="49"/>
      <c r="F147" s="49"/>
      <c r="G147" s="36"/>
      <c r="H147" s="36"/>
      <c r="I147" s="36"/>
      <c r="J147" s="36"/>
    </row>
    <row r="148" spans="1:10" x14ac:dyDescent="0.2">
      <c r="A148" s="13" t="s">
        <v>176</v>
      </c>
      <c r="B148" s="6"/>
      <c r="C148" s="6"/>
      <c r="D148" s="6"/>
      <c r="E148" s="47">
        <v>928013.23775890004</v>
      </c>
      <c r="F148" s="47">
        <f xml:space="preserve"> ROUND(SUM(F144:F147),2)</f>
        <v>100</v>
      </c>
      <c r="G148" s="36"/>
      <c r="H148" s="36"/>
      <c r="I148" s="42"/>
      <c r="J148" s="42"/>
    </row>
    <row r="149" spans="1:10" x14ac:dyDescent="0.2">
      <c r="A149" s="1" t="s">
        <v>245</v>
      </c>
      <c r="E149" s="53"/>
      <c r="F149" s="52" t="s">
        <v>178</v>
      </c>
      <c r="G149" s="36"/>
      <c r="H149" s="36"/>
      <c r="I149" s="36"/>
      <c r="J149" s="36"/>
    </row>
    <row r="150" spans="1:10" x14ac:dyDescent="0.2">
      <c r="E150" s="53"/>
      <c r="F150" s="42"/>
      <c r="G150" s="36"/>
      <c r="H150" s="36"/>
      <c r="I150" s="36"/>
      <c r="J150" s="36"/>
    </row>
    <row r="151" spans="1:10" x14ac:dyDescent="0.2">
      <c r="A151" s="1" t="s">
        <v>179</v>
      </c>
    </row>
    <row r="152" spans="1:10" x14ac:dyDescent="0.2">
      <c r="A152" s="1" t="s">
        <v>180</v>
      </c>
    </row>
    <row r="153" spans="1:10" x14ac:dyDescent="0.2">
      <c r="A153" s="1" t="s">
        <v>648</v>
      </c>
    </row>
    <row r="154" spans="1:10" x14ac:dyDescent="0.2">
      <c r="A154" s="3" t="s">
        <v>629</v>
      </c>
      <c r="D154" s="15">
        <v>1268.7596000000001</v>
      </c>
    </row>
    <row r="155" spans="1:10" x14ac:dyDescent="0.2">
      <c r="A155" s="3" t="s">
        <v>627</v>
      </c>
      <c r="D155" s="15">
        <v>1309.3952999999999</v>
      </c>
    </row>
    <row r="156" spans="1:10" x14ac:dyDescent="0.2">
      <c r="A156" s="3" t="s">
        <v>626</v>
      </c>
      <c r="D156" s="15">
        <v>1220.2095999999999</v>
      </c>
    </row>
    <row r="157" spans="1:10" x14ac:dyDescent="0.2">
      <c r="A157" s="3" t="s">
        <v>625</v>
      </c>
      <c r="D157" s="15">
        <v>1255.6514</v>
      </c>
    </row>
    <row r="158" spans="1:10" x14ac:dyDescent="0.2">
      <c r="A158" s="3" t="s">
        <v>664</v>
      </c>
      <c r="D158" s="15">
        <v>3597.6397000000002</v>
      </c>
    </row>
    <row r="159" spans="1:10" x14ac:dyDescent="0.2">
      <c r="A159" s="3" t="s">
        <v>628</v>
      </c>
      <c r="D159" s="15">
        <v>1307.3525</v>
      </c>
    </row>
    <row r="160" spans="1:10" x14ac:dyDescent="0.2">
      <c r="A160" s="3" t="s">
        <v>615</v>
      </c>
      <c r="D160" s="15">
        <v>1096.0758000000001</v>
      </c>
    </row>
    <row r="161" spans="1:4" x14ac:dyDescent="0.2">
      <c r="A161" s="3" t="s">
        <v>630</v>
      </c>
      <c r="D161" s="15">
        <v>1097.8338000000001</v>
      </c>
    </row>
    <row r="162" spans="1:4" x14ac:dyDescent="0.2">
      <c r="A162" s="3" t="s">
        <v>655</v>
      </c>
      <c r="D162" s="15">
        <v>3471.9616000000001</v>
      </c>
    </row>
    <row r="163" spans="1:4" x14ac:dyDescent="0.2">
      <c r="A163" s="3" t="s">
        <v>653</v>
      </c>
      <c r="D163" s="15">
        <v>2847.2154999999998</v>
      </c>
    </row>
    <row r="165" spans="1:4" x14ac:dyDescent="0.2">
      <c r="A165" s="1" t="s">
        <v>181</v>
      </c>
    </row>
    <row r="166" spans="1:4" x14ac:dyDescent="0.2">
      <c r="A166" s="3" t="s">
        <v>627</v>
      </c>
      <c r="D166" s="15">
        <v>1307.5820000000001</v>
      </c>
    </row>
    <row r="167" spans="1:4" x14ac:dyDescent="0.2">
      <c r="A167" s="3" t="s">
        <v>625</v>
      </c>
      <c r="D167" s="15">
        <v>1249.0725</v>
      </c>
    </row>
    <row r="168" spans="1:4" x14ac:dyDescent="0.2">
      <c r="A168" s="3" t="s">
        <v>626</v>
      </c>
      <c r="D168" s="15">
        <v>1212.7086999999999</v>
      </c>
    </row>
    <row r="169" spans="1:4" x14ac:dyDescent="0.2">
      <c r="A169" s="3" t="s">
        <v>615</v>
      </c>
      <c r="D169" s="15">
        <v>1095.5551</v>
      </c>
    </row>
    <row r="170" spans="1:4" x14ac:dyDescent="0.2">
      <c r="A170" s="3" t="s">
        <v>664</v>
      </c>
      <c r="D170" s="15">
        <v>3736.0520000000001</v>
      </c>
    </row>
    <row r="171" spans="1:4" x14ac:dyDescent="0.2">
      <c r="A171" s="3" t="s">
        <v>653</v>
      </c>
      <c r="D171" s="15">
        <v>2952.0931999999998</v>
      </c>
    </row>
    <row r="172" spans="1:4" x14ac:dyDescent="0.2">
      <c r="A172" s="3" t="s">
        <v>655</v>
      </c>
      <c r="D172" s="15">
        <v>3592.8923</v>
      </c>
    </row>
    <row r="173" spans="1:4" x14ac:dyDescent="0.2">
      <c r="A173" s="3" t="s">
        <v>629</v>
      </c>
      <c r="D173" s="15">
        <v>1267.5445999999999</v>
      </c>
    </row>
    <row r="174" spans="1:4" x14ac:dyDescent="0.2">
      <c r="A174" s="3" t="s">
        <v>630</v>
      </c>
      <c r="D174" s="15">
        <v>1098.4232</v>
      </c>
    </row>
    <row r="175" spans="1:4" x14ac:dyDescent="0.2">
      <c r="A175" s="3" t="s">
        <v>628</v>
      </c>
      <c r="D175" s="15">
        <v>1307.4538</v>
      </c>
    </row>
    <row r="177" spans="1:5" x14ac:dyDescent="0.2">
      <c r="A177" s="1" t="s">
        <v>182</v>
      </c>
      <c r="D177" s="16"/>
    </row>
    <row r="178" spans="1:5" x14ac:dyDescent="0.2">
      <c r="A178" s="18" t="s">
        <v>608</v>
      </c>
      <c r="B178" s="19"/>
      <c r="C178" s="29" t="s">
        <v>609</v>
      </c>
      <c r="D178" s="30"/>
    </row>
    <row r="179" spans="1:5" x14ac:dyDescent="0.2">
      <c r="A179" s="31"/>
      <c r="B179" s="32"/>
      <c r="C179" s="20" t="s">
        <v>610</v>
      </c>
      <c r="D179" s="20" t="s">
        <v>611</v>
      </c>
    </row>
    <row r="180" spans="1:5" x14ac:dyDescent="0.2">
      <c r="A180" s="21" t="s">
        <v>625</v>
      </c>
      <c r="B180" s="22"/>
      <c r="C180" s="23">
        <v>36.113250999999998</v>
      </c>
      <c r="D180" s="23">
        <v>33.458244000000001</v>
      </c>
    </row>
    <row r="181" spans="1:5" x14ac:dyDescent="0.2">
      <c r="A181" s="21" t="s">
        <v>626</v>
      </c>
      <c r="B181" s="22"/>
      <c r="C181" s="23">
        <v>35.752118490000001</v>
      </c>
      <c r="D181" s="23">
        <v>33.123661559999995</v>
      </c>
    </row>
    <row r="182" spans="1:5" x14ac:dyDescent="0.2">
      <c r="A182" s="21" t="s">
        <v>615</v>
      </c>
      <c r="B182" s="22"/>
      <c r="C182" s="23">
        <v>27.508763363000003</v>
      </c>
      <c r="D182" s="23">
        <v>25.486348949000003</v>
      </c>
    </row>
    <row r="183" spans="1:5" x14ac:dyDescent="0.2">
      <c r="A183" s="21" t="s">
        <v>627</v>
      </c>
      <c r="B183" s="22"/>
      <c r="C183" s="23">
        <v>35.752118490000001</v>
      </c>
      <c r="D183" s="23">
        <v>33.123661559999995</v>
      </c>
    </row>
    <row r="184" spans="1:5" x14ac:dyDescent="0.2">
      <c r="A184" s="21" t="s">
        <v>628</v>
      </c>
      <c r="B184" s="22"/>
      <c r="C184" s="23">
        <v>36.113250999999998</v>
      </c>
      <c r="D184" s="23">
        <v>33.458244000000001</v>
      </c>
    </row>
    <row r="185" spans="1:5" x14ac:dyDescent="0.2">
      <c r="A185" s="21" t="s">
        <v>629</v>
      </c>
      <c r="B185" s="22"/>
      <c r="C185" s="23">
        <v>35.752118490000001</v>
      </c>
      <c r="D185" s="23">
        <v>33.123661559999995</v>
      </c>
    </row>
    <row r="186" spans="1:5" x14ac:dyDescent="0.2">
      <c r="A186" s="21" t="s">
        <v>630</v>
      </c>
      <c r="B186" s="22"/>
      <c r="C186" s="23">
        <v>29.639806303999997</v>
      </c>
      <c r="D186" s="23">
        <v>27.460719929999996</v>
      </c>
    </row>
    <row r="188" spans="1:5" x14ac:dyDescent="0.2">
      <c r="A188" s="1" t="s">
        <v>184</v>
      </c>
      <c r="D188" s="17">
        <v>2.3933381489451557</v>
      </c>
      <c r="E188" s="27" t="s">
        <v>185</v>
      </c>
    </row>
  </sheetData>
  <sortState ref="A90:F142">
    <sortCondition descending="1" ref="F90:F142"/>
  </sortState>
  <mergeCells count="3">
    <mergeCell ref="A179:B179"/>
    <mergeCell ref="C178:D178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workbookViewId="0"/>
  </sheetViews>
  <sheetFormatPr defaultRowHeight="11.25" x14ac:dyDescent="0.2"/>
  <cols>
    <col min="1" max="1" width="38" style="3" customWidth="1"/>
    <col min="2" max="2" width="45.140625" style="3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28" t="s">
        <v>420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90050</v>
      </c>
      <c r="E7" s="10">
        <v>1686.0962</v>
      </c>
      <c r="F7" s="10">
        <v>3.8996061113935698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206475</v>
      </c>
      <c r="E8" s="10">
        <v>1164.415763</v>
      </c>
      <c r="F8" s="10">
        <v>2.6930627241777798</v>
      </c>
    </row>
    <row r="9" spans="1:6" x14ac:dyDescent="0.2">
      <c r="A9" s="9" t="s">
        <v>22</v>
      </c>
      <c r="B9" s="9" t="s">
        <v>23</v>
      </c>
      <c r="C9" s="9" t="s">
        <v>11</v>
      </c>
      <c r="D9" s="9">
        <v>317906</v>
      </c>
      <c r="E9" s="10">
        <v>985.19069400000001</v>
      </c>
      <c r="F9" s="10">
        <v>2.2785506848366501</v>
      </c>
    </row>
    <row r="10" spans="1:6" x14ac:dyDescent="0.2">
      <c r="A10" s="9" t="s">
        <v>24</v>
      </c>
      <c r="B10" s="9" t="s">
        <v>25</v>
      </c>
      <c r="C10" s="9" t="s">
        <v>26</v>
      </c>
      <c r="D10" s="9">
        <v>160000</v>
      </c>
      <c r="E10" s="10">
        <v>847.44</v>
      </c>
      <c r="F10" s="10">
        <v>1.95996064936234</v>
      </c>
    </row>
    <row r="11" spans="1:6" x14ac:dyDescent="0.2">
      <c r="A11" s="9" t="s">
        <v>32</v>
      </c>
      <c r="B11" s="9" t="s">
        <v>33</v>
      </c>
      <c r="C11" s="9" t="s">
        <v>34</v>
      </c>
      <c r="D11" s="9">
        <v>76565</v>
      </c>
      <c r="E11" s="10">
        <v>797.84558249999998</v>
      </c>
      <c r="F11" s="10">
        <v>1.84525859762057</v>
      </c>
    </row>
    <row r="12" spans="1:6" x14ac:dyDescent="0.2">
      <c r="A12" s="9" t="s">
        <v>37</v>
      </c>
      <c r="B12" s="9" t="s">
        <v>38</v>
      </c>
      <c r="C12" s="9" t="s">
        <v>39</v>
      </c>
      <c r="D12" s="9">
        <v>25367</v>
      </c>
      <c r="E12" s="10">
        <v>612.41011400000002</v>
      </c>
      <c r="F12" s="10">
        <v>1.4163831359287999</v>
      </c>
    </row>
    <row r="13" spans="1:6" x14ac:dyDescent="0.2">
      <c r="A13" s="9" t="s">
        <v>19</v>
      </c>
      <c r="B13" s="9" t="s">
        <v>20</v>
      </c>
      <c r="C13" s="9" t="s">
        <v>21</v>
      </c>
      <c r="D13" s="9">
        <v>44614</v>
      </c>
      <c r="E13" s="10">
        <v>610.25259900000003</v>
      </c>
      <c r="F13" s="10">
        <v>1.41139323162831</v>
      </c>
    </row>
    <row r="14" spans="1:6" x14ac:dyDescent="0.2">
      <c r="A14" s="9" t="s">
        <v>43</v>
      </c>
      <c r="B14" s="9" t="s">
        <v>44</v>
      </c>
      <c r="C14" s="9" t="s">
        <v>11</v>
      </c>
      <c r="D14" s="9">
        <v>187500</v>
      </c>
      <c r="E14" s="10">
        <v>590.90625</v>
      </c>
      <c r="F14" s="10">
        <v>1.3666489633039101</v>
      </c>
    </row>
    <row r="15" spans="1:6" x14ac:dyDescent="0.2">
      <c r="A15" s="9" t="s">
        <v>17</v>
      </c>
      <c r="B15" s="9" t="s">
        <v>18</v>
      </c>
      <c r="C15" s="9" t="s">
        <v>11</v>
      </c>
      <c r="D15" s="9">
        <v>53853</v>
      </c>
      <c r="E15" s="10">
        <v>544.02300600000001</v>
      </c>
      <c r="F15" s="10">
        <v>1.2582173181674301</v>
      </c>
    </row>
    <row r="16" spans="1:6" x14ac:dyDescent="0.2">
      <c r="A16" s="9" t="s">
        <v>67</v>
      </c>
      <c r="B16" s="9" t="s">
        <v>68</v>
      </c>
      <c r="C16" s="9" t="s">
        <v>11</v>
      </c>
      <c r="D16" s="9">
        <v>167319</v>
      </c>
      <c r="E16" s="10">
        <v>525.38166000000001</v>
      </c>
      <c r="F16" s="10">
        <v>1.21510358196057</v>
      </c>
    </row>
    <row r="17" spans="1:6" x14ac:dyDescent="0.2">
      <c r="A17" s="9" t="s">
        <v>53</v>
      </c>
      <c r="B17" s="9" t="s">
        <v>54</v>
      </c>
      <c r="C17" s="9" t="s">
        <v>11</v>
      </c>
      <c r="D17" s="9">
        <v>31000</v>
      </c>
      <c r="E17" s="10">
        <v>511.15899999999999</v>
      </c>
      <c r="F17" s="10">
        <v>1.18220939012485</v>
      </c>
    </row>
    <row r="18" spans="1:6" x14ac:dyDescent="0.2">
      <c r="A18" s="9" t="s">
        <v>14</v>
      </c>
      <c r="B18" s="9" t="s">
        <v>15</v>
      </c>
      <c r="C18" s="9" t="s">
        <v>16</v>
      </c>
      <c r="D18" s="9">
        <v>66526</v>
      </c>
      <c r="E18" s="10">
        <v>499.67678599999999</v>
      </c>
      <c r="F18" s="10">
        <v>1.1556533063813901</v>
      </c>
    </row>
    <row r="19" spans="1:6" x14ac:dyDescent="0.2">
      <c r="A19" s="9" t="s">
        <v>79</v>
      </c>
      <c r="B19" s="9" t="s">
        <v>80</v>
      </c>
      <c r="C19" s="9" t="s">
        <v>52</v>
      </c>
      <c r="D19" s="9">
        <v>93000</v>
      </c>
      <c r="E19" s="10">
        <v>481.46100000000001</v>
      </c>
      <c r="F19" s="10">
        <v>1.11352380605428</v>
      </c>
    </row>
    <row r="20" spans="1:6" x14ac:dyDescent="0.2">
      <c r="A20" s="9" t="s">
        <v>73</v>
      </c>
      <c r="B20" s="9" t="s">
        <v>74</v>
      </c>
      <c r="C20" s="9" t="s">
        <v>75</v>
      </c>
      <c r="D20" s="9">
        <v>40000</v>
      </c>
      <c r="E20" s="10">
        <v>477.66</v>
      </c>
      <c r="F20" s="10">
        <v>1.1047328468970199</v>
      </c>
    </row>
    <row r="21" spans="1:6" x14ac:dyDescent="0.2">
      <c r="A21" s="9" t="s">
        <v>421</v>
      </c>
      <c r="B21" s="9" t="s">
        <v>422</v>
      </c>
      <c r="C21" s="9" t="s">
        <v>94</v>
      </c>
      <c r="D21" s="9">
        <v>10000</v>
      </c>
      <c r="E21" s="10">
        <v>432.06</v>
      </c>
      <c r="F21" s="10">
        <v>0.99926909063000502</v>
      </c>
    </row>
    <row r="22" spans="1:6" x14ac:dyDescent="0.2">
      <c r="A22" s="9" t="s">
        <v>57</v>
      </c>
      <c r="B22" s="9" t="s">
        <v>58</v>
      </c>
      <c r="C22" s="9" t="s">
        <v>16</v>
      </c>
      <c r="D22" s="9">
        <v>11000</v>
      </c>
      <c r="E22" s="10">
        <v>416.36649999999997</v>
      </c>
      <c r="F22" s="10">
        <v>0.96297313758227499</v>
      </c>
    </row>
    <row r="23" spans="1:6" x14ac:dyDescent="0.2">
      <c r="A23" s="9" t="s">
        <v>90</v>
      </c>
      <c r="B23" s="9" t="s">
        <v>91</v>
      </c>
      <c r="C23" s="9" t="s">
        <v>21</v>
      </c>
      <c r="D23" s="9">
        <v>34000</v>
      </c>
      <c r="E23" s="10">
        <v>393.89</v>
      </c>
      <c r="F23" s="10">
        <v>0.91098945078982696</v>
      </c>
    </row>
    <row r="24" spans="1:6" x14ac:dyDescent="0.2">
      <c r="A24" s="9" t="s">
        <v>76</v>
      </c>
      <c r="B24" s="9" t="s">
        <v>77</v>
      </c>
      <c r="C24" s="9" t="s">
        <v>78</v>
      </c>
      <c r="D24" s="9">
        <v>60000</v>
      </c>
      <c r="E24" s="10">
        <v>393.54</v>
      </c>
      <c r="F24" s="10">
        <v>0.91017997020444397</v>
      </c>
    </row>
    <row r="25" spans="1:6" x14ac:dyDescent="0.2">
      <c r="A25" s="9" t="s">
        <v>62</v>
      </c>
      <c r="B25" s="9" t="s">
        <v>63</v>
      </c>
      <c r="C25" s="9" t="s">
        <v>64</v>
      </c>
      <c r="D25" s="9">
        <v>227368</v>
      </c>
      <c r="E25" s="10">
        <v>392.09611599999999</v>
      </c>
      <c r="F25" s="10">
        <v>0.90684055287431597</v>
      </c>
    </row>
    <row r="26" spans="1:6" x14ac:dyDescent="0.2">
      <c r="A26" s="9" t="s">
        <v>47</v>
      </c>
      <c r="B26" s="9" t="s">
        <v>48</v>
      </c>
      <c r="C26" s="9" t="s">
        <v>49</v>
      </c>
      <c r="D26" s="9">
        <v>168573</v>
      </c>
      <c r="E26" s="10">
        <v>383.50357500000001</v>
      </c>
      <c r="F26" s="10">
        <v>0.88696770967829897</v>
      </c>
    </row>
    <row r="27" spans="1:6" x14ac:dyDescent="0.2">
      <c r="A27" s="9" t="s">
        <v>107</v>
      </c>
      <c r="B27" s="9" t="s">
        <v>108</v>
      </c>
      <c r="C27" s="9" t="s">
        <v>109</v>
      </c>
      <c r="D27" s="9">
        <v>40000</v>
      </c>
      <c r="E27" s="10">
        <v>360.88</v>
      </c>
      <c r="F27" s="10">
        <v>0.83464386757986397</v>
      </c>
    </row>
    <row r="28" spans="1:6" x14ac:dyDescent="0.2">
      <c r="A28" s="9" t="s">
        <v>103</v>
      </c>
      <c r="B28" s="9" t="s">
        <v>104</v>
      </c>
      <c r="C28" s="9" t="s">
        <v>11</v>
      </c>
      <c r="D28" s="9">
        <v>274166</v>
      </c>
      <c r="E28" s="10">
        <v>343.255832</v>
      </c>
      <c r="F28" s="10">
        <v>0.79388266235264904</v>
      </c>
    </row>
    <row r="29" spans="1:6" x14ac:dyDescent="0.2">
      <c r="A29" s="9" t="s">
        <v>407</v>
      </c>
      <c r="B29" s="9" t="s">
        <v>408</v>
      </c>
      <c r="C29" s="9" t="s">
        <v>21</v>
      </c>
      <c r="D29" s="9">
        <v>57182</v>
      </c>
      <c r="E29" s="10">
        <v>328.71072700000002</v>
      </c>
      <c r="F29" s="10">
        <v>0.760242719181636</v>
      </c>
    </row>
    <row r="30" spans="1:6" x14ac:dyDescent="0.2">
      <c r="A30" s="9" t="s">
        <v>116</v>
      </c>
      <c r="B30" s="9" t="s">
        <v>117</v>
      </c>
      <c r="C30" s="9" t="s">
        <v>21</v>
      </c>
      <c r="D30" s="9">
        <v>100820</v>
      </c>
      <c r="E30" s="10">
        <v>325.14449999999999</v>
      </c>
      <c r="F30" s="10">
        <v>0.75199474341144201</v>
      </c>
    </row>
    <row r="31" spans="1:6" x14ac:dyDescent="0.2">
      <c r="A31" s="9" t="s">
        <v>27</v>
      </c>
      <c r="B31" s="9" t="s">
        <v>28</v>
      </c>
      <c r="C31" s="9" t="s">
        <v>16</v>
      </c>
      <c r="D31" s="9">
        <v>74940</v>
      </c>
      <c r="E31" s="10">
        <v>323.62839000000002</v>
      </c>
      <c r="F31" s="10">
        <v>0.74848828166771397</v>
      </c>
    </row>
    <row r="32" spans="1:6" x14ac:dyDescent="0.2">
      <c r="A32" s="9" t="s">
        <v>110</v>
      </c>
      <c r="B32" s="9" t="s">
        <v>111</v>
      </c>
      <c r="C32" s="9" t="s">
        <v>34</v>
      </c>
      <c r="D32" s="9">
        <v>35242</v>
      </c>
      <c r="E32" s="10">
        <v>313.83001000000002</v>
      </c>
      <c r="F32" s="10">
        <v>0.725826572015704</v>
      </c>
    </row>
    <row r="33" spans="1:10" x14ac:dyDescent="0.2">
      <c r="A33" s="9" t="s">
        <v>85</v>
      </c>
      <c r="B33" s="9" t="s">
        <v>86</v>
      </c>
      <c r="C33" s="9" t="s">
        <v>39</v>
      </c>
      <c r="D33" s="9">
        <v>72000</v>
      </c>
      <c r="E33" s="10">
        <v>312.12</v>
      </c>
      <c r="F33" s="10">
        <v>0.72187165802767495</v>
      </c>
    </row>
    <row r="34" spans="1:10" x14ac:dyDescent="0.2">
      <c r="A34" s="9" t="s">
        <v>409</v>
      </c>
      <c r="B34" s="9" t="s">
        <v>410</v>
      </c>
      <c r="C34" s="9" t="s">
        <v>411</v>
      </c>
      <c r="D34" s="9">
        <v>32100</v>
      </c>
      <c r="E34" s="10">
        <v>289.50990000000002</v>
      </c>
      <c r="F34" s="10">
        <v>0.66957898093177703</v>
      </c>
    </row>
    <row r="35" spans="1:10" x14ac:dyDescent="0.2">
      <c r="A35" s="9" t="s">
        <v>87</v>
      </c>
      <c r="B35" s="9" t="s">
        <v>88</v>
      </c>
      <c r="C35" s="9" t="s">
        <v>89</v>
      </c>
      <c r="D35" s="9">
        <v>159832</v>
      </c>
      <c r="E35" s="10">
        <v>284.261212</v>
      </c>
      <c r="F35" s="10">
        <v>0.65743980654682899</v>
      </c>
    </row>
    <row r="36" spans="1:10" x14ac:dyDescent="0.2">
      <c r="A36" s="9" t="s">
        <v>55</v>
      </c>
      <c r="B36" s="9" t="s">
        <v>56</v>
      </c>
      <c r="C36" s="9" t="s">
        <v>49</v>
      </c>
      <c r="D36" s="9">
        <v>103224</v>
      </c>
      <c r="E36" s="10">
        <v>262.96314000000001</v>
      </c>
      <c r="F36" s="10">
        <v>0.60818159000372796</v>
      </c>
    </row>
    <row r="37" spans="1:10" x14ac:dyDescent="0.2">
      <c r="A37" s="9" t="s">
        <v>83</v>
      </c>
      <c r="B37" s="9" t="s">
        <v>84</v>
      </c>
      <c r="C37" s="9" t="s">
        <v>75</v>
      </c>
      <c r="D37" s="9">
        <v>27000</v>
      </c>
      <c r="E37" s="10">
        <v>226.85400000000001</v>
      </c>
      <c r="F37" s="10">
        <v>0.52466831061838404</v>
      </c>
    </row>
    <row r="38" spans="1:10" x14ac:dyDescent="0.2">
      <c r="A38" s="9" t="s">
        <v>112</v>
      </c>
      <c r="B38" s="9" t="s">
        <v>113</v>
      </c>
      <c r="C38" s="9" t="s">
        <v>39</v>
      </c>
      <c r="D38" s="9">
        <v>35904</v>
      </c>
      <c r="E38" s="10">
        <v>205.065696</v>
      </c>
      <c r="F38" s="10">
        <v>0.474276284685759</v>
      </c>
    </row>
    <row r="39" spans="1:10" x14ac:dyDescent="0.2">
      <c r="A39" s="9" t="s">
        <v>65</v>
      </c>
      <c r="B39" s="9" t="s">
        <v>66</v>
      </c>
      <c r="C39" s="9" t="s">
        <v>16</v>
      </c>
      <c r="D39" s="9">
        <v>23121</v>
      </c>
      <c r="E39" s="10">
        <v>178.193547</v>
      </c>
      <c r="F39" s="10">
        <v>0.41212633353428901</v>
      </c>
    </row>
    <row r="40" spans="1:10" x14ac:dyDescent="0.2">
      <c r="A40" s="9" t="s">
        <v>126</v>
      </c>
      <c r="B40" s="9" t="s">
        <v>127</v>
      </c>
      <c r="C40" s="9" t="s">
        <v>123</v>
      </c>
      <c r="D40" s="9">
        <v>128000</v>
      </c>
      <c r="E40" s="10">
        <v>174.72</v>
      </c>
      <c r="F40" s="10">
        <v>0.404092708223104</v>
      </c>
    </row>
    <row r="41" spans="1:10" x14ac:dyDescent="0.2">
      <c r="A41" s="9" t="s">
        <v>124</v>
      </c>
      <c r="B41" s="9" t="s">
        <v>125</v>
      </c>
      <c r="C41" s="9" t="s">
        <v>123</v>
      </c>
      <c r="D41" s="9">
        <v>71000</v>
      </c>
      <c r="E41" s="10">
        <v>167.3115</v>
      </c>
      <c r="F41" s="10">
        <v>0.386958317032222</v>
      </c>
    </row>
    <row r="42" spans="1:10" x14ac:dyDescent="0.2">
      <c r="A42" s="9" t="s">
        <v>81</v>
      </c>
      <c r="B42" s="9" t="s">
        <v>82</v>
      </c>
      <c r="C42" s="9" t="s">
        <v>21</v>
      </c>
      <c r="D42" s="9">
        <v>15000</v>
      </c>
      <c r="E42" s="10">
        <v>161.85</v>
      </c>
      <c r="F42" s="10">
        <v>0.37432695069774202</v>
      </c>
    </row>
    <row r="43" spans="1:10" x14ac:dyDescent="0.2">
      <c r="A43" s="9" t="s">
        <v>423</v>
      </c>
      <c r="B43" s="9" t="s">
        <v>424</v>
      </c>
      <c r="C43" s="9" t="s">
        <v>39</v>
      </c>
      <c r="D43" s="9">
        <v>7072</v>
      </c>
      <c r="E43" s="10">
        <v>100.319856</v>
      </c>
      <c r="F43" s="10">
        <v>0.23201993074400101</v>
      </c>
    </row>
    <row r="44" spans="1:10" x14ac:dyDescent="0.2">
      <c r="A44" s="9" t="s">
        <v>105</v>
      </c>
      <c r="B44" s="9" t="s">
        <v>106</v>
      </c>
      <c r="C44" s="9" t="s">
        <v>21</v>
      </c>
      <c r="D44" s="9">
        <v>8051</v>
      </c>
      <c r="E44" s="10">
        <v>88.561000000000007</v>
      </c>
      <c r="F44" s="10">
        <v>0.20482402892025101</v>
      </c>
    </row>
    <row r="45" spans="1:10" x14ac:dyDescent="0.2">
      <c r="A45" s="9" t="s">
        <v>412</v>
      </c>
      <c r="B45" s="9" t="s">
        <v>413</v>
      </c>
      <c r="C45" s="9" t="s">
        <v>414</v>
      </c>
      <c r="D45" s="9">
        <v>984</v>
      </c>
      <c r="E45" s="35">
        <v>2.5874280000000001</v>
      </c>
      <c r="F45" s="54" t="s">
        <v>177</v>
      </c>
      <c r="G45" s="36"/>
      <c r="H45" s="36"/>
      <c r="I45" s="36"/>
      <c r="J45" s="36"/>
    </row>
    <row r="46" spans="1:10" x14ac:dyDescent="0.2">
      <c r="A46" s="8" t="s">
        <v>133</v>
      </c>
      <c r="B46" s="9"/>
      <c r="C46" s="9"/>
      <c r="D46" s="9"/>
      <c r="E46" s="46">
        <f>SUM(E7:E45)</f>
        <v>17195.141583499997</v>
      </c>
      <c r="F46" s="46">
        <f>SUM(F7:F45)</f>
        <v>39.762968005771391</v>
      </c>
      <c r="G46" s="36"/>
      <c r="H46" s="36"/>
      <c r="I46" s="42"/>
      <c r="J46" s="42"/>
    </row>
    <row r="47" spans="1:10" x14ac:dyDescent="0.2">
      <c r="A47" s="9"/>
      <c r="B47" s="9"/>
      <c r="C47" s="9"/>
      <c r="D47" s="9"/>
      <c r="E47" s="49"/>
      <c r="F47" s="49"/>
      <c r="G47" s="36"/>
      <c r="H47" s="36"/>
      <c r="I47" s="36"/>
      <c r="J47" s="36"/>
    </row>
    <row r="48" spans="1:10" x14ac:dyDescent="0.2">
      <c r="A48" s="8" t="s">
        <v>134</v>
      </c>
      <c r="B48" s="9"/>
      <c r="C48" s="9"/>
      <c r="D48" s="9"/>
      <c r="E48" s="35"/>
      <c r="F48" s="35"/>
      <c r="G48" s="36"/>
      <c r="H48" s="36"/>
      <c r="I48" s="36"/>
      <c r="J48" s="36"/>
    </row>
    <row r="49" spans="1:10" x14ac:dyDescent="0.2">
      <c r="A49" s="8" t="s">
        <v>8</v>
      </c>
      <c r="B49" s="9"/>
      <c r="C49" s="9"/>
      <c r="D49" s="9"/>
      <c r="E49" s="35"/>
      <c r="F49" s="35"/>
      <c r="G49" s="36"/>
      <c r="H49" s="36"/>
      <c r="I49" s="36"/>
      <c r="J49" s="36"/>
    </row>
    <row r="50" spans="1:10" x14ac:dyDescent="0.2">
      <c r="A50" s="8"/>
      <c r="B50" s="9"/>
      <c r="C50" s="9"/>
      <c r="D50" s="9"/>
      <c r="E50" s="10"/>
      <c r="F50" s="10"/>
    </row>
    <row r="51" spans="1:10" x14ac:dyDescent="0.2">
      <c r="A51" s="9" t="s">
        <v>141</v>
      </c>
      <c r="B51" s="9" t="s">
        <v>945</v>
      </c>
      <c r="C51" s="9" t="s">
        <v>142</v>
      </c>
      <c r="D51" s="9">
        <v>250</v>
      </c>
      <c r="E51" s="10">
        <v>2520.2275</v>
      </c>
      <c r="F51" s="10">
        <v>5.8287863771368098</v>
      </c>
    </row>
    <row r="52" spans="1:10" x14ac:dyDescent="0.2">
      <c r="A52" s="9" t="s">
        <v>135</v>
      </c>
      <c r="B52" s="9" t="s">
        <v>946</v>
      </c>
      <c r="C52" s="9" t="s">
        <v>136</v>
      </c>
      <c r="D52" s="9">
        <v>200</v>
      </c>
      <c r="E52" s="10">
        <v>2106.85</v>
      </c>
      <c r="F52" s="10">
        <v>4.8727262037537002</v>
      </c>
    </row>
    <row r="53" spans="1:10" x14ac:dyDescent="0.2">
      <c r="A53" s="9" t="s">
        <v>151</v>
      </c>
      <c r="B53" s="9" t="s">
        <v>802</v>
      </c>
      <c r="C53" s="9" t="s">
        <v>140</v>
      </c>
      <c r="D53" s="9">
        <v>200</v>
      </c>
      <c r="E53" s="10">
        <v>1992.854</v>
      </c>
      <c r="F53" s="10">
        <v>4.6090760642928501</v>
      </c>
    </row>
    <row r="54" spans="1:10" x14ac:dyDescent="0.2">
      <c r="A54" s="9" t="s">
        <v>159</v>
      </c>
      <c r="B54" s="9" t="s">
        <v>854</v>
      </c>
      <c r="C54" s="9" t="s">
        <v>147</v>
      </c>
      <c r="D54" s="9">
        <v>164</v>
      </c>
      <c r="E54" s="10">
        <v>1673.5052000000001</v>
      </c>
      <c r="F54" s="10">
        <v>3.8704856255348399</v>
      </c>
    </row>
    <row r="55" spans="1:10" x14ac:dyDescent="0.2">
      <c r="A55" s="9" t="s">
        <v>416</v>
      </c>
      <c r="B55" s="9" t="s">
        <v>947</v>
      </c>
      <c r="C55" s="9" t="s">
        <v>161</v>
      </c>
      <c r="D55" s="9">
        <v>150</v>
      </c>
      <c r="E55" s="10">
        <v>1538.184</v>
      </c>
      <c r="F55" s="10">
        <v>3.5575145278471099</v>
      </c>
    </row>
    <row r="56" spans="1:10" x14ac:dyDescent="0.2">
      <c r="A56" s="9" t="s">
        <v>168</v>
      </c>
      <c r="B56" s="9" t="s">
        <v>788</v>
      </c>
      <c r="C56" s="9" t="s">
        <v>140</v>
      </c>
      <c r="D56" s="9">
        <v>14</v>
      </c>
      <c r="E56" s="10">
        <v>1508.8556000000001</v>
      </c>
      <c r="F56" s="10">
        <v>3.4896837552747102</v>
      </c>
    </row>
    <row r="57" spans="1:10" x14ac:dyDescent="0.2">
      <c r="A57" s="9" t="s">
        <v>163</v>
      </c>
      <c r="B57" s="9" t="s">
        <v>752</v>
      </c>
      <c r="C57" s="9" t="s">
        <v>149</v>
      </c>
      <c r="D57" s="9">
        <v>15</v>
      </c>
      <c r="E57" s="10">
        <v>1497.318</v>
      </c>
      <c r="F57" s="10">
        <v>3.4629995746978102</v>
      </c>
    </row>
    <row r="58" spans="1:10" x14ac:dyDescent="0.2">
      <c r="A58" s="9" t="s">
        <v>139</v>
      </c>
      <c r="B58" s="9" t="s">
        <v>1035</v>
      </c>
      <c r="C58" s="9" t="s">
        <v>140</v>
      </c>
      <c r="D58" s="9">
        <v>150</v>
      </c>
      <c r="E58" s="10">
        <v>1490.0909999999999</v>
      </c>
      <c r="F58" s="10">
        <v>3.4462849570104899</v>
      </c>
    </row>
    <row r="59" spans="1:10" x14ac:dyDescent="0.2">
      <c r="A59" s="9" t="s">
        <v>137</v>
      </c>
      <c r="B59" s="9" t="s">
        <v>948</v>
      </c>
      <c r="C59" s="9" t="s">
        <v>138</v>
      </c>
      <c r="D59" s="9">
        <v>150</v>
      </c>
      <c r="E59" s="10">
        <v>1485.6420000000001</v>
      </c>
      <c r="F59" s="10">
        <v>3.4359953023694398</v>
      </c>
    </row>
    <row r="60" spans="1:10" x14ac:dyDescent="0.2">
      <c r="A60" s="9" t="s">
        <v>154</v>
      </c>
      <c r="B60" s="9" t="s">
        <v>744</v>
      </c>
      <c r="C60" s="9" t="s">
        <v>144</v>
      </c>
      <c r="D60" s="9">
        <v>100</v>
      </c>
      <c r="E60" s="10">
        <v>1024.0129999999999</v>
      </c>
      <c r="F60" s="10">
        <v>2.3683389790846201</v>
      </c>
    </row>
    <row r="61" spans="1:10" x14ac:dyDescent="0.2">
      <c r="A61" s="9" t="s">
        <v>162</v>
      </c>
      <c r="B61" s="9" t="s">
        <v>949</v>
      </c>
      <c r="C61" s="9" t="s">
        <v>149</v>
      </c>
      <c r="D61" s="9">
        <v>100</v>
      </c>
      <c r="E61" s="10">
        <v>1013.643</v>
      </c>
      <c r="F61" s="10">
        <v>2.34435522574057</v>
      </c>
    </row>
    <row r="62" spans="1:10" x14ac:dyDescent="0.2">
      <c r="A62" s="9" t="s">
        <v>148</v>
      </c>
      <c r="B62" s="9" t="s">
        <v>950</v>
      </c>
      <c r="C62" s="9" t="s">
        <v>149</v>
      </c>
      <c r="D62" s="9">
        <v>100</v>
      </c>
      <c r="E62" s="10">
        <v>967.15099999999995</v>
      </c>
      <c r="F62" s="10">
        <v>2.23682845038166</v>
      </c>
    </row>
    <row r="63" spans="1:10" x14ac:dyDescent="0.2">
      <c r="A63" s="9" t="s">
        <v>415</v>
      </c>
      <c r="B63" s="9" t="s">
        <v>951</v>
      </c>
      <c r="C63" s="9" t="s">
        <v>149</v>
      </c>
      <c r="D63" s="9">
        <v>50</v>
      </c>
      <c r="E63" s="10">
        <v>501.65100000000001</v>
      </c>
      <c r="F63" s="10">
        <v>1.1602192718225099</v>
      </c>
    </row>
    <row r="64" spans="1:10" x14ac:dyDescent="0.2">
      <c r="A64" s="9" t="s">
        <v>143</v>
      </c>
      <c r="B64" s="9" t="s">
        <v>952</v>
      </c>
      <c r="C64" s="9" t="s">
        <v>144</v>
      </c>
      <c r="D64" s="9">
        <v>50</v>
      </c>
      <c r="E64" s="10">
        <v>499.15499999999997</v>
      </c>
      <c r="F64" s="10">
        <v>1.1544465188478901</v>
      </c>
    </row>
    <row r="65" spans="1:10" x14ac:dyDescent="0.2">
      <c r="A65" s="9" t="s">
        <v>191</v>
      </c>
      <c r="B65" s="9" t="s">
        <v>953</v>
      </c>
      <c r="C65" s="9" t="s">
        <v>149</v>
      </c>
      <c r="D65" s="9">
        <v>50</v>
      </c>
      <c r="E65" s="10">
        <v>496.18349999999998</v>
      </c>
      <c r="F65" s="10">
        <v>1.1475740286779901</v>
      </c>
    </row>
    <row r="66" spans="1:10" x14ac:dyDescent="0.2">
      <c r="A66" s="9" t="s">
        <v>157</v>
      </c>
      <c r="B66" s="9" t="s">
        <v>954</v>
      </c>
      <c r="C66" s="9" t="s">
        <v>158</v>
      </c>
      <c r="D66" s="9">
        <v>50</v>
      </c>
      <c r="E66" s="10">
        <v>495.43650000000002</v>
      </c>
      <c r="F66" s="10">
        <v>1.14584636582862</v>
      </c>
    </row>
    <row r="67" spans="1:10" x14ac:dyDescent="0.2">
      <c r="A67" s="9" t="s">
        <v>164</v>
      </c>
      <c r="B67" s="9" t="s">
        <v>955</v>
      </c>
      <c r="C67" s="9" t="s">
        <v>149</v>
      </c>
      <c r="D67" s="9">
        <v>50</v>
      </c>
      <c r="E67" s="10">
        <v>492.47250000000003</v>
      </c>
      <c r="F67" s="10">
        <v>1.1389912216712601</v>
      </c>
    </row>
    <row r="68" spans="1:10" x14ac:dyDescent="0.2">
      <c r="A68" s="9" t="s">
        <v>146</v>
      </c>
      <c r="B68" s="9" t="s">
        <v>815</v>
      </c>
      <c r="C68" s="9" t="s">
        <v>147</v>
      </c>
      <c r="D68" s="9">
        <v>30</v>
      </c>
      <c r="E68" s="35">
        <v>307.59660000000002</v>
      </c>
      <c r="F68" s="35">
        <v>0.71140993094218696</v>
      </c>
    </row>
    <row r="69" spans="1:10" x14ac:dyDescent="0.2">
      <c r="A69" s="8" t="s">
        <v>133</v>
      </c>
      <c r="B69" s="9"/>
      <c r="C69" s="9"/>
      <c r="D69" s="9"/>
      <c r="E69" s="46">
        <f>SUM(E51:E68)</f>
        <v>21610.829400000002</v>
      </c>
      <c r="F69" s="46">
        <f>SUM(F51:F68)</f>
        <v>49.981562380915072</v>
      </c>
      <c r="I69" s="2"/>
      <c r="J69" s="2"/>
    </row>
    <row r="70" spans="1:10" x14ac:dyDescent="0.2">
      <c r="A70" s="9"/>
      <c r="B70" s="9"/>
      <c r="C70" s="9"/>
      <c r="D70" s="9"/>
      <c r="E70" s="35"/>
      <c r="F70" s="35"/>
    </row>
    <row r="71" spans="1:10" x14ac:dyDescent="0.2">
      <c r="A71" s="8" t="s">
        <v>169</v>
      </c>
      <c r="B71" s="9"/>
      <c r="C71" s="9"/>
      <c r="D71" s="9"/>
      <c r="E71" s="35"/>
      <c r="F71" s="35"/>
    </row>
    <row r="72" spans="1:10" x14ac:dyDescent="0.2">
      <c r="A72" s="9" t="s">
        <v>170</v>
      </c>
      <c r="B72" s="9" t="s">
        <v>171</v>
      </c>
      <c r="C72" s="9" t="s">
        <v>172</v>
      </c>
      <c r="D72" s="9">
        <v>3000000</v>
      </c>
      <c r="E72" s="35">
        <v>2809.1759999999999</v>
      </c>
      <c r="F72" s="35">
        <v>6.4970669512096304</v>
      </c>
    </row>
    <row r="73" spans="1:10" x14ac:dyDescent="0.2">
      <c r="A73" s="9" t="s">
        <v>173</v>
      </c>
      <c r="B73" s="9" t="s">
        <v>174</v>
      </c>
      <c r="C73" s="9" t="s">
        <v>172</v>
      </c>
      <c r="D73" s="9">
        <v>250000</v>
      </c>
      <c r="E73" s="35">
        <v>240.94874999999999</v>
      </c>
      <c r="F73" s="35">
        <v>0.55726667199216895</v>
      </c>
    </row>
    <row r="74" spans="1:10" x14ac:dyDescent="0.2">
      <c r="A74" s="8" t="s">
        <v>133</v>
      </c>
      <c r="B74" s="9"/>
      <c r="C74" s="9"/>
      <c r="D74" s="9"/>
      <c r="E74" s="37">
        <f>SUM(E72:E73)</f>
        <v>3050.1247499999999</v>
      </c>
      <c r="F74" s="37">
        <f>SUM(F72:F73)</f>
        <v>7.0543336232017992</v>
      </c>
      <c r="I74" s="2"/>
      <c r="J74" s="2"/>
    </row>
    <row r="75" spans="1:10" x14ac:dyDescent="0.2">
      <c r="A75" s="9"/>
      <c r="B75" s="9"/>
      <c r="C75" s="9"/>
      <c r="D75" s="9"/>
      <c r="E75" s="35"/>
      <c r="F75" s="35"/>
    </row>
    <row r="76" spans="1:10" x14ac:dyDescent="0.2">
      <c r="A76" s="8" t="s">
        <v>133</v>
      </c>
      <c r="B76" s="9"/>
      <c r="C76" s="9"/>
      <c r="D76" s="9"/>
      <c r="E76" s="46">
        <v>41856.095733499998</v>
      </c>
      <c r="F76" s="37">
        <v>96.8048482176942</v>
      </c>
      <c r="I76" s="2"/>
      <c r="J76" s="2"/>
    </row>
    <row r="77" spans="1:10" x14ac:dyDescent="0.2">
      <c r="A77" s="9"/>
      <c r="B77" s="9"/>
      <c r="C77" s="9"/>
      <c r="D77" s="9"/>
      <c r="E77" s="49"/>
      <c r="F77" s="35"/>
    </row>
    <row r="78" spans="1:10" x14ac:dyDescent="0.2">
      <c r="A78" s="8" t="s">
        <v>175</v>
      </c>
      <c r="B78" s="9"/>
      <c r="C78" s="9"/>
      <c r="D78" s="9"/>
      <c r="E78" s="46">
        <v>1381.5027689999999</v>
      </c>
      <c r="F78" s="37">
        <v>3.2</v>
      </c>
      <c r="I78" s="2"/>
      <c r="J78" s="2"/>
    </row>
    <row r="79" spans="1:10" x14ac:dyDescent="0.2">
      <c r="A79" s="9"/>
      <c r="B79" s="9"/>
      <c r="C79" s="9"/>
      <c r="D79" s="9"/>
      <c r="E79" s="49"/>
      <c r="F79" s="35"/>
    </row>
    <row r="80" spans="1:10" x14ac:dyDescent="0.2">
      <c r="A80" s="13" t="s">
        <v>176</v>
      </c>
      <c r="B80" s="6"/>
      <c r="C80" s="6"/>
      <c r="D80" s="6"/>
      <c r="E80" s="47">
        <v>43237.602768999997</v>
      </c>
      <c r="F80" s="40">
        <f xml:space="preserve"> ROUND(SUM(F76:F79),2)</f>
        <v>100</v>
      </c>
      <c r="I80" s="2"/>
      <c r="J80" s="2"/>
    </row>
    <row r="81" spans="1:6" x14ac:dyDescent="0.2">
      <c r="E81" s="42"/>
      <c r="F81" s="52" t="s">
        <v>178</v>
      </c>
    </row>
    <row r="82" spans="1:6" x14ac:dyDescent="0.2">
      <c r="A82" s="1" t="s">
        <v>179</v>
      </c>
      <c r="E82" s="42"/>
      <c r="F82" s="42"/>
    </row>
    <row r="83" spans="1:6" x14ac:dyDescent="0.2">
      <c r="A83" s="1" t="s">
        <v>180</v>
      </c>
      <c r="E83" s="42"/>
      <c r="F83" s="42"/>
    </row>
    <row r="84" spans="1:6" x14ac:dyDescent="0.2">
      <c r="A84" s="1" t="s">
        <v>648</v>
      </c>
    </row>
    <row r="85" spans="1:6" x14ac:dyDescent="0.2">
      <c r="A85" s="3" t="s">
        <v>624</v>
      </c>
      <c r="D85" s="15">
        <v>19.242899999999999</v>
      </c>
    </row>
    <row r="86" spans="1:6" x14ac:dyDescent="0.2">
      <c r="A86" s="3" t="s">
        <v>663</v>
      </c>
      <c r="D86" s="15">
        <v>120.1062</v>
      </c>
    </row>
    <row r="87" spans="1:6" x14ac:dyDescent="0.2">
      <c r="A87" s="3" t="s">
        <v>623</v>
      </c>
      <c r="D87" s="15">
        <v>18.627099999999999</v>
      </c>
    </row>
    <row r="88" spans="1:6" x14ac:dyDescent="0.2">
      <c r="A88" s="3" t="s">
        <v>662</v>
      </c>
      <c r="D88" s="15">
        <v>116.523</v>
      </c>
    </row>
    <row r="90" spans="1:6" x14ac:dyDescent="0.2">
      <c r="A90" s="1" t="s">
        <v>181</v>
      </c>
    </row>
    <row r="91" spans="1:6" x14ac:dyDescent="0.2">
      <c r="A91" s="3" t="s">
        <v>662</v>
      </c>
      <c r="D91" s="15">
        <v>122.0026</v>
      </c>
    </row>
    <row r="92" spans="1:6" x14ac:dyDescent="0.2">
      <c r="A92" s="3" t="s">
        <v>623</v>
      </c>
      <c r="D92" s="15">
        <v>19.5031</v>
      </c>
    </row>
    <row r="93" spans="1:6" x14ac:dyDescent="0.2">
      <c r="A93" s="3" t="s">
        <v>663</v>
      </c>
      <c r="D93" s="15">
        <v>126.241</v>
      </c>
    </row>
    <row r="94" spans="1:6" x14ac:dyDescent="0.2">
      <c r="A94" s="3" t="s">
        <v>624</v>
      </c>
      <c r="D94" s="15">
        <v>20.220300000000002</v>
      </c>
    </row>
    <row r="96" spans="1:6" x14ac:dyDescent="0.2">
      <c r="A96" s="1" t="s">
        <v>182</v>
      </c>
      <c r="D96" s="16" t="s">
        <v>183</v>
      </c>
    </row>
    <row r="98" spans="1:5" x14ac:dyDescent="0.2">
      <c r="A98" s="1" t="s">
        <v>184</v>
      </c>
      <c r="D98" s="17">
        <v>4.0893335229303061</v>
      </c>
      <c r="E98" s="2" t="s">
        <v>185</v>
      </c>
    </row>
  </sheetData>
  <sortState ref="A51:F68">
    <sortCondition descending="1" ref="F51:F68"/>
  </sortState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28" t="s">
        <v>419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36280</v>
      </c>
      <c r="E7" s="10">
        <v>679.30672000000004</v>
      </c>
      <c r="F7" s="10">
        <v>1.56107861935273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116076</v>
      </c>
      <c r="E8" s="10">
        <v>654.61060199999997</v>
      </c>
      <c r="F8" s="10">
        <v>1.5043257849470699</v>
      </c>
    </row>
    <row r="9" spans="1:6" x14ac:dyDescent="0.2">
      <c r="A9" s="9" t="s">
        <v>24</v>
      </c>
      <c r="B9" s="9" t="s">
        <v>25</v>
      </c>
      <c r="C9" s="9" t="s">
        <v>26</v>
      </c>
      <c r="D9" s="9">
        <v>100000</v>
      </c>
      <c r="E9" s="10">
        <v>529.65</v>
      </c>
      <c r="F9" s="10">
        <v>1.21716047611037</v>
      </c>
    </row>
    <row r="10" spans="1:6" x14ac:dyDescent="0.2">
      <c r="A10" s="9" t="s">
        <v>14</v>
      </c>
      <c r="B10" s="9" t="s">
        <v>15</v>
      </c>
      <c r="C10" s="9" t="s">
        <v>16</v>
      </c>
      <c r="D10" s="9">
        <v>55860</v>
      </c>
      <c r="E10" s="10">
        <v>419.56446</v>
      </c>
      <c r="F10" s="10">
        <v>0.96417875557932797</v>
      </c>
    </row>
    <row r="11" spans="1:6" x14ac:dyDescent="0.2">
      <c r="A11" s="9" t="s">
        <v>32</v>
      </c>
      <c r="B11" s="9" t="s">
        <v>33</v>
      </c>
      <c r="C11" s="9" t="s">
        <v>34</v>
      </c>
      <c r="D11" s="9">
        <v>40197</v>
      </c>
      <c r="E11" s="10">
        <v>418.8728385</v>
      </c>
      <c r="F11" s="10">
        <v>0.962589377019472</v>
      </c>
    </row>
    <row r="12" spans="1:6" x14ac:dyDescent="0.2">
      <c r="A12" s="9" t="s">
        <v>407</v>
      </c>
      <c r="B12" s="9" t="s">
        <v>408</v>
      </c>
      <c r="C12" s="9" t="s">
        <v>21</v>
      </c>
      <c r="D12" s="9">
        <v>67697</v>
      </c>
      <c r="E12" s="10">
        <v>389.1562045</v>
      </c>
      <c r="F12" s="10">
        <v>0.894299161994761</v>
      </c>
    </row>
    <row r="13" spans="1:6" x14ac:dyDescent="0.2">
      <c r="A13" s="9" t="s">
        <v>47</v>
      </c>
      <c r="B13" s="9" t="s">
        <v>48</v>
      </c>
      <c r="C13" s="9" t="s">
        <v>49</v>
      </c>
      <c r="D13" s="9">
        <v>170586</v>
      </c>
      <c r="E13" s="10">
        <v>388.08314999999999</v>
      </c>
      <c r="F13" s="10">
        <v>0.89183323255812896</v>
      </c>
    </row>
    <row r="14" spans="1:6" x14ac:dyDescent="0.2">
      <c r="A14" s="9" t="s">
        <v>17</v>
      </c>
      <c r="B14" s="9" t="s">
        <v>18</v>
      </c>
      <c r="C14" s="9" t="s">
        <v>11</v>
      </c>
      <c r="D14" s="9">
        <v>30909</v>
      </c>
      <c r="E14" s="10">
        <v>312.24271800000002</v>
      </c>
      <c r="F14" s="10">
        <v>0.71754837213797196</v>
      </c>
    </row>
    <row r="15" spans="1:6" x14ac:dyDescent="0.2">
      <c r="A15" s="9" t="s">
        <v>79</v>
      </c>
      <c r="B15" s="9" t="s">
        <v>80</v>
      </c>
      <c r="C15" s="9" t="s">
        <v>52</v>
      </c>
      <c r="D15" s="9">
        <v>60000</v>
      </c>
      <c r="E15" s="10">
        <v>310.62</v>
      </c>
      <c r="F15" s="10">
        <v>0.71381929026603197</v>
      </c>
    </row>
    <row r="16" spans="1:6" x14ac:dyDescent="0.2">
      <c r="A16" s="9" t="s">
        <v>73</v>
      </c>
      <c r="B16" s="9" t="s">
        <v>74</v>
      </c>
      <c r="C16" s="9" t="s">
        <v>75</v>
      </c>
      <c r="D16" s="9">
        <v>26000</v>
      </c>
      <c r="E16" s="10">
        <v>310.47899999999998</v>
      </c>
      <c r="F16" s="10">
        <v>0.71349526567029598</v>
      </c>
    </row>
    <row r="17" spans="1:6" x14ac:dyDescent="0.2">
      <c r="A17" s="9" t="s">
        <v>22</v>
      </c>
      <c r="B17" s="9" t="s">
        <v>23</v>
      </c>
      <c r="C17" s="9" t="s">
        <v>11</v>
      </c>
      <c r="D17" s="9">
        <v>96034</v>
      </c>
      <c r="E17" s="10">
        <v>297.60936600000002</v>
      </c>
      <c r="F17" s="10">
        <v>0.68392024471908996</v>
      </c>
    </row>
    <row r="18" spans="1:6" x14ac:dyDescent="0.2">
      <c r="A18" s="9" t="s">
        <v>76</v>
      </c>
      <c r="B18" s="9" t="s">
        <v>77</v>
      </c>
      <c r="C18" s="9" t="s">
        <v>78</v>
      </c>
      <c r="D18" s="9">
        <v>40000</v>
      </c>
      <c r="E18" s="10">
        <v>262.36</v>
      </c>
      <c r="F18" s="10">
        <v>0.60291555274675201</v>
      </c>
    </row>
    <row r="19" spans="1:6" x14ac:dyDescent="0.2">
      <c r="A19" s="9" t="s">
        <v>37</v>
      </c>
      <c r="B19" s="9" t="s">
        <v>38</v>
      </c>
      <c r="C19" s="9" t="s">
        <v>39</v>
      </c>
      <c r="D19" s="9">
        <v>10300</v>
      </c>
      <c r="E19" s="10">
        <v>248.6626</v>
      </c>
      <c r="F19" s="10">
        <v>0.57143828680608499</v>
      </c>
    </row>
    <row r="20" spans="1:6" x14ac:dyDescent="0.2">
      <c r="A20" s="9" t="s">
        <v>57</v>
      </c>
      <c r="B20" s="9" t="s">
        <v>58</v>
      </c>
      <c r="C20" s="9" t="s">
        <v>16</v>
      </c>
      <c r="D20" s="9">
        <v>6500</v>
      </c>
      <c r="E20" s="10">
        <v>246.03475</v>
      </c>
      <c r="F20" s="10">
        <v>0.56539936457980999</v>
      </c>
    </row>
    <row r="21" spans="1:6" x14ac:dyDescent="0.2">
      <c r="A21" s="9" t="s">
        <v>62</v>
      </c>
      <c r="B21" s="9" t="s">
        <v>63</v>
      </c>
      <c r="C21" s="9" t="s">
        <v>64</v>
      </c>
      <c r="D21" s="9">
        <v>142397</v>
      </c>
      <c r="E21" s="10">
        <v>245.5636265</v>
      </c>
      <c r="F21" s="10">
        <v>0.56431670073846796</v>
      </c>
    </row>
    <row r="22" spans="1:6" x14ac:dyDescent="0.2">
      <c r="A22" s="9" t="s">
        <v>107</v>
      </c>
      <c r="B22" s="9" t="s">
        <v>108</v>
      </c>
      <c r="C22" s="9" t="s">
        <v>109</v>
      </c>
      <c r="D22" s="9">
        <v>25000</v>
      </c>
      <c r="E22" s="10">
        <v>225.55</v>
      </c>
      <c r="F22" s="10">
        <v>0.51832445083865697</v>
      </c>
    </row>
    <row r="23" spans="1:6" x14ac:dyDescent="0.2">
      <c r="A23" s="9" t="s">
        <v>110</v>
      </c>
      <c r="B23" s="9" t="s">
        <v>111</v>
      </c>
      <c r="C23" s="9" t="s">
        <v>34</v>
      </c>
      <c r="D23" s="9">
        <v>22516</v>
      </c>
      <c r="E23" s="10">
        <v>200.50497999999999</v>
      </c>
      <c r="F23" s="10">
        <v>0.460769823315965</v>
      </c>
    </row>
    <row r="24" spans="1:6" x14ac:dyDescent="0.2">
      <c r="A24" s="9" t="s">
        <v>65</v>
      </c>
      <c r="B24" s="9" t="s">
        <v>66</v>
      </c>
      <c r="C24" s="9" t="s">
        <v>16</v>
      </c>
      <c r="D24" s="9">
        <v>25761</v>
      </c>
      <c r="E24" s="10">
        <v>198.54002700000001</v>
      </c>
      <c r="F24" s="10">
        <v>0.45625426940486402</v>
      </c>
    </row>
    <row r="25" spans="1:6" x14ac:dyDescent="0.2">
      <c r="A25" s="9" t="s">
        <v>43</v>
      </c>
      <c r="B25" s="9" t="s">
        <v>44</v>
      </c>
      <c r="C25" s="9" t="s">
        <v>11</v>
      </c>
      <c r="D25" s="9">
        <v>62881</v>
      </c>
      <c r="E25" s="10">
        <v>198.16947149999999</v>
      </c>
      <c r="F25" s="10">
        <v>0.45540271553191902</v>
      </c>
    </row>
    <row r="26" spans="1:6" x14ac:dyDescent="0.2">
      <c r="A26" s="9" t="s">
        <v>85</v>
      </c>
      <c r="B26" s="9" t="s">
        <v>86</v>
      </c>
      <c r="C26" s="9" t="s">
        <v>39</v>
      </c>
      <c r="D26" s="9">
        <v>45000</v>
      </c>
      <c r="E26" s="10">
        <v>195.07499999999999</v>
      </c>
      <c r="F26" s="10">
        <v>0.44829147527089802</v>
      </c>
    </row>
    <row r="27" spans="1:6" x14ac:dyDescent="0.2">
      <c r="A27" s="9" t="s">
        <v>90</v>
      </c>
      <c r="B27" s="9" t="s">
        <v>91</v>
      </c>
      <c r="C27" s="9" t="s">
        <v>21</v>
      </c>
      <c r="D27" s="9">
        <v>16810</v>
      </c>
      <c r="E27" s="10">
        <v>194.74385000000001</v>
      </c>
      <c r="F27" s="10">
        <v>0.44753047708027399</v>
      </c>
    </row>
    <row r="28" spans="1:6" x14ac:dyDescent="0.2">
      <c r="A28" s="9" t="s">
        <v>67</v>
      </c>
      <c r="B28" s="9" t="s">
        <v>68</v>
      </c>
      <c r="C28" s="9" t="s">
        <v>11</v>
      </c>
      <c r="D28" s="9">
        <v>59075</v>
      </c>
      <c r="E28" s="10">
        <v>185.49549999999999</v>
      </c>
      <c r="F28" s="10">
        <v>0.42627733615846602</v>
      </c>
    </row>
    <row r="29" spans="1:6" x14ac:dyDescent="0.2">
      <c r="A29" s="9" t="s">
        <v>53</v>
      </c>
      <c r="B29" s="9" t="s">
        <v>54</v>
      </c>
      <c r="C29" s="9" t="s">
        <v>11</v>
      </c>
      <c r="D29" s="9">
        <v>11159</v>
      </c>
      <c r="E29" s="10">
        <v>184.00075100000001</v>
      </c>
      <c r="F29" s="10">
        <v>0.42284233303469498</v>
      </c>
    </row>
    <row r="30" spans="1:6" x14ac:dyDescent="0.2">
      <c r="A30" s="9" t="s">
        <v>87</v>
      </c>
      <c r="B30" s="9" t="s">
        <v>88</v>
      </c>
      <c r="C30" s="9" t="s">
        <v>89</v>
      </c>
      <c r="D30" s="9">
        <v>102025</v>
      </c>
      <c r="E30" s="10">
        <v>181.45146249999999</v>
      </c>
      <c r="F30" s="10">
        <v>0.41698394881039103</v>
      </c>
    </row>
    <row r="31" spans="1:6" x14ac:dyDescent="0.2">
      <c r="A31" s="9" t="s">
        <v>409</v>
      </c>
      <c r="B31" s="9" t="s">
        <v>410</v>
      </c>
      <c r="C31" s="9" t="s">
        <v>411</v>
      </c>
      <c r="D31" s="9">
        <v>20015</v>
      </c>
      <c r="E31" s="10">
        <v>180.51528500000001</v>
      </c>
      <c r="F31" s="10">
        <v>0.414832569122627</v>
      </c>
    </row>
    <row r="32" spans="1:6" x14ac:dyDescent="0.2">
      <c r="A32" s="9" t="s">
        <v>27</v>
      </c>
      <c r="B32" s="9" t="s">
        <v>28</v>
      </c>
      <c r="C32" s="9" t="s">
        <v>16</v>
      </c>
      <c r="D32" s="9">
        <v>40000</v>
      </c>
      <c r="E32" s="10">
        <v>172.74</v>
      </c>
      <c r="F32" s="10">
        <v>0.396964600478251</v>
      </c>
    </row>
    <row r="33" spans="1:10" x14ac:dyDescent="0.2">
      <c r="A33" s="9" t="s">
        <v>116</v>
      </c>
      <c r="B33" s="9" t="s">
        <v>117</v>
      </c>
      <c r="C33" s="9" t="s">
        <v>21</v>
      </c>
      <c r="D33" s="9">
        <v>52290</v>
      </c>
      <c r="E33" s="10">
        <v>168.63525000000001</v>
      </c>
      <c r="F33" s="10">
        <v>0.38753169296515</v>
      </c>
    </row>
    <row r="34" spans="1:10" x14ac:dyDescent="0.2">
      <c r="A34" s="9" t="s">
        <v>83</v>
      </c>
      <c r="B34" s="9" t="s">
        <v>84</v>
      </c>
      <c r="C34" s="9" t="s">
        <v>75</v>
      </c>
      <c r="D34" s="9">
        <v>17000</v>
      </c>
      <c r="E34" s="10">
        <v>142.834</v>
      </c>
      <c r="F34" s="10">
        <v>0.32823921352732699</v>
      </c>
    </row>
    <row r="35" spans="1:10" x14ac:dyDescent="0.2">
      <c r="A35" s="9" t="s">
        <v>112</v>
      </c>
      <c r="B35" s="9" t="s">
        <v>113</v>
      </c>
      <c r="C35" s="9" t="s">
        <v>39</v>
      </c>
      <c r="D35" s="9">
        <v>21942</v>
      </c>
      <c r="E35" s="10">
        <v>125.32173299999999</v>
      </c>
      <c r="F35" s="10">
        <v>0.28799520476778401</v>
      </c>
    </row>
    <row r="36" spans="1:10" x14ac:dyDescent="0.2">
      <c r="A36" s="9" t="s">
        <v>81</v>
      </c>
      <c r="B36" s="9" t="s">
        <v>82</v>
      </c>
      <c r="C36" s="9" t="s">
        <v>21</v>
      </c>
      <c r="D36" s="9">
        <v>10000</v>
      </c>
      <c r="E36" s="10">
        <v>107.9</v>
      </c>
      <c r="F36" s="10">
        <v>0.24795924737526501</v>
      </c>
    </row>
    <row r="37" spans="1:10" x14ac:dyDescent="0.2">
      <c r="A37" s="9" t="s">
        <v>126</v>
      </c>
      <c r="B37" s="9" t="s">
        <v>127</v>
      </c>
      <c r="C37" s="9" t="s">
        <v>123</v>
      </c>
      <c r="D37" s="9">
        <v>77000</v>
      </c>
      <c r="E37" s="10">
        <v>105.105</v>
      </c>
      <c r="F37" s="10">
        <v>0.241536206630002</v>
      </c>
    </row>
    <row r="38" spans="1:10" x14ac:dyDescent="0.2">
      <c r="A38" s="9" t="s">
        <v>105</v>
      </c>
      <c r="B38" s="9" t="s">
        <v>106</v>
      </c>
      <c r="C38" s="9" t="s">
        <v>21</v>
      </c>
      <c r="D38" s="9">
        <v>9526</v>
      </c>
      <c r="E38" s="10">
        <v>104.786</v>
      </c>
      <c r="F38" s="10">
        <v>0.24080312970773399</v>
      </c>
    </row>
    <row r="39" spans="1:10" x14ac:dyDescent="0.2">
      <c r="A39" s="9" t="s">
        <v>103</v>
      </c>
      <c r="B39" s="9" t="s">
        <v>104</v>
      </c>
      <c r="C39" s="9" t="s">
        <v>11</v>
      </c>
      <c r="D39" s="9">
        <v>70000</v>
      </c>
      <c r="E39" s="10">
        <v>87.64</v>
      </c>
      <c r="F39" s="10">
        <v>0.20140081964752801</v>
      </c>
    </row>
    <row r="40" spans="1:10" x14ac:dyDescent="0.2">
      <c r="A40" s="9" t="s">
        <v>124</v>
      </c>
      <c r="B40" s="9" t="s">
        <v>125</v>
      </c>
      <c r="C40" s="9" t="s">
        <v>123</v>
      </c>
      <c r="D40" s="9">
        <v>30000</v>
      </c>
      <c r="E40" s="10">
        <v>70.694999999999993</v>
      </c>
      <c r="F40" s="10">
        <v>0.162460416989753</v>
      </c>
    </row>
    <row r="41" spans="1:10" x14ac:dyDescent="0.2">
      <c r="A41" s="9" t="s">
        <v>412</v>
      </c>
      <c r="B41" s="9" t="s">
        <v>413</v>
      </c>
      <c r="C41" s="9" t="s">
        <v>414</v>
      </c>
      <c r="D41" s="9">
        <v>581</v>
      </c>
      <c r="E41" s="10">
        <v>1.5277395</v>
      </c>
      <c r="F41" s="11" t="s">
        <v>177</v>
      </c>
    </row>
    <row r="42" spans="1:10" x14ac:dyDescent="0.2">
      <c r="A42" s="8" t="s">
        <v>133</v>
      </c>
      <c r="B42" s="9"/>
      <c r="C42" s="9"/>
      <c r="D42" s="9"/>
      <c r="E42" s="46">
        <f>SUM(E7:E41)</f>
        <v>8744.0470849999965</v>
      </c>
      <c r="F42" s="46">
        <f>SUM(F7:F41)</f>
        <v>20.090718415883916</v>
      </c>
      <c r="G42" s="36"/>
      <c r="H42" s="36"/>
      <c r="I42" s="42"/>
      <c r="J42" s="42"/>
    </row>
    <row r="43" spans="1:10" x14ac:dyDescent="0.2">
      <c r="A43" s="9"/>
      <c r="B43" s="9"/>
      <c r="C43" s="9"/>
      <c r="D43" s="9"/>
      <c r="E43" s="35"/>
      <c r="F43" s="35"/>
      <c r="G43" s="36"/>
      <c r="H43" s="36"/>
      <c r="I43" s="36"/>
      <c r="J43" s="36"/>
    </row>
    <row r="44" spans="1:10" x14ac:dyDescent="0.2">
      <c r="A44" s="8" t="s">
        <v>134</v>
      </c>
      <c r="B44" s="9"/>
      <c r="C44" s="9"/>
      <c r="D44" s="9"/>
      <c r="E44" s="35"/>
      <c r="F44" s="35"/>
      <c r="G44" s="36"/>
      <c r="H44" s="36"/>
      <c r="I44" s="36"/>
      <c r="J44" s="36"/>
    </row>
    <row r="45" spans="1:10" x14ac:dyDescent="0.2">
      <c r="A45" s="8" t="s">
        <v>8</v>
      </c>
      <c r="B45" s="9"/>
      <c r="C45" s="9"/>
      <c r="D45" s="9"/>
      <c r="E45" s="35"/>
      <c r="F45" s="35"/>
      <c r="G45" s="36"/>
      <c r="H45" s="36"/>
      <c r="I45" s="36"/>
      <c r="J45" s="36"/>
    </row>
    <row r="46" spans="1:10" x14ac:dyDescent="0.2">
      <c r="A46" s="8"/>
      <c r="B46" s="9"/>
      <c r="C46" s="9"/>
      <c r="D46" s="9"/>
      <c r="E46" s="35"/>
      <c r="F46" s="35"/>
      <c r="G46" s="36"/>
      <c r="H46" s="36"/>
      <c r="I46" s="36"/>
      <c r="J46" s="36"/>
    </row>
    <row r="47" spans="1:10" x14ac:dyDescent="0.2">
      <c r="A47" s="9" t="s">
        <v>222</v>
      </c>
      <c r="B47" s="9" t="s">
        <v>765</v>
      </c>
      <c r="C47" s="9" t="s">
        <v>190</v>
      </c>
      <c r="D47" s="9">
        <v>300</v>
      </c>
      <c r="E47" s="49">
        <v>3016.0590000000002</v>
      </c>
      <c r="F47" s="35">
        <v>6.9310446680203404</v>
      </c>
      <c r="G47" s="36"/>
      <c r="H47" s="36"/>
      <c r="I47" s="36"/>
      <c r="J47" s="36"/>
    </row>
    <row r="48" spans="1:10" x14ac:dyDescent="0.2">
      <c r="A48" s="9" t="s">
        <v>163</v>
      </c>
      <c r="B48" s="9" t="s">
        <v>752</v>
      </c>
      <c r="C48" s="9" t="s">
        <v>149</v>
      </c>
      <c r="D48" s="9">
        <v>30</v>
      </c>
      <c r="E48" s="49">
        <v>2994.636</v>
      </c>
      <c r="F48" s="35">
        <v>6.8818136118894797</v>
      </c>
      <c r="G48" s="36"/>
      <c r="H48" s="36"/>
      <c r="I48" s="36"/>
      <c r="J48" s="36"/>
    </row>
    <row r="49" spans="1:10" x14ac:dyDescent="0.2">
      <c r="A49" s="9" t="s">
        <v>137</v>
      </c>
      <c r="B49" s="9" t="s">
        <v>948</v>
      </c>
      <c r="C49" s="9" t="s">
        <v>138</v>
      </c>
      <c r="D49" s="9">
        <v>250</v>
      </c>
      <c r="E49" s="49">
        <v>2476.0700000000002</v>
      </c>
      <c r="F49" s="35">
        <v>5.6901246862694403</v>
      </c>
      <c r="G49" s="36"/>
      <c r="H49" s="36"/>
      <c r="I49" s="36"/>
      <c r="J49" s="36"/>
    </row>
    <row r="50" spans="1:10" x14ac:dyDescent="0.2">
      <c r="A50" s="9" t="s">
        <v>141</v>
      </c>
      <c r="B50" s="9" t="s">
        <v>945</v>
      </c>
      <c r="C50" s="9" t="s">
        <v>142</v>
      </c>
      <c r="D50" s="9">
        <v>200</v>
      </c>
      <c r="E50" s="49">
        <v>2016.182</v>
      </c>
      <c r="F50" s="35">
        <v>4.6332805495046996</v>
      </c>
      <c r="G50" s="36"/>
      <c r="H50" s="36"/>
      <c r="I50" s="36"/>
      <c r="J50" s="36"/>
    </row>
    <row r="51" spans="1:10" x14ac:dyDescent="0.2">
      <c r="A51" s="9" t="s">
        <v>151</v>
      </c>
      <c r="B51" s="9" t="s">
        <v>802</v>
      </c>
      <c r="C51" s="9" t="s">
        <v>140</v>
      </c>
      <c r="D51" s="9">
        <v>200</v>
      </c>
      <c r="E51" s="49">
        <v>1992.854</v>
      </c>
      <c r="F51" s="35">
        <v>4.57967171426123</v>
      </c>
      <c r="G51" s="36"/>
      <c r="H51" s="36"/>
      <c r="I51" s="36"/>
      <c r="J51" s="36"/>
    </row>
    <row r="52" spans="1:10" x14ac:dyDescent="0.2">
      <c r="A52" s="9" t="s">
        <v>159</v>
      </c>
      <c r="B52" s="9" t="s">
        <v>854</v>
      </c>
      <c r="C52" s="9" t="s">
        <v>147</v>
      </c>
      <c r="D52" s="9">
        <v>180</v>
      </c>
      <c r="E52" s="49">
        <v>1836.7739999999999</v>
      </c>
      <c r="F52" s="35">
        <v>4.2209925731089504</v>
      </c>
      <c r="G52" s="36"/>
      <c r="H52" s="36"/>
      <c r="I52" s="36"/>
      <c r="J52" s="36"/>
    </row>
    <row r="53" spans="1:10" x14ac:dyDescent="0.2">
      <c r="A53" s="9" t="s">
        <v>154</v>
      </c>
      <c r="B53" s="9" t="s">
        <v>744</v>
      </c>
      <c r="C53" s="9" t="s">
        <v>144</v>
      </c>
      <c r="D53" s="9">
        <v>170</v>
      </c>
      <c r="E53" s="49">
        <v>1740.8221000000001</v>
      </c>
      <c r="F53" s="35">
        <v>4.0004906184451201</v>
      </c>
      <c r="G53" s="36"/>
      <c r="H53" s="36"/>
      <c r="I53" s="36"/>
      <c r="J53" s="36"/>
    </row>
    <row r="54" spans="1:10" x14ac:dyDescent="0.2">
      <c r="A54" s="9" t="s">
        <v>415</v>
      </c>
      <c r="B54" s="9" t="s">
        <v>951</v>
      </c>
      <c r="C54" s="9" t="s">
        <v>149</v>
      </c>
      <c r="D54" s="9">
        <v>150</v>
      </c>
      <c r="E54" s="49">
        <v>1504.953</v>
      </c>
      <c r="F54" s="35">
        <v>3.4584523930968198</v>
      </c>
      <c r="G54" s="36"/>
      <c r="H54" s="36"/>
      <c r="I54" s="36"/>
      <c r="J54" s="36"/>
    </row>
    <row r="55" spans="1:10" x14ac:dyDescent="0.2">
      <c r="A55" s="9" t="s">
        <v>139</v>
      </c>
      <c r="B55" s="9" t="s">
        <v>1035</v>
      </c>
      <c r="C55" s="9" t="s">
        <v>140</v>
      </c>
      <c r="D55" s="9">
        <v>150</v>
      </c>
      <c r="E55" s="49">
        <v>1490.0909999999999</v>
      </c>
      <c r="F55" s="35">
        <v>3.42429882187818</v>
      </c>
      <c r="G55" s="36"/>
      <c r="H55" s="36"/>
      <c r="I55" s="36"/>
      <c r="J55" s="36"/>
    </row>
    <row r="56" spans="1:10" x14ac:dyDescent="0.2">
      <c r="A56" s="9" t="s">
        <v>145</v>
      </c>
      <c r="B56" s="9" t="s">
        <v>768</v>
      </c>
      <c r="C56" s="9" t="s">
        <v>140</v>
      </c>
      <c r="D56" s="9">
        <v>130</v>
      </c>
      <c r="E56" s="49">
        <v>1287.9308000000001</v>
      </c>
      <c r="F56" s="35">
        <v>2.95972522557389</v>
      </c>
      <c r="G56" s="36"/>
      <c r="H56" s="36"/>
      <c r="I56" s="36"/>
      <c r="J56" s="36"/>
    </row>
    <row r="57" spans="1:10" x14ac:dyDescent="0.2">
      <c r="A57" s="9" t="s">
        <v>416</v>
      </c>
      <c r="B57" s="9" t="s">
        <v>947</v>
      </c>
      <c r="C57" s="9" t="s">
        <v>161</v>
      </c>
      <c r="D57" s="9">
        <v>100</v>
      </c>
      <c r="E57" s="49">
        <v>1025.4559999999999</v>
      </c>
      <c r="F57" s="35">
        <v>2.3565458570570001</v>
      </c>
      <c r="G57" s="36"/>
      <c r="H57" s="36"/>
      <c r="I57" s="36"/>
      <c r="J57" s="36"/>
    </row>
    <row r="58" spans="1:10" x14ac:dyDescent="0.2">
      <c r="A58" s="9" t="s">
        <v>417</v>
      </c>
      <c r="B58" s="9" t="s">
        <v>956</v>
      </c>
      <c r="C58" s="9" t="s">
        <v>149</v>
      </c>
      <c r="D58" s="9">
        <v>100</v>
      </c>
      <c r="E58" s="49">
        <v>1015.628</v>
      </c>
      <c r="F58" s="35">
        <v>2.33396065332016</v>
      </c>
      <c r="G58" s="36"/>
      <c r="H58" s="36"/>
      <c r="I58" s="36"/>
      <c r="J58" s="36"/>
    </row>
    <row r="59" spans="1:10" x14ac:dyDescent="0.2">
      <c r="A59" s="9" t="s">
        <v>162</v>
      </c>
      <c r="B59" s="9" t="s">
        <v>949</v>
      </c>
      <c r="C59" s="9" t="s">
        <v>149</v>
      </c>
      <c r="D59" s="9">
        <v>100</v>
      </c>
      <c r="E59" s="49">
        <v>1013.643</v>
      </c>
      <c r="F59" s="35">
        <v>2.3293990304653001</v>
      </c>
      <c r="G59" s="36"/>
      <c r="H59" s="36"/>
      <c r="I59" s="36"/>
      <c r="J59" s="36"/>
    </row>
    <row r="60" spans="1:10" x14ac:dyDescent="0.2">
      <c r="A60" s="9" t="s">
        <v>191</v>
      </c>
      <c r="B60" s="9" t="s">
        <v>953</v>
      </c>
      <c r="C60" s="9" t="s">
        <v>149</v>
      </c>
      <c r="D60" s="9">
        <v>100</v>
      </c>
      <c r="E60" s="49">
        <v>992.36699999999996</v>
      </c>
      <c r="F60" s="35">
        <v>2.2805057872108399</v>
      </c>
      <c r="G60" s="36"/>
      <c r="H60" s="36"/>
      <c r="I60" s="36"/>
      <c r="J60" s="36"/>
    </row>
    <row r="61" spans="1:10" x14ac:dyDescent="0.2">
      <c r="A61" s="9" t="s">
        <v>148</v>
      </c>
      <c r="B61" s="9" t="s">
        <v>950</v>
      </c>
      <c r="C61" s="9" t="s">
        <v>149</v>
      </c>
      <c r="D61" s="9">
        <v>90</v>
      </c>
      <c r="E61" s="49">
        <v>870.43589999999995</v>
      </c>
      <c r="F61" s="35">
        <v>2.0003024156849998</v>
      </c>
      <c r="G61" s="36"/>
      <c r="H61" s="36"/>
      <c r="I61" s="36"/>
      <c r="J61" s="36"/>
    </row>
    <row r="62" spans="1:10" x14ac:dyDescent="0.2">
      <c r="A62" s="9" t="s">
        <v>152</v>
      </c>
      <c r="B62" s="9" t="s">
        <v>913</v>
      </c>
      <c r="C62" s="9" t="s">
        <v>153</v>
      </c>
      <c r="D62" s="9">
        <v>70</v>
      </c>
      <c r="E62" s="49">
        <v>736.78989999999999</v>
      </c>
      <c r="F62" s="35">
        <v>1.69317765595641</v>
      </c>
      <c r="G62" s="36"/>
      <c r="H62" s="36"/>
      <c r="I62" s="36"/>
      <c r="J62" s="36"/>
    </row>
    <row r="63" spans="1:10" x14ac:dyDescent="0.2">
      <c r="A63" s="9" t="s">
        <v>418</v>
      </c>
      <c r="B63" s="9" t="s">
        <v>957</v>
      </c>
      <c r="C63" s="9" t="s">
        <v>215</v>
      </c>
      <c r="D63" s="9">
        <v>50</v>
      </c>
      <c r="E63" s="49">
        <v>513.99699999999996</v>
      </c>
      <c r="F63" s="35">
        <v>1.1811891498901199</v>
      </c>
      <c r="G63" s="36"/>
      <c r="H63" s="36"/>
      <c r="I63" s="36"/>
      <c r="J63" s="36"/>
    </row>
    <row r="64" spans="1:10" x14ac:dyDescent="0.2">
      <c r="A64" s="9" t="s">
        <v>321</v>
      </c>
      <c r="B64" s="9" t="s">
        <v>677</v>
      </c>
      <c r="C64" s="9" t="s">
        <v>140</v>
      </c>
      <c r="D64" s="9">
        <v>50</v>
      </c>
      <c r="E64" s="49">
        <v>500</v>
      </c>
      <c r="F64" s="35">
        <v>1.1490233891346899</v>
      </c>
      <c r="G64" s="36"/>
      <c r="H64" s="36"/>
      <c r="I64" s="36"/>
      <c r="J64" s="36"/>
    </row>
    <row r="65" spans="1:10" x14ac:dyDescent="0.2">
      <c r="A65" s="9" t="s">
        <v>143</v>
      </c>
      <c r="B65" s="9" t="s">
        <v>952</v>
      </c>
      <c r="C65" s="9" t="s">
        <v>144</v>
      </c>
      <c r="D65" s="9">
        <v>50</v>
      </c>
      <c r="E65" s="49">
        <v>499.15499999999997</v>
      </c>
      <c r="F65" s="35">
        <v>1.1470815396070499</v>
      </c>
      <c r="G65" s="36"/>
      <c r="H65" s="36"/>
      <c r="I65" s="36"/>
      <c r="J65" s="36"/>
    </row>
    <row r="66" spans="1:10" x14ac:dyDescent="0.2">
      <c r="A66" s="9" t="s">
        <v>350</v>
      </c>
      <c r="B66" s="9" t="s">
        <v>722</v>
      </c>
      <c r="C66" s="9" t="s">
        <v>149</v>
      </c>
      <c r="D66" s="9">
        <v>5</v>
      </c>
      <c r="E66" s="49">
        <v>497.90449999999998</v>
      </c>
      <c r="F66" s="35">
        <v>1.14420783211082</v>
      </c>
      <c r="G66" s="36"/>
      <c r="H66" s="36"/>
      <c r="I66" s="36"/>
      <c r="J66" s="36"/>
    </row>
    <row r="67" spans="1:10" x14ac:dyDescent="0.2">
      <c r="A67" s="9" t="s">
        <v>157</v>
      </c>
      <c r="B67" s="9" t="s">
        <v>954</v>
      </c>
      <c r="C67" s="9" t="s">
        <v>158</v>
      </c>
      <c r="D67" s="9">
        <v>50</v>
      </c>
      <c r="E67" s="49">
        <v>495.43650000000002</v>
      </c>
      <c r="F67" s="35">
        <v>1.1385362526620499</v>
      </c>
      <c r="G67" s="36"/>
      <c r="H67" s="36"/>
      <c r="I67" s="36"/>
      <c r="J67" s="36"/>
    </row>
    <row r="68" spans="1:10" x14ac:dyDescent="0.2">
      <c r="A68" s="9" t="s">
        <v>192</v>
      </c>
      <c r="B68" s="9" t="s">
        <v>958</v>
      </c>
      <c r="C68" s="9" t="s">
        <v>149</v>
      </c>
      <c r="D68" s="9">
        <v>50</v>
      </c>
      <c r="E68" s="49">
        <v>485.69450000000001</v>
      </c>
      <c r="F68" s="35">
        <v>1.11614868094815</v>
      </c>
      <c r="G68" s="36"/>
      <c r="H68" s="36"/>
      <c r="I68" s="36"/>
      <c r="J68" s="36"/>
    </row>
    <row r="69" spans="1:10" x14ac:dyDescent="0.2">
      <c r="A69" s="9" t="s">
        <v>146</v>
      </c>
      <c r="B69" s="9" t="s">
        <v>815</v>
      </c>
      <c r="C69" s="9" t="s">
        <v>147</v>
      </c>
      <c r="D69" s="9">
        <v>35</v>
      </c>
      <c r="E69" s="49">
        <v>358.86270000000002</v>
      </c>
      <c r="F69" s="35">
        <v>0.82468327157604804</v>
      </c>
      <c r="G69" s="36"/>
      <c r="H69" s="36"/>
      <c r="I69" s="36"/>
      <c r="J69" s="36"/>
    </row>
    <row r="70" spans="1:10" x14ac:dyDescent="0.2">
      <c r="A70" s="8" t="s">
        <v>133</v>
      </c>
      <c r="B70" s="9"/>
      <c r="C70" s="9"/>
      <c r="D70" s="9"/>
      <c r="E70" s="46">
        <f>SUM(E47:E69)</f>
        <v>29361.741899999997</v>
      </c>
      <c r="F70" s="37">
        <f>SUM(F47:F69)</f>
        <v>67.474656377671792</v>
      </c>
      <c r="G70" s="36"/>
      <c r="H70" s="36"/>
      <c r="I70" s="36"/>
      <c r="J70" s="36"/>
    </row>
    <row r="71" spans="1:10" x14ac:dyDescent="0.2">
      <c r="A71" s="9"/>
      <c r="B71" s="9"/>
      <c r="C71" s="9"/>
      <c r="D71" s="9"/>
      <c r="E71" s="35"/>
      <c r="F71" s="35"/>
      <c r="G71" s="36"/>
      <c r="H71" s="36"/>
      <c r="I71" s="36"/>
      <c r="J71" s="36"/>
    </row>
    <row r="72" spans="1:10" x14ac:dyDescent="0.2">
      <c r="A72" s="8" t="s">
        <v>169</v>
      </c>
      <c r="B72" s="9"/>
      <c r="C72" s="9"/>
      <c r="D72" s="9"/>
      <c r="E72" s="35"/>
      <c r="F72" s="35"/>
      <c r="G72" s="36"/>
      <c r="H72" s="36"/>
      <c r="I72" s="36"/>
      <c r="J72" s="36"/>
    </row>
    <row r="73" spans="1:10" x14ac:dyDescent="0.2">
      <c r="A73" s="9" t="s">
        <v>170</v>
      </c>
      <c r="B73" s="9" t="s">
        <v>171</v>
      </c>
      <c r="C73" s="9" t="s">
        <v>172</v>
      </c>
      <c r="D73" s="9">
        <v>3400000</v>
      </c>
      <c r="E73" s="49">
        <v>3183.7328000000002</v>
      </c>
      <c r="F73" s="35">
        <v>7.3163669039105201</v>
      </c>
      <c r="G73" s="36"/>
      <c r="H73" s="36"/>
      <c r="I73" s="36"/>
      <c r="J73" s="36"/>
    </row>
    <row r="74" spans="1:10" x14ac:dyDescent="0.2">
      <c r="A74" s="9" t="s">
        <v>173</v>
      </c>
      <c r="B74" s="9" t="s">
        <v>174</v>
      </c>
      <c r="C74" s="9" t="s">
        <v>172</v>
      </c>
      <c r="D74" s="9">
        <v>800000</v>
      </c>
      <c r="E74" s="49">
        <v>771.03599999999994</v>
      </c>
      <c r="F74" s="35">
        <v>1.7718767957296999</v>
      </c>
      <c r="G74" s="36"/>
      <c r="H74" s="36"/>
      <c r="I74" s="36"/>
      <c r="J74" s="36"/>
    </row>
    <row r="75" spans="1:10" x14ac:dyDescent="0.2">
      <c r="A75" s="8" t="s">
        <v>133</v>
      </c>
      <c r="B75" s="9"/>
      <c r="C75" s="9"/>
      <c r="D75" s="9"/>
      <c r="E75" s="46">
        <f>SUM(E73:E74)</f>
        <v>3954.7688000000003</v>
      </c>
      <c r="F75" s="37">
        <f>SUM(F73:F74)</f>
        <v>9.0882436996402198</v>
      </c>
      <c r="G75" s="36"/>
      <c r="H75" s="36"/>
      <c r="I75" s="42"/>
      <c r="J75" s="42"/>
    </row>
    <row r="76" spans="1:10" x14ac:dyDescent="0.2">
      <c r="A76" s="9"/>
      <c r="B76" s="9"/>
      <c r="C76" s="9"/>
      <c r="D76" s="9"/>
      <c r="E76" s="35"/>
      <c r="F76" s="35"/>
      <c r="G76" s="36"/>
      <c r="H76" s="36"/>
      <c r="I76" s="36"/>
      <c r="J76" s="36"/>
    </row>
    <row r="77" spans="1:10" x14ac:dyDescent="0.2">
      <c r="A77" s="8" t="s">
        <v>133</v>
      </c>
      <c r="B77" s="9"/>
      <c r="C77" s="9"/>
      <c r="D77" s="9"/>
      <c r="E77" s="46">
        <v>42060.557784999997</v>
      </c>
      <c r="F77" s="46">
        <v>96.657129310031905</v>
      </c>
      <c r="G77" s="36"/>
      <c r="H77" s="36"/>
      <c r="I77" s="42"/>
      <c r="J77" s="42"/>
    </row>
    <row r="78" spans="1:10" x14ac:dyDescent="0.2">
      <c r="A78" s="9"/>
      <c r="B78" s="9"/>
      <c r="C78" s="9"/>
      <c r="D78" s="9"/>
      <c r="E78" s="49"/>
      <c r="F78" s="49"/>
      <c r="G78" s="36"/>
      <c r="H78" s="36"/>
      <c r="I78" s="36"/>
      <c r="J78" s="36"/>
    </row>
    <row r="79" spans="1:10" x14ac:dyDescent="0.2">
      <c r="A79" s="8" t="s">
        <v>175</v>
      </c>
      <c r="B79" s="9"/>
      <c r="C79" s="9"/>
      <c r="D79" s="9"/>
      <c r="E79" s="46">
        <v>1454.6551582</v>
      </c>
      <c r="F79" s="46">
        <v>3.34</v>
      </c>
      <c r="G79" s="36"/>
      <c r="H79" s="36"/>
      <c r="I79" s="42"/>
      <c r="J79" s="42"/>
    </row>
    <row r="80" spans="1:10" x14ac:dyDescent="0.2">
      <c r="A80" s="9"/>
      <c r="B80" s="9"/>
      <c r="C80" s="9"/>
      <c r="D80" s="9"/>
      <c r="E80" s="49"/>
      <c r="F80" s="49"/>
      <c r="G80" s="36"/>
      <c r="H80" s="36"/>
      <c r="I80" s="36"/>
      <c r="J80" s="36"/>
    </row>
    <row r="81" spans="1:10" x14ac:dyDescent="0.2">
      <c r="A81" s="13" t="s">
        <v>176</v>
      </c>
      <c r="B81" s="6"/>
      <c r="C81" s="6"/>
      <c r="D81" s="6"/>
      <c r="E81" s="47">
        <v>43515.215158200001</v>
      </c>
      <c r="F81" s="47">
        <f xml:space="preserve"> ROUND(SUM(F77:F80),2)</f>
        <v>100</v>
      </c>
      <c r="G81" s="36"/>
      <c r="H81" s="36"/>
      <c r="I81" s="42"/>
      <c r="J81" s="42"/>
    </row>
    <row r="82" spans="1:10" x14ac:dyDescent="0.2">
      <c r="A82" s="1" t="s">
        <v>245</v>
      </c>
      <c r="E82" s="42"/>
      <c r="F82" s="52" t="s">
        <v>178</v>
      </c>
      <c r="G82" s="36"/>
      <c r="H82" s="36"/>
      <c r="I82" s="36"/>
      <c r="J82" s="36"/>
    </row>
    <row r="83" spans="1:10" x14ac:dyDescent="0.2">
      <c r="E83" s="42"/>
      <c r="F83" s="42"/>
      <c r="G83" s="36"/>
      <c r="H83" s="36"/>
      <c r="I83" s="36"/>
      <c r="J83" s="36"/>
    </row>
    <row r="84" spans="1:10" x14ac:dyDescent="0.2">
      <c r="A84" s="1" t="s">
        <v>179</v>
      </c>
    </row>
    <row r="85" spans="1:10" x14ac:dyDescent="0.2">
      <c r="A85" s="1" t="s">
        <v>180</v>
      </c>
    </row>
    <row r="86" spans="1:10" x14ac:dyDescent="0.2">
      <c r="A86" s="1" t="s">
        <v>648</v>
      </c>
    </row>
    <row r="87" spans="1:10" x14ac:dyDescent="0.2">
      <c r="A87" s="3" t="s">
        <v>662</v>
      </c>
      <c r="D87" s="15">
        <v>51.393799999999999</v>
      </c>
    </row>
    <row r="88" spans="1:10" x14ac:dyDescent="0.2">
      <c r="A88" s="3" t="s">
        <v>632</v>
      </c>
      <c r="D88" s="15">
        <v>13.6303</v>
      </c>
    </row>
    <row r="89" spans="1:10" x14ac:dyDescent="0.2">
      <c r="A89" s="3" t="s">
        <v>633</v>
      </c>
      <c r="D89" s="15">
        <v>14.764200000000001</v>
      </c>
    </row>
    <row r="90" spans="1:10" x14ac:dyDescent="0.2">
      <c r="A90" s="3" t="s">
        <v>634</v>
      </c>
      <c r="D90" s="15">
        <v>14.1731</v>
      </c>
    </row>
    <row r="91" spans="1:10" x14ac:dyDescent="0.2">
      <c r="A91" s="3" t="s">
        <v>631</v>
      </c>
      <c r="D91" s="15">
        <v>14.2004</v>
      </c>
    </row>
    <row r="92" spans="1:10" x14ac:dyDescent="0.2">
      <c r="A92" s="3" t="s">
        <v>663</v>
      </c>
      <c r="D92" s="15">
        <v>53.1571</v>
      </c>
    </row>
    <row r="94" spans="1:10" x14ac:dyDescent="0.2">
      <c r="A94" s="1" t="s">
        <v>181</v>
      </c>
    </row>
    <row r="95" spans="1:10" x14ac:dyDescent="0.2">
      <c r="A95" s="3" t="s">
        <v>663</v>
      </c>
      <c r="D95" s="15">
        <v>55.070900000000002</v>
      </c>
    </row>
    <row r="96" spans="1:10" x14ac:dyDescent="0.2">
      <c r="A96" s="3" t="s">
        <v>631</v>
      </c>
      <c r="D96" s="15">
        <v>14.0489</v>
      </c>
    </row>
    <row r="97" spans="1:5" x14ac:dyDescent="0.2">
      <c r="A97" s="3" t="s">
        <v>632</v>
      </c>
      <c r="D97" s="15">
        <v>13.5131</v>
      </c>
    </row>
    <row r="98" spans="1:5" x14ac:dyDescent="0.2">
      <c r="A98" s="3" t="s">
        <v>633</v>
      </c>
      <c r="D98" s="15">
        <v>14.6845</v>
      </c>
    </row>
    <row r="99" spans="1:5" x14ac:dyDescent="0.2">
      <c r="A99" s="3" t="s">
        <v>662</v>
      </c>
      <c r="D99" s="15">
        <v>53.042200000000001</v>
      </c>
    </row>
    <row r="100" spans="1:5" x14ac:dyDescent="0.2">
      <c r="A100" s="3" t="s">
        <v>634</v>
      </c>
      <c r="D100" s="15">
        <v>14.125299999999999</v>
      </c>
    </row>
    <row r="102" spans="1:5" x14ac:dyDescent="0.2">
      <c r="A102" s="1" t="s">
        <v>182</v>
      </c>
      <c r="D102" s="16"/>
    </row>
    <row r="103" spans="1:5" x14ac:dyDescent="0.2">
      <c r="A103" s="18" t="s">
        <v>608</v>
      </c>
      <c r="B103" s="19"/>
      <c r="C103" s="29" t="s">
        <v>609</v>
      </c>
      <c r="D103" s="30"/>
    </row>
    <row r="104" spans="1:5" x14ac:dyDescent="0.2">
      <c r="A104" s="31"/>
      <c r="B104" s="32"/>
      <c r="C104" s="20" t="s">
        <v>610</v>
      </c>
      <c r="D104" s="20" t="s">
        <v>611</v>
      </c>
    </row>
    <row r="105" spans="1:5" x14ac:dyDescent="0.2">
      <c r="A105" s="21" t="s">
        <v>631</v>
      </c>
      <c r="B105" s="22"/>
      <c r="C105" s="23">
        <v>0.43335901200000004</v>
      </c>
      <c r="D105" s="23">
        <v>0.40149892799999998</v>
      </c>
    </row>
    <row r="106" spans="1:5" x14ac:dyDescent="0.2">
      <c r="A106" s="21" t="s">
        <v>632</v>
      </c>
      <c r="B106" s="22"/>
      <c r="C106" s="23">
        <v>0.39724576100000003</v>
      </c>
      <c r="D106" s="23">
        <v>0.36804068400000001</v>
      </c>
    </row>
    <row r="107" spans="1:5" x14ac:dyDescent="0.2">
      <c r="A107" s="21" t="s">
        <v>633</v>
      </c>
      <c r="B107" s="22"/>
      <c r="C107" s="23">
        <v>0.43335901200000004</v>
      </c>
      <c r="D107" s="23">
        <v>0.40149892799999998</v>
      </c>
    </row>
    <row r="108" spans="1:5" x14ac:dyDescent="0.2">
      <c r="A108" s="21" t="s">
        <v>634</v>
      </c>
      <c r="B108" s="22"/>
      <c r="C108" s="23">
        <v>0.39724576100000003</v>
      </c>
      <c r="D108" s="23">
        <v>0.36804068400000001</v>
      </c>
    </row>
    <row r="110" spans="1:5" x14ac:dyDescent="0.2">
      <c r="A110" s="1" t="s">
        <v>184</v>
      </c>
      <c r="D110" s="17">
        <v>3.636984702319058</v>
      </c>
      <c r="E110" s="2" t="s">
        <v>185</v>
      </c>
    </row>
  </sheetData>
  <mergeCells count="3">
    <mergeCell ref="B1:E1"/>
    <mergeCell ref="C103:D103"/>
    <mergeCell ref="A104:B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28" t="s">
        <v>337</v>
      </c>
      <c r="C1" s="28"/>
      <c r="D1" s="28"/>
      <c r="E1" s="28"/>
    </row>
    <row r="3" spans="1:6" s="1" customFormat="1" x14ac:dyDescent="0.2">
      <c r="A3" s="4" t="s">
        <v>1</v>
      </c>
      <c r="B3" s="4" t="s">
        <v>2</v>
      </c>
      <c r="C3" s="4" t="s">
        <v>186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134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151</v>
      </c>
      <c r="B8" s="9" t="s">
        <v>802</v>
      </c>
      <c r="C8" s="9" t="s">
        <v>140</v>
      </c>
      <c r="D8" s="9">
        <v>1550</v>
      </c>
      <c r="E8" s="10">
        <v>15444.6185</v>
      </c>
      <c r="F8" s="10">
        <v>2.7648142755493699</v>
      </c>
    </row>
    <row r="9" spans="1:6" x14ac:dyDescent="0.2">
      <c r="A9" s="9" t="s">
        <v>338</v>
      </c>
      <c r="B9" s="9" t="s">
        <v>771</v>
      </c>
      <c r="C9" s="9" t="s">
        <v>288</v>
      </c>
      <c r="D9" s="9">
        <v>27</v>
      </c>
      <c r="E9" s="10">
        <v>13571.253000000001</v>
      </c>
      <c r="F9" s="10">
        <v>2.4294542485133102</v>
      </c>
    </row>
    <row r="10" spans="1:6" x14ac:dyDescent="0.2">
      <c r="A10" s="9" t="s">
        <v>300</v>
      </c>
      <c r="B10" s="9" t="s">
        <v>801</v>
      </c>
      <c r="C10" s="9" t="s">
        <v>296</v>
      </c>
      <c r="D10" s="9">
        <v>1300</v>
      </c>
      <c r="E10" s="10">
        <v>12840.828</v>
      </c>
      <c r="F10" s="10">
        <v>2.29869741128757</v>
      </c>
    </row>
    <row r="11" spans="1:6" x14ac:dyDescent="0.2">
      <c r="A11" s="9" t="s">
        <v>339</v>
      </c>
      <c r="B11" s="9" t="s">
        <v>912</v>
      </c>
      <c r="C11" s="9" t="s">
        <v>340</v>
      </c>
      <c r="D11" s="9">
        <v>1250</v>
      </c>
      <c r="E11" s="10">
        <v>12160.237499999999</v>
      </c>
      <c r="F11" s="10">
        <v>2.17686168383316</v>
      </c>
    </row>
    <row r="12" spans="1:6" x14ac:dyDescent="0.2">
      <c r="A12" s="9" t="s">
        <v>341</v>
      </c>
      <c r="B12" s="9" t="s">
        <v>731</v>
      </c>
      <c r="C12" s="9" t="s">
        <v>200</v>
      </c>
      <c r="D12" s="9">
        <v>1100</v>
      </c>
      <c r="E12" s="10">
        <v>11267.465</v>
      </c>
      <c r="F12" s="10">
        <v>2.0170422520473998</v>
      </c>
    </row>
    <row r="13" spans="1:6" x14ac:dyDescent="0.2">
      <c r="A13" s="9" t="s">
        <v>342</v>
      </c>
      <c r="B13" s="9" t="s">
        <v>741</v>
      </c>
      <c r="C13" s="9" t="s">
        <v>136</v>
      </c>
      <c r="D13" s="9">
        <v>1100</v>
      </c>
      <c r="E13" s="10">
        <v>11000.781000000001</v>
      </c>
      <c r="F13" s="10">
        <v>1.96930188667284</v>
      </c>
    </row>
    <row r="14" spans="1:6" x14ac:dyDescent="0.2">
      <c r="A14" s="9" t="s">
        <v>290</v>
      </c>
      <c r="B14" s="9" t="s">
        <v>751</v>
      </c>
      <c r="C14" s="9" t="s">
        <v>158</v>
      </c>
      <c r="D14" s="9">
        <v>1000</v>
      </c>
      <c r="E14" s="10">
        <v>9982.5300000000007</v>
      </c>
      <c r="F14" s="10">
        <v>1.7870199545621599</v>
      </c>
    </row>
    <row r="15" spans="1:6" x14ac:dyDescent="0.2">
      <c r="A15" s="9" t="s">
        <v>343</v>
      </c>
      <c r="B15" s="9" t="s">
        <v>917</v>
      </c>
      <c r="C15" s="9" t="s">
        <v>149</v>
      </c>
      <c r="D15" s="9">
        <v>100</v>
      </c>
      <c r="E15" s="10">
        <v>9978.2199999999993</v>
      </c>
      <c r="F15" s="10">
        <v>1.7862484010577699</v>
      </c>
    </row>
    <row r="16" spans="1:6" x14ac:dyDescent="0.2">
      <c r="A16" s="9" t="s">
        <v>344</v>
      </c>
      <c r="B16" s="9" t="s">
        <v>721</v>
      </c>
      <c r="C16" s="9" t="s">
        <v>320</v>
      </c>
      <c r="D16" s="9">
        <v>920</v>
      </c>
      <c r="E16" s="10">
        <v>9202.5391999999993</v>
      </c>
      <c r="F16" s="10">
        <v>1.64739010882416</v>
      </c>
    </row>
    <row r="17" spans="1:6" x14ac:dyDescent="0.2">
      <c r="A17" s="9" t="s">
        <v>284</v>
      </c>
      <c r="B17" s="9" t="s">
        <v>799</v>
      </c>
      <c r="C17" s="9" t="s">
        <v>215</v>
      </c>
      <c r="D17" s="9">
        <v>920</v>
      </c>
      <c r="E17" s="10">
        <v>9162.6939999999995</v>
      </c>
      <c r="F17" s="10">
        <v>1.6402572309371399</v>
      </c>
    </row>
    <row r="18" spans="1:6" x14ac:dyDescent="0.2">
      <c r="A18" s="9" t="s">
        <v>297</v>
      </c>
      <c r="B18" s="9" t="s">
        <v>808</v>
      </c>
      <c r="C18" s="9" t="s">
        <v>296</v>
      </c>
      <c r="D18" s="9">
        <v>750</v>
      </c>
      <c r="E18" s="10">
        <v>7820.4</v>
      </c>
      <c r="F18" s="10">
        <v>1.3999668273131101</v>
      </c>
    </row>
    <row r="19" spans="1:6" x14ac:dyDescent="0.2">
      <c r="A19" s="9" t="s">
        <v>345</v>
      </c>
      <c r="B19" s="9" t="s">
        <v>959</v>
      </c>
      <c r="C19" s="9" t="s">
        <v>144</v>
      </c>
      <c r="D19" s="9">
        <v>750</v>
      </c>
      <c r="E19" s="10">
        <v>7441.05</v>
      </c>
      <c r="F19" s="10">
        <v>1.3320575878955301</v>
      </c>
    </row>
    <row r="20" spans="1:6" x14ac:dyDescent="0.2">
      <c r="A20" s="9" t="s">
        <v>346</v>
      </c>
      <c r="B20" s="9" t="s">
        <v>896</v>
      </c>
      <c r="C20" s="9" t="s">
        <v>167</v>
      </c>
      <c r="D20" s="9">
        <v>700</v>
      </c>
      <c r="E20" s="10">
        <v>7000</v>
      </c>
      <c r="F20" s="10">
        <v>1.2531031393780001</v>
      </c>
    </row>
    <row r="21" spans="1:6" x14ac:dyDescent="0.2">
      <c r="A21" s="9" t="s">
        <v>347</v>
      </c>
      <c r="B21" s="9" t="s">
        <v>719</v>
      </c>
      <c r="C21" s="9" t="s">
        <v>167</v>
      </c>
      <c r="D21" s="9">
        <v>650</v>
      </c>
      <c r="E21" s="10">
        <v>6553.9435000000003</v>
      </c>
      <c r="F21" s="10">
        <v>1.1732524535937201</v>
      </c>
    </row>
    <row r="22" spans="1:6" x14ac:dyDescent="0.2">
      <c r="A22" s="9" t="s">
        <v>280</v>
      </c>
      <c r="B22" s="9" t="s">
        <v>960</v>
      </c>
      <c r="C22" s="9" t="s">
        <v>153</v>
      </c>
      <c r="D22" s="9">
        <v>600</v>
      </c>
      <c r="E22" s="10">
        <v>6021.6419999999998</v>
      </c>
      <c r="F22" s="10">
        <v>1.0779626420586299</v>
      </c>
    </row>
    <row r="23" spans="1:6" x14ac:dyDescent="0.2">
      <c r="A23" s="9" t="s">
        <v>286</v>
      </c>
      <c r="B23" s="9" t="s">
        <v>725</v>
      </c>
      <c r="C23" s="9" t="s">
        <v>200</v>
      </c>
      <c r="D23" s="9">
        <v>550</v>
      </c>
      <c r="E23" s="10">
        <v>5606.3149999999996</v>
      </c>
      <c r="F23" s="10">
        <v>1.0036129895488599</v>
      </c>
    </row>
    <row r="24" spans="1:6" x14ac:dyDescent="0.2">
      <c r="A24" s="9" t="s">
        <v>155</v>
      </c>
      <c r="B24" s="9" t="s">
        <v>714</v>
      </c>
      <c r="C24" s="9" t="s">
        <v>140</v>
      </c>
      <c r="D24" s="9">
        <v>510</v>
      </c>
      <c r="E24" s="10">
        <v>5106.2424000000001</v>
      </c>
      <c r="F24" s="10">
        <v>0.91409262598072505</v>
      </c>
    </row>
    <row r="25" spans="1:6" x14ac:dyDescent="0.2">
      <c r="A25" s="9" t="s">
        <v>348</v>
      </c>
      <c r="B25" s="9" t="s">
        <v>818</v>
      </c>
      <c r="C25" s="9" t="s">
        <v>349</v>
      </c>
      <c r="D25" s="9">
        <v>510</v>
      </c>
      <c r="E25" s="10">
        <v>5089.5909000000001</v>
      </c>
      <c r="F25" s="10">
        <v>0.91111176213424605</v>
      </c>
    </row>
    <row r="26" spans="1:6" x14ac:dyDescent="0.2">
      <c r="A26" s="9" t="s">
        <v>197</v>
      </c>
      <c r="B26" s="9" t="s">
        <v>816</v>
      </c>
      <c r="C26" s="9" t="s">
        <v>198</v>
      </c>
      <c r="D26" s="9">
        <v>460</v>
      </c>
      <c r="E26" s="10">
        <v>4834.6643999999997</v>
      </c>
      <c r="F26" s="10">
        <v>0.86547616249700998</v>
      </c>
    </row>
    <row r="27" spans="1:6" x14ac:dyDescent="0.2">
      <c r="A27" s="9" t="s">
        <v>350</v>
      </c>
      <c r="B27" s="9" t="s">
        <v>722</v>
      </c>
      <c r="C27" s="9" t="s">
        <v>149</v>
      </c>
      <c r="D27" s="9">
        <v>45</v>
      </c>
      <c r="E27" s="10">
        <v>4481.1405000000004</v>
      </c>
      <c r="F27" s="10">
        <v>0.80219017550627403</v>
      </c>
    </row>
    <row r="28" spans="1:6" x14ac:dyDescent="0.2">
      <c r="A28" s="9" t="s">
        <v>351</v>
      </c>
      <c r="B28" s="9" t="s">
        <v>811</v>
      </c>
      <c r="C28" s="9" t="s">
        <v>352</v>
      </c>
      <c r="D28" s="9">
        <v>400</v>
      </c>
      <c r="E28" s="10">
        <v>3838.096</v>
      </c>
      <c r="F28" s="10">
        <v>0.68707573526202304</v>
      </c>
    </row>
    <row r="29" spans="1:6" x14ac:dyDescent="0.2">
      <c r="A29" s="9" t="s">
        <v>302</v>
      </c>
      <c r="B29" s="9" t="s">
        <v>748</v>
      </c>
      <c r="C29" s="9" t="s">
        <v>167</v>
      </c>
      <c r="D29" s="9">
        <v>1020</v>
      </c>
      <c r="E29" s="10">
        <v>3826.2035999999998</v>
      </c>
      <c r="F29" s="10">
        <v>0.68494682043706001</v>
      </c>
    </row>
    <row r="30" spans="1:6" x14ac:dyDescent="0.2">
      <c r="A30" s="9" t="s">
        <v>353</v>
      </c>
      <c r="B30" s="9" t="s">
        <v>961</v>
      </c>
      <c r="C30" s="9" t="s">
        <v>200</v>
      </c>
      <c r="D30" s="9">
        <v>300</v>
      </c>
      <c r="E30" s="10">
        <v>3094.44</v>
      </c>
      <c r="F30" s="10">
        <v>0.55395035408812399</v>
      </c>
    </row>
    <row r="31" spans="1:6" x14ac:dyDescent="0.2">
      <c r="A31" s="9" t="s">
        <v>354</v>
      </c>
      <c r="B31" s="9" t="s">
        <v>719</v>
      </c>
      <c r="C31" s="9" t="s">
        <v>167</v>
      </c>
      <c r="D31" s="9">
        <v>300</v>
      </c>
      <c r="E31" s="10">
        <v>3024.8969999999999</v>
      </c>
      <c r="F31" s="10">
        <v>0.54150113242787201</v>
      </c>
    </row>
    <row r="32" spans="1:6" x14ac:dyDescent="0.2">
      <c r="A32" s="9" t="s">
        <v>355</v>
      </c>
      <c r="B32" s="9" t="s">
        <v>764</v>
      </c>
      <c r="C32" s="9" t="s">
        <v>356</v>
      </c>
      <c r="D32" s="9">
        <v>280</v>
      </c>
      <c r="E32" s="10">
        <v>2858.3744000000002</v>
      </c>
      <c r="F32" s="10">
        <v>0.51169113345110295</v>
      </c>
    </row>
    <row r="33" spans="1:6" x14ac:dyDescent="0.2">
      <c r="A33" s="9" t="s">
        <v>357</v>
      </c>
      <c r="B33" s="9" t="s">
        <v>855</v>
      </c>
      <c r="C33" s="9" t="s">
        <v>320</v>
      </c>
      <c r="D33" s="9">
        <v>280</v>
      </c>
      <c r="E33" s="10">
        <v>2825.1048000000001</v>
      </c>
      <c r="F33" s="10">
        <v>0.50573538485026703</v>
      </c>
    </row>
    <row r="34" spans="1:6" x14ac:dyDescent="0.2">
      <c r="A34" s="9" t="s">
        <v>358</v>
      </c>
      <c r="B34" s="9" t="s">
        <v>719</v>
      </c>
      <c r="C34" s="9" t="s">
        <v>167</v>
      </c>
      <c r="D34" s="9">
        <v>280</v>
      </c>
      <c r="E34" s="10">
        <v>2823.2372</v>
      </c>
      <c r="F34" s="10">
        <v>0.505401056932681</v>
      </c>
    </row>
    <row r="35" spans="1:6" x14ac:dyDescent="0.2">
      <c r="A35" s="9" t="s">
        <v>359</v>
      </c>
      <c r="B35" s="9" t="s">
        <v>729</v>
      </c>
      <c r="C35" s="9" t="s">
        <v>360</v>
      </c>
      <c r="D35" s="9">
        <v>260</v>
      </c>
      <c r="E35" s="10">
        <v>2624.1228000000001</v>
      </c>
      <c r="F35" s="10">
        <v>0.46975664554191399</v>
      </c>
    </row>
    <row r="36" spans="1:6" x14ac:dyDescent="0.2">
      <c r="A36" s="9" t="s">
        <v>361</v>
      </c>
      <c r="B36" s="9" t="s">
        <v>755</v>
      </c>
      <c r="C36" s="9" t="s">
        <v>158</v>
      </c>
      <c r="D36" s="9">
        <v>250</v>
      </c>
      <c r="E36" s="10">
        <v>2572.66</v>
      </c>
      <c r="F36" s="10">
        <v>0.46054404607888799</v>
      </c>
    </row>
    <row r="37" spans="1:6" x14ac:dyDescent="0.2">
      <c r="A37" s="9" t="s">
        <v>162</v>
      </c>
      <c r="B37" s="9" t="s">
        <v>949</v>
      </c>
      <c r="C37" s="9" t="s">
        <v>149</v>
      </c>
      <c r="D37" s="9">
        <v>250</v>
      </c>
      <c r="E37" s="10">
        <v>2534.1075000000001</v>
      </c>
      <c r="F37" s="10">
        <v>0.453642580538763</v>
      </c>
    </row>
    <row r="38" spans="1:6" x14ac:dyDescent="0.2">
      <c r="A38" s="9" t="s">
        <v>362</v>
      </c>
      <c r="B38" s="9" t="s">
        <v>728</v>
      </c>
      <c r="C38" s="9" t="s">
        <v>140</v>
      </c>
      <c r="D38" s="9">
        <v>250</v>
      </c>
      <c r="E38" s="10">
        <v>2486.9324999999999</v>
      </c>
      <c r="F38" s="10">
        <v>0.445197560453027</v>
      </c>
    </row>
    <row r="39" spans="1:6" x14ac:dyDescent="0.2">
      <c r="A39" s="9" t="s">
        <v>363</v>
      </c>
      <c r="B39" s="9" t="s">
        <v>962</v>
      </c>
      <c r="C39" s="9" t="s">
        <v>296</v>
      </c>
      <c r="D39" s="9">
        <v>241</v>
      </c>
      <c r="E39" s="10">
        <v>2413.3523100000002</v>
      </c>
      <c r="F39" s="10">
        <v>0.43202562229802199</v>
      </c>
    </row>
    <row r="40" spans="1:6" x14ac:dyDescent="0.2">
      <c r="A40" s="9" t="s">
        <v>364</v>
      </c>
      <c r="B40" s="9" t="s">
        <v>742</v>
      </c>
      <c r="C40" s="9" t="s">
        <v>136</v>
      </c>
      <c r="D40" s="9">
        <v>210</v>
      </c>
      <c r="E40" s="10">
        <v>2143.4531999999999</v>
      </c>
      <c r="F40" s="10">
        <v>0.38370970486140399</v>
      </c>
    </row>
    <row r="41" spans="1:6" x14ac:dyDescent="0.2">
      <c r="A41" s="9" t="s">
        <v>283</v>
      </c>
      <c r="B41" s="9" t="s">
        <v>735</v>
      </c>
      <c r="C41" s="9" t="s">
        <v>158</v>
      </c>
      <c r="D41" s="9">
        <v>200</v>
      </c>
      <c r="E41" s="10">
        <v>1980.3420000000001</v>
      </c>
      <c r="F41" s="10">
        <v>0.35451039674887302</v>
      </c>
    </row>
    <row r="42" spans="1:6" x14ac:dyDescent="0.2">
      <c r="A42" s="9" t="s">
        <v>294</v>
      </c>
      <c r="B42" s="9" t="s">
        <v>797</v>
      </c>
      <c r="C42" s="9" t="s">
        <v>215</v>
      </c>
      <c r="D42" s="9">
        <v>160</v>
      </c>
      <c r="E42" s="10">
        <v>1601.2592</v>
      </c>
      <c r="F42" s="10">
        <v>0.28664899006827299</v>
      </c>
    </row>
    <row r="43" spans="1:6" x14ac:dyDescent="0.2">
      <c r="A43" s="9" t="s">
        <v>365</v>
      </c>
      <c r="B43" s="9" t="s">
        <v>733</v>
      </c>
      <c r="C43" s="9" t="s">
        <v>140</v>
      </c>
      <c r="D43" s="9">
        <v>150</v>
      </c>
      <c r="E43" s="10">
        <v>1508.3610000000001</v>
      </c>
      <c r="F43" s="10">
        <v>0.270018843487906</v>
      </c>
    </row>
    <row r="44" spans="1:6" x14ac:dyDescent="0.2">
      <c r="A44" s="9" t="s">
        <v>366</v>
      </c>
      <c r="B44" s="9" t="s">
        <v>716</v>
      </c>
      <c r="C44" s="9" t="s">
        <v>136</v>
      </c>
      <c r="D44" s="9">
        <v>150</v>
      </c>
      <c r="E44" s="10">
        <v>1500.1379999999999</v>
      </c>
      <c r="F44" s="10">
        <v>0.26854680532860598</v>
      </c>
    </row>
    <row r="45" spans="1:6" x14ac:dyDescent="0.2">
      <c r="A45" s="9" t="s">
        <v>214</v>
      </c>
      <c r="B45" s="9" t="s">
        <v>727</v>
      </c>
      <c r="C45" s="9" t="s">
        <v>215</v>
      </c>
      <c r="D45" s="9">
        <v>120</v>
      </c>
      <c r="E45" s="10">
        <v>1200.3563999999999</v>
      </c>
      <c r="F45" s="10">
        <v>0.21488148188749701</v>
      </c>
    </row>
    <row r="46" spans="1:6" x14ac:dyDescent="0.2">
      <c r="A46" s="9" t="s">
        <v>281</v>
      </c>
      <c r="B46" s="9" t="s">
        <v>857</v>
      </c>
      <c r="C46" s="9" t="s">
        <v>282</v>
      </c>
      <c r="D46" s="9">
        <v>100</v>
      </c>
      <c r="E46" s="10">
        <v>993.697</v>
      </c>
      <c r="F46" s="10">
        <v>0.177886404327215</v>
      </c>
    </row>
    <row r="47" spans="1:6" x14ac:dyDescent="0.2">
      <c r="A47" s="9" t="s">
        <v>193</v>
      </c>
      <c r="B47" s="9" t="s">
        <v>858</v>
      </c>
      <c r="C47" s="9" t="s">
        <v>144</v>
      </c>
      <c r="D47" s="9">
        <v>50</v>
      </c>
      <c r="E47" s="10">
        <v>517.73</v>
      </c>
      <c r="F47" s="10">
        <v>9.2681298335739098E-2</v>
      </c>
    </row>
    <row r="48" spans="1:6" x14ac:dyDescent="0.2">
      <c r="A48" s="9" t="s">
        <v>367</v>
      </c>
      <c r="B48" s="9" t="s">
        <v>754</v>
      </c>
      <c r="C48" s="9" t="s">
        <v>149</v>
      </c>
      <c r="D48" s="9">
        <v>50</v>
      </c>
      <c r="E48" s="10">
        <v>507.23899999999998</v>
      </c>
      <c r="F48" s="10">
        <v>9.0803254759279903E-2</v>
      </c>
    </row>
    <row r="49" spans="1:6" x14ac:dyDescent="0.2">
      <c r="A49" s="8" t="s">
        <v>133</v>
      </c>
      <c r="B49" s="9"/>
      <c r="C49" s="9"/>
      <c r="D49" s="9"/>
      <c r="E49" s="26">
        <f>SUM(E8:E48)</f>
        <v>221440.25881</v>
      </c>
      <c r="F49" s="26">
        <f>SUM(F8:F48)</f>
        <v>39.641069071355524</v>
      </c>
    </row>
    <row r="50" spans="1:6" x14ac:dyDescent="0.2">
      <c r="A50" s="9"/>
      <c r="B50" s="9"/>
      <c r="C50" s="9"/>
      <c r="D50" s="9"/>
      <c r="E50" s="10"/>
      <c r="F50" s="10"/>
    </row>
    <row r="51" spans="1:6" x14ac:dyDescent="0.2">
      <c r="A51" s="8" t="s">
        <v>165</v>
      </c>
      <c r="B51" s="9"/>
      <c r="C51" s="9"/>
      <c r="D51" s="9"/>
      <c r="E51" s="10"/>
      <c r="F51" s="10"/>
    </row>
    <row r="52" spans="1:6" x14ac:dyDescent="0.2">
      <c r="A52" s="9" t="s">
        <v>368</v>
      </c>
      <c r="B52" s="9" t="s">
        <v>775</v>
      </c>
      <c r="C52" s="9" t="s">
        <v>369</v>
      </c>
      <c r="D52" s="9">
        <v>2200</v>
      </c>
      <c r="E52" s="10">
        <v>21879.11</v>
      </c>
      <c r="F52" s="10">
        <v>3.9166830611138099</v>
      </c>
    </row>
    <row r="53" spans="1:6" x14ac:dyDescent="0.2">
      <c r="A53" s="9" t="s">
        <v>308</v>
      </c>
      <c r="B53" s="9" t="s">
        <v>905</v>
      </c>
      <c r="C53" s="9" t="s">
        <v>167</v>
      </c>
      <c r="D53" s="9">
        <v>2000</v>
      </c>
      <c r="E53" s="10">
        <v>19768.64</v>
      </c>
      <c r="F53" s="10">
        <v>3.5388778350333698</v>
      </c>
    </row>
    <row r="54" spans="1:6" x14ac:dyDescent="0.2">
      <c r="A54" s="9" t="s">
        <v>370</v>
      </c>
      <c r="B54" s="9" t="s">
        <v>826</v>
      </c>
      <c r="C54" s="9" t="s">
        <v>311</v>
      </c>
      <c r="D54" s="9">
        <v>1850</v>
      </c>
      <c r="E54" s="10">
        <v>18468.753499999999</v>
      </c>
      <c r="F54" s="10">
        <v>3.3061789987497798</v>
      </c>
    </row>
    <row r="55" spans="1:6" x14ac:dyDescent="0.2">
      <c r="A55" s="9" t="s">
        <v>713</v>
      </c>
      <c r="B55" s="9" t="s">
        <v>963</v>
      </c>
      <c r="C55" s="9" t="s">
        <v>305</v>
      </c>
      <c r="D55" s="9">
        <v>1700</v>
      </c>
      <c r="E55" s="10">
        <v>17003.213</v>
      </c>
      <c r="F55" s="10">
        <v>3.04382565568755</v>
      </c>
    </row>
    <row r="56" spans="1:6" x14ac:dyDescent="0.2">
      <c r="A56" s="9" t="s">
        <v>371</v>
      </c>
      <c r="B56" s="9" t="s">
        <v>822</v>
      </c>
      <c r="C56" s="9" t="s">
        <v>372</v>
      </c>
      <c r="D56" s="9">
        <v>12977</v>
      </c>
      <c r="E56" s="10">
        <v>12769.342049999999</v>
      </c>
      <c r="F56" s="10">
        <v>2.2859003729495102</v>
      </c>
    </row>
    <row r="57" spans="1:6" x14ac:dyDescent="0.2">
      <c r="A57" s="9" t="s">
        <v>373</v>
      </c>
      <c r="B57" s="9" t="s">
        <v>825</v>
      </c>
      <c r="C57" s="9" t="s">
        <v>311</v>
      </c>
      <c r="D57" s="9">
        <v>1150</v>
      </c>
      <c r="E57" s="10">
        <v>11487.1315</v>
      </c>
      <c r="F57" s="10">
        <v>2.0563657921568499</v>
      </c>
    </row>
    <row r="58" spans="1:6" x14ac:dyDescent="0.2">
      <c r="A58" s="9" t="s">
        <v>228</v>
      </c>
      <c r="B58" s="9" t="s">
        <v>773</v>
      </c>
      <c r="C58" s="9" t="s">
        <v>229</v>
      </c>
      <c r="D58" s="9">
        <v>2200</v>
      </c>
      <c r="E58" s="10">
        <v>11027.753000000001</v>
      </c>
      <c r="F58" s="10">
        <v>1.9741302720836</v>
      </c>
    </row>
    <row r="59" spans="1:6" x14ac:dyDescent="0.2">
      <c r="A59" s="9" t="s">
        <v>374</v>
      </c>
      <c r="B59" s="9" t="s">
        <v>941</v>
      </c>
      <c r="C59" s="9" t="s">
        <v>375</v>
      </c>
      <c r="D59" s="9">
        <v>1000</v>
      </c>
      <c r="E59" s="10">
        <v>9915.7900000000009</v>
      </c>
      <c r="F59" s="10">
        <v>1.7750725112018599</v>
      </c>
    </row>
    <row r="60" spans="1:6" x14ac:dyDescent="0.2">
      <c r="A60" s="9" t="s">
        <v>380</v>
      </c>
      <c r="B60" s="9" t="s">
        <v>886</v>
      </c>
      <c r="C60" s="9" t="s">
        <v>317</v>
      </c>
      <c r="D60" s="9">
        <v>68</v>
      </c>
      <c r="E60" s="10">
        <v>9169.6776000000009</v>
      </c>
      <c r="F60" s="10">
        <v>1.64150739823488</v>
      </c>
    </row>
    <row r="61" spans="1:6" x14ac:dyDescent="0.2">
      <c r="A61" s="9" t="s">
        <v>381</v>
      </c>
      <c r="B61" s="9" t="s">
        <v>774</v>
      </c>
      <c r="C61" s="9" t="s">
        <v>377</v>
      </c>
      <c r="D61" s="9">
        <v>900</v>
      </c>
      <c r="E61" s="10">
        <v>8984.5560000000005</v>
      </c>
      <c r="F61" s="10">
        <v>1.60836790421678</v>
      </c>
    </row>
    <row r="62" spans="1:6" x14ac:dyDescent="0.2">
      <c r="A62" s="9" t="s">
        <v>314</v>
      </c>
      <c r="B62" s="9" t="s">
        <v>777</v>
      </c>
      <c r="C62" s="9" t="s">
        <v>215</v>
      </c>
      <c r="D62" s="9">
        <v>855</v>
      </c>
      <c r="E62" s="10">
        <v>8671.8888000000006</v>
      </c>
      <c r="F62" s="10">
        <v>1.5523958685167101</v>
      </c>
    </row>
    <row r="63" spans="1:6" x14ac:dyDescent="0.2">
      <c r="A63" s="9" t="s">
        <v>382</v>
      </c>
      <c r="B63" s="9" t="s">
        <v>786</v>
      </c>
      <c r="C63" s="9" t="s">
        <v>307</v>
      </c>
      <c r="D63" s="9">
        <v>800</v>
      </c>
      <c r="E63" s="10">
        <v>8065.1360000000004</v>
      </c>
      <c r="F63" s="10">
        <v>1.4437781773015099</v>
      </c>
    </row>
    <row r="64" spans="1:6" x14ac:dyDescent="0.2">
      <c r="A64" s="9" t="s">
        <v>225</v>
      </c>
      <c r="B64" s="9" t="s">
        <v>911</v>
      </c>
      <c r="C64" s="9" t="s">
        <v>226</v>
      </c>
      <c r="D64" s="9">
        <v>560</v>
      </c>
      <c r="E64" s="10">
        <v>6073.6872000000003</v>
      </c>
      <c r="F64" s="10">
        <v>1.0872794997028601</v>
      </c>
    </row>
    <row r="65" spans="1:6" x14ac:dyDescent="0.2">
      <c r="A65" s="9" t="s">
        <v>383</v>
      </c>
      <c r="B65" s="9" t="s">
        <v>784</v>
      </c>
      <c r="C65" s="9" t="s">
        <v>317</v>
      </c>
      <c r="D65" s="9">
        <v>350</v>
      </c>
      <c r="E65" s="10">
        <v>5236.8154999999997</v>
      </c>
      <c r="F65" s="10">
        <v>0.93746713477048405</v>
      </c>
    </row>
    <row r="66" spans="1:6" x14ac:dyDescent="0.2">
      <c r="A66" s="9" t="s">
        <v>384</v>
      </c>
      <c r="B66" s="9" t="s">
        <v>880</v>
      </c>
      <c r="C66" s="9" t="s">
        <v>288</v>
      </c>
      <c r="D66" s="9">
        <v>450</v>
      </c>
      <c r="E66" s="10">
        <v>4928.6925000000001</v>
      </c>
      <c r="F66" s="10">
        <v>0.88230857782554595</v>
      </c>
    </row>
    <row r="67" spans="1:6" x14ac:dyDescent="0.2">
      <c r="A67" s="9" t="s">
        <v>376</v>
      </c>
      <c r="B67" s="9" t="s">
        <v>841</v>
      </c>
      <c r="C67" s="9" t="s">
        <v>377</v>
      </c>
      <c r="D67" s="9">
        <v>450</v>
      </c>
      <c r="E67" s="10">
        <v>4483.7550000000001</v>
      </c>
      <c r="F67" s="10">
        <v>0.80265820952883105</v>
      </c>
    </row>
    <row r="68" spans="1:6" x14ac:dyDescent="0.2">
      <c r="A68" s="9" t="s">
        <v>385</v>
      </c>
      <c r="B68" s="9" t="s">
        <v>843</v>
      </c>
      <c r="C68" s="9" t="s">
        <v>288</v>
      </c>
      <c r="D68" s="9">
        <v>400</v>
      </c>
      <c r="E68" s="10">
        <v>4381.0600000000004</v>
      </c>
      <c r="F68" s="10">
        <v>0.78427429140048499</v>
      </c>
    </row>
    <row r="69" spans="1:6" x14ac:dyDescent="0.2">
      <c r="A69" s="9" t="s">
        <v>386</v>
      </c>
      <c r="B69" s="9" t="s">
        <v>964</v>
      </c>
      <c r="C69" s="9" t="s">
        <v>311</v>
      </c>
      <c r="D69" s="9">
        <v>310</v>
      </c>
      <c r="E69" s="10">
        <v>4048.9286000000002</v>
      </c>
      <c r="F69" s="10">
        <v>0.72481787711105505</v>
      </c>
    </row>
    <row r="70" spans="1:6" x14ac:dyDescent="0.2">
      <c r="A70" s="9" t="s">
        <v>387</v>
      </c>
      <c r="B70" s="9" t="s">
        <v>965</v>
      </c>
      <c r="C70" s="9" t="s">
        <v>311</v>
      </c>
      <c r="D70" s="9">
        <v>285</v>
      </c>
      <c r="E70" s="10">
        <v>3729.5156999999999</v>
      </c>
      <c r="F70" s="10">
        <v>0.66763826171850704</v>
      </c>
    </row>
    <row r="71" spans="1:6" x14ac:dyDescent="0.2">
      <c r="A71" s="9" t="s">
        <v>388</v>
      </c>
      <c r="B71" s="9" t="s">
        <v>966</v>
      </c>
      <c r="C71" s="9" t="s">
        <v>311</v>
      </c>
      <c r="D71" s="9">
        <v>260</v>
      </c>
      <c r="E71" s="10">
        <v>3418.3526000000002</v>
      </c>
      <c r="F71" s="10">
        <v>0.61193548208013704</v>
      </c>
    </row>
    <row r="72" spans="1:6" x14ac:dyDescent="0.2">
      <c r="A72" s="9" t="s">
        <v>389</v>
      </c>
      <c r="B72" s="9" t="s">
        <v>967</v>
      </c>
      <c r="C72" s="9" t="s">
        <v>311</v>
      </c>
      <c r="D72" s="9">
        <v>257</v>
      </c>
      <c r="E72" s="10">
        <v>3383.6954099999998</v>
      </c>
      <c r="F72" s="10">
        <v>0.60573133442427696</v>
      </c>
    </row>
    <row r="73" spans="1:6" x14ac:dyDescent="0.2">
      <c r="A73" s="9" t="s">
        <v>378</v>
      </c>
      <c r="B73" s="9" t="s">
        <v>889</v>
      </c>
      <c r="C73" s="9" t="s">
        <v>305</v>
      </c>
      <c r="D73" s="9">
        <v>320</v>
      </c>
      <c r="E73" s="10">
        <v>3238.4288000000001</v>
      </c>
      <c r="F73" s="10">
        <v>0.57972647084744899</v>
      </c>
    </row>
    <row r="74" spans="1:6" x14ac:dyDescent="0.2">
      <c r="A74" s="9" t="s">
        <v>390</v>
      </c>
      <c r="B74" s="9" t="s">
        <v>839</v>
      </c>
      <c r="C74" s="9" t="s">
        <v>136</v>
      </c>
      <c r="D74" s="9">
        <v>25</v>
      </c>
      <c r="E74" s="10">
        <v>2678.3449999999998</v>
      </c>
      <c r="F74" s="10">
        <v>0.479463218262483</v>
      </c>
    </row>
    <row r="75" spans="1:6" x14ac:dyDescent="0.2">
      <c r="A75" s="9" t="s">
        <v>379</v>
      </c>
      <c r="B75" s="9" t="s">
        <v>968</v>
      </c>
      <c r="C75" s="9" t="s">
        <v>375</v>
      </c>
      <c r="D75" s="9">
        <v>525</v>
      </c>
      <c r="E75" s="10">
        <v>2628.57</v>
      </c>
      <c r="F75" s="10">
        <v>0.47055275986783401</v>
      </c>
    </row>
    <row r="76" spans="1:6" x14ac:dyDescent="0.2">
      <c r="A76" s="9" t="s">
        <v>391</v>
      </c>
      <c r="B76" s="9" t="s">
        <v>789</v>
      </c>
      <c r="C76" s="9" t="s">
        <v>377</v>
      </c>
      <c r="D76" s="9">
        <v>250</v>
      </c>
      <c r="E76" s="10">
        <v>2499.9825000000001</v>
      </c>
      <c r="F76" s="10">
        <v>0.44753370273429599</v>
      </c>
    </row>
    <row r="77" spans="1:6" x14ac:dyDescent="0.2">
      <c r="A77" s="9" t="s">
        <v>392</v>
      </c>
      <c r="B77" s="9" t="s">
        <v>892</v>
      </c>
      <c r="C77" s="9" t="s">
        <v>288</v>
      </c>
      <c r="D77" s="9">
        <v>210</v>
      </c>
      <c r="E77" s="10">
        <v>2436.3402000000001</v>
      </c>
      <c r="F77" s="10">
        <v>0.43614079331611899</v>
      </c>
    </row>
    <row r="78" spans="1:6" x14ac:dyDescent="0.2">
      <c r="A78" s="9" t="s">
        <v>304</v>
      </c>
      <c r="B78" s="9" t="s">
        <v>837</v>
      </c>
      <c r="C78" s="9" t="s">
        <v>217</v>
      </c>
      <c r="D78" s="9">
        <v>230</v>
      </c>
      <c r="E78" s="10">
        <v>2276.9517000000001</v>
      </c>
      <c r="F78" s="10">
        <v>0.40760790335458302</v>
      </c>
    </row>
    <row r="79" spans="1:6" x14ac:dyDescent="0.2">
      <c r="A79" s="9" t="s">
        <v>393</v>
      </c>
      <c r="B79" s="9" t="s">
        <v>942</v>
      </c>
      <c r="C79" s="9" t="s">
        <v>372</v>
      </c>
      <c r="D79" s="9">
        <v>16</v>
      </c>
      <c r="E79" s="10">
        <v>2128.7199999999998</v>
      </c>
      <c r="F79" s="10">
        <v>0.38107224497953501</v>
      </c>
    </row>
    <row r="80" spans="1:6" x14ac:dyDescent="0.2">
      <c r="A80" s="9" t="s">
        <v>712</v>
      </c>
      <c r="B80" s="9" t="s">
        <v>827</v>
      </c>
      <c r="C80" s="9" t="s">
        <v>305</v>
      </c>
      <c r="D80" s="9">
        <v>180</v>
      </c>
      <c r="E80" s="10">
        <v>1800.3456000000001</v>
      </c>
      <c r="F80" s="10">
        <v>0.32228838904648199</v>
      </c>
    </row>
    <row r="81" spans="1:6" x14ac:dyDescent="0.2">
      <c r="A81" s="8" t="s">
        <v>133</v>
      </c>
      <c r="B81" s="9"/>
      <c r="C81" s="9"/>
      <c r="D81" s="9"/>
      <c r="E81" s="12">
        <f>SUM(E52:E80)</f>
        <v>216583.17775999999</v>
      </c>
      <c r="F81" s="12">
        <f>SUM(F52:F80)</f>
        <v>38.771579998217177</v>
      </c>
    </row>
    <row r="82" spans="1:6" x14ac:dyDescent="0.2">
      <c r="A82" s="9"/>
      <c r="B82" s="9"/>
      <c r="C82" s="9"/>
      <c r="D82" s="9"/>
      <c r="E82" s="10"/>
      <c r="F82" s="10"/>
    </row>
    <row r="83" spans="1:6" x14ac:dyDescent="0.2">
      <c r="A83" s="9"/>
      <c r="B83" s="9"/>
      <c r="C83" s="9"/>
      <c r="D83" s="9"/>
      <c r="E83" s="10"/>
      <c r="F83" s="10"/>
    </row>
    <row r="84" spans="1:6" x14ac:dyDescent="0.2">
      <c r="A84" s="8" t="s">
        <v>203</v>
      </c>
      <c r="B84" s="9"/>
      <c r="C84" s="9"/>
      <c r="D84" s="9"/>
      <c r="E84" s="10"/>
      <c r="F84" s="10"/>
    </row>
    <row r="85" spans="1:6" x14ac:dyDescent="0.2">
      <c r="A85" s="8" t="s">
        <v>204</v>
      </c>
      <c r="B85" s="9"/>
      <c r="C85" s="9"/>
      <c r="D85" s="9"/>
      <c r="E85" s="10"/>
      <c r="F85" s="10"/>
    </row>
    <row r="86" spans="1:6" x14ac:dyDescent="0.2">
      <c r="A86" s="9" t="s">
        <v>394</v>
      </c>
      <c r="B86" s="9" t="s">
        <v>1005</v>
      </c>
      <c r="C86" s="9" t="s">
        <v>206</v>
      </c>
      <c r="D86" s="9">
        <v>12500</v>
      </c>
      <c r="E86" s="10">
        <v>12368.375</v>
      </c>
      <c r="F86" s="10">
        <v>2.21412136307206</v>
      </c>
    </row>
    <row r="87" spans="1:6" x14ac:dyDescent="0.2">
      <c r="A87" s="9" t="s">
        <v>395</v>
      </c>
      <c r="B87" s="9" t="s">
        <v>1004</v>
      </c>
      <c r="C87" s="9" t="s">
        <v>208</v>
      </c>
      <c r="D87" s="9">
        <v>10000</v>
      </c>
      <c r="E87" s="10">
        <v>9733.58</v>
      </c>
      <c r="F87" s="10">
        <v>1.74245423648385</v>
      </c>
    </row>
    <row r="88" spans="1:6" x14ac:dyDescent="0.2">
      <c r="A88" s="9" t="s">
        <v>396</v>
      </c>
      <c r="B88" s="9" t="s">
        <v>1003</v>
      </c>
      <c r="C88" s="9" t="s">
        <v>231</v>
      </c>
      <c r="D88" s="9">
        <v>5000</v>
      </c>
      <c r="E88" s="10">
        <v>4854.99</v>
      </c>
      <c r="F88" s="10">
        <v>0.86911474437840197</v>
      </c>
    </row>
    <row r="89" spans="1:6" x14ac:dyDescent="0.2">
      <c r="A89" s="9" t="s">
        <v>397</v>
      </c>
      <c r="B89" s="9" t="s">
        <v>1008</v>
      </c>
      <c r="C89" s="9" t="s">
        <v>231</v>
      </c>
      <c r="D89" s="9">
        <v>2500</v>
      </c>
      <c r="E89" s="10">
        <v>2476.7849999999999</v>
      </c>
      <c r="F89" s="10">
        <v>0.44338100843776401</v>
      </c>
    </row>
    <row r="90" spans="1:6" x14ac:dyDescent="0.2">
      <c r="A90" s="9" t="s">
        <v>235</v>
      </c>
      <c r="B90" s="9" t="s">
        <v>1011</v>
      </c>
      <c r="C90" s="9" t="s">
        <v>231</v>
      </c>
      <c r="D90" s="9">
        <v>2500</v>
      </c>
      <c r="E90" s="10">
        <v>2472.04</v>
      </c>
      <c r="F90" s="10">
        <v>0.44253158352400002</v>
      </c>
    </row>
    <row r="91" spans="1:6" x14ac:dyDescent="0.2">
      <c r="A91" s="9" t="s">
        <v>398</v>
      </c>
      <c r="B91" s="9" t="s">
        <v>1026</v>
      </c>
      <c r="C91" s="9" t="s">
        <v>206</v>
      </c>
      <c r="D91" s="9">
        <v>2500</v>
      </c>
      <c r="E91" s="10">
        <v>2421.2725</v>
      </c>
      <c r="F91" s="10">
        <v>0.43344345300566101</v>
      </c>
    </row>
    <row r="92" spans="1:6" x14ac:dyDescent="0.2">
      <c r="A92" s="9" t="s">
        <v>399</v>
      </c>
      <c r="B92" s="9" t="s">
        <v>1027</v>
      </c>
      <c r="C92" s="9" t="s">
        <v>206</v>
      </c>
      <c r="D92" s="9">
        <v>2500</v>
      </c>
      <c r="E92" s="10">
        <v>2376.56</v>
      </c>
      <c r="F92" s="10">
        <v>0.42543925670288402</v>
      </c>
    </row>
    <row r="93" spans="1:6" x14ac:dyDescent="0.2">
      <c r="A93" s="8" t="s">
        <v>133</v>
      </c>
      <c r="B93" s="9"/>
      <c r="C93" s="9"/>
      <c r="D93" s="9"/>
      <c r="E93" s="12">
        <f>SUM(E86:E92)</f>
        <v>36703.602500000001</v>
      </c>
      <c r="F93" s="12">
        <f>SUM(F86:F92)</f>
        <v>6.570485645604621</v>
      </c>
    </row>
    <row r="94" spans="1:6" x14ac:dyDescent="0.2">
      <c r="A94" s="9"/>
      <c r="B94" s="9"/>
      <c r="C94" s="9"/>
      <c r="D94" s="9"/>
      <c r="E94" s="10"/>
      <c r="F94" s="10"/>
    </row>
    <row r="95" spans="1:6" x14ac:dyDescent="0.2">
      <c r="A95" s="8" t="s">
        <v>236</v>
      </c>
      <c r="B95" s="9"/>
      <c r="C95" s="9"/>
      <c r="D95" s="9"/>
      <c r="E95" s="10"/>
      <c r="F95" s="10"/>
    </row>
    <row r="96" spans="1:6" x14ac:dyDescent="0.2">
      <c r="A96" s="9" t="s">
        <v>400</v>
      </c>
      <c r="B96" s="9" t="s">
        <v>1013</v>
      </c>
      <c r="C96" s="9" t="s">
        <v>231</v>
      </c>
      <c r="D96" s="9">
        <v>4300</v>
      </c>
      <c r="E96" s="10">
        <v>20838.703000000001</v>
      </c>
      <c r="F96" s="10">
        <v>3.7304348785522601</v>
      </c>
    </row>
    <row r="97" spans="1:10" x14ac:dyDescent="0.2">
      <c r="A97" s="9" t="s">
        <v>401</v>
      </c>
      <c r="B97" s="9" t="s">
        <v>1034</v>
      </c>
      <c r="C97" s="9" t="s">
        <v>208</v>
      </c>
      <c r="D97" s="9">
        <v>2000</v>
      </c>
      <c r="E97" s="10">
        <v>9687.68</v>
      </c>
      <c r="F97" s="10">
        <v>1.7342374601842101</v>
      </c>
    </row>
    <row r="98" spans="1:10" x14ac:dyDescent="0.2">
      <c r="A98" s="9" t="s">
        <v>402</v>
      </c>
      <c r="B98" s="9" t="s">
        <v>1012</v>
      </c>
      <c r="C98" s="9" t="s">
        <v>231</v>
      </c>
      <c r="D98" s="9">
        <v>2000</v>
      </c>
      <c r="E98" s="10">
        <v>9600.7099999999991</v>
      </c>
      <c r="F98" s="10">
        <v>1.71866854875111</v>
      </c>
    </row>
    <row r="99" spans="1:10" x14ac:dyDescent="0.2">
      <c r="A99" s="9" t="s">
        <v>403</v>
      </c>
      <c r="B99" s="9" t="s">
        <v>1014</v>
      </c>
      <c r="C99" s="9" t="s">
        <v>208</v>
      </c>
      <c r="D99" s="9">
        <v>1800</v>
      </c>
      <c r="E99" s="10">
        <v>8240.3549999999996</v>
      </c>
      <c r="F99" s="10">
        <v>1.47514496001275</v>
      </c>
    </row>
    <row r="100" spans="1:10" x14ac:dyDescent="0.2">
      <c r="A100" s="9" t="s">
        <v>404</v>
      </c>
      <c r="B100" s="9" t="s">
        <v>1021</v>
      </c>
      <c r="C100" s="9" t="s">
        <v>231</v>
      </c>
      <c r="D100" s="9">
        <v>1500</v>
      </c>
      <c r="E100" s="10">
        <v>7252.7849999999999</v>
      </c>
      <c r="F100" s="10">
        <v>1.29835537896196</v>
      </c>
    </row>
    <row r="101" spans="1:10" x14ac:dyDescent="0.2">
      <c r="A101" s="9" t="s">
        <v>405</v>
      </c>
      <c r="B101" s="9" t="s">
        <v>1017</v>
      </c>
      <c r="C101" s="9" t="s">
        <v>231</v>
      </c>
      <c r="D101" s="9">
        <v>1000</v>
      </c>
      <c r="E101" s="10">
        <v>4970.66</v>
      </c>
      <c r="F101" s="10">
        <v>0.88982137868295197</v>
      </c>
    </row>
    <row r="102" spans="1:10" x14ac:dyDescent="0.2">
      <c r="A102" s="9" t="s">
        <v>406</v>
      </c>
      <c r="B102" s="9" t="s">
        <v>1020</v>
      </c>
      <c r="C102" s="9" t="s">
        <v>231</v>
      </c>
      <c r="D102" s="9">
        <v>1000</v>
      </c>
      <c r="E102" s="10">
        <v>4850.99</v>
      </c>
      <c r="F102" s="10">
        <v>0.86839868544161403</v>
      </c>
    </row>
    <row r="103" spans="1:10" x14ac:dyDescent="0.2">
      <c r="A103" s="9" t="s">
        <v>335</v>
      </c>
      <c r="B103" s="9" t="s">
        <v>707</v>
      </c>
      <c r="C103" s="9" t="s">
        <v>206</v>
      </c>
      <c r="D103" s="9">
        <v>20</v>
      </c>
      <c r="E103" s="10">
        <v>98.679599999999994</v>
      </c>
      <c r="F103" s="10">
        <v>1.7665102364652199E-2</v>
      </c>
    </row>
    <row r="104" spans="1:10" x14ac:dyDescent="0.2">
      <c r="A104" s="8" t="s">
        <v>133</v>
      </c>
      <c r="B104" s="9"/>
      <c r="C104" s="9"/>
      <c r="D104" s="9"/>
      <c r="E104" s="12">
        <f>SUM(E96:E103)</f>
        <v>65540.562600000005</v>
      </c>
      <c r="F104" s="12">
        <f>SUM(F96:F103)</f>
        <v>11.732726392951507</v>
      </c>
    </row>
    <row r="105" spans="1:10" x14ac:dyDescent="0.2">
      <c r="A105" s="9"/>
      <c r="B105" s="9"/>
      <c r="C105" s="9"/>
      <c r="D105" s="9"/>
      <c r="E105" s="35"/>
      <c r="F105" s="35"/>
      <c r="G105" s="36"/>
      <c r="H105" s="36"/>
      <c r="I105" s="36"/>
      <c r="J105" s="36"/>
    </row>
    <row r="106" spans="1:10" x14ac:dyDescent="0.2">
      <c r="A106" s="8" t="s">
        <v>133</v>
      </c>
      <c r="B106" s="9"/>
      <c r="C106" s="9"/>
      <c r="D106" s="9"/>
      <c r="E106" s="37">
        <v>540267.60167</v>
      </c>
      <c r="F106" s="37">
        <v>96.715861108128806</v>
      </c>
      <c r="G106" s="36"/>
      <c r="H106" s="36"/>
      <c r="I106" s="42"/>
      <c r="J106" s="42"/>
    </row>
    <row r="107" spans="1:10" x14ac:dyDescent="0.2">
      <c r="A107" s="9"/>
      <c r="B107" s="9"/>
      <c r="C107" s="9"/>
      <c r="D107" s="9"/>
      <c r="E107" s="35"/>
      <c r="F107" s="35"/>
      <c r="G107" s="36"/>
      <c r="H107" s="36"/>
      <c r="I107" s="36"/>
      <c r="J107" s="36"/>
    </row>
    <row r="108" spans="1:10" x14ac:dyDescent="0.2">
      <c r="A108" s="8" t="s">
        <v>175</v>
      </c>
      <c r="B108" s="9"/>
      <c r="C108" s="9"/>
      <c r="D108" s="9"/>
      <c r="E108" s="37">
        <v>18345.6362157</v>
      </c>
      <c r="F108" s="37">
        <v>3.28</v>
      </c>
      <c r="G108" s="36"/>
      <c r="H108" s="36"/>
      <c r="I108" s="42"/>
      <c r="J108" s="42"/>
    </row>
    <row r="109" spans="1:10" x14ac:dyDescent="0.2">
      <c r="A109" s="9"/>
      <c r="B109" s="9"/>
      <c r="C109" s="9"/>
      <c r="D109" s="9"/>
      <c r="E109" s="35"/>
      <c r="F109" s="35"/>
      <c r="G109" s="36"/>
      <c r="H109" s="36"/>
      <c r="I109" s="36"/>
      <c r="J109" s="36"/>
    </row>
    <row r="110" spans="1:10" x14ac:dyDescent="0.2">
      <c r="A110" s="13" t="s">
        <v>176</v>
      </c>
      <c r="B110" s="6"/>
      <c r="C110" s="6"/>
      <c r="D110" s="6"/>
      <c r="E110" s="40">
        <v>558613.23621570005</v>
      </c>
      <c r="F110" s="40">
        <f xml:space="preserve"> ROUND(SUM(F106:F109),2)</f>
        <v>100</v>
      </c>
      <c r="G110" s="36"/>
      <c r="H110" s="36"/>
      <c r="I110" s="42"/>
      <c r="J110" s="42"/>
    </row>
    <row r="111" spans="1:10" x14ac:dyDescent="0.2">
      <c r="A111" s="1" t="s">
        <v>245</v>
      </c>
      <c r="E111" s="42"/>
      <c r="F111" s="42"/>
      <c r="G111" s="36"/>
      <c r="H111" s="36"/>
      <c r="I111" s="36"/>
      <c r="J111" s="36"/>
    </row>
    <row r="112" spans="1:10" x14ac:dyDescent="0.2">
      <c r="E112" s="42"/>
      <c r="F112" s="42"/>
      <c r="G112" s="36"/>
      <c r="H112" s="36"/>
      <c r="I112" s="36"/>
      <c r="J112" s="36"/>
    </row>
    <row r="113" spans="1:4" x14ac:dyDescent="0.2">
      <c r="A113" s="1" t="s">
        <v>179</v>
      </c>
    </row>
    <row r="114" spans="1:4" x14ac:dyDescent="0.2">
      <c r="A114" s="1" t="s">
        <v>180</v>
      </c>
    </row>
    <row r="115" spans="1:4" x14ac:dyDescent="0.2">
      <c r="A115" s="1" t="s">
        <v>648</v>
      </c>
    </row>
    <row r="116" spans="1:4" x14ac:dyDescent="0.2">
      <c r="A116" s="3" t="s">
        <v>662</v>
      </c>
      <c r="D116" s="15">
        <v>18.886600000000001</v>
      </c>
    </row>
    <row r="117" spans="1:4" x14ac:dyDescent="0.2">
      <c r="A117" s="3" t="s">
        <v>663</v>
      </c>
      <c r="D117" s="15">
        <v>19.139600000000002</v>
      </c>
    </row>
    <row r="118" spans="1:4" x14ac:dyDescent="0.2">
      <c r="A118" s="3" t="s">
        <v>631</v>
      </c>
      <c r="D118" s="15">
        <v>10.582100000000001</v>
      </c>
    </row>
    <row r="119" spans="1:4" x14ac:dyDescent="0.2">
      <c r="A119" s="3" t="s">
        <v>632</v>
      </c>
      <c r="D119" s="15">
        <v>10.367000000000001</v>
      </c>
    </row>
    <row r="120" spans="1:4" x14ac:dyDescent="0.2">
      <c r="A120" s="3" t="s">
        <v>633</v>
      </c>
      <c r="D120" s="15">
        <v>10.760199999999999</v>
      </c>
    </row>
    <row r="121" spans="1:4" x14ac:dyDescent="0.2">
      <c r="A121" s="3" t="s">
        <v>634</v>
      </c>
      <c r="D121" s="15">
        <v>10.5465</v>
      </c>
    </row>
    <row r="123" spans="1:4" x14ac:dyDescent="0.2">
      <c r="A123" s="1" t="s">
        <v>181</v>
      </c>
    </row>
    <row r="124" spans="1:4" x14ac:dyDescent="0.2">
      <c r="A124" s="3" t="s">
        <v>662</v>
      </c>
      <c r="D124" s="15">
        <v>19.553599999999999</v>
      </c>
    </row>
    <row r="125" spans="1:4" x14ac:dyDescent="0.2">
      <c r="A125" s="3" t="s">
        <v>663</v>
      </c>
      <c r="D125" s="15">
        <v>19.851900000000001</v>
      </c>
    </row>
    <row r="126" spans="1:4" x14ac:dyDescent="0.2">
      <c r="A126" s="3" t="s">
        <v>631</v>
      </c>
      <c r="D126" s="15">
        <v>10.510199999999999</v>
      </c>
    </row>
    <row r="127" spans="1:4" x14ac:dyDescent="0.2">
      <c r="A127" s="3" t="s">
        <v>632</v>
      </c>
      <c r="D127" s="15">
        <v>10.2841</v>
      </c>
    </row>
    <row r="128" spans="1:4" x14ac:dyDescent="0.2">
      <c r="A128" s="3" t="s">
        <v>633</v>
      </c>
      <c r="D128" s="15">
        <v>10.714600000000001</v>
      </c>
    </row>
    <row r="129" spans="1:5" x14ac:dyDescent="0.2">
      <c r="A129" s="3" t="s">
        <v>634</v>
      </c>
      <c r="D129" s="15">
        <v>10.4899</v>
      </c>
    </row>
    <row r="131" spans="1:5" x14ac:dyDescent="0.2">
      <c r="A131" s="1" t="s">
        <v>182</v>
      </c>
      <c r="D131" s="16"/>
    </row>
    <row r="132" spans="1:5" x14ac:dyDescent="0.2">
      <c r="A132" s="18" t="s">
        <v>608</v>
      </c>
      <c r="B132" s="19"/>
      <c r="C132" s="29" t="s">
        <v>609</v>
      </c>
      <c r="D132" s="30"/>
    </row>
    <row r="133" spans="1:5" x14ac:dyDescent="0.2">
      <c r="A133" s="31"/>
      <c r="B133" s="32"/>
      <c r="C133" s="20" t="s">
        <v>610</v>
      </c>
      <c r="D133" s="20" t="s">
        <v>611</v>
      </c>
    </row>
    <row r="134" spans="1:5" x14ac:dyDescent="0.2">
      <c r="A134" s="21" t="s">
        <v>631</v>
      </c>
      <c r="B134" s="22"/>
      <c r="C134" s="23">
        <v>0.31779660879999999</v>
      </c>
      <c r="D134" s="23">
        <v>0.29443254720000001</v>
      </c>
    </row>
    <row r="135" spans="1:5" x14ac:dyDescent="0.2">
      <c r="A135" s="21" t="s">
        <v>632</v>
      </c>
      <c r="B135" s="22"/>
      <c r="C135" s="23">
        <v>0.3214079339</v>
      </c>
      <c r="D135" s="23">
        <v>0.29777837159999998</v>
      </c>
    </row>
    <row r="136" spans="1:5" x14ac:dyDescent="0.2">
      <c r="A136" s="21" t="s">
        <v>633</v>
      </c>
      <c r="B136" s="22"/>
      <c r="C136" s="23">
        <v>0.31779660879999999</v>
      </c>
      <c r="D136" s="23">
        <v>0.29443254720000001</v>
      </c>
    </row>
    <row r="137" spans="1:5" x14ac:dyDescent="0.2">
      <c r="A137" s="21" t="s">
        <v>634</v>
      </c>
      <c r="B137" s="22"/>
      <c r="C137" s="23">
        <v>0.3214079339</v>
      </c>
      <c r="D137" s="23">
        <v>0.29777837159999998</v>
      </c>
    </row>
    <row r="139" spans="1:5" x14ac:dyDescent="0.2">
      <c r="A139" s="1" t="s">
        <v>184</v>
      </c>
      <c r="D139" s="17">
        <v>1.7614893402264555</v>
      </c>
      <c r="E139" s="2" t="s">
        <v>185</v>
      </c>
    </row>
  </sheetData>
  <sortState ref="A52:F80">
    <sortCondition descending="1" ref="F52:F80"/>
  </sortState>
  <mergeCells count="3">
    <mergeCell ref="B1:E1"/>
    <mergeCell ref="C132:D132"/>
    <mergeCell ref="A133:B1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7F202A-F897-4B5A-9F6A-1AAA0FBD1FB3}"/>
</file>

<file path=customXml/itemProps2.xml><?xml version="1.0" encoding="utf-8"?>
<ds:datastoreItem xmlns:ds="http://schemas.openxmlformats.org/officeDocument/2006/customXml" ds:itemID="{23C8DD5C-942E-4E33-9C2F-4239AD66472B}"/>
</file>

<file path=customXml/itemProps3.xml><?xml version="1.0" encoding="utf-8"?>
<ds:datastoreItem xmlns:ds="http://schemas.openxmlformats.org/officeDocument/2006/customXml" ds:itemID="{CA92C3B7-450B-46CC-8B0C-BED31AFE8B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FMPS2B</vt:lpstr>
      <vt:lpstr>FMPS2A</vt:lpstr>
      <vt:lpstr>FMPS1B</vt:lpstr>
      <vt:lpstr>FMPS1A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Sheth, Piyush</cp:lastModifiedBy>
  <dcterms:created xsi:type="dcterms:W3CDTF">2018-01-08T08:37:31Z</dcterms:created>
  <dcterms:modified xsi:type="dcterms:W3CDTF">2018-01-09T08:23:43Z</dcterms:modified>
</cp:coreProperties>
</file>