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9.xml" ContentType="application/vnd.openxmlformats-officedocument.spreadsheetml.worksheet+xml"/>
  <Override PartName="/xl/worksheets/sheet3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\\euro\dfs$\Business_Units\HYD14\FTS_India_AMC_FAIO\IND\SEBI Reports\2018-2019\April\ISIN\"/>
    </mc:Choice>
  </mc:AlternateContent>
  <bookViews>
    <workbookView xWindow="0" yWindow="0" windowWidth="7470" windowHeight="4830"/>
  </bookViews>
  <sheets>
    <sheet name="TX" sheetId="27" r:id="rId1"/>
    <sheet name="TG" sheetId="28" r:id="rId2"/>
    <sheet name="SM" sheetId="29" r:id="rId3"/>
    <sheet name="PR" sheetId="30" r:id="rId4"/>
    <sheet name="IT" sheetId="31" r:id="rId5"/>
    <sheet name="IF" sheetId="32" r:id="rId6"/>
    <sheet name="IE" sheetId="33" r:id="rId7"/>
    <sheet name="HG" sheetId="34" r:id="rId8"/>
    <sheet name="FEGF" sheetId="35" r:id="rId9"/>
    <sheet name="FIUS" sheetId="36" r:id="rId10"/>
    <sheet name="FX" sheetId="37" r:id="rId11"/>
    <sheet name="FIMAS" sheetId="38" r:id="rId12"/>
    <sheet name="FC" sheetId="39" r:id="rId13"/>
    <sheet name="BU" sheetId="40" r:id="rId14"/>
    <sheet name="BC" sheetId="41" r:id="rId15"/>
    <sheet name="AE" sheetId="42" r:id="rId16"/>
    <sheet name="++" sheetId="43" r:id="rId17"/>
    <sheet name="FF" sheetId="44" r:id="rId18"/>
    <sheet name="F5" sheetId="45" r:id="rId19"/>
    <sheet name="F4" sheetId="46" r:id="rId20"/>
    <sheet name="F3" sheetId="47" r:id="rId21"/>
    <sheet name="F2" sheetId="48" r:id="rId22"/>
    <sheet name="F1" sheetId="49" r:id="rId23"/>
    <sheet name="UL-SH" sheetId="26" r:id="rId24"/>
    <sheet name="TM" sheetId="25" r:id="rId25"/>
    <sheet name="TIIOF" sheetId="24" r:id="rId26"/>
    <sheet name="TICBOF" sheetId="23" r:id="rId27"/>
    <sheet name="TI" sheetId="22" r:id="rId28"/>
    <sheet name="SP" sheetId="21" r:id="rId29"/>
    <sheet name="MD" sheetId="18" r:id="rId30"/>
    <sheet name="LP" sheetId="17" r:id="rId31"/>
    <sheet name="IB" sheetId="16" r:id="rId32"/>
    <sheet name="GS" sheetId="15" r:id="rId33"/>
    <sheet name="GN" sheetId="14" r:id="rId34"/>
    <sheet name="FMPS3D" sheetId="13" r:id="rId35"/>
    <sheet name="FMPS3C" sheetId="12" r:id="rId36"/>
    <sheet name="FMPS3B" sheetId="11" r:id="rId37"/>
    <sheet name="FMPS3A" sheetId="10" r:id="rId38"/>
    <sheet name="FMPS2C" sheetId="9" r:id="rId39"/>
    <sheet name="FMPS2B" sheetId="8" r:id="rId40"/>
    <sheet name="FMPS2A" sheetId="7" r:id="rId41"/>
    <sheet name="FMPS1B" sheetId="6" r:id="rId42"/>
    <sheet name="FMPS1A" sheetId="5" r:id="rId43"/>
    <sheet name="FISPF" sheetId="4" r:id="rId44"/>
    <sheet name="FBPF" sheetId="3" r:id="rId45"/>
    <sheet name="MP" sheetId="19" r:id="rId46"/>
    <sheet name="PP" sheetId="20" r:id="rId47"/>
    <sheet name="BF" sheetId="2" r:id="rId48"/>
    <sheet name="Sheet1" sheetId="1" r:id="rId4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9" l="1"/>
  <c r="E13" i="49" s="1"/>
  <c r="E17" i="49" s="1"/>
  <c r="D11" i="49"/>
  <c r="D13" i="49" s="1"/>
  <c r="D17" i="49" s="1"/>
  <c r="E11" i="48"/>
  <c r="E13" i="48" s="1"/>
  <c r="E17" i="48" s="1"/>
  <c r="D11" i="48"/>
  <c r="D13" i="48" s="1"/>
  <c r="D17" i="48" s="1"/>
  <c r="E17" i="47"/>
  <c r="D17" i="47"/>
  <c r="E13" i="47"/>
  <c r="D13" i="47"/>
  <c r="E11" i="47"/>
  <c r="D11" i="47"/>
  <c r="D12" i="46"/>
  <c r="D16" i="46" s="1"/>
  <c r="E10" i="46"/>
  <c r="E12" i="46" s="1"/>
  <c r="E16" i="46" s="1"/>
  <c r="D10" i="46"/>
  <c r="E9" i="45"/>
  <c r="E11" i="45" s="1"/>
  <c r="E15" i="45" s="1"/>
  <c r="D9" i="45"/>
  <c r="D11" i="45" s="1"/>
  <c r="D15" i="45" s="1"/>
  <c r="E8" i="44"/>
  <c r="E10" i="44" s="1"/>
  <c r="E14" i="44" s="1"/>
  <c r="D8" i="44"/>
  <c r="D10" i="44" s="1"/>
  <c r="D14" i="44" s="1"/>
  <c r="E70" i="43"/>
  <c r="E63" i="43"/>
  <c r="E59" i="43"/>
  <c r="E61" i="42"/>
  <c r="E63" i="42" s="1"/>
  <c r="E67" i="42" s="1"/>
  <c r="E19" i="42"/>
  <c r="F56" i="41"/>
  <c r="F50" i="41"/>
  <c r="E50" i="41"/>
  <c r="F47" i="40"/>
  <c r="F41" i="40"/>
  <c r="E41" i="40"/>
  <c r="E65" i="39"/>
  <c r="E61" i="39"/>
  <c r="D9" i="38"/>
  <c r="D11" i="38" s="1"/>
  <c r="D15" i="38" s="1"/>
  <c r="F64" i="37"/>
  <c r="F58" i="37"/>
  <c r="E58" i="37"/>
  <c r="D9" i="36"/>
  <c r="D13" i="36" s="1"/>
  <c r="D7" i="36"/>
  <c r="D9" i="35"/>
  <c r="D13" i="35" s="1"/>
  <c r="D7" i="35"/>
  <c r="F44" i="34"/>
  <c r="F38" i="34"/>
  <c r="E38" i="34"/>
  <c r="E57" i="33"/>
  <c r="E36" i="33"/>
  <c r="F57" i="32"/>
  <c r="F51" i="32"/>
  <c r="E51" i="32"/>
  <c r="F44" i="32"/>
  <c r="E44" i="32"/>
  <c r="E41" i="31"/>
  <c r="F35" i="31"/>
  <c r="E35" i="31"/>
  <c r="E31" i="31"/>
  <c r="E21" i="31"/>
  <c r="E37" i="31" s="1"/>
  <c r="E43" i="31" s="1"/>
  <c r="E47" i="31" s="1"/>
  <c r="E77" i="30"/>
  <c r="E71" i="30"/>
  <c r="E67" i="30"/>
  <c r="F87" i="29"/>
  <c r="F81" i="29"/>
  <c r="E81" i="29"/>
  <c r="F43" i="28"/>
  <c r="F37" i="28"/>
  <c r="E37" i="28"/>
  <c r="F76" i="27"/>
  <c r="F70" i="27"/>
  <c r="E70" i="27"/>
  <c r="F64" i="27"/>
  <c r="E64" i="27"/>
  <c r="E6" i="38" l="1"/>
  <c r="E13" i="38"/>
  <c r="E8" i="38"/>
  <c r="E7" i="38"/>
  <c r="E6" i="35"/>
  <c r="E7" i="35" s="1"/>
  <c r="E9" i="35" s="1"/>
  <c r="E11" i="35"/>
  <c r="F65" i="42"/>
  <c r="F57" i="42"/>
  <c r="F49" i="42"/>
  <c r="F41" i="42"/>
  <c r="F33" i="42"/>
  <c r="F25" i="42"/>
  <c r="F15" i="42"/>
  <c r="F55" i="42"/>
  <c r="F13" i="42"/>
  <c r="F46" i="42"/>
  <c r="F56" i="42"/>
  <c r="F48" i="42"/>
  <c r="F40" i="42"/>
  <c r="F32" i="42"/>
  <c r="F24" i="42"/>
  <c r="F14" i="42"/>
  <c r="F47" i="42"/>
  <c r="F39" i="42"/>
  <c r="F31" i="42"/>
  <c r="F23" i="42"/>
  <c r="F54" i="42"/>
  <c r="F38" i="42"/>
  <c r="F53" i="42"/>
  <c r="F37" i="42"/>
  <c r="F26" i="42"/>
  <c r="F10" i="42"/>
  <c r="F34" i="42"/>
  <c r="F45" i="42"/>
  <c r="F17" i="42"/>
  <c r="F29" i="42"/>
  <c r="F52" i="42"/>
  <c r="F36" i="42"/>
  <c r="F9" i="42"/>
  <c r="F18" i="42"/>
  <c r="F60" i="42"/>
  <c r="F16" i="42"/>
  <c r="F28" i="42"/>
  <c r="F51" i="42"/>
  <c r="F35" i="42"/>
  <c r="F8" i="42"/>
  <c r="F50" i="42"/>
  <c r="F30" i="42"/>
  <c r="F44" i="42"/>
  <c r="F59" i="42"/>
  <c r="F58" i="42"/>
  <c r="F42" i="42"/>
  <c r="F27" i="42"/>
  <c r="F11" i="42"/>
  <c r="F43" i="42"/>
  <c r="F12" i="42"/>
  <c r="F28" i="31"/>
  <c r="F19" i="31"/>
  <c r="F11" i="31"/>
  <c r="F45" i="31"/>
  <c r="F26" i="31"/>
  <c r="F9" i="31"/>
  <c r="F27" i="31"/>
  <c r="F18" i="31"/>
  <c r="F10" i="31"/>
  <c r="F17" i="31"/>
  <c r="F30" i="31"/>
  <c r="F15" i="31"/>
  <c r="F24" i="31"/>
  <c r="F12" i="31"/>
  <c r="F29" i="31"/>
  <c r="F14" i="31"/>
  <c r="F20" i="31"/>
  <c r="F25" i="31"/>
  <c r="F13" i="31"/>
  <c r="F40" i="31"/>
  <c r="F41" i="31" s="1"/>
  <c r="F8" i="31"/>
  <c r="F16" i="31"/>
  <c r="E6" i="36"/>
  <c r="E7" i="36" s="1"/>
  <c r="E9" i="36" s="1"/>
  <c r="E13" i="36" s="1"/>
  <c r="E11" i="36"/>
  <c r="E79" i="30"/>
  <c r="E83" i="30" s="1"/>
  <c r="E68" i="39"/>
  <c r="E72" i="39" s="1"/>
  <c r="E72" i="43"/>
  <c r="E76" i="43" s="1"/>
  <c r="E59" i="33"/>
  <c r="E63" i="33" s="1"/>
  <c r="F19" i="42" l="1"/>
  <c r="F21" i="31"/>
  <c r="F31" i="31"/>
  <c r="E13" i="35"/>
  <c r="F52" i="33"/>
  <c r="F44" i="33"/>
  <c r="F34" i="33"/>
  <c r="F26" i="33"/>
  <c r="F18" i="33"/>
  <c r="F10" i="33"/>
  <c r="F50" i="33"/>
  <c r="F42" i="33"/>
  <c r="F32" i="33"/>
  <c r="F24" i="33"/>
  <c r="F16" i="33"/>
  <c r="F8" i="33"/>
  <c r="F51" i="33"/>
  <c r="F43" i="33"/>
  <c r="F33" i="33"/>
  <c r="F25" i="33"/>
  <c r="F17" i="33"/>
  <c r="F9" i="33"/>
  <c r="F53" i="33"/>
  <c r="F23" i="33"/>
  <c r="F12" i="33"/>
  <c r="F47" i="33"/>
  <c r="F31" i="33"/>
  <c r="F20" i="33"/>
  <c r="F46" i="33"/>
  <c r="F29" i="33"/>
  <c r="F41" i="33"/>
  <c r="F49" i="33"/>
  <c r="F22" i="33"/>
  <c r="F11" i="33"/>
  <c r="F61" i="33"/>
  <c r="F56" i="33"/>
  <c r="F15" i="33"/>
  <c r="F55" i="33"/>
  <c r="F28" i="33"/>
  <c r="F48" i="33"/>
  <c r="F35" i="33"/>
  <c r="F21" i="33"/>
  <c r="F30" i="33"/>
  <c r="F14" i="33"/>
  <c r="F54" i="33"/>
  <c r="F40" i="33"/>
  <c r="F27" i="33"/>
  <c r="F13" i="33"/>
  <c r="F19" i="33"/>
  <c r="F45" i="33"/>
  <c r="F62" i="43"/>
  <c r="F63" i="43" s="1"/>
  <c r="F53" i="43"/>
  <c r="F45" i="43"/>
  <c r="F37" i="43"/>
  <c r="F29" i="43"/>
  <c r="F21" i="43"/>
  <c r="F13" i="43"/>
  <c r="F58" i="43"/>
  <c r="F50" i="43"/>
  <c r="F34" i="43"/>
  <c r="F18" i="43"/>
  <c r="F52" i="43"/>
  <c r="F44" i="43"/>
  <c r="F36" i="43"/>
  <c r="F28" i="43"/>
  <c r="F20" i="43"/>
  <c r="F12" i="43"/>
  <c r="F51" i="43"/>
  <c r="F43" i="43"/>
  <c r="F35" i="43"/>
  <c r="F27" i="43"/>
  <c r="F19" i="43"/>
  <c r="F11" i="43"/>
  <c r="F69" i="43"/>
  <c r="F42" i="43"/>
  <c r="F26" i="43"/>
  <c r="F10" i="43"/>
  <c r="F74" i="43"/>
  <c r="F57" i="43"/>
  <c r="F41" i="43"/>
  <c r="F25" i="43"/>
  <c r="F9" i="43"/>
  <c r="F54" i="43"/>
  <c r="F22" i="43"/>
  <c r="F67" i="43"/>
  <c r="F17" i="43"/>
  <c r="F16" i="43"/>
  <c r="F56" i="43"/>
  <c r="F40" i="43"/>
  <c r="F24" i="43"/>
  <c r="F8" i="43"/>
  <c r="F38" i="43"/>
  <c r="F49" i="43"/>
  <c r="F48" i="43"/>
  <c r="F31" i="43"/>
  <c r="F15" i="43"/>
  <c r="F55" i="43"/>
  <c r="F39" i="43"/>
  <c r="F23" i="43"/>
  <c r="F68" i="43"/>
  <c r="F47" i="43"/>
  <c r="F46" i="43"/>
  <c r="F30" i="43"/>
  <c r="F14" i="43"/>
  <c r="F33" i="43"/>
  <c r="F32" i="43"/>
  <c r="F70" i="39"/>
  <c r="F60" i="39"/>
  <c r="F52" i="39"/>
  <c r="F44" i="39"/>
  <c r="F36" i="39"/>
  <c r="F28" i="39"/>
  <c r="F20" i="39"/>
  <c r="F12" i="39"/>
  <c r="F58" i="39"/>
  <c r="F50" i="39"/>
  <c r="F42" i="39"/>
  <c r="F34" i="39"/>
  <c r="F26" i="39"/>
  <c r="F10" i="39"/>
  <c r="F59" i="39"/>
  <c r="F51" i="39"/>
  <c r="F43" i="39"/>
  <c r="F35" i="39"/>
  <c r="F27" i="39"/>
  <c r="F19" i="39"/>
  <c r="F11" i="39"/>
  <c r="F18" i="39"/>
  <c r="F57" i="39"/>
  <c r="F46" i="39"/>
  <c r="F32" i="39"/>
  <c r="F21" i="39"/>
  <c r="F29" i="39"/>
  <c r="F25" i="39"/>
  <c r="F64" i="39"/>
  <c r="F65" i="39" s="1"/>
  <c r="F37" i="39"/>
  <c r="F56" i="39"/>
  <c r="F45" i="39"/>
  <c r="F31" i="39"/>
  <c r="F17" i="39"/>
  <c r="F40" i="39"/>
  <c r="F15" i="39"/>
  <c r="F14" i="39"/>
  <c r="F49" i="39"/>
  <c r="F13" i="39"/>
  <c r="F23" i="39"/>
  <c r="F55" i="39"/>
  <c r="F41" i="39"/>
  <c r="F30" i="39"/>
  <c r="F16" i="39"/>
  <c r="F54" i="39"/>
  <c r="F53" i="39"/>
  <c r="F24" i="39"/>
  <c r="F47" i="39"/>
  <c r="F33" i="39"/>
  <c r="F22" i="39"/>
  <c r="F8" i="39"/>
  <c r="F39" i="39"/>
  <c r="F38" i="39"/>
  <c r="F48" i="39"/>
  <c r="F9" i="39"/>
  <c r="F61" i="42"/>
  <c r="F60" i="30"/>
  <c r="F52" i="30"/>
  <c r="F44" i="30"/>
  <c r="F36" i="30"/>
  <c r="F28" i="30"/>
  <c r="F20" i="30"/>
  <c r="F12" i="30"/>
  <c r="F58" i="30"/>
  <c r="F42" i="30"/>
  <c r="F26" i="30"/>
  <c r="F10" i="30"/>
  <c r="F59" i="30"/>
  <c r="F51" i="30"/>
  <c r="F43" i="30"/>
  <c r="F35" i="30"/>
  <c r="F27" i="30"/>
  <c r="F19" i="30"/>
  <c r="F11" i="30"/>
  <c r="F66" i="30"/>
  <c r="F50" i="30"/>
  <c r="F34" i="30"/>
  <c r="F18" i="30"/>
  <c r="F65" i="30"/>
  <c r="F54" i="30"/>
  <c r="F40" i="30"/>
  <c r="F29" i="30"/>
  <c r="F15" i="30"/>
  <c r="F62" i="30"/>
  <c r="F37" i="30"/>
  <c r="F9" i="30"/>
  <c r="F61" i="30"/>
  <c r="F33" i="30"/>
  <c r="F46" i="30"/>
  <c r="F70" i="30"/>
  <c r="F71" i="30" s="1"/>
  <c r="F64" i="30"/>
  <c r="F53" i="30"/>
  <c r="F39" i="30"/>
  <c r="F25" i="30"/>
  <c r="F14" i="30"/>
  <c r="F75" i="30"/>
  <c r="F23" i="30"/>
  <c r="F47" i="30"/>
  <c r="F8" i="30"/>
  <c r="F57" i="30"/>
  <c r="F21" i="30"/>
  <c r="F56" i="30"/>
  <c r="F45" i="30"/>
  <c r="F76" i="30"/>
  <c r="F63" i="30"/>
  <c r="F49" i="30"/>
  <c r="F38" i="30"/>
  <c r="F24" i="30"/>
  <c r="F13" i="30"/>
  <c r="F48" i="30"/>
  <c r="F22" i="30"/>
  <c r="F31" i="30"/>
  <c r="F81" i="30"/>
  <c r="F55" i="30"/>
  <c r="F41" i="30"/>
  <c r="F30" i="30"/>
  <c r="F16" i="30"/>
  <c r="F32" i="30"/>
  <c r="F17" i="30"/>
  <c r="E9" i="38"/>
  <c r="E11" i="38" s="1"/>
  <c r="E15" i="38" s="1"/>
  <c r="F36" i="33" l="1"/>
  <c r="F59" i="33" s="1"/>
  <c r="F63" i="33" s="1"/>
  <c r="F57" i="33"/>
  <c r="F67" i="30"/>
  <c r="F79" i="30" s="1"/>
  <c r="F83" i="30" s="1"/>
  <c r="F61" i="39"/>
  <c r="F68" i="39" s="1"/>
  <c r="F72" i="39" s="1"/>
  <c r="F70" i="43"/>
  <c r="F59" i="43"/>
  <c r="F72" i="43" s="1"/>
  <c r="F76" i="43" s="1"/>
  <c r="F77" i="30"/>
  <c r="F63" i="42"/>
  <c r="F67" i="42" s="1"/>
  <c r="F37" i="31"/>
  <c r="F43" i="31" s="1"/>
  <c r="F47" i="31" s="1"/>
  <c r="F56" i="2" l="1"/>
  <c r="E56" i="2"/>
  <c r="F54" i="2"/>
  <c r="E54" i="2"/>
  <c r="E50" i="2"/>
  <c r="E83" i="2" l="1"/>
  <c r="E78" i="2" l="1"/>
  <c r="E73" i="2"/>
  <c r="E45" i="20"/>
  <c r="E71" i="20"/>
  <c r="E66" i="20"/>
  <c r="E73" i="20" l="1"/>
  <c r="E77" i="20" l="1"/>
  <c r="F70" i="20" l="1"/>
  <c r="F20" i="20"/>
  <c r="F62" i="20"/>
  <c r="F29" i="20"/>
  <c r="F19" i="20"/>
  <c r="F10" i="20"/>
  <c r="F59" i="20"/>
  <c r="F69" i="20"/>
  <c r="F71" i="20" s="1"/>
  <c r="F30" i="20"/>
  <c r="F21" i="20"/>
  <c r="F11" i="20"/>
  <c r="F60" i="20"/>
  <c r="F51" i="20"/>
  <c r="F39" i="20"/>
  <c r="F14" i="20"/>
  <c r="F56" i="20"/>
  <c r="F13" i="20"/>
  <c r="F61" i="20"/>
  <c r="F52" i="20"/>
  <c r="F40" i="20"/>
  <c r="F31" i="20"/>
  <c r="F8" i="20"/>
  <c r="F12" i="20"/>
  <c r="F54" i="20"/>
  <c r="F55" i="20"/>
  <c r="F42" i="20"/>
  <c r="F33" i="20"/>
  <c r="F24" i="20"/>
  <c r="F15" i="20"/>
  <c r="F64" i="20"/>
  <c r="F35" i="20"/>
  <c r="F26" i="20"/>
  <c r="F17" i="20"/>
  <c r="F50" i="20"/>
  <c r="F57" i="20"/>
  <c r="F36" i="20"/>
  <c r="F27" i="20"/>
  <c r="F58" i="20"/>
  <c r="F63" i="20"/>
  <c r="F32" i="20"/>
  <c r="F38" i="20"/>
  <c r="F22" i="20"/>
  <c r="F43" i="20"/>
  <c r="F34" i="20"/>
  <c r="F25" i="20"/>
  <c r="F16" i="20"/>
  <c r="F65" i="20"/>
  <c r="F75" i="20"/>
  <c r="F37" i="20"/>
  <c r="F18" i="20"/>
  <c r="F9" i="20"/>
  <c r="F28" i="20"/>
  <c r="F53" i="20"/>
  <c r="F41" i="20"/>
  <c r="F23" i="20"/>
  <c r="F45" i="20" l="1"/>
  <c r="F66" i="20"/>
  <c r="E69" i="19"/>
  <c r="E40" i="19"/>
  <c r="F73" i="20" l="1"/>
  <c r="F77" i="20" l="1"/>
  <c r="F8" i="25"/>
  <c r="E8" i="25"/>
  <c r="E23" i="25"/>
  <c r="F23" i="25"/>
  <c r="F46" i="25"/>
  <c r="E46" i="25"/>
  <c r="F44" i="24"/>
  <c r="E44" i="24"/>
  <c r="F81" i="24"/>
  <c r="E81" i="24"/>
  <c r="F122" i="23"/>
  <c r="E122" i="23"/>
  <c r="E71" i="23"/>
  <c r="F71" i="23"/>
  <c r="F31" i="4"/>
  <c r="E31" i="4"/>
  <c r="F22" i="12"/>
  <c r="E22" i="12"/>
  <c r="F27" i="12"/>
  <c r="E27" i="12"/>
  <c r="F20" i="13"/>
  <c r="E20" i="13"/>
  <c r="F35" i="16"/>
  <c r="E35" i="16"/>
  <c r="F46" i="16"/>
  <c r="E46" i="16"/>
  <c r="F34" i="17"/>
  <c r="E34" i="17"/>
  <c r="F16" i="17"/>
  <c r="E16" i="17"/>
  <c r="F94" i="18"/>
  <c r="E94" i="18"/>
  <c r="F62" i="18"/>
  <c r="E62" i="18"/>
  <c r="F158" i="21" l="1"/>
  <c r="E158" i="21"/>
  <c r="F107" i="22"/>
  <c r="E107" i="22"/>
  <c r="E103" i="26"/>
  <c r="F103" i="26"/>
  <c r="F145" i="26" l="1"/>
  <c r="F139" i="26"/>
  <c r="F117" i="26"/>
  <c r="F78" i="26"/>
  <c r="E139" i="26"/>
  <c r="E117" i="26"/>
  <c r="E78" i="26"/>
  <c r="F52" i="25"/>
  <c r="F91" i="24"/>
  <c r="F85" i="24"/>
  <c r="E85" i="24"/>
  <c r="F133" i="23"/>
  <c r="F127" i="23"/>
  <c r="E127" i="23"/>
  <c r="F113" i="22"/>
  <c r="F54" i="22"/>
  <c r="E54" i="22"/>
  <c r="F164" i="21"/>
  <c r="F96" i="21"/>
  <c r="E96" i="21"/>
  <c r="E64" i="19"/>
  <c r="E71" i="19" s="1"/>
  <c r="E75" i="19" s="1"/>
  <c r="F128" i="18"/>
  <c r="F106" i="18"/>
  <c r="F122" i="18"/>
  <c r="E122" i="18"/>
  <c r="E106" i="18"/>
  <c r="F40" i="17"/>
  <c r="F10" i="17"/>
  <c r="F23" i="17"/>
  <c r="E23" i="17"/>
  <c r="E10" i="17"/>
  <c r="F56" i="16"/>
  <c r="F50" i="16"/>
  <c r="E50" i="16"/>
  <c r="F15" i="15"/>
  <c r="F9" i="15"/>
  <c r="E9" i="15"/>
  <c r="F15" i="14"/>
  <c r="F9" i="14"/>
  <c r="E9" i="14"/>
  <c r="F30" i="13"/>
  <c r="F24" i="13"/>
  <c r="E24" i="13"/>
  <c r="F33" i="12"/>
  <c r="F30" i="11"/>
  <c r="F19" i="11"/>
  <c r="F24" i="11"/>
  <c r="E24" i="11"/>
  <c r="E19" i="11"/>
  <c r="F29" i="10"/>
  <c r="F23" i="10"/>
  <c r="F18" i="10"/>
  <c r="E23" i="10"/>
  <c r="E18" i="10"/>
  <c r="F32" i="9"/>
  <c r="F26" i="9"/>
  <c r="F21" i="9"/>
  <c r="E26" i="9"/>
  <c r="E21" i="9"/>
  <c r="F31" i="8"/>
  <c r="F21" i="8"/>
  <c r="F25" i="8"/>
  <c r="E25" i="8"/>
  <c r="E21" i="8"/>
  <c r="F37" i="7"/>
  <c r="F31" i="7"/>
  <c r="F26" i="7"/>
  <c r="E31" i="7"/>
  <c r="E26" i="7"/>
  <c r="F28" i="6"/>
  <c r="F18" i="6"/>
  <c r="F22" i="6"/>
  <c r="E22" i="6"/>
  <c r="E18" i="6"/>
  <c r="F28" i="5"/>
  <c r="F22" i="5"/>
  <c r="E22" i="5"/>
  <c r="F18" i="5"/>
  <c r="E18" i="5"/>
  <c r="F62" i="4"/>
  <c r="F52" i="4"/>
  <c r="F26" i="4"/>
  <c r="F56" i="4"/>
  <c r="E56" i="4"/>
  <c r="E52" i="4"/>
  <c r="F42" i="4"/>
  <c r="E42" i="4"/>
  <c r="E26" i="4"/>
  <c r="F35" i="3"/>
  <c r="F29" i="3"/>
  <c r="F25" i="3"/>
  <c r="F19" i="3"/>
  <c r="E29" i="3"/>
  <c r="E25" i="3"/>
  <c r="E19" i="3"/>
  <c r="E85" i="2"/>
  <c r="E89" i="2" l="1"/>
  <c r="F67" i="2"/>
  <c r="F82" i="2"/>
  <c r="F34" i="2"/>
  <c r="F65" i="2"/>
  <c r="F49" i="2"/>
  <c r="F48" i="2"/>
  <c r="F11" i="2"/>
  <c r="F44" i="2"/>
  <c r="F41" i="2"/>
  <c r="F40" i="2"/>
  <c r="F35" i="2"/>
  <c r="F26" i="2"/>
  <c r="F33" i="2"/>
  <c r="F32" i="2"/>
  <c r="F66" i="2"/>
  <c r="F25" i="2"/>
  <c r="F24" i="2"/>
  <c r="F63" i="2"/>
  <c r="F9" i="2"/>
  <c r="F61" i="2"/>
  <c r="F45" i="2"/>
  <c r="F71" i="2"/>
  <c r="F46" i="2"/>
  <c r="F37" i="2"/>
  <c r="F62" i="2"/>
  <c r="F68" i="19"/>
  <c r="F67" i="19"/>
  <c r="F69" i="19" s="1"/>
  <c r="F63" i="19"/>
  <c r="F62" i="19"/>
  <c r="F61" i="19"/>
  <c r="F60" i="19"/>
  <c r="F34" i="19"/>
  <c r="F58" i="19"/>
  <c r="F57" i="19"/>
  <c r="F56" i="19"/>
  <c r="F55" i="19"/>
  <c r="F54" i="19"/>
  <c r="F53" i="19"/>
  <c r="F52" i="19"/>
  <c r="F50" i="19"/>
  <c r="F49" i="19"/>
  <c r="F48" i="19"/>
  <c r="F47" i="19"/>
  <c r="F46" i="19"/>
  <c r="F45" i="19"/>
  <c r="F9" i="19"/>
  <c r="F13" i="19"/>
  <c r="F15" i="19"/>
  <c r="F17" i="19"/>
  <c r="F33" i="19"/>
  <c r="F38" i="19"/>
  <c r="F26" i="19"/>
  <c r="F11" i="19"/>
  <c r="F12" i="19"/>
  <c r="F14" i="19"/>
  <c r="F16" i="19"/>
  <c r="F35" i="19"/>
  <c r="F8" i="19"/>
  <c r="F10" i="19"/>
  <c r="F59" i="19"/>
  <c r="F19" i="19"/>
  <c r="F20" i="19"/>
  <c r="F21" i="19"/>
  <c r="F22" i="19"/>
  <c r="F23" i="19"/>
  <c r="F24" i="19"/>
  <c r="F25" i="19"/>
  <c r="F29" i="19"/>
  <c r="F31" i="19"/>
  <c r="F36" i="19"/>
  <c r="F18" i="19"/>
  <c r="F51" i="19"/>
  <c r="F27" i="19"/>
  <c r="F28" i="19"/>
  <c r="F30" i="19"/>
  <c r="F32" i="19"/>
  <c r="F37" i="19"/>
  <c r="F73" i="19"/>
  <c r="F69" i="2" l="1"/>
  <c r="F43" i="2"/>
  <c r="F36" i="2"/>
  <c r="F19" i="2"/>
  <c r="F42" i="2"/>
  <c r="F76" i="2"/>
  <c r="F68" i="2"/>
  <c r="F10" i="2"/>
  <c r="F12" i="2"/>
  <c r="F18" i="2"/>
  <c r="F16" i="2"/>
  <c r="F29" i="2"/>
  <c r="F20" i="2"/>
  <c r="F77" i="2"/>
  <c r="F64" i="2"/>
  <c r="F13" i="2"/>
  <c r="F30" i="2"/>
  <c r="F38" i="2"/>
  <c r="F81" i="2"/>
  <c r="F83" i="2" s="1"/>
  <c r="F28" i="2"/>
  <c r="F14" i="2"/>
  <c r="F31" i="2"/>
  <c r="F39" i="2"/>
  <c r="F47" i="2"/>
  <c r="F27" i="2"/>
  <c r="F8" i="2"/>
  <c r="F70" i="2"/>
  <c r="F15" i="2"/>
  <c r="F23" i="2"/>
  <c r="F22" i="2"/>
  <c r="F21" i="2"/>
  <c r="F17" i="2"/>
  <c r="F72" i="2"/>
  <c r="F64" i="19"/>
  <c r="F40" i="19"/>
  <c r="F78" i="2" l="1"/>
  <c r="F50" i="2"/>
  <c r="F73" i="2"/>
  <c r="F71" i="19"/>
  <c r="F75" i="19" s="1"/>
  <c r="F85" i="2" l="1"/>
  <c r="F89" i="2"/>
</calcChain>
</file>

<file path=xl/sharedStrings.xml><?xml version="1.0" encoding="utf-8"?>
<sst xmlns="http://schemas.openxmlformats.org/spreadsheetml/2006/main" count="6986" uniqueCount="1640">
  <si>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</si>
  <si>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</si>
  <si>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</si>
  <si>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</si>
  <si>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</si>
  <si>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</si>
  <si>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</si>
  <si>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</si>
  <si>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INE237A01028</t>
  </si>
  <si>
    <t>Kotak Mahindra Bank Ltd.</t>
  </si>
  <si>
    <t>Banks</t>
  </si>
  <si>
    <t>INE040A01026</t>
  </si>
  <si>
    <t>HDFC Bank Ltd.</t>
  </si>
  <si>
    <t>INE238A01034</t>
  </si>
  <si>
    <t>Axis Bank Ltd.</t>
  </si>
  <si>
    <t>INE101A01026</t>
  </si>
  <si>
    <t>Mahindra &amp; Mahindra Ltd.</t>
  </si>
  <si>
    <t>Auto</t>
  </si>
  <si>
    <t>INE752E01010</t>
  </si>
  <si>
    <t>Power</t>
  </si>
  <si>
    <t>INE047A01021</t>
  </si>
  <si>
    <t>Grasim Industries Ltd.</t>
  </si>
  <si>
    <t>Cement</t>
  </si>
  <si>
    <t>INE038A01020</t>
  </si>
  <si>
    <t>Hindalco Industries Ltd.</t>
  </si>
  <si>
    <t>Non - Ferrous Metals</t>
  </si>
  <si>
    <t>INE062A01020</t>
  </si>
  <si>
    <t>State Bank of India</t>
  </si>
  <si>
    <t>INE009A01021</t>
  </si>
  <si>
    <t>Infosys Ltd.</t>
  </si>
  <si>
    <t>Software</t>
  </si>
  <si>
    <t>INE242A01010</t>
  </si>
  <si>
    <t>Petroleum Products</t>
  </si>
  <si>
    <t>INE397D01024</t>
  </si>
  <si>
    <t>Bharti Airtel Ltd.</t>
  </si>
  <si>
    <t>Telecom - Services</t>
  </si>
  <si>
    <t>INE239A01016</t>
  </si>
  <si>
    <t>Consumer Non Durables</t>
  </si>
  <si>
    <t>INE155A01022</t>
  </si>
  <si>
    <t>Tata Motors Ltd.</t>
  </si>
  <si>
    <t>INE733E01010</t>
  </si>
  <si>
    <t>NTPC Ltd.</t>
  </si>
  <si>
    <t>INE347G01014</t>
  </si>
  <si>
    <t>Petronet LNG Ltd.</t>
  </si>
  <si>
    <t>Gas</t>
  </si>
  <si>
    <t>INE089A01023</t>
  </si>
  <si>
    <t>Pharmaceuticals</t>
  </si>
  <si>
    <t>INE259A01022</t>
  </si>
  <si>
    <t>INE246F01010</t>
  </si>
  <si>
    <t>Gujarat State Petronet Ltd.</t>
  </si>
  <si>
    <t>INE030A01027</t>
  </si>
  <si>
    <t>Hindustan Unilever Ltd.</t>
  </si>
  <si>
    <t>INE094A01015</t>
  </si>
  <si>
    <t>INE528G01027</t>
  </si>
  <si>
    <t>Yes Bank Ltd.</t>
  </si>
  <si>
    <t>INE787D01026</t>
  </si>
  <si>
    <t>Balkrishna Industries Ltd.</t>
  </si>
  <si>
    <t>Auto Ancillaries</t>
  </si>
  <si>
    <t>INE199G01027</t>
  </si>
  <si>
    <t>Jagran Prakashan Ltd.</t>
  </si>
  <si>
    <t>Media &amp; Entertainment</t>
  </si>
  <si>
    <t>INE686F01025</t>
  </si>
  <si>
    <t>United Breweries Ltd.</t>
  </si>
  <si>
    <t>INE669C01036</t>
  </si>
  <si>
    <t>Tech Mahindra Ltd.</t>
  </si>
  <si>
    <t>INE647O01011</t>
  </si>
  <si>
    <t>Aditya Birla Fashion and Retail Ltd.</t>
  </si>
  <si>
    <t>Retailing</t>
  </si>
  <si>
    <t>INE226A01021</t>
  </si>
  <si>
    <t>Voltas Ltd.</t>
  </si>
  <si>
    <t>Construction Project</t>
  </si>
  <si>
    <t>INE049A01027</t>
  </si>
  <si>
    <t>Himatsingka Seide Ltd.</t>
  </si>
  <si>
    <t>Textile Products</t>
  </si>
  <si>
    <t>INE917I01010</t>
  </si>
  <si>
    <t>Bajaj Auto Ltd.</t>
  </si>
  <si>
    <t>INE081A01012</t>
  </si>
  <si>
    <t>Tata Steel Ltd.</t>
  </si>
  <si>
    <t>Ferrous Metals</t>
  </si>
  <si>
    <t>INE885A01032</t>
  </si>
  <si>
    <t>Amara Raja Batteries Ltd.</t>
  </si>
  <si>
    <t>INE029A01011</t>
  </si>
  <si>
    <t>INE010B01027</t>
  </si>
  <si>
    <t>Cadila Healthcare Ltd.</t>
  </si>
  <si>
    <t>INE053A01029</t>
  </si>
  <si>
    <t>INE280A01028</t>
  </si>
  <si>
    <t>Consumer Durables</t>
  </si>
  <si>
    <t>INE318A01026</t>
  </si>
  <si>
    <t>Pidilite Industries Ltd.</t>
  </si>
  <si>
    <t>Chemicals</t>
  </si>
  <si>
    <t>INE021A01026</t>
  </si>
  <si>
    <t>Asian Paints Ltd.</t>
  </si>
  <si>
    <t>INE036D01028</t>
  </si>
  <si>
    <t>Karur Vysya Bank Ltd.</t>
  </si>
  <si>
    <t>INE044A01036</t>
  </si>
  <si>
    <t>Sun Pharmaceutical Industries Ltd.</t>
  </si>
  <si>
    <t>INE334L01012</t>
  </si>
  <si>
    <t>Ujjivan Financial Services Ltd.</t>
  </si>
  <si>
    <t>Finance</t>
  </si>
  <si>
    <t>INE326A01037</t>
  </si>
  <si>
    <t>Lupin Ltd.</t>
  </si>
  <si>
    <t>INE852F01015</t>
  </si>
  <si>
    <t>Gateway Distriparks Ltd.</t>
  </si>
  <si>
    <t>Transportation</t>
  </si>
  <si>
    <t>INE671B01018</t>
  </si>
  <si>
    <t>Total</t>
  </si>
  <si>
    <t>Debt Instruments</t>
  </si>
  <si>
    <t>INE146O08035</t>
  </si>
  <si>
    <t>IND A+</t>
  </si>
  <si>
    <t>INE514E08FL5</t>
  </si>
  <si>
    <t>ICRA AA+</t>
  </si>
  <si>
    <t>INE523H07841</t>
  </si>
  <si>
    <t>CRISIL AA</t>
  </si>
  <si>
    <t>INE062A08124</t>
  </si>
  <si>
    <t>CRISIL AA+</t>
  </si>
  <si>
    <t>INE265J07100</t>
  </si>
  <si>
    <t>ICRA AA-</t>
  </si>
  <si>
    <t>INE053F07AC3</t>
  </si>
  <si>
    <t>CRISIL AAA</t>
  </si>
  <si>
    <t>INE038A07266</t>
  </si>
  <si>
    <t>CARE AA+</t>
  </si>
  <si>
    <t>INE657N07241</t>
  </si>
  <si>
    <t>INE523H07866</t>
  </si>
  <si>
    <t>ICRA AA</t>
  </si>
  <si>
    <t>INE134E08IJ0</t>
  </si>
  <si>
    <t>INE865N07018</t>
  </si>
  <si>
    <t>CRISIL AA(SO)</t>
  </si>
  <si>
    <t>INE906B07FE6</t>
  </si>
  <si>
    <t>(b) Privately Placed / Unlisted</t>
  </si>
  <si>
    <t>INE003S07155</t>
  </si>
  <si>
    <t>CARE A+</t>
  </si>
  <si>
    <t>INE321N07244</t>
  </si>
  <si>
    <t>Government Securities</t>
  </si>
  <si>
    <t>IN0020170174</t>
  </si>
  <si>
    <t>7.17% GOI 2028, 08-Jan-2028</t>
  </si>
  <si>
    <t>SOVEREIGN</t>
  </si>
  <si>
    <t>IN0020170042</t>
  </si>
  <si>
    <t>6.68% GOI 2031, 17-Sep-2031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</si>
  <si>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</si>
  <si>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</si>
  <si>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</si>
  <si>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</si>
  <si>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</si>
  <si>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27Apr2018</t>
  </si>
  <si>
    <t>NAV as on 31-Oct-2017</t>
  </si>
  <si>
    <t>NAV as on 27-Apr-2018</t>
  </si>
  <si>
    <t>b) Dividends declared during the Half - year ended 27-Apr-2018</t>
  </si>
  <si>
    <t>Nil</t>
  </si>
  <si>
    <t>c) Average Maturity as on 27-Apr-2018</t>
  </si>
  <si>
    <t>Years</t>
  </si>
  <si>
    <t>Rating</t>
  </si>
  <si>
    <t>INE053T07026</t>
  </si>
  <si>
    <t>IND AAA</t>
  </si>
  <si>
    <t>INE053F07942</t>
  </si>
  <si>
    <t>INE020B08AF2</t>
  </si>
  <si>
    <t>INE976G08064</t>
  </si>
  <si>
    <t>INE081A08199</t>
  </si>
  <si>
    <t>BWR AA</t>
  </si>
  <si>
    <t>INE428A08077</t>
  </si>
  <si>
    <t>IND A</t>
  </si>
  <si>
    <t>INE667A08104</t>
  </si>
  <si>
    <t>CARE AA-</t>
  </si>
  <si>
    <t>INE752E07LT4</t>
  </si>
  <si>
    <t>INE752E07NN3</t>
  </si>
  <si>
    <t>Money Market Instruments</t>
  </si>
  <si>
    <t>Certificate of Deposit</t>
  </si>
  <si>
    <t>INE261F16264</t>
  </si>
  <si>
    <t>CRISIL A1+</t>
  </si>
  <si>
    <t>INE480Q16184</t>
  </si>
  <si>
    <t>Commercial Paper</t>
  </si>
  <si>
    <t>INE557F14EF4</t>
  </si>
  <si>
    <t>** Non - Traded / Thinly Traded Scrips</t>
  </si>
  <si>
    <r>
      <t>Franklin India Banking &amp; PSU Debt Fund As of -27Ap</t>
    </r>
    <r>
      <rPr>
        <b/>
        <sz val="8"/>
        <color theme="1"/>
        <rFont val="Arial"/>
        <family val="2"/>
      </rPr>
      <t>r2018</t>
    </r>
  </si>
  <si>
    <t>Franklin India Savings Plus Fund As of -27Apr2018</t>
  </si>
  <si>
    <t>INE001A07RA1</t>
  </si>
  <si>
    <t>INE110L07062</t>
  </si>
  <si>
    <t>INE657I08017</t>
  </si>
  <si>
    <t>INE556F09593</t>
  </si>
  <si>
    <t>CARE AAA</t>
  </si>
  <si>
    <t>INE482A07043</t>
  </si>
  <si>
    <t>CARE AA</t>
  </si>
  <si>
    <t>INE752E07MN5</t>
  </si>
  <si>
    <t>INE607M08014</t>
  </si>
  <si>
    <t>CARE AA(SO)</t>
  </si>
  <si>
    <t>INE296A07ON7</t>
  </si>
  <si>
    <t>INE883A07174</t>
  </si>
  <si>
    <t>INE916DA7MX1</t>
  </si>
  <si>
    <t>INE851M07119</t>
  </si>
  <si>
    <t>INE031A08541</t>
  </si>
  <si>
    <t>INE296A07QB7</t>
  </si>
  <si>
    <t>INE115A07IO9</t>
  </si>
  <si>
    <t>INE115A07MT0</t>
  </si>
  <si>
    <t>INE261F08956</t>
  </si>
  <si>
    <t>INE458U07025</t>
  </si>
  <si>
    <t>CARE AAA(SO)</t>
  </si>
  <si>
    <t>INE999J07013</t>
  </si>
  <si>
    <t>BWR AA-</t>
  </si>
  <si>
    <t>INE238A16W27</t>
  </si>
  <si>
    <t>INE556F16226</t>
  </si>
  <si>
    <t>CARE A1+</t>
  </si>
  <si>
    <t>INE238A168A1</t>
  </si>
  <si>
    <t>ICRA A1+</t>
  </si>
  <si>
    <t>INE090A164N0</t>
  </si>
  <si>
    <t>INE237A169D4</t>
  </si>
  <si>
    <t>INE092T16BG2</t>
  </si>
  <si>
    <t>INE020B14516</t>
  </si>
  <si>
    <t>INE031A14309</t>
  </si>
  <si>
    <t>INE134E14964</t>
  </si>
  <si>
    <t>INE261F14CM3</t>
  </si>
  <si>
    <t>INE002A14862</t>
  </si>
  <si>
    <t>INE514E14NA0</t>
  </si>
  <si>
    <t>INE001A14SK4</t>
  </si>
  <si>
    <t>IN2920150306</t>
  </si>
  <si>
    <t>8.39% RAJASTHAN SDL UDAY (15MAR2021), 15-Mar-2021</t>
  </si>
  <si>
    <t>INE020B08823</t>
  </si>
  <si>
    <t>ICRA AAA</t>
  </si>
  <si>
    <t>INE261F08477</t>
  </si>
  <si>
    <t>INE752E07MI5</t>
  </si>
  <si>
    <t>INE115A07LK1</t>
  </si>
  <si>
    <t>INE733E07CF2</t>
  </si>
  <si>
    <t>INE053F07959</t>
  </si>
  <si>
    <t>INE134E08GX5</t>
  </si>
  <si>
    <t>INE001A07QF2</t>
  </si>
  <si>
    <t>INE895D08766</t>
  </si>
  <si>
    <r>
      <t>Franklin India Fixed Maturity Plans – Series 1 – P</t>
    </r>
    <r>
      <rPr>
        <b/>
        <sz val="8"/>
        <color theme="1"/>
        <rFont val="Arial"/>
        <family val="2"/>
      </rPr>
      <t>lan A As of -27Apr2018</t>
    </r>
  </si>
  <si>
    <r>
      <t>Franklin India Fixed Maturity Plans – Series 1 – P</t>
    </r>
    <r>
      <rPr>
        <b/>
        <sz val="8"/>
        <color theme="1"/>
        <rFont val="Arial"/>
        <family val="2"/>
      </rPr>
      <t>lan B As of -27Apr2018</t>
    </r>
  </si>
  <si>
    <t>INE733E07JZ5</t>
  </si>
  <si>
    <t>INE477A07274</t>
  </si>
  <si>
    <t>INE001A07OO9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</si>
  <si>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</si>
  <si>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</si>
  <si>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</si>
  <si>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</si>
  <si>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</si>
  <si>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</si>
  <si>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</si>
  <si>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INE002A08526</t>
  </si>
  <si>
    <t>INE134E08JK6</t>
  </si>
  <si>
    <t>INE752E07GX6</t>
  </si>
  <si>
    <t>INE020B08AN6</t>
  </si>
  <si>
    <t>INE115A07MX2</t>
  </si>
  <si>
    <t>INE244N07065</t>
  </si>
  <si>
    <t>INE895D08725</t>
  </si>
  <si>
    <r>
      <t>Franklin India Fixed Maturity Plans – Series 2 – P</t>
    </r>
    <r>
      <rPr>
        <b/>
        <sz val="8"/>
        <color theme="1"/>
        <rFont val="Arial"/>
        <family val="2"/>
      </rPr>
      <t>lan A As of -27Apr2018</t>
    </r>
  </si>
  <si>
    <t>INE134E08DM5</t>
  </si>
  <si>
    <t>INE115A07JB4</t>
  </si>
  <si>
    <t>INE916DA7PI5</t>
  </si>
  <si>
    <t>INE756I07BW1</t>
  </si>
  <si>
    <r>
      <t>Franklin India Fixed Maturity Plans – Series 2 – P</t>
    </r>
    <r>
      <rPr>
        <b/>
        <sz val="8"/>
        <color theme="1"/>
        <rFont val="Arial"/>
        <family val="2"/>
      </rPr>
      <t>lan B As of -27Apr2018</t>
    </r>
  </si>
  <si>
    <t>INE756I07BU5</t>
  </si>
  <si>
    <t>INE556F08JA8</t>
  </si>
  <si>
    <t>INE020B08AR7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</si>
  <si>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</si>
  <si>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</si>
  <si>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-27Apr2018</t>
    </r>
  </si>
  <si>
    <t>INE031A08566</t>
  </si>
  <si>
    <t>INE053F07AK6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</si>
  <si>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</si>
  <si>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-27Apr2018</t>
    </r>
  </si>
  <si>
    <t>INE535H07AG6</t>
  </si>
  <si>
    <r>
      <t>Franklin India Fixed Maturity Plans - Series 3 - P</t>
    </r>
    <r>
      <rPr>
        <b/>
        <sz val="8"/>
        <color theme="1"/>
        <rFont val="Arial"/>
        <family val="2"/>
      </rPr>
      <t>lan B As of -27Apr2018</t>
    </r>
  </si>
  <si>
    <t>INE020B08AS5</t>
  </si>
  <si>
    <t>INE134E08JM2</t>
  </si>
  <si>
    <t>INE774D07RY7</t>
  </si>
  <si>
    <r>
      <t>Franklin India Fixed Maturity Plans - Series 3 - P</t>
    </r>
    <r>
      <rPr>
        <b/>
        <sz val="8"/>
        <color theme="1"/>
        <rFont val="Arial"/>
        <family val="2"/>
      </rPr>
      <t>lan C As of -27Apr2018</t>
    </r>
  </si>
  <si>
    <t>INE556F08JD2</t>
  </si>
  <si>
    <r>
      <t>Franklin India Fixed Maturity Plans - Series 3 - P</t>
    </r>
    <r>
      <rPr>
        <b/>
        <sz val="8"/>
        <color theme="1"/>
        <rFont val="Arial"/>
        <family val="2"/>
      </rPr>
      <t>lan D As of -27Apr2018</t>
    </r>
  </si>
  <si>
    <t>IN0020150051</t>
  </si>
  <si>
    <t>7.73% GOI 2034, 19-Dec-2034</t>
  </si>
  <si>
    <r>
      <t>Franklin India Government Securities Long Term Por</t>
    </r>
    <r>
      <rPr>
        <b/>
        <sz val="8"/>
        <color theme="1"/>
        <rFont val="Arial"/>
        <family val="2"/>
      </rPr>
      <t>tfolio As of -27Apr2018</t>
    </r>
  </si>
  <si>
    <r>
      <t>Franklin India Government Securities Fund As of -2</t>
    </r>
    <r>
      <rPr>
        <b/>
        <sz val="8"/>
        <color theme="1"/>
        <rFont val="Arial"/>
        <family val="2"/>
      </rPr>
      <t>7Apr2018</t>
    </r>
  </si>
  <si>
    <t>INE115A07FQ0</t>
  </si>
  <si>
    <t>INE134E08IH4</t>
  </si>
  <si>
    <t>INE155A08308</t>
  </si>
  <si>
    <t>INE038A07258</t>
  </si>
  <si>
    <t>INE205A07048</t>
  </si>
  <si>
    <t>INE110L07070</t>
  </si>
  <si>
    <t>INE146O08043</t>
  </si>
  <si>
    <t>INE657N07381</t>
  </si>
  <si>
    <t>INE528G08352</t>
  </si>
  <si>
    <t>INE036A07484</t>
  </si>
  <si>
    <t>IND A+(SO)</t>
  </si>
  <si>
    <t>INE245A08042</t>
  </si>
  <si>
    <t>CRISIL AA-</t>
  </si>
  <si>
    <t>INE110L08011</t>
  </si>
  <si>
    <t>INE641O08035</t>
  </si>
  <si>
    <t>INE434A08067</t>
  </si>
  <si>
    <t>INE001A07QW7</t>
  </si>
  <si>
    <t>INE434A08083</t>
  </si>
  <si>
    <t>INE003S07213</t>
  </si>
  <si>
    <t>INE623B07107</t>
  </si>
  <si>
    <t>INE964Q07012</t>
  </si>
  <si>
    <t>CARE A+(SO)</t>
  </si>
  <si>
    <t>INE445K07023</t>
  </si>
  <si>
    <t>CARE AA+(SO)</t>
  </si>
  <si>
    <t>INE003S07189</t>
  </si>
  <si>
    <t>INE445K07031</t>
  </si>
  <si>
    <t>INE720G08082</t>
  </si>
  <si>
    <t>ICRA A-</t>
  </si>
  <si>
    <t>INE357U08019</t>
  </si>
  <si>
    <t>INE507R07033</t>
  </si>
  <si>
    <t>BWR A-(SO)</t>
  </si>
  <si>
    <r>
      <t>Franklin India Income Builder Account As of -27Apr</t>
    </r>
    <r>
      <rPr>
        <b/>
        <sz val="8"/>
        <color theme="1"/>
        <rFont val="Arial"/>
        <family val="2"/>
      </rPr>
      <t>2018</t>
    </r>
  </si>
  <si>
    <t>INE511C08811</t>
  </si>
  <si>
    <t>INE261F08519</t>
  </si>
  <si>
    <t>INE840S07051</t>
  </si>
  <si>
    <t>INE946S07056</t>
  </si>
  <si>
    <t>BWR A+ (SO)</t>
  </si>
  <si>
    <t>INE192L08084</t>
  </si>
  <si>
    <t>BWR A(SO)</t>
  </si>
  <si>
    <t>INE692A16EW0</t>
  </si>
  <si>
    <t>INE480Q16200</t>
  </si>
  <si>
    <t>INE134E14873</t>
  </si>
  <si>
    <t>INE001A14QX1</t>
  </si>
  <si>
    <t>INE950O14AC8</t>
  </si>
  <si>
    <t>IND A1+</t>
  </si>
  <si>
    <t>INE572E14DE1</t>
  </si>
  <si>
    <t>INE404K14DC8</t>
  </si>
  <si>
    <t>INE261F14CL5</t>
  </si>
  <si>
    <t>INE178A14CP3</t>
  </si>
  <si>
    <t>INE514E14NF9</t>
  </si>
  <si>
    <r>
      <t>Franklin India Cash Management Account As of -27Ap</t>
    </r>
    <r>
      <rPr>
        <b/>
        <sz val="8"/>
        <color theme="1"/>
        <rFont val="Arial"/>
        <family val="2"/>
      </rPr>
      <t>r2018</t>
    </r>
  </si>
  <si>
    <t>Franklin India Low Duration Fund As of -27Apr2018</t>
  </si>
  <si>
    <t>INE623B07123</t>
  </si>
  <si>
    <t>INE657N07415</t>
  </si>
  <si>
    <t>INE271C07111</t>
  </si>
  <si>
    <t>ICRA A</t>
  </si>
  <si>
    <t>INE428A08085</t>
  </si>
  <si>
    <t>BWR A-</t>
  </si>
  <si>
    <t>INE540P07285</t>
  </si>
  <si>
    <t>CRISIL A+(SO)</t>
  </si>
  <si>
    <t>INE001A07QA3</t>
  </si>
  <si>
    <t>INE140A07369</t>
  </si>
  <si>
    <t>INE063P08096</t>
  </si>
  <si>
    <t>INE540P07277</t>
  </si>
  <si>
    <t>INE110L07054</t>
  </si>
  <si>
    <t>INE945W07027</t>
  </si>
  <si>
    <t>CARE A</t>
  </si>
  <si>
    <t>INE252T07040</t>
  </si>
  <si>
    <t>ICRA A+</t>
  </si>
  <si>
    <t>INE271C07137</t>
  </si>
  <si>
    <t>INE540P07335</t>
  </si>
  <si>
    <t>INE146O07052</t>
  </si>
  <si>
    <t>INE063P08088</t>
  </si>
  <si>
    <t>INE540P07202</t>
  </si>
  <si>
    <t>INE247U07014</t>
  </si>
  <si>
    <t>CRISIL A</t>
  </si>
  <si>
    <t>INE850M08036</t>
  </si>
  <si>
    <t>INE063P08104</t>
  </si>
  <si>
    <t>INE205A07105</t>
  </si>
  <si>
    <t>INE015L07352</t>
  </si>
  <si>
    <t>ICRA AA(SO)</t>
  </si>
  <si>
    <t>INE155A08084</t>
  </si>
  <si>
    <t>INE115A07GB0</t>
  </si>
  <si>
    <t>INE001A07NY0</t>
  </si>
  <si>
    <t>INE115A07HD4</t>
  </si>
  <si>
    <t>INE205A07113</t>
  </si>
  <si>
    <t>INE434A09149</t>
  </si>
  <si>
    <t>INE945W07019</t>
  </si>
  <si>
    <t>INE155A08274</t>
  </si>
  <si>
    <t>INE616U07036</t>
  </si>
  <si>
    <t>INE540P07293</t>
  </si>
  <si>
    <t>INE205A07030</t>
  </si>
  <si>
    <t>INE949L08293</t>
  </si>
  <si>
    <t>IND AA-</t>
  </si>
  <si>
    <t>INE140A07393</t>
  </si>
  <si>
    <t>INE540P07319</t>
  </si>
  <si>
    <t>INE540P07327</t>
  </si>
  <si>
    <t>INE540P07343</t>
  </si>
  <si>
    <t>INE540P07350</t>
  </si>
  <si>
    <t>INE540P07301</t>
  </si>
  <si>
    <t>INE115A07GH7</t>
  </si>
  <si>
    <t>INE063P07148</t>
  </si>
  <si>
    <t>INE351E08024</t>
  </si>
  <si>
    <t>INE428K07011</t>
  </si>
  <si>
    <t>BWR AA- (SO)</t>
  </si>
  <si>
    <t>INE209W07010</t>
  </si>
  <si>
    <t>INE598K07011</t>
  </si>
  <si>
    <t>ICRA A(SO)</t>
  </si>
  <si>
    <t>INE333T07048</t>
  </si>
  <si>
    <t>INE125X07016</t>
  </si>
  <si>
    <t>ICRA A+(SO)</t>
  </si>
  <si>
    <t>INE840S07085</t>
  </si>
  <si>
    <t>INE931Q08035</t>
  </si>
  <si>
    <t>INE209W07028</t>
  </si>
  <si>
    <t>INE498F07063</t>
  </si>
  <si>
    <t>INE680R07012</t>
  </si>
  <si>
    <t>ICRA AA-(SO)</t>
  </si>
  <si>
    <t>INE445K07197</t>
  </si>
  <si>
    <t>INE392R08020</t>
  </si>
  <si>
    <t>INE918T07038</t>
  </si>
  <si>
    <t>INE316W07013</t>
  </si>
  <si>
    <t>INE960S07016</t>
  </si>
  <si>
    <t>INE960S07040</t>
  </si>
  <si>
    <t>INE960S07073</t>
  </si>
  <si>
    <t>INE960S07081</t>
  </si>
  <si>
    <t>INE606L08166</t>
  </si>
  <si>
    <t>INE081T08090</t>
  </si>
  <si>
    <t>INE918T07020</t>
  </si>
  <si>
    <t>INE082T07017</t>
  </si>
  <si>
    <t>INE238A167A3</t>
  </si>
  <si>
    <t>INE238A16U78</t>
  </si>
  <si>
    <t>INE556F16325</t>
  </si>
  <si>
    <t>INE092T16CZ0</t>
  </si>
  <si>
    <t>INE572E14BV9</t>
  </si>
  <si>
    <t>INE477A14767</t>
  </si>
  <si>
    <t>INE001A14SI8</t>
  </si>
  <si>
    <t>INE477A14726</t>
  </si>
  <si>
    <t>INE458U14070</t>
  </si>
  <si>
    <t>INE001A14RR1</t>
  </si>
  <si>
    <t>INE001A14SL2</t>
  </si>
  <si>
    <t>INE134E14972</t>
  </si>
  <si>
    <t>INE531A01024</t>
  </si>
  <si>
    <t>Kansai Nerolac Paints Ltd.</t>
  </si>
  <si>
    <t>INE494B01023</t>
  </si>
  <si>
    <t>INE298A01020</t>
  </si>
  <si>
    <t>Cummins India Ltd.</t>
  </si>
  <si>
    <t>Industrial Products</t>
  </si>
  <si>
    <t>INE090A01021</t>
  </si>
  <si>
    <t>ICICI Bank Ltd.</t>
  </si>
  <si>
    <t>INE522F01014</t>
  </si>
  <si>
    <t>Coal India Ltd.</t>
  </si>
  <si>
    <t>INE245A08067</t>
  </si>
  <si>
    <t>INE081A08207</t>
  </si>
  <si>
    <t>INE134E08HV7</t>
  </si>
  <si>
    <t>INE528G09061</t>
  </si>
  <si>
    <t>INE481G01011</t>
  </si>
  <si>
    <t>INE685A01028</t>
  </si>
  <si>
    <t>Torrent Pharmaceuticals Ltd.</t>
  </si>
  <si>
    <t>INE115A07HY0</t>
  </si>
  <si>
    <t>INE271C07129</t>
  </si>
  <si>
    <t>INE657N07266</t>
  </si>
  <si>
    <t>INE270O08033</t>
  </si>
  <si>
    <t>IND A-</t>
  </si>
  <si>
    <t>INE155A08365</t>
  </si>
  <si>
    <t>INE852O07055</t>
  </si>
  <si>
    <t>INE657N07183</t>
  </si>
  <si>
    <t>INE270O08025</t>
  </si>
  <si>
    <t>INE146O08134</t>
  </si>
  <si>
    <t>INE146O08050</t>
  </si>
  <si>
    <t>INE271C07160</t>
  </si>
  <si>
    <t>INE623B07115</t>
  </si>
  <si>
    <t>INE866N07016</t>
  </si>
  <si>
    <t>INE459T07033</t>
  </si>
  <si>
    <t>BWR A</t>
  </si>
  <si>
    <t>INE134E08IW3</t>
  </si>
  <si>
    <t>INE146O08068</t>
  </si>
  <si>
    <t>INE528S07086</t>
  </si>
  <si>
    <t>INE155A08068</t>
  </si>
  <si>
    <t>INE459T07025</t>
  </si>
  <si>
    <t>INE160A08100</t>
  </si>
  <si>
    <t>IND AA+</t>
  </si>
  <si>
    <t>INE528G08394</t>
  </si>
  <si>
    <t>INE608A08025</t>
  </si>
  <si>
    <t>INE623B07131</t>
  </si>
  <si>
    <t>INE428A08069</t>
  </si>
  <si>
    <t>INE852O07048</t>
  </si>
  <si>
    <t>INE657N07399</t>
  </si>
  <si>
    <t>INE540P07194</t>
  </si>
  <si>
    <t>INE657N07407</t>
  </si>
  <si>
    <t>INE852O07063</t>
  </si>
  <si>
    <t>INE146O08100</t>
  </si>
  <si>
    <t>INE146O08092</t>
  </si>
  <si>
    <t>INE667A08070</t>
  </si>
  <si>
    <t>INE503A08028</t>
  </si>
  <si>
    <t>INE146O08027</t>
  </si>
  <si>
    <t>INE752E07NJ1</t>
  </si>
  <si>
    <t>INE705A08094</t>
  </si>
  <si>
    <t>INE146O08084</t>
  </si>
  <si>
    <t>INE128S07317</t>
  </si>
  <si>
    <t>CARE A-</t>
  </si>
  <si>
    <t>INE567W07011</t>
  </si>
  <si>
    <t>INE351E08032</t>
  </si>
  <si>
    <t>INE529N07010</t>
  </si>
  <si>
    <t>INE139S07017</t>
  </si>
  <si>
    <t>INE333T07055</t>
  </si>
  <si>
    <t>INE971Z07042</t>
  </si>
  <si>
    <t>INE003S07122</t>
  </si>
  <si>
    <t>Privately Rated</t>
  </si>
  <si>
    <t>INE423Y07013</t>
  </si>
  <si>
    <t>INE445K07106</t>
  </si>
  <si>
    <t>INE445K07098</t>
  </si>
  <si>
    <t>INE445K07080</t>
  </si>
  <si>
    <t>INE971Z07059</t>
  </si>
  <si>
    <t>INE080T07029</t>
  </si>
  <si>
    <t>INE567W07029</t>
  </si>
  <si>
    <t>INE971Z07034</t>
  </si>
  <si>
    <t>INE285T07065</t>
  </si>
  <si>
    <t>INE003S07072</t>
  </si>
  <si>
    <t>INE311S08135</t>
  </si>
  <si>
    <t>INE971Z07026</t>
  </si>
  <si>
    <t>INE285T07099</t>
  </si>
  <si>
    <t>INE804K07013</t>
  </si>
  <si>
    <t>BWR AA+(SO)</t>
  </si>
  <si>
    <t>INE285T07057</t>
  </si>
  <si>
    <t>INE946S07098</t>
  </si>
  <si>
    <t>INE971Z07018</t>
  </si>
  <si>
    <t>INE351E08040</t>
  </si>
  <si>
    <t>INE003S07080</t>
  </si>
  <si>
    <t>INE659X07014</t>
  </si>
  <si>
    <t>INE081T08025</t>
  </si>
  <si>
    <t>INE458U07033</t>
  </si>
  <si>
    <t>INE720G08074</t>
  </si>
  <si>
    <t>INE606L08158</t>
  </si>
  <si>
    <t>CRISIL A-</t>
  </si>
  <si>
    <t>INE082T07025</t>
  </si>
  <si>
    <t>INE311S08150</t>
  </si>
  <si>
    <t>INE082T07033</t>
  </si>
  <si>
    <t>INE498F07071</t>
  </si>
  <si>
    <t>INE960S07065</t>
  </si>
  <si>
    <t>INE321N07152</t>
  </si>
  <si>
    <r>
      <t>Franklin India Short Term Income Plan As of -27Apr</t>
    </r>
    <r>
      <rPr>
        <b/>
        <sz val="8"/>
        <color theme="1"/>
        <rFont val="Arial"/>
        <family val="2"/>
      </rPr>
      <t>2018</t>
    </r>
  </si>
  <si>
    <t>INE764L07173</t>
  </si>
  <si>
    <t>INE271C07178</t>
  </si>
  <si>
    <t>INE503A08036</t>
  </si>
  <si>
    <t>ICRA A+ (HYB)</t>
  </si>
  <si>
    <t>INE949L08152</t>
  </si>
  <si>
    <t>INE540P07210</t>
  </si>
  <si>
    <t>INE540P07228</t>
  </si>
  <si>
    <t>INE036A07492</t>
  </si>
  <si>
    <t>INE503A08044</t>
  </si>
  <si>
    <t>CRISIL A+</t>
  </si>
  <si>
    <t>INE694L07107</t>
  </si>
  <si>
    <t>INE949L08137</t>
  </si>
  <si>
    <t>INE850M08010</t>
  </si>
  <si>
    <t>INE003S07106</t>
  </si>
  <si>
    <t>INE575P08016</t>
  </si>
  <si>
    <t>INE333T07063</t>
  </si>
  <si>
    <t>INE922K07013</t>
  </si>
  <si>
    <t>INE080T07037</t>
  </si>
  <si>
    <t>INE840S07093</t>
  </si>
  <si>
    <t>INE575P08024</t>
  </si>
  <si>
    <t>INE458O07036</t>
  </si>
  <si>
    <t>INE081T08108</t>
  </si>
  <si>
    <t>INE003S07171</t>
  </si>
  <si>
    <r>
      <t>Franklin India Dynamic Accrual Fund As of -27Apr20</t>
    </r>
    <r>
      <rPr>
        <b/>
        <sz val="8"/>
        <color theme="1"/>
        <rFont val="Arial"/>
        <family val="2"/>
      </rPr>
      <t>18</t>
    </r>
  </si>
  <si>
    <t>INE146O08118</t>
  </si>
  <si>
    <t>INE036A07476</t>
  </si>
  <si>
    <t>INE848E07799</t>
  </si>
  <si>
    <t>INE311S08143</t>
  </si>
  <si>
    <t>INE946S07080</t>
  </si>
  <si>
    <t>INE285T07081</t>
  </si>
  <si>
    <t>INE946S07064</t>
  </si>
  <si>
    <t>INE840S07077</t>
  </si>
  <si>
    <t>INE476S08029</t>
  </si>
  <si>
    <t>INE003S07114</t>
  </si>
  <si>
    <t>INE840S07069</t>
  </si>
  <si>
    <t>INE285T07073</t>
  </si>
  <si>
    <t>INE918T07012</t>
  </si>
  <si>
    <t>INE311S08168</t>
  </si>
  <si>
    <r>
      <t>Franklin India Corporate Bond Opportunities Fund A</t>
    </r>
    <r>
      <rPr>
        <b/>
        <sz val="8"/>
        <color theme="1"/>
        <rFont val="Arial"/>
        <family val="2"/>
      </rPr>
      <t>s of -27Apr2018</t>
    </r>
  </si>
  <si>
    <t>INE003S07098</t>
  </si>
  <si>
    <t>INE946S07072</t>
  </si>
  <si>
    <t>INE598K07029</t>
  </si>
  <si>
    <t>INE476S08011</t>
  </si>
  <si>
    <t>INE720G08066</t>
  </si>
  <si>
    <t>INE729R08015</t>
  </si>
  <si>
    <r>
      <t>Franklin India Income Opportunities Fund As of -27</t>
    </r>
    <r>
      <rPr>
        <b/>
        <sz val="8"/>
        <color theme="1"/>
        <rFont val="Arial"/>
        <family val="2"/>
      </rPr>
      <t>Apr2018</t>
    </r>
  </si>
  <si>
    <t>INE238A16Y09</t>
  </si>
  <si>
    <t>INE040A16BO5</t>
  </si>
  <si>
    <t>INE556F16242</t>
  </si>
  <si>
    <t>INE238A16W19</t>
  </si>
  <si>
    <t>INE090A160O6</t>
  </si>
  <si>
    <t>INE608A16OC7</t>
  </si>
  <si>
    <t>INE774D14NU0</t>
  </si>
  <si>
    <t>INE493F14276</t>
  </si>
  <si>
    <t>INE916D14J48</t>
  </si>
  <si>
    <t>INE178A14CN8</t>
  </si>
  <si>
    <t>INE261F14CI1</t>
  </si>
  <si>
    <t>INE560K14AD1</t>
  </si>
  <si>
    <t>INE261F14CJ9</t>
  </si>
  <si>
    <t>INE265J14957</t>
  </si>
  <si>
    <t>INE660A14SE0</t>
  </si>
  <si>
    <t>INE901W14620</t>
  </si>
  <si>
    <t>INE901W14646</t>
  </si>
  <si>
    <r>
      <t>Franklin India Treasury Management Account As of -</t>
    </r>
    <r>
      <rPr>
        <b/>
        <sz val="8"/>
        <color theme="1"/>
        <rFont val="Arial"/>
        <family val="2"/>
      </rPr>
      <t>27Apr2018</t>
    </r>
  </si>
  <si>
    <t>INE146O07078</t>
  </si>
  <si>
    <t>INE146O07086</t>
  </si>
  <si>
    <t>INE658R08115</t>
  </si>
  <si>
    <t>INE949L08285</t>
  </si>
  <si>
    <t>INE115A07MF9</t>
  </si>
  <si>
    <t>INE945S07025</t>
  </si>
  <si>
    <t>INE850M07111</t>
  </si>
  <si>
    <t>INE216P07142</t>
  </si>
  <si>
    <t>INE271C07152</t>
  </si>
  <si>
    <t>INE850M08028</t>
  </si>
  <si>
    <t>INE850M08044</t>
  </si>
  <si>
    <t>INE063P07130</t>
  </si>
  <si>
    <t>INE115A07MP8</t>
  </si>
  <si>
    <t>INE265J07183</t>
  </si>
  <si>
    <t>INE001A07PS7</t>
  </si>
  <si>
    <t>INE063P08054</t>
  </si>
  <si>
    <t>INE001A07QC9</t>
  </si>
  <si>
    <t>INE053F07AL4</t>
  </si>
  <si>
    <t>INE001A07PW9</t>
  </si>
  <si>
    <t>INE115A07HJ1</t>
  </si>
  <si>
    <t>INE658R08024</t>
  </si>
  <si>
    <t>INE252T07024</t>
  </si>
  <si>
    <t>INE115A07GK1</t>
  </si>
  <si>
    <t>INE115A07HN3</t>
  </si>
  <si>
    <t>INE432R07133</t>
  </si>
  <si>
    <t>IND AA</t>
  </si>
  <si>
    <t>INE115A07LH7</t>
  </si>
  <si>
    <t>INE001A07PU3</t>
  </si>
  <si>
    <t>INE001A07PR9</t>
  </si>
  <si>
    <t>INE658R08032</t>
  </si>
  <si>
    <t>INE155A08118</t>
  </si>
  <si>
    <t>INE261F08808</t>
  </si>
  <si>
    <t>INE528S07052</t>
  </si>
  <si>
    <t>INE528S07045</t>
  </si>
  <si>
    <t>INE351E08016</t>
  </si>
  <si>
    <t>INE139S07025</t>
  </si>
  <si>
    <t>INE081T07027</t>
  </si>
  <si>
    <t>INE532S07021</t>
  </si>
  <si>
    <t>INE192L08092</t>
  </si>
  <si>
    <t>INE960S07024</t>
  </si>
  <si>
    <t>INE960S07032</t>
  </si>
  <si>
    <t>INE960S07057</t>
  </si>
  <si>
    <t>INE237A169A0</t>
  </si>
  <si>
    <t>INE095A16WZ1</t>
  </si>
  <si>
    <t>INE040A16BR8</t>
  </si>
  <si>
    <t>INE660N14AC5</t>
  </si>
  <si>
    <t>CARE A1+(SO)</t>
  </si>
  <si>
    <t>INE001A14SJ6</t>
  </si>
  <si>
    <t>INE002A14888</t>
  </si>
  <si>
    <t>INE001A14SE7</t>
  </si>
  <si>
    <r>
      <t>Franklin India Ultra Short Bond Fund As of -27Apr2</t>
    </r>
    <r>
      <rPr>
        <b/>
        <sz val="8"/>
        <color theme="1"/>
        <rFont val="Arial"/>
        <family val="2"/>
      </rPr>
      <t>018</t>
    </r>
  </si>
  <si>
    <t>c) Average Maturity as on 30-Apr-2018</t>
  </si>
  <si>
    <t>Plan Name</t>
  </si>
  <si>
    <t xml:space="preserve">Dividend per unit </t>
  </si>
  <si>
    <t>Individual/HUF</t>
  </si>
  <si>
    <t>Others</t>
  </si>
  <si>
    <t>Retail Plan Daily Dividend Option</t>
  </si>
  <si>
    <t>Institutional Plan Daily Dividend Reinvestment Option</t>
  </si>
  <si>
    <t>Super Institutional Plan Daily Dividend Reinvestment Option</t>
  </si>
  <si>
    <t>Retail Plan Weekly Dividend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</si>
  <si>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</si>
  <si>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</si>
  <si>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</si>
  <si>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Regular Plan Weekly Dividend Option</t>
  </si>
  <si>
    <t>Regular Plan Daily Divdend Reinvestment Option</t>
  </si>
  <si>
    <t>Institutional Plan Weekly Dividend Option</t>
  </si>
  <si>
    <t>Direct Super Institutional Plan Daily Divdend Reinvestment Option</t>
  </si>
  <si>
    <t>Dividend Plan</t>
  </si>
  <si>
    <t>Direct Dividend Plan</t>
  </si>
  <si>
    <t>Retail Plan Quarterly Dividend Option</t>
  </si>
  <si>
    <t>Retail Plan Monthly Dividend Option</t>
  </si>
  <si>
    <t>Institutional Plan Monthly Dividend Option</t>
  </si>
  <si>
    <t>Direct Retail Plan Quarterly Dividend Option</t>
  </si>
  <si>
    <t>Direct Retail Plan Monthly Dividend Option</t>
  </si>
  <si>
    <t>Direct Retail Plan Weekly Dividend Option</t>
  </si>
  <si>
    <t>b) Dividends declared during the Half - year ended 30-Apr-2018</t>
  </si>
  <si>
    <t>Monthly Dividend Plan</t>
  </si>
  <si>
    <t>Quarterly Dividend Plan</t>
  </si>
  <si>
    <t>Direct Monthly Dividend Plan</t>
  </si>
  <si>
    <t>Direct Quarterly Dividend Plan</t>
  </si>
  <si>
    <t>Annual Dividend Plan</t>
  </si>
  <si>
    <t>Half Yearly Dividend Plan</t>
  </si>
  <si>
    <t>Direct Half Yearly Dividend Plan</t>
  </si>
  <si>
    <t>Direct Annual Dividend Plan</t>
  </si>
  <si>
    <t>Composite Plan Dividend Option</t>
  </si>
  <si>
    <t>Direct Composite Plan Dividend Option</t>
  </si>
  <si>
    <t>Quarterly Dividend Option</t>
  </si>
  <si>
    <t>Direct Quarterly Dividend Option</t>
  </si>
  <si>
    <t>Quarterly Direct Dividend Plan</t>
  </si>
  <si>
    <t>Institutional Plan Dividend Option</t>
  </si>
  <si>
    <t>Direct Retail Plan Daily Dividend Option</t>
  </si>
  <si>
    <t>Dividend Option</t>
  </si>
  <si>
    <t>Direct Dividend Option</t>
  </si>
  <si>
    <t>d) Average Maturity as on 30-Apr-2018</t>
  </si>
  <si>
    <t>c) Portfolio Turnover Ratio during the Half - year 30-Apr-2018</t>
  </si>
  <si>
    <t>Direct Growth Plan</t>
  </si>
  <si>
    <t>Growth Plan</t>
  </si>
  <si>
    <t>Retail Plan Growth Option</t>
  </si>
  <si>
    <t>Direct Retail Plan Growth Option</t>
  </si>
  <si>
    <t xml:space="preserve">Dividend Plan </t>
  </si>
  <si>
    <t>Growth Option</t>
  </si>
  <si>
    <t>Direct Growth Option</t>
  </si>
  <si>
    <t>PF Plan Growth Option</t>
  </si>
  <si>
    <t>Direct Composite Plan Growth Option</t>
  </si>
  <si>
    <t>Direct PF Growth Option</t>
  </si>
  <si>
    <t>PF Plan Dividend Option</t>
  </si>
  <si>
    <t>Composite Plan Growth Option</t>
  </si>
  <si>
    <t>Institutional Plan Growth Option</t>
  </si>
  <si>
    <t>Direct Super Institutional Weekly Dividend Option</t>
  </si>
  <si>
    <t>Direct Super Institutional Daily Dividend Reinvestment Option</t>
  </si>
  <si>
    <t>Super Institutional Plan Growth Option</t>
  </si>
  <si>
    <t>Direct Super Institutional Growth Option</t>
  </si>
  <si>
    <t>Regular Plan Growth Option</t>
  </si>
  <si>
    <t>Unclaimed Redemption Plan - Growth</t>
  </si>
  <si>
    <t>Unclaimed Dividend Plan - Growth</t>
  </si>
  <si>
    <t>Regular Plan Daily Dividend Reinvestment Option</t>
  </si>
  <si>
    <t>Direct Super Institutional Plan Daily Dividend Option</t>
  </si>
  <si>
    <t>Super Institutional Plan Daily Dividend Option</t>
  </si>
  <si>
    <t>Direct Super Institutional Plan Growth Option</t>
  </si>
  <si>
    <t>Institutional Plan Daily Dividend Option</t>
  </si>
  <si>
    <t>NAV as on 30-Apr-2018</t>
  </si>
  <si>
    <t>INE945W07043</t>
  </si>
  <si>
    <t>INE945W07035</t>
  </si>
  <si>
    <t>INE128S07325</t>
  </si>
  <si>
    <t>Bharat Petroleum Corporation Ltd.</t>
  </si>
  <si>
    <t>Colgate Palmolive (India) Ltd.</t>
  </si>
  <si>
    <t>Dr. Reddy's Laboratories Ltd.</t>
  </si>
  <si>
    <t>TVS Motor Company Ltd.</t>
  </si>
  <si>
    <t>Minerals/Mining</t>
  </si>
  <si>
    <r>
      <t>Franklin India Monthly Income Plan As of -30Apr201</t>
    </r>
    <r>
      <rPr>
        <b/>
        <sz val="8"/>
        <color theme="1"/>
        <rFont val="Arial"/>
        <family val="2"/>
      </rPr>
      <t>8</t>
    </r>
  </si>
  <si>
    <t>a) NAV at the beginning and at the end of the Half-year ended 30Apr2018</t>
  </si>
  <si>
    <t>Ultratech Cement Ltd.</t>
  </si>
  <si>
    <t>Franklin India Pension Plan As of -30Apr2018</t>
  </si>
  <si>
    <t>Globsyn Technologies Ltd</t>
  </si>
  <si>
    <t>Hindustan Petroleum Corporation Ltd.</t>
  </si>
  <si>
    <t>The Indian Hotels Company Ltd.</t>
  </si>
  <si>
    <t>Indian Oil Corporation Ltd.</t>
  </si>
  <si>
    <t xml:space="preserve">Nestle India Ltd.                                      </t>
  </si>
  <si>
    <t>Numero Uno International Ltd</t>
  </si>
  <si>
    <t>Power Grid Corporation of India Ltd.</t>
  </si>
  <si>
    <t>Titan Company Ltd.</t>
  </si>
  <si>
    <t>Hotels, Resorts And Other Recreational Activities</t>
  </si>
  <si>
    <t>Franklin India Balanced Fund As of -30Apr2018</t>
  </si>
  <si>
    <t>INE459T07041</t>
  </si>
  <si>
    <t>9.6% Renew Power Ventures Pvt Ltd (26-Feb-2021) **</t>
  </si>
  <si>
    <t>Kotak Mahindra Bank Ltd (11-Sep-2018) **</t>
  </si>
  <si>
    <t>Axis Bank Ltd (24-Dec-2018) **</t>
  </si>
  <si>
    <t>Axis Bank Ltd (28-Dec-2018) **</t>
  </si>
  <si>
    <t>Indusind Bank Ltd (29-Jan-2019) **</t>
  </si>
  <si>
    <t>Kotak Mahindra Bank Ltd (24-Dec-2018) **</t>
  </si>
  <si>
    <t>Axis Bank Ltd (20-Jun-2018) **</t>
  </si>
  <si>
    <t>Cooperatieve Rabobank Ua (21-May-2018) **</t>
  </si>
  <si>
    <t>Hdfc Bank Ltd (29-Jun-2018) **</t>
  </si>
  <si>
    <t>Idfc Bank Ltd (29-May-2018) **</t>
  </si>
  <si>
    <t>Cooperatieve Rabobank Ua (20-Sep-2018) **</t>
  </si>
  <si>
    <t>Can Fin Homes Ltd (20-Jul-2018) **</t>
  </si>
  <si>
    <t>Wadhawan Global Capital Pvt Ltd (11-Dec-2018) **</t>
  </si>
  <si>
    <t>Rural Electrification Corp Ltd (04-Sep-2018) **</t>
  </si>
  <si>
    <t>Housing Development Finance Corp Ltd (28-Feb-2019) **</t>
  </si>
  <si>
    <t>Shapoorji Pallonji And Co Pvt Ltd (08-May-2018) **</t>
  </si>
  <si>
    <t>S D Corporation Private Ltd (03-Aug-2018) **</t>
  </si>
  <si>
    <t>Housing Development Finance Corp Ltd (24-Aug-2018) **</t>
  </si>
  <si>
    <t>Reliance Industries Ltd (04-Sep-2018) **</t>
  </si>
  <si>
    <t>Housing Development Finance Corp Ltd (04-Jun-2018) **</t>
  </si>
  <si>
    <t>Housing Development Finance Corp Ltd (14-Feb-2019) **</t>
  </si>
  <si>
    <t>Power Finance Corp Ltd (25-Jun-2018) **</t>
  </si>
  <si>
    <t>National Bank For Agriculture And Rural Developm (21-May-2018) **</t>
  </si>
  <si>
    <t>Housing Development Finance Corp Ltd (20-Aug-2018) **</t>
  </si>
  <si>
    <t>Pnb Housing Finance Ltd (25-Jun-2018) **</t>
  </si>
  <si>
    <t>Tata Power Delhi Distribution Ltd (05-Jun-2018) **</t>
  </si>
  <si>
    <t>Power Finance Corp Ltd (15-Jun-2018) **</t>
  </si>
  <si>
    <t>Housing &amp; Urban Development Corp Ltd (16-May-2018) **</t>
  </si>
  <si>
    <t>8.50% Edelweiss Commodities Services Ltd (31-Jan-2020) **</t>
  </si>
  <si>
    <t>Tata Power Renewable Energy Ltd (SBI + 13Bps) (22-Jan-2025) **</t>
  </si>
  <si>
    <t>AU Small Finance Bank Ltd (SBI + 0 Bps) (26-Jun-2020) **</t>
  </si>
  <si>
    <t>Hinduja Leyland Finance Ltd (SBI + 0 Bps) (29-Apr-2020) **</t>
  </si>
  <si>
    <t>Hinduja Leyland Finance Ltd (SBI + 0 Bps) (15-May-2020) **</t>
  </si>
  <si>
    <t>Aspire Home Finance Corp Ltd (SBI + 0 Bps) (21-Jul-2023) **</t>
  </si>
  <si>
    <t>7.60% Vedanta Ltd (31-May-2019) **</t>
  </si>
  <si>
    <t>10.15% Equitas Small Finance Bank Ltd  Series 23 (30-Aug-2019) **</t>
  </si>
  <si>
    <t>AU Small Finance Bank Ltd (SBI + 0 Bps) (21-May-2020) **</t>
  </si>
  <si>
    <t>8.25% Tata Motors Ltd (28-Jan-2019) **</t>
  </si>
  <si>
    <t>10.75% Edelweiss Asset Reconstruction Co Ltd (15-Jul-2019) **</t>
  </si>
  <si>
    <t>7.20% LIC Housing Finance Ltd (12-Sep-2018) **</t>
  </si>
  <si>
    <t>CEAT Ltd (SBI + 0 Bps) (31-Jul-2025) **</t>
  </si>
  <si>
    <t>10.15% Uttar Pradesh Power Corp Ltd (20-Jan-2022) **</t>
  </si>
  <si>
    <t>7.6% Piramal Enterprises Ltd (15-Mar-2019) **</t>
  </si>
  <si>
    <t>10.15% Uttar Pradesh Power Corp Ltd (20-Jan-2021) **</t>
  </si>
  <si>
    <t>9.15% Tata Steel Ltd (24-Jan-2019) **</t>
  </si>
  <si>
    <t>9.5% Kudgi Transmission Ltd (01-Jun-2033) **</t>
  </si>
  <si>
    <t>10.10% Future Retail Ltd, Series IX-D, (17-Apr-2020) **</t>
  </si>
  <si>
    <t>10.10% Future Retail Ltd, Series IX-E (17-Apr-2020) **</t>
  </si>
  <si>
    <t>7.33% Housing Development Finance Corp Ltd (11-Dec-2018) **</t>
  </si>
  <si>
    <t>8.70% Edelweiss Agri Value Chain Ltd (30-Jun-2027) **</t>
  </si>
  <si>
    <t>12.25% DLF Ltd, Series II (10-Aug-2018) **</t>
  </si>
  <si>
    <t>10.15% Equitas Small Finance Bank Ltd Series 24 (30-Aug-2019) **</t>
  </si>
  <si>
    <t>9.60% IFMR Capital Finance Pvt Ltd (27-Dec-2019) **</t>
  </si>
  <si>
    <t>9.00% Aavas Financiers Limited (10-Oct-2019) **</t>
  </si>
  <si>
    <t>12.25% DLF Ltd,Trache II Series II  (10-Aug-2018) **</t>
  </si>
  <si>
    <t>9.48% The Tata Power Co Ltd (17-Nov-2019) **</t>
  </si>
  <si>
    <t>8.13% Piramal Enterprises Ltd (27-Jun-2019) **</t>
  </si>
  <si>
    <t>10.4361% Northern Arc Capital Ltd (02-Aug-2019) **</t>
  </si>
  <si>
    <t>10.15% Uttar Pradesh Power Corp Ltd (20-Jan-2020) **</t>
  </si>
  <si>
    <t>11.66% Equitas Small Finance Bank Ltd (28-Jul-2020) **</t>
  </si>
  <si>
    <t>7.2% Lic Housing Finance Ltd (12-Feb-2019) **</t>
  </si>
  <si>
    <t>9.75% Uttar Pradesh Power Corp Ltd (20-Oct-2020) **</t>
  </si>
  <si>
    <t>9.10% JM Financial Asset Reconstruction Co Ltd (26-Sep-2019) **</t>
  </si>
  <si>
    <t>11.66% Equitas Small Finance Bank Ltd (14-Aug-2020) **</t>
  </si>
  <si>
    <t>10.15% Uttar Pradesh Power Corp Ltd (20-Jan-2023) **</t>
  </si>
  <si>
    <t>9.00% Edelweiss Commodities Services Ltd (17-Apr-2020) **</t>
  </si>
  <si>
    <t>8.10% Reliance Jio Infocomm Limited (29-Apr-2019) **</t>
  </si>
  <si>
    <t>7.50% Housing Development Finance Corp Ltd (12-Oct-2018) **</t>
  </si>
  <si>
    <t>8.70% Edelweiss Commodities Services Ltd (30-Jun-2027) **</t>
  </si>
  <si>
    <t>10.15% Equitas Small Finance Bank Ltd (26-Aug-2019) **</t>
  </si>
  <si>
    <t>7.45% Housing Development Finance Corp Ltd (14-Jun-2018) **</t>
  </si>
  <si>
    <t>7.72% Indian Railway Finance Corp Ltd (07-Jun-2019) **</t>
  </si>
  <si>
    <t>7.40% Housing Development Finance Corp Ltd (22-Nov-2018) **</t>
  </si>
  <si>
    <t>7.49% Housing Development Finance Corp Ltd (25-Jan-2019) **</t>
  </si>
  <si>
    <t>8.72% LIC Housing Finance Ltd (28-Nov-2019) **</t>
  </si>
  <si>
    <t>10.00% Tata Motors Ltd (28-May-2019) **</t>
  </si>
  <si>
    <t>8.60% LIC Housing Finance Ltd (27-Jul-2018) **</t>
  </si>
  <si>
    <t>7.50% Vedanta Ltd (29-Nov-2019) **</t>
  </si>
  <si>
    <t>11.00% Aspire Home Finance Corp Ltd (03-May-2021) **</t>
  </si>
  <si>
    <t>11.50% Xander Finance Pvt Ltd (03-Aug-2018) **</t>
  </si>
  <si>
    <t>8.61% LIC Housing Finance Ltd (11-Dec-2019) **</t>
  </si>
  <si>
    <t>9.41% LIC Housing Finance Ltd (08-Feb-2019) **</t>
  </si>
  <si>
    <t>9.5% Shriram Housing Finance Ltd (28-Jun-2018) **</t>
  </si>
  <si>
    <t>7.79% LIC Housing Finance Ltd (10-May-2019) **</t>
  </si>
  <si>
    <t>7.80% Housing Development Finance Corp Ltd (11-Nov-2019) **</t>
  </si>
  <si>
    <t>7.69% Housing Development Finance Corp Ltd (04-Dec-2019) **</t>
  </si>
  <si>
    <t>11.00% Aspire Home Finance Corp Ltd (16-May-2021) **</t>
  </si>
  <si>
    <t>11.19% Equitas Small Finance Bank Ltd (08-Jan-2021) **</t>
  </si>
  <si>
    <t>8.63% Volkswagen Finance Pvt Ltd (28-Dec-2018) **</t>
  </si>
  <si>
    <t>9.69% Tata Motors Ltd (29-Mar-2019) **</t>
  </si>
  <si>
    <t>8.45% LIC Housing Finance Ltd (07-Sep-2018) **</t>
  </si>
  <si>
    <t>7.18% National Bank For Agriculture And Rural Development (23-Mar-2020) **</t>
  </si>
  <si>
    <t>8.70% Jm Financial Products Ltd (25-Jul-2019) **</t>
  </si>
  <si>
    <t>9.00%  Edelweiss Retail Finance Ltd Option IV (19-Aug-2020) **</t>
  </si>
  <si>
    <t>9% Edelweiss Retail Finance Limited (19-Aug-2020) **</t>
  </si>
  <si>
    <t>ATC Telecom Infrastructure Ltd (SBI + 60 Bps) (28-Apr-2020) **</t>
  </si>
  <si>
    <t>9.50% Piramal Realty Private Limited (13-Mar-2020) **</t>
  </si>
  <si>
    <t>9.20% Dlf Home Developers Ltd Series I (21-Nov-2019) **</t>
  </si>
  <si>
    <t>0.00% Yes Capital India Pvt Ltd (12-Oct-2020) **</t>
  </si>
  <si>
    <t>10.00% Greenko Clean Energy Projects Private Limited (30-Sep-2018) **</t>
  </si>
  <si>
    <t>9.50% Aasan Corporate Solutions Pvt Ltd (13-Mar-2020) **</t>
  </si>
  <si>
    <t>9.50% Aasan Corporate Solutions Pvt Ltd (20-Dec-2019) **</t>
  </si>
  <si>
    <t>0.00% Dish Infra Services Pvt Ltd (28-May-2018) **</t>
  </si>
  <si>
    <t>0.00% JSW Techno Projects Management Ltd (07-Dec-2018) **</t>
  </si>
  <si>
    <t>0.00% Dolvi Minerals And Metals Pvt Limited (22-Oct-2019) **</t>
  </si>
  <si>
    <t>0.00% Reliance Broadcast Network Ltd (14-Dec-2018) **</t>
  </si>
  <si>
    <t>10.25% Renew Solar Power Private Limited (29-Nov-2019) **</t>
  </si>
  <si>
    <t>9.50% Aasan Corporate Solutions Pvt Ltd (13-Dec-2019) **</t>
  </si>
  <si>
    <t>0.00% SBK Properties Pvt Ltd (09-Jan-2020) **</t>
  </si>
  <si>
    <t>9.95% Molagavalli Renewable Pvt Ltd (31-Mar-2023) **</t>
  </si>
  <si>
    <t>0.00% JSW Logistics Infrastructure Pvt Ltd (14-Sep-2018) **</t>
  </si>
  <si>
    <t>10.00% Greenko Clean Energy Projects Private Limited (07-Dec-2018) **</t>
  </si>
  <si>
    <t>0.00% JSW Logistics Infrastructure Pvt Ltd (14-Dec-2018) **</t>
  </si>
  <si>
    <t>0.00% JSW Logistics Infrastructure Pvt Ltd (14-Jun-2019) **</t>
  </si>
  <si>
    <t>11.8% Aasan Corporate Solutions Pvt Ltd (29-Jun-2018) **</t>
  </si>
  <si>
    <t>9.6% MA Multi-Trade Pvt Ltd Series B3 (17-Feb-2020) **</t>
  </si>
  <si>
    <t>0.00% KKR India Financial Services Pvt Ltd (10-Mar-2021) **</t>
  </si>
  <si>
    <t>0.00% JSW Techno Projects Management Ltd (09-Jun-2018) **</t>
  </si>
  <si>
    <t>9.45% Vedanta Ltd (17-Aug-2020) **</t>
  </si>
  <si>
    <t>9.7% Xander Finance Pvt Ltd (15-Mar-2021) **</t>
  </si>
  <si>
    <t>9.55% Piramal Finance Ltd (08-Mar-2027) **</t>
  </si>
  <si>
    <t>0.00% LIC Housing Finance Ltd (02-Sep-2019) **</t>
  </si>
  <si>
    <t>7.85% Talwandi Sabo Power Ltd (04-Aug-2020) **</t>
  </si>
  <si>
    <t>0.00% RKN Retail Pvt Ltd Tranche 1 (30-Apr-2020) **</t>
  </si>
  <si>
    <t>9.20% Andhra Bank (31-Oct-2022) **</t>
  </si>
  <si>
    <t>9.50% Yes Bank Ltd (23-12-2021) **</t>
  </si>
  <si>
    <t>8.40% Edelweiss Commodities Services Ltd (26-Oct-2020) **</t>
  </si>
  <si>
    <t>10.15% Uttar Pradesh Power Corp Ltd (20-Jan-2028) **</t>
  </si>
  <si>
    <t>12.25% DLF Ltd., Tranche II Series IV, (11-Aug-2020) **</t>
  </si>
  <si>
    <t>8.10% Reliance Jio Infocomm Limited (31-May-2019) **</t>
  </si>
  <si>
    <t>Reliance Infrastructure Ltd (IBL+30Bps) (25-Sep-2018) **</t>
  </si>
  <si>
    <t>10.75% The Tata Power Co Ltd (21-Aug-2022) **</t>
  </si>
  <si>
    <t>12.25% DLF Ltd, Series IV (11-Aug-2020) **</t>
  </si>
  <si>
    <t>12.25% DLF Ltd, Series III (09-Aug-2019) **</t>
  </si>
  <si>
    <t>10.15% Uttar Pradesh Power Corp Ltd (20-Jan-2027) **</t>
  </si>
  <si>
    <t>10.99% Andhra Bank (05-Aug-2021) **</t>
  </si>
  <si>
    <t>10.90% DLF Emporio Ltd (21-Nov-2021) **</t>
  </si>
  <si>
    <t>10.15% Hinduja Leyland Finance Ltd (27-Mar-2025) **</t>
  </si>
  <si>
    <t>10.75% Visu Leasing &amp; Finance Pvt Ltd (22-Jun-2020) **</t>
  </si>
  <si>
    <t>11.10% Hinduja Leyland Finance Ltd (08-Apr-2022) **</t>
  </si>
  <si>
    <t>9.95% Vastu Housing Finance Corp Ltd (27-Feb-2025) **</t>
  </si>
  <si>
    <t>9.75% Uttar Pradesh Power Corp Ltd (20-Oct-2022) **</t>
  </si>
  <si>
    <t>9.20% Hinduja Leyland Finance Ltd (13-Sep-2024) **</t>
  </si>
  <si>
    <t>8.75% Edelweiss Retail Finance Limited (22-Mar-2021) **</t>
  </si>
  <si>
    <t>0% Hdb Financial Services Limited (06-Apr-2021) **</t>
  </si>
  <si>
    <t>9.00% Yes Bank Ltd (18-Oct-2022) **</t>
  </si>
  <si>
    <t>6.99% Rural Electrification Corp Ltd (31-Dec-2020) **</t>
  </si>
  <si>
    <t>0% Lic Housing Finance Ltd (25-Mar-2021) **</t>
  </si>
  <si>
    <t>Jindal Power Ltd  (SBI+100 Bps) (21-Dec-2018) **</t>
  </si>
  <si>
    <t>0.00% Aditya Birla Retail Limited (20-Sep-2019) **</t>
  </si>
  <si>
    <t>0.00% Wadhawan Global Capital Pvt Ltd (02-Aug-2022) **</t>
  </si>
  <si>
    <t>9.00% Pune Solapur Expressways Pvt Ltd Series A (31-Mar-2029) **</t>
  </si>
  <si>
    <t>12.68% Renew Power Ventures Pvt. Ltd., Series III, (23-Mar-2020) **</t>
  </si>
  <si>
    <t>9.40% Small Business Fincredit India Pvt Ltd (28-Sep-2020) **</t>
  </si>
  <si>
    <t>11.49% Reliance Big Pvt Ltd Series 3 (14-Jan-2021) **</t>
  </si>
  <si>
    <t>11.49% Reliance Infrastructure Consulting &amp; Engineers (15-Jan-2021) **</t>
  </si>
  <si>
    <t>9.60% Renew Wind Energy (Raj One) Pvt Ltd (31-Mar-2023) **</t>
  </si>
  <si>
    <t>9.20% Dlf Home Developers Ltd Series IV (21-Nov-2019) **</t>
  </si>
  <si>
    <t>11.5% Rivaaz Trade Ventures Pvt Ltd (30-Mar-2023) **</t>
  </si>
  <si>
    <t>0.00% Pri-Media Services Pvt. Ltd. Series C (30-Jun-2020) **</t>
  </si>
  <si>
    <t>12.15% Nufuture Digital (India) Ltd (31-May-2019) **</t>
  </si>
  <si>
    <t>13.15% Greenko Solar Energy Private Limited (18-May-2020) **</t>
  </si>
  <si>
    <t>9.00% Pune Solapur Expressways Pvt Ltd Series B (31-Mar-2029) **</t>
  </si>
  <si>
    <t>13.00% OPJ Trading Private Ltd (16-Oct-2020) **</t>
  </si>
  <si>
    <t>12.68% Renew Power Ventures Pvt. Ltd., Series II, (23-Mar-2020) **</t>
  </si>
  <si>
    <t>Jindal Power Ltd  (SBI+100 Bps) (20-Dec-2019) **</t>
  </si>
  <si>
    <t>11.90% Bhavna Asset Operators Private Ltd (31-Aug-2019) **</t>
  </si>
  <si>
    <t>11.90% Legitimate Asset Operators Pvt Ltd (30-Nov-2018) **</t>
  </si>
  <si>
    <t>9.95% Narmada Wind Energy Pvt Ltd (31-Mar-2023) **</t>
  </si>
  <si>
    <t>8.40% Promont Hillside Pvt Ltd (26-Jun-2020) **</t>
  </si>
  <si>
    <t>0.00% Aditya Birla Retail Limited (24-Jun-2020) **</t>
  </si>
  <si>
    <t>11.35% Renew Solar Power Private Limited (01-Nov-2022) **</t>
  </si>
  <si>
    <t>9.75% TRPL Roadways Pvt Ltd (25-Mar-2022) **</t>
  </si>
  <si>
    <t>0.00% Hero Solar Energy Private Limited (21-Jun-2022) **</t>
  </si>
  <si>
    <t>11.90% Legitimate Asset Operators Pvt Ltd (31-May-2018) **</t>
  </si>
  <si>
    <t>9.85% Dcb Bank Ltd (17-Nov-2027) **</t>
  </si>
  <si>
    <t>9.85% DCB Bank Ltd (12-Jan-2028) **</t>
  </si>
  <si>
    <t>0% Sadbhav Infrastructure Project Ltd (23-Apr-2023) **</t>
  </si>
  <si>
    <t>0.00% RKN Retail Pvt Ltd Tranche 2 (30-Apr-2020) **</t>
  </si>
  <si>
    <t>10.25% Visu Leasing &amp; Finance Pvt Ltd (26-Apr-2021) **</t>
  </si>
  <si>
    <t>10.25% Future Retail Ltd, Series B (06-Apr-2020) **</t>
  </si>
  <si>
    <t>10.21% Five-Star Business Finance Ltd (28-Mar-2023) **</t>
  </si>
  <si>
    <t>10.00% Aptus Value Housing Finance India Ltd (26-Dec-2024) **</t>
  </si>
  <si>
    <t>7.00% Housing Development Finance Corp Ltd (06-Sep-2019) **</t>
  </si>
  <si>
    <t>11.30% Hinduja Leyland Finance Ltd (21-Jul-2021) **</t>
  </si>
  <si>
    <t>9.40% Hinduja Leyland Finance Ltd (28-Aug-2024) **</t>
  </si>
  <si>
    <t>12.40% Hinduja Leyland Finance Ltd (03-Apr-2020) **</t>
  </si>
  <si>
    <t>10.25% Reliance Gas Transportation Infrastructure Ltd (22-Aug-2021) **</t>
  </si>
  <si>
    <t>11.75% AU Small Finance Bank Ltd (04-May-2021) **</t>
  </si>
  <si>
    <t>12.25% DLF Ltd, Tranche II Series III (09-Aug-2019) **</t>
  </si>
  <si>
    <t>10.90% DLF Promenade Ltd (11-Dec-2021) **</t>
  </si>
  <si>
    <t>9.95% Vastu Housing Finance Corporation Ltd (27-Feb-2025) **</t>
  </si>
  <si>
    <t>Reliance Infrastructure Ltd (IBL+30Bps) (25-Mar-2019) **</t>
  </si>
  <si>
    <t>7.4% Tata Motors Ltd (29-Jun-2021) **</t>
  </si>
  <si>
    <t>10.20% Rbl Bank Ltd (15-Apr-2023) **</t>
  </si>
  <si>
    <t>9.75% Uttar Pradesh Power Corp Ltd (20-Oct-2021) **</t>
  </si>
  <si>
    <t>10.15% Uttar Pradesh Power Corp Ltd (20-Jan-2026) **</t>
  </si>
  <si>
    <t>9.80% Syndicate Bank (25-Jul-2022) **</t>
  </si>
  <si>
    <t>8.75% Housing Development Finance Corp Ltd (04-Mar-2021) **</t>
  </si>
  <si>
    <t>10.00% Aptus Value Housing Finance India Ltd (24-Jan-2025) **</t>
  </si>
  <si>
    <t>10% Aptus Value Housing Finance India Ltd (26-Feb-2025) **</t>
  </si>
  <si>
    <t>7.75% Power Finance Corp Ltd (15-Apr-2021) **</t>
  </si>
  <si>
    <t>10.15% Uttar Pradesh Power Corp Ltd (19-Jan-2024) **</t>
  </si>
  <si>
    <t>10.15% Uttar Pradesh Power Corp Ltd (20-Jan-2025) **</t>
  </si>
  <si>
    <t>9.70% Tata Motors Ltd (18-Jun-2020) **</t>
  </si>
  <si>
    <t>8.95% Reliance Jio Infocomm Limited (15-Sep-2020) **</t>
  </si>
  <si>
    <t>8.67784% Vedanta Ltd (20-Apr-2020) **</t>
  </si>
  <si>
    <t>11.25% Syndicate Bank (15-Jul-2021) **</t>
  </si>
  <si>
    <t>8.50% NHPC Ltd (13-Jul-2019) **</t>
  </si>
  <si>
    <t>11.50% Hinduja Leyland Finance Ltd (31-May-2021) **</t>
  </si>
  <si>
    <t>7.40% National Bank For Agriculture And Rural Developm (01-Feb-2021) **</t>
  </si>
  <si>
    <t>8.95% Punjab National Bank (03-Mar-2022) **</t>
  </si>
  <si>
    <t>7.65% Indian Railway Finance Corp Ltd (15-Mar-2021) **</t>
  </si>
  <si>
    <t>9.50% Renew Power Ventures Pvt Ltd (09-Sep-2020) **</t>
  </si>
  <si>
    <t>0.00% Essel Infraprojects Ltd, Series II (22-May-2020) **</t>
  </si>
  <si>
    <t>10.25% Star Health &amp; Allied Insurance Co Ltd (06-Sep-2024) **</t>
  </si>
  <si>
    <t>9.80% Ma Multi-Trade Pvt Ltd Series B1 (17-Feb-2020) **</t>
  </si>
  <si>
    <t>9.41% Renew Wind Energy Delhi Pvt Ltd (30-Sep-2030) **</t>
  </si>
  <si>
    <t>11.49% Reliance Big Pvt Ltd Series 2 (14-Jan-2021) **</t>
  </si>
  <si>
    <t>12.25% Greenko Wind Projects Pvt Ltd (14-Dec-2019) **</t>
  </si>
  <si>
    <t>13.15% Greenko Solar Energy Private Limited (15-Jun-2020) **</t>
  </si>
  <si>
    <t>0.00% Hero Wind Energy Pvt Ltd (08-Apr-2019) **</t>
  </si>
  <si>
    <t>0.00% Hero Wind Energy Pvt Ltd (21-Jun-2022) **</t>
  </si>
  <si>
    <t>12.15% Nufuture Digital (India) Ltd (30-Nov-2019) **</t>
  </si>
  <si>
    <t>11.90% Bhavna Asset Operators Private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</si>
  <si>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</si>
  <si>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</si>
  <si>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</si>
  <si>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0.00% Essel Infraprojects Ltd, Series I (22-May-2020) **</t>
  </si>
  <si>
    <t>11.90% Legitimate Asset Operators Pvt Ltd (11-May-2020) **</t>
  </si>
  <si>
    <t>12.75% Future Ideas Company Ltd (30-Jun-2020) **</t>
  </si>
  <si>
    <t>11.90% Legitimate Asset Operators Pvt Ltd (30-Nov-2019) **</t>
  </si>
  <si>
    <t>12.15% Nufuture Digital (India) Ltd (02-Jun-2020) **</t>
  </si>
  <si>
    <t>9.99% India Shelter Finance Corp Ltd (10-Feb-2022) **</t>
  </si>
  <si>
    <t>0.00% Hero Wind Energy Pvt Ltd (08-Feb-2022) **</t>
  </si>
  <si>
    <t>10.20% Star Health &amp; Allied Insurance Co Ltd (31-Oct-2024) **</t>
  </si>
  <si>
    <t>13.01% Renew Power Ventures Pvt. Ltd., Series VI, (23-Mar-2020) **</t>
  </si>
  <si>
    <t>12.15% Nufuture Digital (India) Ltd (31-May-2018) **</t>
  </si>
  <si>
    <t>10.25% Future Retail Ltd, Series C (06-Apr-2020) **</t>
  </si>
  <si>
    <t>9.75% Uttar Pradesh Power Corp Ltd (20-Oct-2023) **</t>
  </si>
  <si>
    <t>Reliance Infrastructure Ltd (IBL+30Bps) (25-Sep-2019) **</t>
  </si>
  <si>
    <t>13.00% AU Small Finance Bank Ltd (19-Sep-2019) **</t>
  </si>
  <si>
    <t>8.70% LIC Housing Finance Ltd (08-Nov-2019) **</t>
  </si>
  <si>
    <t>14.50% IFMR Capital Finance Pvt Ltd (18-Dec-2018) **</t>
  </si>
  <si>
    <t>10.00% Ma Multi-Trade Pvt Ltd (27-Nov-2020) **</t>
  </si>
  <si>
    <t>11.28% Reliance Big Entertainment Pvt Ltd (26-Apr-2019) **</t>
  </si>
  <si>
    <t>13.01% Renew Power Ventures Pvt. Ltd., Series IV, (23-Mar-2020) **</t>
  </si>
  <si>
    <t>9.45% Renew Power Ventures Pvt Ltd (31-Jul-2025) **</t>
  </si>
  <si>
    <t>9.50% Reliance Broadcast Network Ltd (13-May-2019) **</t>
  </si>
  <si>
    <t>Jindal Power Ltd  (SBI+100 Bps) (22-Dec-2020) **</t>
  </si>
  <si>
    <t>9.20% Dlf Home Developers Ltd Series II (21-Nov-2019) **</t>
  </si>
  <si>
    <t>9.50% Reliance Broadcast Network Ltd (14-May-2018) **</t>
  </si>
  <si>
    <t>11.9% Bhavna Asset Operators Private Ltd (07-Aug-2020) **</t>
  </si>
  <si>
    <t>11.90% Bhavna Asset Operators Private Ltd (31-Aug-2018) **</t>
  </si>
  <si>
    <t>0.00% Wadhawan Global Capital Pvt Ltd (31-Jul-2020) **</t>
  </si>
  <si>
    <t>9.34% Allahabad Bank (08-Nov-2022) **</t>
  </si>
  <si>
    <t>8.70% Edelweiss Commodities Services Ltd (15-Apr-2020) **</t>
  </si>
  <si>
    <t>0% Visu Leasing And Finance Private Ltd (26-Jun-2019) **</t>
  </si>
  <si>
    <t>11.85% Allahabad Bank (25-Sep-2022) **</t>
  </si>
  <si>
    <t>12.40% Hinduja Leyland Finance Ltd (26-Apr-2020) **</t>
  </si>
  <si>
    <t>7.50% Power Finance Corp Ltd (17-Sep-2020) **</t>
  </si>
  <si>
    <t>10.90% Punjab &amp; Sindh Bank Ltd (07-May-2022) **</t>
  </si>
  <si>
    <t>11.15% Allahabad Bank (17-Mar-2022) **</t>
  </si>
  <si>
    <t>8.40% Edelweiss Commodities Services Ltd (09-Aug-2019) **</t>
  </si>
  <si>
    <t>8.45% Edelweiss Commodities Services Ltd (11-Aug-2020) **</t>
  </si>
  <si>
    <t>10.15% Equitas Small Finance Bank Ltd Series 22 (30-Aug-2019) **</t>
  </si>
  <si>
    <t>8.32% Reliance Jio Infocomm Limited (08-Jul-2021) **</t>
  </si>
  <si>
    <t>9.85% Dcb Bank Ltd (18-Nov-2026) **</t>
  </si>
  <si>
    <t>7.7% Rural Electrification Corp Ltd (15-Mar-2021)</t>
  </si>
  <si>
    <t>12.00% Hinduja Leyland Finance Ltd (28-Mar-2021) **</t>
  </si>
  <si>
    <t>7.65% Small Industries Development Bank Of India (15-Apr-2021) **</t>
  </si>
  <si>
    <t>8.32% Power Grid Corp Of India Ltd (23-Dec-2020) **</t>
  </si>
  <si>
    <t>10.49% Vijaya Bank (17-Jan-2022) **</t>
  </si>
  <si>
    <t>0.00% Bajaj Housing Finance Ltd (06-Apr-2021) **</t>
  </si>
  <si>
    <t>0% Mahindra &amp; Mahindra Financial Services Ltd (07-Apr-2021) **</t>
  </si>
  <si>
    <t>8.87% Rural Electrification Corp Ltd (08-Mar-2020) **</t>
  </si>
  <si>
    <t>8.15% National Bank For Agriculture And Rural Development (04-Mar-2020) **</t>
  </si>
  <si>
    <t>8.15% Power Grid Corp Of India Ltd (09-Mar-2020) **</t>
  </si>
  <si>
    <t>7.78% Housing Development Finance Corp Ltd (24-Mar-2020) **</t>
  </si>
  <si>
    <t>7.80% LIC Housing Finance Ltd (19-Mar-2020) **</t>
  </si>
  <si>
    <t>9.20% Dlf Home Developers Ltd III (21-Nov-2019) **</t>
  </si>
  <si>
    <t>10.30% Renew Power Ventures Pvt Ltd (28-Sep-2022) **</t>
  </si>
  <si>
    <t>0.00% Pri-Media Services Pvt. Ltd. Series B (30-Jun-2020) **</t>
  </si>
  <si>
    <t>9.80% Ma Multi-Trade Pvt Ltd  Series B2 (17-Feb-2020) **</t>
  </si>
  <si>
    <t>11.5% Rivaaz Trade Ventures Pvt Ltd (30-Mar-2022) **</t>
  </si>
  <si>
    <t>9.50% Reliance Broadcast Network Ltd (20-Jul-2020) **</t>
  </si>
  <si>
    <t>9.50% Reliance Broadcast Network Ltd (20-Jul-2019) **</t>
  </si>
  <si>
    <t>9.50% Reliance Broadcast Network Ltd (20-Jul-2018) **</t>
  </si>
  <si>
    <t>12.75% Future Ideas Company Ltd (31-Jul-2019) **</t>
  </si>
  <si>
    <t>11.5% Rivaaz Trade Ventures Pvt Ltd (30-Mar-2021) **</t>
  </si>
  <si>
    <t>11.90% Bhavna Asset Operators Private Ltd (28-Feb-2019) **</t>
  </si>
  <si>
    <t>12.68% Renew Power Ventures Pvt. Ltd., Series I, (23-Mar-2020) **</t>
  </si>
  <si>
    <t>0.00% Pri-Media Services Pvt. Ltd. Series A (30-Jun-2020) **</t>
  </si>
  <si>
    <t>11.5% Rivaaz Trade Ventures Pvt Ltd (30-Mar-2020) **</t>
  </si>
  <si>
    <t>0.00% JSW Logistics Infrastructure Pvt Ltd (13-Sep-2019) **</t>
  </si>
  <si>
    <t>11.5% Rivaaz Trade Ventures Pvt Ltd (30-Mar-2019) **</t>
  </si>
  <si>
    <t>11.49% Reliance Big Pvt Ltd  Series 1 (14-Jan-2021) **</t>
  </si>
  <si>
    <t>0.00% KKR India Financial Services Pvt Ltd (14-Apr-2020) **</t>
  </si>
  <si>
    <t>7.90% Tata Sons Ltd (06-Mar-2020) **</t>
  </si>
  <si>
    <t>8.00% Tata Motors Ltd (01-Aug-2019) **</t>
  </si>
  <si>
    <t>0% Visu Leasing &amp; Finance Pvt Ltd (22-Jun-2020) **</t>
  </si>
  <si>
    <t>10.65% Hinduja Leyland Finance Ltd (16-Feb-2020) **</t>
  </si>
  <si>
    <t>8.57% Housing Development Finance Corp Ltd (12-Jun-2018) **</t>
  </si>
  <si>
    <t>8.73% Lic Housing Finance Ltd (15-May-2018) **</t>
  </si>
  <si>
    <t>9.55% Andhra Bank (26-Dec-2019) **</t>
  </si>
  <si>
    <t>0% Fullerton India Credit Co Ltd (08-Apr-2021) **</t>
  </si>
  <si>
    <t>7.07% Reliance Industries Ltd (24-Dec-2020)</t>
  </si>
  <si>
    <t>9.60% Narmada Wind Energy Pvt Ltd (31-Mar-2023) **</t>
  </si>
  <si>
    <t>0.00% JSW Logistics Infrastructure Pvt Ltd (15-Jun-2018) **</t>
  </si>
  <si>
    <t>0.00% JSW Logistics Infrastructure Pvt Ltd (15-Mar-2019) **</t>
  </si>
  <si>
    <t>0.00% JSW Logistics Infrastructure Pvt Ltd (13-Dec-2019) **</t>
  </si>
  <si>
    <t>0.00% JSW Logistics Infrastructure Pvt Ltd (13-Mar-2020) **</t>
  </si>
  <si>
    <t>8.19% Mahindra Vehicle Manufactures Ltd (23-Feb-2021) **</t>
  </si>
  <si>
    <t>11.50% Magma Fincorp Ltd (06-Jun-2018) **</t>
  </si>
  <si>
    <t>8.30% National Bank For Agriculture And Rural Development (12-Jun-2018) **</t>
  </si>
  <si>
    <t>7.50% Power Finance Corp Ltd (16-Aug-2021)</t>
  </si>
  <si>
    <t>9.55% Hindalco Industries Ltd (25-Apr-2022) **</t>
  </si>
  <si>
    <t>9.55% Hindalco Industries Ltd (27-Jun-2022) **</t>
  </si>
  <si>
    <t>7.46% Rural Electrification Corp Ltd (28-Feb-2022) **</t>
  </si>
  <si>
    <t>8.60% Export-Import Bank Of India (31-Mar-2022) **</t>
  </si>
  <si>
    <t>7.73% Housing &amp; Urban Development Corp Ltd (15-Apr-2021) **</t>
  </si>
  <si>
    <t>0.00% Kotak Mahindra Prime Ltd (26-Apr-2021) **</t>
  </si>
  <si>
    <t>7.73% Power Finance Corp Ltd (05-Apr-2021) **</t>
  </si>
  <si>
    <t>7.52% Small Industries Development Bank Of India (10-Feb-2021) **</t>
  </si>
  <si>
    <t>7.60% Rural Electrification Corp Ltd (17-Apr-2021) **</t>
  </si>
  <si>
    <t>8.84% Power Grid Corp Of India Ltd (29-Mar-2021) **</t>
  </si>
  <si>
    <t>8.25% Tata Sons Ltd (23-Mar-2021) **</t>
  </si>
  <si>
    <t>9.60% LIC Housing Finance Ltd (07-Mar-2021) **</t>
  </si>
  <si>
    <t>7.88% LIC Housing Finance Ltd (28-Jan-2021)</t>
  </si>
  <si>
    <t>7.14% Housing &amp; Urban Development Corp Ltd (22-Dec-2020) **</t>
  </si>
  <si>
    <t>7.9407% HDB Financial Services Limited (15-Apr-2021) **</t>
  </si>
  <si>
    <t>9.18% Power Finance Corp Ltd (15-Apr-2021) **</t>
  </si>
  <si>
    <t>8.13% Power Grid Corp Of India Ltd (23-Apr-2021) **</t>
  </si>
  <si>
    <t>7.64% Can Fin Homes Ltd (28-Feb-2021) **</t>
  </si>
  <si>
    <t>8.75% Lic Housing Finance Ltd (12-Feb-2021)</t>
  </si>
  <si>
    <t>8.50% Lic Housing Finance Ltd (05-Jan-2021) **</t>
  </si>
  <si>
    <t>7.50% Bajaj Finance Ltd (10-Aug-2020) **</t>
  </si>
  <si>
    <t>7.85% Tata Sons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</si>
  <si>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</si>
  <si>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</si>
  <si>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</si>
  <si>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</si>
  <si>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</si>
  <si>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</si>
  <si>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</si>
  <si>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</si>
  <si>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8.78% NTPC Ltd (09-Mar-2020) **</t>
  </si>
  <si>
    <t>8.36% Power Finance Corp Ltd (26-Feb-2020) **</t>
  </si>
  <si>
    <t>7.85% Kotak Mahindra Prime Ltd (07-Apr-2020) **</t>
  </si>
  <si>
    <t>6.73% Indian Railway Finance Corp Ltd (23-Mar-2020) **</t>
  </si>
  <si>
    <t>7.85% Bajaj Finance Ltd (07-Apr-2020) **</t>
  </si>
  <si>
    <t>8.06% Small Industries Development Bank Of India (28-Mar-2019) **</t>
  </si>
  <si>
    <t>8.4% Power Grid Corp Of India Ltd (27-May-2021) **</t>
  </si>
  <si>
    <t>10.09% MRF Ltd (27-May-2021) **</t>
  </si>
  <si>
    <t>8.12% ONGC Mangalore Petrochemicals Ltd (10-Jun-2019) **</t>
  </si>
  <si>
    <t>8.93% Power Grid Corp Of India Ltd (20-Oct-2019) **</t>
  </si>
  <si>
    <t>6.70% Indian Railway Finance Corp Ltd (24-Nov-2021) **</t>
  </si>
  <si>
    <t>7.17% National Highways Authority Of India (23-Dec-2021) **</t>
  </si>
  <si>
    <t>9.00% State Bank Of India (06-Sep-2021)</t>
  </si>
  <si>
    <t>9.15% Tata Steel Ltd (24-Jan-2021) **</t>
  </si>
  <si>
    <t>8.36% Power Finance Corp Ltd (04-Sep-2020)</t>
  </si>
  <si>
    <t>7.33% Indian Railway Finance Corp Ltd (27-Aug-2027) **</t>
  </si>
  <si>
    <t>10.25% Yes Bank Ltd (05-Mar-2020) **</t>
  </si>
  <si>
    <t>9.40% JM Financial Asset Reconstruction Co Ltd (27-Feb-2019) **</t>
  </si>
  <si>
    <t>8.80% JM Financial Products Ltd (28-Sep-2020) **</t>
  </si>
  <si>
    <t>12.40% Hinduja Leyland Finance Ltd (03-Nov-2019) **</t>
  </si>
  <si>
    <t>7.47% Power Finance Corp Ltd (16-Sep-2021) **</t>
  </si>
  <si>
    <t>Axis Bank Ltd (07-May-2018) **</t>
  </si>
  <si>
    <t>Union Bank Of India (24-May-2018) **</t>
  </si>
  <si>
    <t>Hdfc Bank Ltd (12-Jun-2018) **</t>
  </si>
  <si>
    <t>Small Industries Development Bank Of India (28-May-2019) **</t>
  </si>
  <si>
    <t>Axis Bank Ltd (30-May-2018) **</t>
  </si>
  <si>
    <t>Icici Bank Ltd (31-May-2018) **</t>
  </si>
  <si>
    <t>Punjab &amp; Sindh Bank Ltd (18-Jun-2018) **</t>
  </si>
  <si>
    <t>Idfc Bank Ltd (04-May-2018) **</t>
  </si>
  <si>
    <t>Mahindra &amp; Mahindra Financial Services Ltd (13-Jun-2018) **</t>
  </si>
  <si>
    <t>Kotak Mahindra Prime Ltd (02-May-2018) **</t>
  </si>
  <si>
    <t>Chennai Petroleum Corp Ltd (11-Jun-2018) **</t>
  </si>
  <si>
    <t>Export-Import Bank Of India (14-Jun-2018) **</t>
  </si>
  <si>
    <t>Ptc India Financial Services Ltd (27-Jun-2018) **</t>
  </si>
  <si>
    <t>National Housing Bank (29-Jun-2018) **</t>
  </si>
  <si>
    <t>National Bank For Agriculture And Rural Developm (11-May-2018) **</t>
  </si>
  <si>
    <t>Housing Development Finance Corp Ltd (30-May-2018) **</t>
  </si>
  <si>
    <t>Can Fin Homes Ltd (15-Jun-2018) **</t>
  </si>
  <si>
    <t>Mahindra Rural Housing Finance Ltd (03-May-2018) **</t>
  </si>
  <si>
    <t>Jm Financial Asset Reconstruction Co Ltd (21-May-2018) **</t>
  </si>
  <si>
    <t>Sundaram Finance Ltd (12-Jun-2018) **</t>
  </si>
  <si>
    <t>Jm Financial Capital Ltd (21-Jun-2018) **</t>
  </si>
  <si>
    <t>Power Finance Corp Ltd (15-May-2018) **</t>
  </si>
  <si>
    <t>Jm Financial Capital Ltd (22-Jun-2018) **</t>
  </si>
  <si>
    <t>Housing Development Finance Corp Ltd (22-Jan-2019) **</t>
  </si>
  <si>
    <t>Small Industries Development Bank Of India (07-Feb-2019) **</t>
  </si>
  <si>
    <t>National Bank For Agriculture And Rural Developm (14-Feb-2019)</t>
  </si>
  <si>
    <t>Icici Bank Ltd (28-Sep-2018) **</t>
  </si>
  <si>
    <t>Pnb Housing Finance Ltd (05-Jun-2018) **</t>
  </si>
  <si>
    <t>Axis Bank Ltd (07-Jun-2018) **</t>
  </si>
  <si>
    <t>National Bank For Agriculture And Rural Developm (31-Jul-2018)</t>
  </si>
  <si>
    <t>Reliance Industries Ltd (28-Aug-2018) **</t>
  </si>
  <si>
    <t>(a) Privately Placed / Unlisted</t>
  </si>
  <si>
    <t>Export-Import Bank Of India (04-May-2018)</t>
  </si>
  <si>
    <t>National Bank For Agriculture And Rural Developm (07-May-2018)</t>
  </si>
  <si>
    <t>Small Industries Development Bank Of India (24-May-2018)</t>
  </si>
  <si>
    <t>Chennai Petroleum Corp Ltd (03-May-2018)</t>
  </si>
  <si>
    <t>(b)Unlisted</t>
  </si>
  <si>
    <t>Franklin India Taxshield As of Date -  30Apr2018</t>
  </si>
  <si>
    <t>Industry Classification</t>
  </si>
  <si>
    <t>Power Grid Corp. of India Ltd.</t>
  </si>
  <si>
    <t>Indian Oil Corp. Ltd.</t>
  </si>
  <si>
    <t>Titan Co. Ltd.</t>
  </si>
  <si>
    <t>Dr Reddy's Laboratories Ltd.</t>
  </si>
  <si>
    <t>Colgate-Palmolive India Ltd.</t>
  </si>
  <si>
    <t>Nestle India Ltd.</t>
  </si>
  <si>
    <t>INE136B01020</t>
  </si>
  <si>
    <t>Cyient Ltd.</t>
  </si>
  <si>
    <t>INE302A01020</t>
  </si>
  <si>
    <t>Exide Industries Ltd.</t>
  </si>
  <si>
    <t>Bharat Petroleum Corp. Ltd.</t>
  </si>
  <si>
    <t>IN9155A01020</t>
  </si>
  <si>
    <t>Tata Motors Ltd, DVR</t>
  </si>
  <si>
    <t>Hindustan Petroleum Corp. Ltd.</t>
  </si>
  <si>
    <t>INE640A01023</t>
  </si>
  <si>
    <t>SKF India Ltd.</t>
  </si>
  <si>
    <t>INE612J01015</t>
  </si>
  <si>
    <t>Repco Home Finance Ltd.</t>
  </si>
  <si>
    <t>INE517F01014</t>
  </si>
  <si>
    <t>Gujarat Pipavav Port Ltd.</t>
  </si>
  <si>
    <t>INE988K01017</t>
  </si>
  <si>
    <t>Equitas Holdings Ltd.</t>
  </si>
  <si>
    <t>INE765G01017</t>
  </si>
  <si>
    <t>ICICI Lombard General Insurance Co. Ltd., Reg S</t>
  </si>
  <si>
    <t>INE196A01026</t>
  </si>
  <si>
    <t>Marico Ltd.</t>
  </si>
  <si>
    <t>INE860A01027</t>
  </si>
  <si>
    <t>HCL Technologies Ltd.</t>
  </si>
  <si>
    <t>INE752H01013</t>
  </si>
  <si>
    <t>Care Ratings Ltd.</t>
  </si>
  <si>
    <t>INE034A01011</t>
  </si>
  <si>
    <t>Arvind Ltd.</t>
  </si>
  <si>
    <t>TVS Motor Co. Ltd.</t>
  </si>
  <si>
    <t>Indian Hotels Co. Ltd.</t>
  </si>
  <si>
    <t>Globsyn Technologies Ltd.</t>
  </si>
  <si>
    <t>INE696201123</t>
  </si>
  <si>
    <t>Quantum Information Services</t>
  </si>
  <si>
    <t/>
  </si>
  <si>
    <t>Numero Uno International Ltd.</t>
  </si>
  <si>
    <r>
      <t>Templeton India Growth Fund As of Date -  30Apr201</t>
    </r>
    <r>
      <rPr>
        <b/>
        <sz val="8"/>
        <color theme="1"/>
        <rFont val="Arial"/>
        <family val="2"/>
      </rPr>
      <t>8</t>
    </r>
  </si>
  <si>
    <t>INE118A01012</t>
  </si>
  <si>
    <t>Bajaj Holdings &amp; Investment Ltd.</t>
  </si>
  <si>
    <t>INE092A01019</t>
  </si>
  <si>
    <t>Tata Chemicals Ltd.</t>
  </si>
  <si>
    <t>INE002A01018</t>
  </si>
  <si>
    <t>Reliance Industries Ltd.</t>
  </si>
  <si>
    <t>INE438A01022</t>
  </si>
  <si>
    <t>Apollo Tyres Ltd.</t>
  </si>
  <si>
    <t>INE823G01014</t>
  </si>
  <si>
    <t>JK Cement Ltd.</t>
  </si>
  <si>
    <t>INE672A01018</t>
  </si>
  <si>
    <t>Tata Investment Corp. Ltd.</t>
  </si>
  <si>
    <t>INE171A01029</t>
  </si>
  <si>
    <t>Federal Bank Ltd.</t>
  </si>
  <si>
    <t>INE376G01013</t>
  </si>
  <si>
    <t>Biocon Ltd.</t>
  </si>
  <si>
    <t>INE532F01054</t>
  </si>
  <si>
    <t>Edelweiss Financial Services Ltd.</t>
  </si>
  <si>
    <t>INE439L01019</t>
  </si>
  <si>
    <t>Dalmia Bharat Ltd.</t>
  </si>
  <si>
    <t>INE935A01035</t>
  </si>
  <si>
    <t>Glenmark Pharmaceuticals Ltd.</t>
  </si>
  <si>
    <t>INE128A01029</t>
  </si>
  <si>
    <t>Eveready Industries India Ltd.</t>
  </si>
  <si>
    <t>INE205A01025</t>
  </si>
  <si>
    <t>Vedanta Ltd.</t>
  </si>
  <si>
    <t>INE825A01012</t>
  </si>
  <si>
    <t>Vardhman Textiles Ltd.</t>
  </si>
  <si>
    <t>Textiles - Cotton</t>
  </si>
  <si>
    <t>INE868B01028</t>
  </si>
  <si>
    <t>NCC Ltd./India</t>
  </si>
  <si>
    <t>INE498L01015</t>
  </si>
  <si>
    <t>L&amp;T Finance Holdings Ltd.</t>
  </si>
  <si>
    <t>Minerals/mining</t>
  </si>
  <si>
    <t>INE891D01026</t>
  </si>
  <si>
    <t>Redington India Ltd.</t>
  </si>
  <si>
    <t>INE213A01029</t>
  </si>
  <si>
    <t>Oil &amp; Natural Gas Corp. Ltd.</t>
  </si>
  <si>
    <t>Oil</t>
  </si>
  <si>
    <t>INE017A01032</t>
  </si>
  <si>
    <t>Great Eastern Shipping Co. Ltd.</t>
  </si>
  <si>
    <t>INE064C01014</t>
  </si>
  <si>
    <t>Trident Ltd.</t>
  </si>
  <si>
    <t>INE576I01022</t>
  </si>
  <si>
    <t>J. Kumar Infraprojects Ltd.</t>
  </si>
  <si>
    <t>Construction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</si>
  <si>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30Apr2018</t>
    </r>
  </si>
  <si>
    <t>INE235A01022</t>
  </si>
  <si>
    <t>Finolex Cables Ltd.</t>
  </si>
  <si>
    <t>INE791I01019</t>
  </si>
  <si>
    <t>Brigade Enterprises Ltd.</t>
  </si>
  <si>
    <t>INE738I01010</t>
  </si>
  <si>
    <t>Eclerx Services Ltd.</t>
  </si>
  <si>
    <t>INE317F01035</t>
  </si>
  <si>
    <t>Nesco Ltd.</t>
  </si>
  <si>
    <t>Commercial Services</t>
  </si>
  <si>
    <t>INE274V01019</t>
  </si>
  <si>
    <t>Shankara Building Products Ltd.</t>
  </si>
  <si>
    <t>INE288B01029</t>
  </si>
  <si>
    <t>Deepak Nitrite Ltd.</t>
  </si>
  <si>
    <t>INE919I01016</t>
  </si>
  <si>
    <t>Music Broadcast Ltd., Reg S</t>
  </si>
  <si>
    <t>INE671H01015</t>
  </si>
  <si>
    <t>Sobha Ltd.</t>
  </si>
  <si>
    <t>INE054A01027</t>
  </si>
  <si>
    <t>VIP Industries Ltd.</t>
  </si>
  <si>
    <t>INE600L01024</t>
  </si>
  <si>
    <t>Dr Lal PathLabs Ltd.</t>
  </si>
  <si>
    <t>Healthcare Services</t>
  </si>
  <si>
    <t>INE131A01031</t>
  </si>
  <si>
    <t>Gujarat Mineral Development Corp. Ltd.</t>
  </si>
  <si>
    <t>INE060A01024</t>
  </si>
  <si>
    <t>Navneet Education Ltd.</t>
  </si>
  <si>
    <t>INE513A01014</t>
  </si>
  <si>
    <t>Schaeffler India Ltd.</t>
  </si>
  <si>
    <t>INE100A01010</t>
  </si>
  <si>
    <t>Atul Ltd.</t>
  </si>
  <si>
    <t>INE442H01029</t>
  </si>
  <si>
    <t>Ashoka Buildcon Ltd.</t>
  </si>
  <si>
    <t>INE075I01017</t>
  </si>
  <si>
    <t>Healthcare Global Enterprises Ltd.</t>
  </si>
  <si>
    <t>INE269B01029</t>
  </si>
  <si>
    <t>Lakshmi Machine Works Ltd.</t>
  </si>
  <si>
    <t>Industrial Capital Goods</t>
  </si>
  <si>
    <t>INE463A01038</t>
  </si>
  <si>
    <t>Berger Paints India Ltd.</t>
  </si>
  <si>
    <t>INE501G01024</t>
  </si>
  <si>
    <t>HT Media Ltd.</t>
  </si>
  <si>
    <t>INE571A01020</t>
  </si>
  <si>
    <t>IPCA Laboratories Ltd.</t>
  </si>
  <si>
    <t>INE572A01028</t>
  </si>
  <si>
    <t>J.B. Chemicals &amp; Pharmaceuticals Ltd.</t>
  </si>
  <si>
    <t>INE668F01031</t>
  </si>
  <si>
    <t>Jyothy Laboratories Ltd.</t>
  </si>
  <si>
    <t>INE758C01029</t>
  </si>
  <si>
    <t>Ahluwalia Contracts India Ltd.</t>
  </si>
  <si>
    <t>INE217B01036</t>
  </si>
  <si>
    <t>Kajaria Ceramics Ltd.</t>
  </si>
  <si>
    <t>INE786A01032</t>
  </si>
  <si>
    <t>JK Lakshmi Cement Ltd.</t>
  </si>
  <si>
    <t>INE635Q01029</t>
  </si>
  <si>
    <t>Gulf Oil Lubricants India Ltd.</t>
  </si>
  <si>
    <t>INE038F01029</t>
  </si>
  <si>
    <t>TV Today Network Ltd.</t>
  </si>
  <si>
    <t>INE183A01016</t>
  </si>
  <si>
    <t>Finolex Industries Ltd.</t>
  </si>
  <si>
    <t>INE669E01016</t>
  </si>
  <si>
    <t>Idea Cellular Ltd.</t>
  </si>
  <si>
    <t>INE985S01024</t>
  </si>
  <si>
    <t>TeamLease Services Ltd.</t>
  </si>
  <si>
    <t>INE491A01021</t>
  </si>
  <si>
    <t>City Union Bank Ltd.</t>
  </si>
  <si>
    <t>INE613A01020</t>
  </si>
  <si>
    <t>Rallis India Ltd.</t>
  </si>
  <si>
    <t>Pesticides</t>
  </si>
  <si>
    <t>INE120A01034</t>
  </si>
  <si>
    <t>Carborundum Universal Ltd.</t>
  </si>
  <si>
    <t>INE603J01030</t>
  </si>
  <si>
    <t>PI Industries Ltd.</t>
  </si>
  <si>
    <t>INE399G01015</t>
  </si>
  <si>
    <t>Ramkrishna Forgings Ltd.</t>
  </si>
  <si>
    <t>INE152M01016</t>
  </si>
  <si>
    <t>Triveni Turbine Ltd.</t>
  </si>
  <si>
    <t>INE634I01029</t>
  </si>
  <si>
    <t>KNR Constructions Ltd.</t>
  </si>
  <si>
    <t>INE286K01024</t>
  </si>
  <si>
    <t>Techno Electric &amp; Engineering Co. Ltd.</t>
  </si>
  <si>
    <t>INE472A01039</t>
  </si>
  <si>
    <t>Blue Star Ltd.</t>
  </si>
  <si>
    <t>INE455I01029</t>
  </si>
  <si>
    <t>Kaveri Seed Co. Ltd.</t>
  </si>
  <si>
    <t>INE539A01019</t>
  </si>
  <si>
    <t>GHCL Ltd.</t>
  </si>
  <si>
    <t>INE739E01017</t>
  </si>
  <si>
    <t>Cera Sanitaryware Ltd.</t>
  </si>
  <si>
    <t>INE227C01017</t>
  </si>
  <si>
    <t>M.M. Forgings Ltd.</t>
  </si>
  <si>
    <t>INE782A01015</t>
  </si>
  <si>
    <t>Johnson Controls Hitachi Air Conditioning India Ltd.</t>
  </si>
  <si>
    <t>INE932A01024</t>
  </si>
  <si>
    <t>Pennar Industries Ltd.</t>
  </si>
  <si>
    <t>INE213C01025</t>
  </si>
  <si>
    <t>Banco Products India Ltd.</t>
  </si>
  <si>
    <t>INE255A01020</t>
  </si>
  <si>
    <t>Essel Propack Ltd.</t>
  </si>
  <si>
    <t>INE834I01025</t>
  </si>
  <si>
    <t>Khadim India Ltd.</t>
  </si>
  <si>
    <t>INE366I01010</t>
  </si>
  <si>
    <t>VRL Logistics Ltd.</t>
  </si>
  <si>
    <t>INE265F01028</t>
  </si>
  <si>
    <t>Entertainment Network India Ltd.</t>
  </si>
  <si>
    <t>INE355A01028</t>
  </si>
  <si>
    <t>Somany Ceramics Ltd.</t>
  </si>
  <si>
    <t>INE018I01017</t>
  </si>
  <si>
    <t>Mindtree Ltd.</t>
  </si>
  <si>
    <t>INE763G01038</t>
  </si>
  <si>
    <t>ICICI Securities Ltd.</t>
  </si>
  <si>
    <t>INE429I01024</t>
  </si>
  <si>
    <t>Consolidated Construction Consortium Ltd.</t>
  </si>
  <si>
    <t>Franklin India Prima Fund As of Date -  30Apr2018</t>
  </si>
  <si>
    <t>INE342J01019</t>
  </si>
  <si>
    <t>Wabco India Ltd.</t>
  </si>
  <si>
    <t>INE299U01018</t>
  </si>
  <si>
    <t>Crompton Greaves Consumer Electricals Ltd.</t>
  </si>
  <si>
    <t>INE176A01028</t>
  </si>
  <si>
    <t>Bata India Ltd.</t>
  </si>
  <si>
    <t>INE716A01013</t>
  </si>
  <si>
    <t>Whirlpool of India Ltd.</t>
  </si>
  <si>
    <t>INE093I01010</t>
  </si>
  <si>
    <t>Oberoi Realty Ltd.</t>
  </si>
  <si>
    <t>INE486A01013</t>
  </si>
  <si>
    <t>CESC Ltd.</t>
  </si>
  <si>
    <t>INE663F01024</t>
  </si>
  <si>
    <t>Info Edge India Ltd.</t>
  </si>
  <si>
    <t>INE212H01026</t>
  </si>
  <si>
    <t>AIA Engineering Ltd.</t>
  </si>
  <si>
    <t>INE437A01024</t>
  </si>
  <si>
    <t>Apollo Hospitals Enterprise Ltd.</t>
  </si>
  <si>
    <t>INE331A01037</t>
  </si>
  <si>
    <t>Ramco Cements Ltd.</t>
  </si>
  <si>
    <t>INE462A01022</t>
  </si>
  <si>
    <t>Bayer Cropscience Ltd.</t>
  </si>
  <si>
    <t>INE152A01029</t>
  </si>
  <si>
    <t>Thermax Ltd.</t>
  </si>
  <si>
    <t>INE660A01013</t>
  </si>
  <si>
    <t>Sundaram Finance Ltd.</t>
  </si>
  <si>
    <t>INE169A01031</t>
  </si>
  <si>
    <t>Coromandel International Ltd.</t>
  </si>
  <si>
    <t>Fertilisers</t>
  </si>
  <si>
    <t>INE115A01026</t>
  </si>
  <si>
    <t>LIC Housing Finance Ltd.</t>
  </si>
  <si>
    <t>INE849A01020</t>
  </si>
  <si>
    <t>Trent Ltd.</t>
  </si>
  <si>
    <t>INE264A01014</t>
  </si>
  <si>
    <t>GlaxoSmithKline Consumer Healthcare Ltd.</t>
  </si>
  <si>
    <t>INE058A01010</t>
  </si>
  <si>
    <t>Sanofi India Ltd.</t>
  </si>
  <si>
    <t>INE018A01030</t>
  </si>
  <si>
    <t>Larsen &amp; Toubro Ltd.</t>
  </si>
  <si>
    <t>INE133A01011</t>
  </si>
  <si>
    <t>Akzo Nobel India Ltd.</t>
  </si>
  <si>
    <t>INE503A01015</t>
  </si>
  <si>
    <t>DCB Bank Ltd.</t>
  </si>
  <si>
    <t>INE202Z01029</t>
  </si>
  <si>
    <t>Sundaram Finance Holdings Ltd.</t>
  </si>
  <si>
    <t>FOREIGN EQUITY SECURITIES</t>
  </si>
  <si>
    <t>MU0295S00016</t>
  </si>
  <si>
    <t>MakeMyTrip Ltd.</t>
  </si>
  <si>
    <t>Him Techno</t>
  </si>
  <si>
    <r>
      <t>Franklin India Technology Fund As of Date -  30Apr</t>
    </r>
    <r>
      <rPr>
        <b/>
        <sz val="8"/>
        <color theme="1"/>
        <rFont val="Arial"/>
        <family val="2"/>
      </rPr>
      <t>2018</t>
    </r>
  </si>
  <si>
    <t>INE467B01029</t>
  </si>
  <si>
    <t>Tata Consultancy Services Ltd.</t>
  </si>
  <si>
    <t>INE881D01027</t>
  </si>
  <si>
    <t>Oracle Financial Services Software Ltd.</t>
  </si>
  <si>
    <t>INE246B01019</t>
  </si>
  <si>
    <t>Ramco Systems Ltd.</t>
  </si>
  <si>
    <t>INE836F01026</t>
  </si>
  <si>
    <t>Dish TV India Ltd.</t>
  </si>
  <si>
    <t>Foreign Equity Securities</t>
  </si>
  <si>
    <t>US1924461023</t>
  </si>
  <si>
    <t>Cognizant Technology Solutions Corp.</t>
  </si>
  <si>
    <t>US3696041033</t>
  </si>
  <si>
    <t>General Electric Co.</t>
  </si>
  <si>
    <t>US5949181045</t>
  </si>
  <si>
    <t>Microsoft Corp.</t>
  </si>
  <si>
    <t>US7475251036</t>
  </si>
  <si>
    <t>Qualcomm Inc.</t>
  </si>
  <si>
    <t>Telecom - Equipment &amp; Accessories</t>
  </si>
  <si>
    <t>US90184L1026</t>
  </si>
  <si>
    <t>Twitter Inc.</t>
  </si>
  <si>
    <t>US30303M1027</t>
  </si>
  <si>
    <t>Facebook Inc.</t>
  </si>
  <si>
    <t>Foreign Mutual Fund units</t>
  </si>
  <si>
    <t>LU0626261944</t>
  </si>
  <si>
    <t>Franklin Technology Fund, Class I</t>
  </si>
  <si>
    <t>Foreign Mutual Fund Units</t>
  </si>
  <si>
    <t>Brillio Technologies Pvt. Ltd.</t>
  </si>
  <si>
    <r>
      <t>Franklin India Opportunities Fund As of Date -  30</t>
    </r>
    <r>
      <rPr>
        <b/>
        <sz val="8"/>
        <color theme="1"/>
        <rFont val="Arial"/>
        <family val="2"/>
      </rPr>
      <t>Apr2018</t>
    </r>
  </si>
  <si>
    <t>INE029L01018</t>
  </si>
  <si>
    <t>Kalyani Investment Co. Ltd.</t>
  </si>
  <si>
    <t>INE230A01023</t>
  </si>
  <si>
    <t>EIH Ltd.</t>
  </si>
  <si>
    <t>INE285B01017</t>
  </si>
  <si>
    <t>SpiceJet Ltd.</t>
  </si>
  <si>
    <t>Chennai Interactive Business Services Pvt Ltd.</t>
  </si>
  <si>
    <r>
      <t>Templeton India Equity Income Fund As of Date -  3</t>
    </r>
    <r>
      <rPr>
        <b/>
        <sz val="8"/>
        <color theme="1"/>
        <rFont val="Arial"/>
        <family val="2"/>
      </rPr>
      <t>0Apr2018</t>
    </r>
  </si>
  <si>
    <t>KR7086900008</t>
  </si>
  <si>
    <t>Medy-tox Inc.</t>
  </si>
  <si>
    <t>GB00BF5SDZ96</t>
  </si>
  <si>
    <t>Stock Spirits Group PLC</t>
  </si>
  <si>
    <t>KYG9829N1025</t>
  </si>
  <si>
    <t>Xinyi Solar Holdings Ltd.</t>
  </si>
  <si>
    <t>CNE1000004J3</t>
  </si>
  <si>
    <t>TravelSky Technology Ltd., H</t>
  </si>
  <si>
    <t>KYG4387E1070</t>
  </si>
  <si>
    <t>Health and Happiness H&amp;H International Holdings Ltd.</t>
  </si>
  <si>
    <t>BMG570071099</t>
  </si>
  <si>
    <t>Luye Pharma Group Ltd.</t>
  </si>
  <si>
    <t>AEA002301017</t>
  </si>
  <si>
    <t>Aramex PJSC</t>
  </si>
  <si>
    <t>BRLEVEACNOR2</t>
  </si>
  <si>
    <t>Mahle-Metal Leve SA</t>
  </si>
  <si>
    <t>KYG982771092</t>
  </si>
  <si>
    <t>Xtep International Holdings Ltd.</t>
  </si>
  <si>
    <t>BMG2442N1048</t>
  </si>
  <si>
    <t>COSCO Shipping Ports Ltd.</t>
  </si>
  <si>
    <t>TW0008044009</t>
  </si>
  <si>
    <t>PChome Online Inc.</t>
  </si>
  <si>
    <t>BMG4977W1038</t>
  </si>
  <si>
    <t>I.T Ltd.</t>
  </si>
  <si>
    <t>TW0004126008</t>
  </si>
  <si>
    <t>Pacific Hospital Supply Co. Ltd.</t>
  </si>
  <si>
    <t>HK0165000859</t>
  </si>
  <si>
    <t>China Everbright Ltd.</t>
  </si>
  <si>
    <t>TW0004915004</t>
  </si>
  <si>
    <t>Primax Electronics Ltd.</t>
  </si>
  <si>
    <t>Hardware</t>
  </si>
  <si>
    <t>TW0003034005</t>
  </si>
  <si>
    <t>Novatek Microelectronics Corp. Ltd.</t>
  </si>
  <si>
    <t>Semiconductors</t>
  </si>
  <si>
    <t>TH0528010Z18</t>
  </si>
  <si>
    <t>Delta Electronics Thailand PCL, fgn.</t>
  </si>
  <si>
    <r>
      <t>Franklin India High Growth Companies Fund As of Da</t>
    </r>
    <r>
      <rPr>
        <b/>
        <sz val="8"/>
        <color theme="1"/>
        <rFont val="Arial"/>
        <family val="2"/>
      </rPr>
      <t>te -  30Apr2018</t>
    </r>
  </si>
  <si>
    <t>INE358A01014</t>
  </si>
  <si>
    <t>Abbott India Ltd.</t>
  </si>
  <si>
    <t>UltraTech Cement Ltd.</t>
  </si>
  <si>
    <t>INE878B01027</t>
  </si>
  <si>
    <t>KEI Industries Ltd.</t>
  </si>
  <si>
    <t>INE129A01019</t>
  </si>
  <si>
    <t>GAIL India Ltd.</t>
  </si>
  <si>
    <t>INE373A01013</t>
  </si>
  <si>
    <t>BASF India Ltd.</t>
  </si>
  <si>
    <t>INE876N01018</t>
  </si>
  <si>
    <t>Orient Cement Ltd.</t>
  </si>
  <si>
    <t>INE686A01026</t>
  </si>
  <si>
    <t>ITD Cementation India Ltd.</t>
  </si>
  <si>
    <t>INE160A01022</t>
  </si>
  <si>
    <t>Punjab National Bank Ltd.</t>
  </si>
  <si>
    <r>
      <t>Franklin India Feeder - Franklin European Growth F</t>
    </r>
    <r>
      <rPr>
        <b/>
        <sz val="8"/>
        <color theme="1"/>
        <rFont val="Arial"/>
        <family val="2"/>
      </rPr>
      <t>und As of Date -  30Apr2018</t>
    </r>
  </si>
  <si>
    <t>LU0195949390</t>
  </si>
  <si>
    <t>Franklin European Growth Fund, Class I (ACC)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</si>
  <si>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30Apr2018</t>
    </r>
  </si>
  <si>
    <t>LU0195948665</t>
  </si>
  <si>
    <t>Franklin U.S. Opportunities Fund, Class I (Acc)</t>
  </si>
  <si>
    <r>
      <t>Franklin India Index Fund - NSE Nifty Plan As of D</t>
    </r>
    <r>
      <rPr>
        <b/>
        <sz val="8"/>
        <color theme="1"/>
        <rFont val="Arial"/>
        <family val="2"/>
      </rPr>
      <t>ate -  30Apr2018</t>
    </r>
  </si>
  <si>
    <t>INE001A01036</t>
  </si>
  <si>
    <t>Housing Development Finance Corp. Ltd.</t>
  </si>
  <si>
    <t>INE154A01025</t>
  </si>
  <si>
    <t>ITC Ltd.</t>
  </si>
  <si>
    <t>INE585B01010</t>
  </si>
  <si>
    <t>Maruti Suzuki India Ltd.</t>
  </si>
  <si>
    <t>INE095A01012</t>
  </si>
  <si>
    <t>IndusInd Bank Ltd.</t>
  </si>
  <si>
    <t>INE158A01026</t>
  </si>
  <si>
    <t>Hero Motocorp Ltd.</t>
  </si>
  <si>
    <t>INE296A01024</t>
  </si>
  <si>
    <t>Bajaj Finance Ltd.</t>
  </si>
  <si>
    <t>INE148I01020</t>
  </si>
  <si>
    <t>Indiabulls Housing Finance Ltd.</t>
  </si>
  <si>
    <t>INE066A01013</t>
  </si>
  <si>
    <t>Eicher Motors Ltd.</t>
  </si>
  <si>
    <t>INE918I01018</t>
  </si>
  <si>
    <t>Bajaj Finserv Ltd.</t>
  </si>
  <si>
    <t>INE256A01028</t>
  </si>
  <si>
    <t>Zee Entertainment Enterprises Ltd.</t>
  </si>
  <si>
    <t>INE075A01022</t>
  </si>
  <si>
    <t>Wipro Ltd.</t>
  </si>
  <si>
    <t>INE059A01026</t>
  </si>
  <si>
    <t>Cipla Ltd.</t>
  </si>
  <si>
    <t>INE742F01042</t>
  </si>
  <si>
    <t>Adani Ports And Special Economic Zone Ltd.</t>
  </si>
  <si>
    <t>INE628A01036</t>
  </si>
  <si>
    <t>UPL Ltd.</t>
  </si>
  <si>
    <t>INE121J01017</t>
  </si>
  <si>
    <t>Bharti Infratel Ltd.</t>
  </si>
  <si>
    <t>Telecom -  Equipment &amp; Accessories</t>
  </si>
  <si>
    <r>
      <t>Franklin India Multi-Asset Solution Fund As of Dat</t>
    </r>
    <r>
      <rPr>
        <b/>
        <sz val="8"/>
        <color theme="1"/>
        <rFont val="Arial"/>
        <family val="2"/>
      </rPr>
      <t>e -  27Apr2018</t>
    </r>
  </si>
  <si>
    <t>(b)Mutual Funds</t>
  </si>
  <si>
    <t>INF090I01GK1</t>
  </si>
  <si>
    <t>Franklin India Short Term Income Plan</t>
  </si>
  <si>
    <t>INF090I01FN7</t>
  </si>
  <si>
    <t>Franklin India Bluechip Fund</t>
  </si>
  <si>
    <t>INF732E01102</t>
  </si>
  <si>
    <t>R*Shares Gold Bees</t>
  </si>
  <si>
    <t>c) Portfolio Turnover Ratio during the Half - year 27-Apr-2018</t>
  </si>
  <si>
    <r>
      <t>Franklin India Flexi Cap Fund As of Date -  30Apr2</t>
    </r>
    <r>
      <rPr>
        <b/>
        <sz val="8"/>
        <color theme="1"/>
        <rFont val="Arial"/>
        <family val="2"/>
      </rPr>
      <t>018</t>
    </r>
  </si>
  <si>
    <t>INE149A01033</t>
  </si>
  <si>
    <t>TI Financial Holdings Ltd.</t>
  </si>
  <si>
    <t>INE536H01010</t>
  </si>
  <si>
    <t>Mahindra CIE Automotive Ltd.</t>
  </si>
  <si>
    <t>INE811K01011</t>
  </si>
  <si>
    <t>Prestige Estates Projects Ltd.</t>
  </si>
  <si>
    <t>INE572E01012</t>
  </si>
  <si>
    <t>PNB Housing Finance Ltd.</t>
  </si>
  <si>
    <t>Cognizant Technology Solutions Corp. Solutions Corp., A</t>
  </si>
  <si>
    <t>Franklin Build India Fund As of Date -  30Apr2018</t>
  </si>
  <si>
    <t>INE070A01015</t>
  </si>
  <si>
    <t>Shree Cement Ltd.</t>
  </si>
  <si>
    <t>INE139A01034</t>
  </si>
  <si>
    <t>National Aluminium Co. Ltd.</t>
  </si>
  <si>
    <t>INE349A01021</t>
  </si>
  <si>
    <t>NRB Bearings Ltd.</t>
  </si>
  <si>
    <t>INE111A01017</t>
  </si>
  <si>
    <t>Container Corp. of India Ltd.</t>
  </si>
  <si>
    <t>INE871K01015</t>
  </si>
  <si>
    <t>Hindustan Media Ventures Ltd.</t>
  </si>
  <si>
    <r>
      <t>Franklin India BlueChip Fund As of Date -  30Apr20</t>
    </r>
    <r>
      <rPr>
        <b/>
        <sz val="8"/>
        <color theme="1"/>
        <rFont val="Arial"/>
        <family val="2"/>
      </rPr>
      <t>18</t>
    </r>
  </si>
  <si>
    <t>INE016A01026</t>
  </si>
  <si>
    <t>Dabur India Ltd.</t>
  </si>
  <si>
    <t>INE012A01025</t>
  </si>
  <si>
    <t>ACC Ltd.</t>
  </si>
  <si>
    <t>INE079A01024</t>
  </si>
  <si>
    <t>Ambuja Cements Ltd.</t>
  </si>
  <si>
    <t>INE674K01013</t>
  </si>
  <si>
    <t>Aditya Birla Capital Ltd.</t>
  </si>
  <si>
    <t>Franklin Asian Equity Fund As of Date -  30Apr2018</t>
  </si>
  <si>
    <t>INE410P01011</t>
  </si>
  <si>
    <t>Narayana Hrudayalaya Ltd., Reg S</t>
  </si>
  <si>
    <t>INE338I01027</t>
  </si>
  <si>
    <t>Motilal Oswal Financial Services Ltd.</t>
  </si>
  <si>
    <t>US01609W1027</t>
  </si>
  <si>
    <t>Alibaba Group Holding Ltd., ADR</t>
  </si>
  <si>
    <t>KR7005930003</t>
  </si>
  <si>
    <t>Samsung Electronics Co. Ltd.</t>
  </si>
  <si>
    <t>KYG875721634</t>
  </si>
  <si>
    <t>Tencent Holdings Ltd.</t>
  </si>
  <si>
    <t>TW0002330008</t>
  </si>
  <si>
    <t>Taiwan Semiconductor Manufacturing Co. Ltd.</t>
  </si>
  <si>
    <t>CNE1000003X6</t>
  </si>
  <si>
    <t>Ping An Insurance (Group) Co. of China Ltd.,</t>
  </si>
  <si>
    <t>HK0000069689</t>
  </si>
  <si>
    <t>AIA Group Ltd.</t>
  </si>
  <si>
    <t>US22943F1003</t>
  </si>
  <si>
    <t>Ctrip.com International Ltd., ADR</t>
  </si>
  <si>
    <t>CNE1000002H1</t>
  </si>
  <si>
    <t>China Construction Bank Corp., H</t>
  </si>
  <si>
    <t>LU0633102719</t>
  </si>
  <si>
    <t>Samsonite International SA</t>
  </si>
  <si>
    <t>SG1L01001701</t>
  </si>
  <si>
    <t>DBS Group Holdings Ltd.</t>
  </si>
  <si>
    <t>KR7035420009</t>
  </si>
  <si>
    <t>Naver Corp.</t>
  </si>
  <si>
    <t>PHY077751022</t>
  </si>
  <si>
    <t>BDO Unibank Inc.</t>
  </si>
  <si>
    <t>US6475811070</t>
  </si>
  <si>
    <t>New Oriental Education &amp; Technology Group Inc., ADR</t>
  </si>
  <si>
    <t>Diversified Consumer Service</t>
  </si>
  <si>
    <t>ID1000109507</t>
  </si>
  <si>
    <t>Bank Central Asia Tbk PT</t>
  </si>
  <si>
    <t>TH0016010017</t>
  </si>
  <si>
    <t>Kasikornbank PCL, fgn.</t>
  </si>
  <si>
    <t>TW0006414006</t>
  </si>
  <si>
    <t>Ennoconn Corp.</t>
  </si>
  <si>
    <t>PHY9297P1004</t>
  </si>
  <si>
    <t>Universal Robina Corp.</t>
  </si>
  <si>
    <t>TW0003008009</t>
  </si>
  <si>
    <t>Largan Precision Co. Ltd.</t>
  </si>
  <si>
    <t>KR7055550008</t>
  </si>
  <si>
    <t>Shinhan Financial Group Co. Ltd.</t>
  </si>
  <si>
    <t>US47215P1066</t>
  </si>
  <si>
    <t>JD.com Inc., ADR</t>
  </si>
  <si>
    <t>KYG9222R1065</t>
  </si>
  <si>
    <t>Uni-President China Holdings Ltd.</t>
  </si>
  <si>
    <t>HK0669013440</t>
  </si>
  <si>
    <t>Techtronic Industries Co. Ltd.</t>
  </si>
  <si>
    <t>PHY8076N1120</t>
  </si>
  <si>
    <t>SM Prime Holdings</t>
  </si>
  <si>
    <t>KYG8586D1097</t>
  </si>
  <si>
    <t>Sunny Optical Technology Group Co. Ltd.</t>
  </si>
  <si>
    <t>ID1000125503</t>
  </si>
  <si>
    <t>ACE Hardware Indonesia Tbk PT</t>
  </si>
  <si>
    <t>KYG2162W1024</t>
  </si>
  <si>
    <t>China Yongda Automobiles Services Holdings Ltd.</t>
  </si>
  <si>
    <t>KR7048260004</t>
  </si>
  <si>
    <t>Osstem Implant Co. Ltd.</t>
  </si>
  <si>
    <t>TH0128B10Z17</t>
  </si>
  <si>
    <t>Minor International PCL, fgn.</t>
  </si>
  <si>
    <t>ID1000106800</t>
  </si>
  <si>
    <t>Semen Indonesia (Persero) Tbk PT</t>
  </si>
  <si>
    <t>ID1000061302</t>
  </si>
  <si>
    <t>Indocement Tunggal Prakarsa Tbk PT</t>
  </si>
  <si>
    <t>ID1000113301</t>
  </si>
  <si>
    <t>Matahari Department Store Tbk PT</t>
  </si>
  <si>
    <t>TH0003010Z12</t>
  </si>
  <si>
    <t>The Siam Cement PCL, fgn.</t>
  </si>
  <si>
    <t>TH0671010Z16</t>
  </si>
  <si>
    <t>Major Cineplex Group PCL, fgn.</t>
  </si>
  <si>
    <t>KR7047810007</t>
  </si>
  <si>
    <t>Korea Aerospace Industries Ltd.</t>
  </si>
  <si>
    <t>KYG2953R1149</t>
  </si>
  <si>
    <t>AAC Technologies Holdings Inc.</t>
  </si>
  <si>
    <t>KYG2121R1039</t>
  </si>
  <si>
    <t>China Literature Ltd.</t>
  </si>
  <si>
    <t>Franklin India Prima Plus As of Date -  30Apr2018</t>
  </si>
  <si>
    <t>INE067A01029</t>
  </si>
  <si>
    <t>CG Power and Industrial Solutions Ltd.</t>
  </si>
  <si>
    <t>Quantum Information Systems</t>
  </si>
  <si>
    <r>
      <t>Franklin India Dynamic PE Ratio Fund of Funds As o</t>
    </r>
    <r>
      <rPr>
        <b/>
        <sz val="8"/>
        <color theme="1"/>
        <rFont val="Arial"/>
        <family val="2"/>
      </rPr>
      <t>f Date -  27Apr2018</t>
    </r>
  </si>
  <si>
    <t>Mutual Funds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</si>
  <si>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27Apr2018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</si>
  <si>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</si>
  <si>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</si>
  <si>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</si>
  <si>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</si>
  <si>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27Apr2018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</si>
  <si>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</si>
  <si>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</si>
  <si>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</si>
  <si>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</si>
  <si>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27Apr2018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</si>
  <si>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</si>
  <si>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</si>
  <si>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27Apr2018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</si>
  <si>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27Apr2018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</si>
</sst>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_ ;[Red]\-0.00\ "/>
    <numFmt numFmtId="165" formatCode="0.0000"/>
    <numFmt numFmtId="166" formatCode="_(* #,##0.0000_);_(* \(#,##0.00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0" borderId="4" xfId="1" applyFont="1" applyFill="1" applyBorder="1"/>
    <xf numFmtId="0" fontId="3" fillId="0" borderId="5" xfId="1" applyFont="1" applyFill="1" applyBorder="1" applyAlignment="1"/>
    <xf numFmtId="0" fontId="1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6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6" fontId="6" fillId="0" borderId="0" xfId="2" applyNumberFormat="1" applyFont="1" applyFill="1" applyBorder="1"/>
    <xf numFmtId="10" fontId="3" fillId="0" borderId="0" xfId="0" applyNumberFormat="1" applyFont="1" applyAlignment="1"/>
    <xf numFmtId="4" fontId="3" fillId="0" borderId="0" xfId="0" applyNumberFormat="1" applyFont="1"/>
    <xf numFmtId="0" fontId="3" fillId="0" borderId="2" xfId="0" applyFont="1" applyFill="1" applyBorder="1"/>
    <xf numFmtId="2" fontId="3" fillId="0" borderId="2" xfId="0" applyNumberFormat="1" applyFont="1" applyFill="1" applyBorder="1"/>
    <xf numFmtId="0" fontId="2" fillId="2" borderId="0" xfId="0" applyFont="1" applyFill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4" fontId="3" fillId="0" borderId="2" xfId="0" applyNumberFormat="1" applyFont="1" applyBorder="1"/>
    <xf numFmtId="4" fontId="1" fillId="0" borderId="2" xfId="0" applyNumberFormat="1" applyFont="1" applyBorder="1"/>
    <xf numFmtId="4" fontId="1" fillId="0" borderId="3" xfId="0" applyNumberFormat="1" applyFont="1" applyBorder="1"/>
    <xf numFmtId="4" fontId="1" fillId="0" borderId="2" xfId="0" applyNumberFormat="1" applyFont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" fontId="1" fillId="0" borderId="1" xfId="0" applyNumberFormat="1" applyFont="1" applyBorder="1"/>
    <xf numFmtId="4" fontId="1" fillId="0" borderId="1" xfId="0" applyNumberFormat="1" applyFont="1" applyBorder="1"/>
    <xf numFmtId="1" fontId="3" fillId="0" borderId="3" xfId="0" applyNumberFormat="1" applyFont="1" applyBorder="1"/>
    <xf numFmtId="4" fontId="3" fillId="0" borderId="3" xfId="0" applyNumberFormat="1" applyFont="1" applyBorder="1"/>
    <xf numFmtId="1" fontId="3" fillId="0" borderId="2" xfId="0" applyNumberFormat="1" applyFont="1" applyBorder="1"/>
    <xf numFmtId="1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1" fillId="0" borderId="6" xfId="1" applyNumberFormat="1" applyFont="1" applyFill="1" applyBorder="1" applyAlignment="1">
      <alignment horizontal="center"/>
    </xf>
    <xf numFmtId="165" fontId="6" fillId="0" borderId="3" xfId="2" applyNumberFormat="1" applyFont="1" applyFill="1" applyBorder="1"/>
    <xf numFmtId="1" fontId="6" fillId="0" borderId="0" xfId="2" applyNumberFormat="1" applyFont="1" applyFill="1" applyBorder="1"/>
    <xf numFmtId="43" fontId="3" fillId="0" borderId="2" xfId="3" applyNumberFormat="1" applyFont="1" applyBorder="1"/>
    <xf numFmtId="43" fontId="1" fillId="0" borderId="2" xfId="3" applyNumberFormat="1" applyFont="1" applyBorder="1"/>
    <xf numFmtId="43" fontId="1" fillId="0" borderId="3" xfId="3" applyNumberFormat="1" applyFont="1" applyBorder="1"/>
    <xf numFmtId="43" fontId="3" fillId="0" borderId="0" xfId="3" applyNumberFormat="1" applyFont="1"/>
    <xf numFmtId="169" fontId="1" fillId="0" borderId="1" xfId="3" applyNumberFormat="1" applyFont="1" applyBorder="1" applyAlignment="1">
      <alignment wrapText="1"/>
    </xf>
    <xf numFmtId="169" fontId="3" fillId="0" borderId="3" xfId="3" applyNumberFormat="1" applyFont="1" applyBorder="1" applyAlignment="1">
      <alignment wrapText="1"/>
    </xf>
    <xf numFmtId="169" fontId="3" fillId="0" borderId="2" xfId="3" applyNumberFormat="1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0" fontId="1" fillId="0" borderId="0" xfId="0" applyFont="1" applyFill="1"/>
    <xf numFmtId="169" fontId="3" fillId="0" borderId="2" xfId="3" applyNumberFormat="1" applyFont="1" applyFill="1" applyBorder="1" applyAlignment="1">
      <alignment wrapText="1"/>
    </xf>
    <xf numFmtId="4" fontId="3" fillId="0" borderId="2" xfId="0" applyNumberFormat="1" applyFont="1" applyFill="1" applyBorder="1"/>
    <xf numFmtId="2" fontId="1" fillId="0" borderId="2" xfId="0" applyNumberFormat="1" applyFont="1" applyFill="1" applyBorder="1"/>
    <xf numFmtId="4" fontId="1" fillId="0" borderId="2" xfId="0" applyNumberFormat="1" applyFont="1" applyFill="1" applyBorder="1"/>
    <xf numFmtId="169" fontId="3" fillId="0" borderId="0" xfId="3" applyNumberFormat="1" applyFont="1" applyAlignment="1">
      <alignment wrapText="1"/>
    </xf>
    <xf numFmtId="169" fontId="1" fillId="0" borderId="6" xfId="3" applyNumberFormat="1" applyFont="1" applyFill="1" applyBorder="1" applyAlignment="1">
      <alignment horizontal="center" wrapText="1"/>
    </xf>
    <xf numFmtId="166" fontId="6" fillId="0" borderId="3" xfId="3" applyNumberFormat="1" applyFont="1" applyFill="1" applyBorder="1" applyAlignment="1">
      <alignment wrapText="1"/>
    </xf>
    <xf numFmtId="0" fontId="3" fillId="0" borderId="0" xfId="0" applyFont="1" applyFill="1"/>
    <xf numFmtId="4" fontId="3" fillId="0" borderId="0" xfId="0" applyNumberFormat="1" applyFont="1" applyFill="1"/>
    <xf numFmtId="2" fontId="3" fillId="0" borderId="0" xfId="0" applyNumberFormat="1" applyFont="1" applyFill="1"/>
    <xf numFmtId="169" fontId="3" fillId="0" borderId="0" xfId="3" applyNumberFormat="1" applyFont="1"/>
    <xf numFmtId="169" fontId="1" fillId="0" borderId="1" xfId="3" applyNumberFormat="1" applyFont="1" applyBorder="1"/>
    <xf numFmtId="169" fontId="3" fillId="0" borderId="3" xfId="3" applyNumberFormat="1" applyFont="1" applyBorder="1"/>
    <xf numFmtId="169" fontId="3" fillId="0" borderId="2" xfId="3" applyNumberFormat="1" applyFont="1" applyBorder="1"/>
    <xf numFmtId="169" fontId="3" fillId="0" borderId="2" xfId="3" applyNumberFormat="1" applyFont="1" applyFill="1" applyBorder="1"/>
    <xf numFmtId="2" fontId="1" fillId="0" borderId="0" xfId="0" applyNumberFormat="1" applyFont="1" applyAlignment="1">
      <alignment horizontal="right"/>
    </xf>
    <xf numFmtId="2" fontId="3" fillId="0" borderId="7" xfId="0" applyNumberFormat="1" applyFont="1" applyFill="1" applyBorder="1"/>
    <xf numFmtId="2" fontId="3" fillId="0" borderId="2" xfId="0" applyNumberFormat="1" applyFont="1" applyFill="1" applyBorder="1" applyAlignment="1"/>
    <xf numFmtId="4" fontId="1" fillId="0" borderId="0" xfId="0" applyNumberFormat="1" applyFont="1"/>
    <xf numFmtId="1" fontId="3" fillId="0" borderId="2" xfId="0" applyNumberFormat="1" applyFont="1" applyFill="1" applyBorder="1"/>
    <xf numFmtId="2" fontId="1" fillId="0" borderId="1" xfId="0" applyNumberFormat="1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43" fontId="1" fillId="0" borderId="2" xfId="3" applyFont="1" applyBorder="1"/>
    <xf numFmtId="43" fontId="3" fillId="0" borderId="2" xfId="3" applyFont="1" applyBorder="1"/>
    <xf numFmtId="43" fontId="1" fillId="0" borderId="3" xfId="3" applyFont="1" applyBorder="1"/>
    <xf numFmtId="43" fontId="3" fillId="0" borderId="0" xfId="3" applyFont="1"/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tabSelected="1" workbookViewId="0">
      <selection sqref="A1:E1"/>
    </sheetView>
  </sheetViews>
  <sheetFormatPr defaultRowHeight="11.25" x14ac:dyDescent="0.2"/>
  <cols>
    <col min="1" max="1" width="59.140625" style="2" customWidth="1"/>
    <col min="2" max="2" width="39.140625" style="2" customWidth="1"/>
    <col min="3" max="3" width="35.7109375" style="2" customWidth="1"/>
    <col min="4" max="4" width="10.5703125" style="46" customWidth="1"/>
    <col min="5" max="5" width="24" style="28" customWidth="1"/>
    <col min="6" max="6" width="14.140625" style="2" customWidth="1"/>
    <col min="7" max="7" width="10" style="3" customWidth="1"/>
    <col min="8" max="16384" width="9.140625" style="3"/>
  </cols>
  <sheetData>
    <row r="1" spans="1:6" x14ac:dyDescent="0.2">
      <c r="A1" s="40" t="s">
        <v>1124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41" t="s">
        <v>3</v>
      </c>
      <c r="E3" s="42" t="s">
        <v>4</v>
      </c>
      <c r="F3" s="5" t="s">
        <v>5</v>
      </c>
    </row>
    <row r="4" spans="1:6" x14ac:dyDescent="0.2">
      <c r="A4" s="7"/>
      <c r="B4" s="7"/>
      <c r="C4" s="7"/>
      <c r="D4" s="43"/>
      <c r="E4" s="44"/>
      <c r="F4" s="7"/>
    </row>
    <row r="5" spans="1:6" x14ac:dyDescent="0.2">
      <c r="A5" s="12" t="s">
        <v>6</v>
      </c>
      <c r="B5" s="10"/>
      <c r="C5" s="10"/>
      <c r="D5" s="45"/>
      <c r="E5" s="36"/>
      <c r="F5" s="10"/>
    </row>
    <row r="6" spans="1:6" x14ac:dyDescent="0.2">
      <c r="A6" s="12" t="s">
        <v>7</v>
      </c>
      <c r="B6" s="10"/>
      <c r="C6" s="10"/>
      <c r="D6" s="45"/>
      <c r="E6" s="36"/>
      <c r="F6" s="10"/>
    </row>
    <row r="7" spans="1:6" x14ac:dyDescent="0.2">
      <c r="A7" s="12"/>
      <c r="B7" s="10"/>
      <c r="C7" s="10"/>
      <c r="D7" s="45"/>
      <c r="E7" s="36"/>
      <c r="F7" s="10"/>
    </row>
    <row r="8" spans="1:6" x14ac:dyDescent="0.2">
      <c r="A8" s="10" t="s">
        <v>8</v>
      </c>
      <c r="B8" s="10" t="s">
        <v>9</v>
      </c>
      <c r="C8" s="10" t="s">
        <v>10</v>
      </c>
      <c r="D8" s="45">
        <v>2432447</v>
      </c>
      <c r="E8" s="36">
        <v>29459.365616999999</v>
      </c>
      <c r="F8" s="10">
        <v>8.0730423816396009</v>
      </c>
    </row>
    <row r="9" spans="1:6" x14ac:dyDescent="0.2">
      <c r="A9" s="10" t="s">
        <v>11</v>
      </c>
      <c r="B9" s="10" t="s">
        <v>12</v>
      </c>
      <c r="C9" s="10" t="s">
        <v>10</v>
      </c>
      <c r="D9" s="45">
        <v>1445052</v>
      </c>
      <c r="E9" s="36">
        <v>28096.146035999998</v>
      </c>
      <c r="F9" s="10">
        <v>7.6994657881727271</v>
      </c>
    </row>
    <row r="10" spans="1:6" x14ac:dyDescent="0.2">
      <c r="A10" s="10" t="s">
        <v>13</v>
      </c>
      <c r="B10" s="10" t="s">
        <v>14</v>
      </c>
      <c r="C10" s="10" t="s">
        <v>10</v>
      </c>
      <c r="D10" s="45">
        <v>3844729</v>
      </c>
      <c r="E10" s="36">
        <v>19888.783116999999</v>
      </c>
      <c r="F10" s="10">
        <v>5.4503206589799635</v>
      </c>
    </row>
    <row r="11" spans="1:6" x14ac:dyDescent="0.2">
      <c r="A11" s="10" t="s">
        <v>15</v>
      </c>
      <c r="B11" s="10" t="s">
        <v>16</v>
      </c>
      <c r="C11" s="10" t="s">
        <v>17</v>
      </c>
      <c r="D11" s="45">
        <v>2177610</v>
      </c>
      <c r="E11" s="36">
        <v>19017.06813</v>
      </c>
      <c r="F11" s="10">
        <v>5.2114359482141497</v>
      </c>
    </row>
    <row r="12" spans="1:6" x14ac:dyDescent="0.2">
      <c r="A12" s="10" t="s">
        <v>23</v>
      </c>
      <c r="B12" s="10" t="s">
        <v>24</v>
      </c>
      <c r="C12" s="10" t="s">
        <v>25</v>
      </c>
      <c r="D12" s="45">
        <v>5768114</v>
      </c>
      <c r="E12" s="36">
        <v>13592.560641</v>
      </c>
      <c r="F12" s="10">
        <v>3.7249043158782738</v>
      </c>
    </row>
    <row r="13" spans="1:6" x14ac:dyDescent="0.2">
      <c r="A13" s="10" t="s">
        <v>20</v>
      </c>
      <c r="B13" s="10" t="s">
        <v>21</v>
      </c>
      <c r="C13" s="10" t="s">
        <v>22</v>
      </c>
      <c r="D13" s="45">
        <v>1186429</v>
      </c>
      <c r="E13" s="36">
        <v>12975.973973</v>
      </c>
      <c r="F13" s="10">
        <v>3.555934950840574</v>
      </c>
    </row>
    <row r="14" spans="1:6" x14ac:dyDescent="0.2">
      <c r="A14" s="10" t="s">
        <v>53</v>
      </c>
      <c r="B14" s="10" t="s">
        <v>54</v>
      </c>
      <c r="C14" s="10" t="s">
        <v>10</v>
      </c>
      <c r="D14" s="45">
        <v>3350985</v>
      </c>
      <c r="E14" s="36">
        <v>12130.565699999999</v>
      </c>
      <c r="F14" s="10">
        <v>3.3242593300397214</v>
      </c>
    </row>
    <row r="15" spans="1:6" x14ac:dyDescent="0.2">
      <c r="A15" s="10" t="s">
        <v>18</v>
      </c>
      <c r="B15" s="10" t="s">
        <v>1126</v>
      </c>
      <c r="C15" s="10" t="s">
        <v>19</v>
      </c>
      <c r="D15" s="45">
        <v>5696192</v>
      </c>
      <c r="E15" s="36">
        <v>11839.535072000001</v>
      </c>
      <c r="F15" s="10">
        <v>3.2445053182003303</v>
      </c>
    </row>
    <row r="16" spans="1:6" x14ac:dyDescent="0.2">
      <c r="A16" s="10" t="s">
        <v>28</v>
      </c>
      <c r="B16" s="10" t="s">
        <v>29</v>
      </c>
      <c r="C16" s="10" t="s">
        <v>30</v>
      </c>
      <c r="D16" s="45">
        <v>860942</v>
      </c>
      <c r="E16" s="36">
        <v>10326.99929</v>
      </c>
      <c r="F16" s="10">
        <v>2.8300101240205215</v>
      </c>
    </row>
    <row r="17" spans="1:6" x14ac:dyDescent="0.2">
      <c r="A17" s="10" t="s">
        <v>31</v>
      </c>
      <c r="B17" s="10" t="s">
        <v>1127</v>
      </c>
      <c r="C17" s="10" t="s">
        <v>32</v>
      </c>
      <c r="D17" s="45">
        <v>6110124</v>
      </c>
      <c r="E17" s="36">
        <v>9916.7312519999996</v>
      </c>
      <c r="F17" s="10">
        <v>2.7175803011361204</v>
      </c>
    </row>
    <row r="18" spans="1:6" x14ac:dyDescent="0.2">
      <c r="A18" s="10" t="s">
        <v>33</v>
      </c>
      <c r="B18" s="10" t="s">
        <v>34</v>
      </c>
      <c r="C18" s="10" t="s">
        <v>35</v>
      </c>
      <c r="D18" s="45">
        <v>2121971</v>
      </c>
      <c r="E18" s="36">
        <v>8690.5322305000009</v>
      </c>
      <c r="F18" s="10">
        <v>2.3815528116920834</v>
      </c>
    </row>
    <row r="19" spans="1:6" x14ac:dyDescent="0.2">
      <c r="A19" s="10" t="s">
        <v>26</v>
      </c>
      <c r="B19" s="10" t="s">
        <v>27</v>
      </c>
      <c r="C19" s="10" t="s">
        <v>10</v>
      </c>
      <c r="D19" s="45">
        <v>3495798</v>
      </c>
      <c r="E19" s="36">
        <v>8613.646272</v>
      </c>
      <c r="F19" s="10">
        <v>2.3604829892935553</v>
      </c>
    </row>
    <row r="20" spans="1:6" x14ac:dyDescent="0.2">
      <c r="A20" s="10" t="s">
        <v>40</v>
      </c>
      <c r="B20" s="10" t="s">
        <v>41</v>
      </c>
      <c r="C20" s="10" t="s">
        <v>19</v>
      </c>
      <c r="D20" s="45">
        <v>4780035</v>
      </c>
      <c r="E20" s="36">
        <v>8228.8302524999999</v>
      </c>
      <c r="F20" s="10">
        <v>2.2550280356823134</v>
      </c>
    </row>
    <row r="21" spans="1:6" x14ac:dyDescent="0.2">
      <c r="A21" s="10" t="s">
        <v>50</v>
      </c>
      <c r="B21" s="10" t="s">
        <v>51</v>
      </c>
      <c r="C21" s="10" t="s">
        <v>37</v>
      </c>
      <c r="D21" s="45">
        <v>526774</v>
      </c>
      <c r="E21" s="36">
        <v>7948.492886</v>
      </c>
      <c r="F21" s="10">
        <v>2.1782044044359661</v>
      </c>
    </row>
    <row r="22" spans="1:6" x14ac:dyDescent="0.2">
      <c r="A22" s="10" t="s">
        <v>42</v>
      </c>
      <c r="B22" s="10" t="s">
        <v>43</v>
      </c>
      <c r="C22" s="10" t="s">
        <v>44</v>
      </c>
      <c r="D22" s="45">
        <v>3178627</v>
      </c>
      <c r="E22" s="36">
        <v>7209.1260359999997</v>
      </c>
      <c r="F22" s="10">
        <v>1.9755883673755854</v>
      </c>
    </row>
    <row r="23" spans="1:6" x14ac:dyDescent="0.2">
      <c r="A23" s="10" t="s">
        <v>85</v>
      </c>
      <c r="B23" s="10" t="s">
        <v>1128</v>
      </c>
      <c r="C23" s="10" t="s">
        <v>86</v>
      </c>
      <c r="D23" s="45">
        <v>649808</v>
      </c>
      <c r="E23" s="36">
        <v>6379.8149439999997</v>
      </c>
      <c r="F23" s="10">
        <v>1.7483240168691263</v>
      </c>
    </row>
    <row r="24" spans="1:6" x14ac:dyDescent="0.2">
      <c r="A24" s="10" t="s">
        <v>61</v>
      </c>
      <c r="B24" s="10" t="s">
        <v>62</v>
      </c>
      <c r="C24" s="10" t="s">
        <v>37</v>
      </c>
      <c r="D24" s="45">
        <v>511834</v>
      </c>
      <c r="E24" s="36">
        <v>6144.8230869999998</v>
      </c>
      <c r="F24" s="10">
        <v>1.6839268657028283</v>
      </c>
    </row>
    <row r="25" spans="1:6" x14ac:dyDescent="0.2">
      <c r="A25" s="10" t="s">
        <v>76</v>
      </c>
      <c r="B25" s="10" t="s">
        <v>77</v>
      </c>
      <c r="C25" s="10" t="s">
        <v>78</v>
      </c>
      <c r="D25" s="45">
        <v>985561</v>
      </c>
      <c r="E25" s="36">
        <v>5863.5951695000003</v>
      </c>
      <c r="F25" s="10">
        <v>1.6068591879261014</v>
      </c>
    </row>
    <row r="26" spans="1:6" x14ac:dyDescent="0.2">
      <c r="A26" s="10" t="s">
        <v>58</v>
      </c>
      <c r="B26" s="10" t="s">
        <v>59</v>
      </c>
      <c r="C26" s="10" t="s">
        <v>60</v>
      </c>
      <c r="D26" s="45">
        <v>3192706</v>
      </c>
      <c r="E26" s="36">
        <v>5440.371024</v>
      </c>
      <c r="F26" s="10">
        <v>1.490878874297656</v>
      </c>
    </row>
    <row r="27" spans="1:6" x14ac:dyDescent="0.2">
      <c r="A27" s="10" t="s">
        <v>55</v>
      </c>
      <c r="B27" s="10" t="s">
        <v>56</v>
      </c>
      <c r="C27" s="10" t="s">
        <v>57</v>
      </c>
      <c r="D27" s="45">
        <v>402972</v>
      </c>
      <c r="E27" s="36">
        <v>5138.6989439999998</v>
      </c>
      <c r="F27" s="10">
        <v>1.4082086797367797</v>
      </c>
    </row>
    <row r="28" spans="1:6" x14ac:dyDescent="0.2">
      <c r="A28" s="10" t="s">
        <v>45</v>
      </c>
      <c r="B28" s="10" t="s">
        <v>1129</v>
      </c>
      <c r="C28" s="10" t="s">
        <v>46</v>
      </c>
      <c r="D28" s="45">
        <v>242107</v>
      </c>
      <c r="E28" s="36">
        <v>5108.0945394999999</v>
      </c>
      <c r="F28" s="10">
        <v>1.3998218509840668</v>
      </c>
    </row>
    <row r="29" spans="1:6" x14ac:dyDescent="0.2">
      <c r="A29" s="10" t="s">
        <v>48</v>
      </c>
      <c r="B29" s="10" t="s">
        <v>49</v>
      </c>
      <c r="C29" s="10" t="s">
        <v>44</v>
      </c>
      <c r="D29" s="45">
        <v>2795176</v>
      </c>
      <c r="E29" s="36">
        <v>4987.9915719999999</v>
      </c>
      <c r="F29" s="10">
        <v>1.3669088426255751</v>
      </c>
    </row>
    <row r="30" spans="1:6" x14ac:dyDescent="0.2">
      <c r="A30" s="10" t="s">
        <v>47</v>
      </c>
      <c r="B30" s="10" t="s">
        <v>1130</v>
      </c>
      <c r="C30" s="10" t="s">
        <v>37</v>
      </c>
      <c r="D30" s="45">
        <v>440701</v>
      </c>
      <c r="E30" s="36">
        <v>4949.9536319999997</v>
      </c>
      <c r="F30" s="10">
        <v>1.3564849283525175</v>
      </c>
    </row>
    <row r="31" spans="1:6" x14ac:dyDescent="0.2">
      <c r="A31" s="10" t="s">
        <v>38</v>
      </c>
      <c r="B31" s="10" t="s">
        <v>39</v>
      </c>
      <c r="C31" s="10" t="s">
        <v>17</v>
      </c>
      <c r="D31" s="45">
        <v>1446634</v>
      </c>
      <c r="E31" s="36">
        <v>4924.3421360000002</v>
      </c>
      <c r="F31" s="10">
        <v>1.3494663558770168</v>
      </c>
    </row>
    <row r="32" spans="1:6" x14ac:dyDescent="0.2">
      <c r="A32" s="10" t="s">
        <v>68</v>
      </c>
      <c r="B32" s="10" t="s">
        <v>69</v>
      </c>
      <c r="C32" s="10" t="s">
        <v>70</v>
      </c>
      <c r="D32" s="45">
        <v>750000</v>
      </c>
      <c r="E32" s="36">
        <v>4818.75</v>
      </c>
      <c r="F32" s="10">
        <v>1.3205298947128996</v>
      </c>
    </row>
    <row r="33" spans="1:6" x14ac:dyDescent="0.2">
      <c r="A33" s="10" t="s">
        <v>63</v>
      </c>
      <c r="B33" s="10" t="s">
        <v>64</v>
      </c>
      <c r="C33" s="10" t="s">
        <v>30</v>
      </c>
      <c r="D33" s="45">
        <v>666348</v>
      </c>
      <c r="E33" s="36">
        <v>4468.5296879999996</v>
      </c>
      <c r="F33" s="10">
        <v>1.2245555462342113</v>
      </c>
    </row>
    <row r="34" spans="1:6" x14ac:dyDescent="0.2">
      <c r="A34" s="10" t="s">
        <v>36</v>
      </c>
      <c r="B34" s="10" t="s">
        <v>1131</v>
      </c>
      <c r="C34" s="10" t="s">
        <v>37</v>
      </c>
      <c r="D34" s="45">
        <v>44826</v>
      </c>
      <c r="E34" s="36">
        <v>4212.097503</v>
      </c>
      <c r="F34" s="10">
        <v>1.1542828891635917</v>
      </c>
    </row>
    <row r="35" spans="1:6" x14ac:dyDescent="0.2">
      <c r="A35" s="10" t="s">
        <v>1132</v>
      </c>
      <c r="B35" s="10" t="s">
        <v>1133</v>
      </c>
      <c r="C35" s="10" t="s">
        <v>30</v>
      </c>
      <c r="D35" s="45">
        <v>531063</v>
      </c>
      <c r="E35" s="36">
        <v>4040.8583669999998</v>
      </c>
      <c r="F35" s="10">
        <v>1.1073565289596365</v>
      </c>
    </row>
    <row r="36" spans="1:6" x14ac:dyDescent="0.2">
      <c r="A36" s="10" t="s">
        <v>92</v>
      </c>
      <c r="B36" s="10" t="s">
        <v>93</v>
      </c>
      <c r="C36" s="10" t="s">
        <v>10</v>
      </c>
      <c r="D36" s="45">
        <v>3587500</v>
      </c>
      <c r="E36" s="36">
        <v>3906.7874999999999</v>
      </c>
      <c r="F36" s="10">
        <v>1.0706157584520199</v>
      </c>
    </row>
    <row r="37" spans="1:6" x14ac:dyDescent="0.2">
      <c r="A37" s="10" t="s">
        <v>82</v>
      </c>
      <c r="B37" s="10" t="s">
        <v>83</v>
      </c>
      <c r="C37" s="10" t="s">
        <v>46</v>
      </c>
      <c r="D37" s="45">
        <v>920735</v>
      </c>
      <c r="E37" s="36">
        <v>3796.6507725000001</v>
      </c>
      <c r="F37" s="10">
        <v>1.0404338977683163</v>
      </c>
    </row>
    <row r="38" spans="1:6" x14ac:dyDescent="0.2">
      <c r="A38" s="10" t="s">
        <v>1134</v>
      </c>
      <c r="B38" s="10" t="s">
        <v>1135</v>
      </c>
      <c r="C38" s="10" t="s">
        <v>57</v>
      </c>
      <c r="D38" s="45">
        <v>1500000</v>
      </c>
      <c r="E38" s="36">
        <v>3724.5</v>
      </c>
      <c r="F38" s="10">
        <v>1.0206617053921025</v>
      </c>
    </row>
    <row r="39" spans="1:6" x14ac:dyDescent="0.2">
      <c r="A39" s="10" t="s">
        <v>65</v>
      </c>
      <c r="B39" s="10" t="s">
        <v>66</v>
      </c>
      <c r="C39" s="10" t="s">
        <v>67</v>
      </c>
      <c r="D39" s="45">
        <v>2524608</v>
      </c>
      <c r="E39" s="36">
        <v>3704.8622399999999</v>
      </c>
      <c r="F39" s="10">
        <v>1.0152801750895972</v>
      </c>
    </row>
    <row r="40" spans="1:6" x14ac:dyDescent="0.2">
      <c r="A40" s="10" t="s">
        <v>81</v>
      </c>
      <c r="B40" s="10" t="s">
        <v>1136</v>
      </c>
      <c r="C40" s="10" t="s">
        <v>32</v>
      </c>
      <c r="D40" s="45">
        <v>919031</v>
      </c>
      <c r="E40" s="36">
        <v>3559.8665784999998</v>
      </c>
      <c r="F40" s="10">
        <v>0.97554557470268743</v>
      </c>
    </row>
    <row r="41" spans="1:6" x14ac:dyDescent="0.2">
      <c r="A41" s="10" t="s">
        <v>1137</v>
      </c>
      <c r="B41" s="10" t="s">
        <v>1138</v>
      </c>
      <c r="C41" s="10" t="s">
        <v>17</v>
      </c>
      <c r="D41" s="45">
        <v>1791828</v>
      </c>
      <c r="E41" s="36">
        <v>3431.3506200000002</v>
      </c>
      <c r="F41" s="10">
        <v>0.94032707091084677</v>
      </c>
    </row>
    <row r="42" spans="1:6" x14ac:dyDescent="0.2">
      <c r="A42" s="10" t="s">
        <v>79</v>
      </c>
      <c r="B42" s="10" t="s">
        <v>80</v>
      </c>
      <c r="C42" s="10" t="s">
        <v>57</v>
      </c>
      <c r="D42" s="45">
        <v>381779</v>
      </c>
      <c r="E42" s="36">
        <v>3288.6443060000001</v>
      </c>
      <c r="F42" s="10">
        <v>0.90121984314404291</v>
      </c>
    </row>
    <row r="43" spans="1:6" x14ac:dyDescent="0.2">
      <c r="A43" s="10" t="s">
        <v>52</v>
      </c>
      <c r="B43" s="10" t="s">
        <v>1139</v>
      </c>
      <c r="C43" s="10" t="s">
        <v>32</v>
      </c>
      <c r="D43" s="45">
        <v>1064749</v>
      </c>
      <c r="E43" s="36">
        <v>3242.1607049999998</v>
      </c>
      <c r="F43" s="10">
        <v>0.88848148055324505</v>
      </c>
    </row>
    <row r="44" spans="1:6" x14ac:dyDescent="0.2">
      <c r="A44" s="10" t="s">
        <v>74</v>
      </c>
      <c r="B44" s="10" t="s">
        <v>75</v>
      </c>
      <c r="C44" s="10" t="s">
        <v>17</v>
      </c>
      <c r="D44" s="45">
        <v>104310</v>
      </c>
      <c r="E44" s="36">
        <v>3079.8570599999998</v>
      </c>
      <c r="F44" s="10">
        <v>0.84400380164411515</v>
      </c>
    </row>
    <row r="45" spans="1:6" x14ac:dyDescent="0.2">
      <c r="A45" s="10" t="s">
        <v>1140</v>
      </c>
      <c r="B45" s="10" t="s">
        <v>1141</v>
      </c>
      <c r="C45" s="10" t="s">
        <v>417</v>
      </c>
      <c r="D45" s="45">
        <v>163295</v>
      </c>
      <c r="E45" s="36">
        <v>3057.2906374999998</v>
      </c>
      <c r="F45" s="10">
        <v>0.83781970088604063</v>
      </c>
    </row>
    <row r="46" spans="1:6" x14ac:dyDescent="0.2">
      <c r="A46" s="10" t="s">
        <v>87</v>
      </c>
      <c r="B46" s="10" t="s">
        <v>88</v>
      </c>
      <c r="C46" s="10" t="s">
        <v>89</v>
      </c>
      <c r="D46" s="45">
        <v>281237</v>
      </c>
      <c r="E46" s="36">
        <v>3054.7962940000002</v>
      </c>
      <c r="F46" s="10">
        <v>0.83713615117720908</v>
      </c>
    </row>
    <row r="47" spans="1:6" x14ac:dyDescent="0.2">
      <c r="A47" s="10" t="s">
        <v>1142</v>
      </c>
      <c r="B47" s="10" t="s">
        <v>1143</v>
      </c>
      <c r="C47" s="10" t="s">
        <v>98</v>
      </c>
      <c r="D47" s="45">
        <v>413934</v>
      </c>
      <c r="E47" s="36">
        <v>2668.4255309999999</v>
      </c>
      <c r="F47" s="10">
        <v>0.73125513577185841</v>
      </c>
    </row>
    <row r="48" spans="1:6" x14ac:dyDescent="0.2">
      <c r="A48" s="10" t="s">
        <v>1144</v>
      </c>
      <c r="B48" s="10" t="s">
        <v>1145</v>
      </c>
      <c r="C48" s="10" t="s">
        <v>103</v>
      </c>
      <c r="D48" s="45">
        <v>1774842</v>
      </c>
      <c r="E48" s="36">
        <v>2632.090686</v>
      </c>
      <c r="F48" s="10">
        <v>0.72129793752703164</v>
      </c>
    </row>
    <row r="49" spans="1:6" x14ac:dyDescent="0.2">
      <c r="A49" s="10" t="s">
        <v>1146</v>
      </c>
      <c r="B49" s="10" t="s">
        <v>1147</v>
      </c>
      <c r="C49" s="10" t="s">
        <v>98</v>
      </c>
      <c r="D49" s="45">
        <v>1695647</v>
      </c>
      <c r="E49" s="36">
        <v>2621.4702619999998</v>
      </c>
      <c r="F49" s="10">
        <v>0.71838751731711681</v>
      </c>
    </row>
    <row r="50" spans="1:6" x14ac:dyDescent="0.2">
      <c r="A50" s="10" t="s">
        <v>1148</v>
      </c>
      <c r="B50" s="10" t="s">
        <v>1149</v>
      </c>
      <c r="C50" s="10" t="s">
        <v>98</v>
      </c>
      <c r="D50" s="45">
        <v>341490</v>
      </c>
      <c r="E50" s="36">
        <v>2594.9825099999998</v>
      </c>
      <c r="F50" s="10">
        <v>0.71112881571198239</v>
      </c>
    </row>
    <row r="51" spans="1:6" x14ac:dyDescent="0.2">
      <c r="A51" s="10" t="s">
        <v>412</v>
      </c>
      <c r="B51" s="10" t="s">
        <v>413</v>
      </c>
      <c r="C51" s="10" t="s">
        <v>37</v>
      </c>
      <c r="D51" s="45">
        <v>513020</v>
      </c>
      <c r="E51" s="36">
        <v>2569.9736899999998</v>
      </c>
      <c r="F51" s="10">
        <v>0.70427540052308613</v>
      </c>
    </row>
    <row r="52" spans="1:6" x14ac:dyDescent="0.2">
      <c r="A52" s="10" t="s">
        <v>90</v>
      </c>
      <c r="B52" s="10" t="s">
        <v>91</v>
      </c>
      <c r="C52" s="10" t="s">
        <v>37</v>
      </c>
      <c r="D52" s="45">
        <v>200000</v>
      </c>
      <c r="E52" s="36">
        <v>2403.4</v>
      </c>
      <c r="F52" s="10">
        <v>0.65862755879698731</v>
      </c>
    </row>
    <row r="53" spans="1:6" x14ac:dyDescent="0.2">
      <c r="A53" s="10" t="s">
        <v>1150</v>
      </c>
      <c r="B53" s="10" t="s">
        <v>1151</v>
      </c>
      <c r="C53" s="10" t="s">
        <v>37</v>
      </c>
      <c r="D53" s="45">
        <v>648889</v>
      </c>
      <c r="E53" s="36">
        <v>2157.8803695000001</v>
      </c>
      <c r="F53" s="10">
        <v>0.59134537735696358</v>
      </c>
    </row>
    <row r="54" spans="1:6" x14ac:dyDescent="0.2">
      <c r="A54" s="10" t="s">
        <v>1152</v>
      </c>
      <c r="B54" s="10" t="s">
        <v>1153</v>
      </c>
      <c r="C54" s="10" t="s">
        <v>30</v>
      </c>
      <c r="D54" s="45">
        <v>198897</v>
      </c>
      <c r="E54" s="36">
        <v>2093.8881674999998</v>
      </c>
      <c r="F54" s="10">
        <v>0.57380895903903728</v>
      </c>
    </row>
    <row r="55" spans="1:6" x14ac:dyDescent="0.2">
      <c r="A55" s="10" t="s">
        <v>1154</v>
      </c>
      <c r="B55" s="10" t="s">
        <v>1155</v>
      </c>
      <c r="C55" s="10" t="s">
        <v>98</v>
      </c>
      <c r="D55" s="45">
        <v>160000</v>
      </c>
      <c r="E55" s="36">
        <v>2037.76</v>
      </c>
      <c r="F55" s="10">
        <v>0.55842760015567483</v>
      </c>
    </row>
    <row r="56" spans="1:6" x14ac:dyDescent="0.2">
      <c r="A56" s="10" t="s">
        <v>94</v>
      </c>
      <c r="B56" s="10" t="s">
        <v>95</v>
      </c>
      <c r="C56" s="10" t="s">
        <v>46</v>
      </c>
      <c r="D56" s="45">
        <v>349064</v>
      </c>
      <c r="E56" s="36">
        <v>1844.454176</v>
      </c>
      <c r="F56" s="10">
        <v>0.50545408639917977</v>
      </c>
    </row>
    <row r="57" spans="1:6" x14ac:dyDescent="0.2">
      <c r="A57" s="10" t="s">
        <v>1156</v>
      </c>
      <c r="B57" s="10" t="s">
        <v>1157</v>
      </c>
      <c r="C57" s="10" t="s">
        <v>73</v>
      </c>
      <c r="D57" s="45">
        <v>420122</v>
      </c>
      <c r="E57" s="36">
        <v>1779.636792</v>
      </c>
      <c r="F57" s="10">
        <v>0.48769153526681447</v>
      </c>
    </row>
    <row r="58" spans="1:6" x14ac:dyDescent="0.2">
      <c r="A58" s="10" t="s">
        <v>71</v>
      </c>
      <c r="B58" s="10" t="s">
        <v>72</v>
      </c>
      <c r="C58" s="10" t="s">
        <v>73</v>
      </c>
      <c r="D58" s="45">
        <v>455018</v>
      </c>
      <c r="E58" s="36">
        <v>1771.8400919999999</v>
      </c>
      <c r="F58" s="10">
        <v>0.48555492817366624</v>
      </c>
    </row>
    <row r="59" spans="1:6" x14ac:dyDescent="0.2">
      <c r="A59" s="10" t="s">
        <v>414</v>
      </c>
      <c r="B59" s="10" t="s">
        <v>1158</v>
      </c>
      <c r="C59" s="10" t="s">
        <v>17</v>
      </c>
      <c r="D59" s="45">
        <v>265282</v>
      </c>
      <c r="E59" s="36">
        <v>1770.492068</v>
      </c>
      <c r="F59" s="10">
        <v>0.48518551577609625</v>
      </c>
    </row>
    <row r="60" spans="1:6" x14ac:dyDescent="0.2">
      <c r="A60" s="10" t="s">
        <v>418</v>
      </c>
      <c r="B60" s="10" t="s">
        <v>419</v>
      </c>
      <c r="C60" s="10" t="s">
        <v>10</v>
      </c>
      <c r="D60" s="45">
        <v>602210</v>
      </c>
      <c r="E60" s="36">
        <v>1711.48082</v>
      </c>
      <c r="F60" s="10">
        <v>0.46901407772508363</v>
      </c>
    </row>
    <row r="61" spans="1:6" x14ac:dyDescent="0.2">
      <c r="A61" s="10" t="s">
        <v>84</v>
      </c>
      <c r="B61" s="10" t="s">
        <v>1159</v>
      </c>
      <c r="C61" s="10" t="s">
        <v>717</v>
      </c>
      <c r="D61" s="45">
        <v>1102125</v>
      </c>
      <c r="E61" s="36">
        <v>1630.5939375</v>
      </c>
      <c r="F61" s="10">
        <v>0.44684784240858466</v>
      </c>
    </row>
    <row r="62" spans="1:6" x14ac:dyDescent="0.2">
      <c r="A62" s="10" t="s">
        <v>96</v>
      </c>
      <c r="B62" s="10" t="s">
        <v>97</v>
      </c>
      <c r="C62" s="10" t="s">
        <v>98</v>
      </c>
      <c r="D62" s="45">
        <v>255794</v>
      </c>
      <c r="E62" s="36">
        <v>1047.988018</v>
      </c>
      <c r="F62" s="10">
        <v>0.28719055918441927</v>
      </c>
    </row>
    <row r="63" spans="1:6" x14ac:dyDescent="0.2">
      <c r="A63" s="10" t="s">
        <v>99</v>
      </c>
      <c r="B63" s="10" t="s">
        <v>100</v>
      </c>
      <c r="C63" s="10" t="s">
        <v>46</v>
      </c>
      <c r="D63" s="45">
        <v>74503</v>
      </c>
      <c r="E63" s="36">
        <v>604.62909649999995</v>
      </c>
      <c r="F63" s="10">
        <v>0.16569251302547353</v>
      </c>
    </row>
    <row r="64" spans="1:6" x14ac:dyDescent="0.2">
      <c r="A64" s="12" t="s">
        <v>105</v>
      </c>
      <c r="B64" s="10"/>
      <c r="C64" s="10"/>
      <c r="D64" s="45"/>
      <c r="E64" s="37">
        <f xml:space="preserve"> SUM(E8:E63)</f>
        <v>346200.03004049999</v>
      </c>
      <c r="F64" s="12">
        <f>SUM(F8:F63)</f>
        <v>94.872630706922834</v>
      </c>
    </row>
    <row r="65" spans="1:10" x14ac:dyDescent="0.2">
      <c r="A65" s="10"/>
      <c r="B65" s="10"/>
      <c r="C65" s="10"/>
      <c r="D65" s="45"/>
      <c r="E65" s="36"/>
      <c r="F65" s="10"/>
    </row>
    <row r="66" spans="1:10" x14ac:dyDescent="0.2">
      <c r="A66" s="12" t="s">
        <v>1123</v>
      </c>
      <c r="B66" s="10"/>
      <c r="C66" s="10"/>
      <c r="D66" s="45"/>
      <c r="E66" s="36"/>
      <c r="F66" s="10"/>
    </row>
    <row r="67" spans="1:10" x14ac:dyDescent="0.2">
      <c r="A67" s="10" t="s">
        <v>104</v>
      </c>
      <c r="B67" s="10" t="s">
        <v>1160</v>
      </c>
      <c r="C67" s="10" t="s">
        <v>30</v>
      </c>
      <c r="D67" s="45">
        <v>30000</v>
      </c>
      <c r="E67" s="36">
        <v>3.0000000000000001E-3</v>
      </c>
      <c r="F67" s="10">
        <v>8.221197788095871E-7</v>
      </c>
    </row>
    <row r="68" spans="1:10" x14ac:dyDescent="0.2">
      <c r="A68" s="10" t="s">
        <v>1161</v>
      </c>
      <c r="B68" s="10" t="s">
        <v>1162</v>
      </c>
      <c r="C68" s="10" t="s">
        <v>98</v>
      </c>
      <c r="D68" s="45">
        <v>3500</v>
      </c>
      <c r="E68" s="36">
        <v>3.5E-4</v>
      </c>
      <c r="F68" s="10">
        <v>9.5913974194451825E-8</v>
      </c>
    </row>
    <row r="69" spans="1:10" x14ac:dyDescent="0.2">
      <c r="A69" s="10" t="s">
        <v>1163</v>
      </c>
      <c r="B69" s="10" t="s">
        <v>1164</v>
      </c>
      <c r="C69" s="10" t="s">
        <v>98</v>
      </c>
      <c r="D69" s="45">
        <v>2900</v>
      </c>
      <c r="E69" s="36">
        <v>2.9E-4</v>
      </c>
      <c r="F69" s="10">
        <v>7.9471578618260085E-8</v>
      </c>
      <c r="G69" s="2"/>
      <c r="I69" s="2"/>
    </row>
    <row r="70" spans="1:10" x14ac:dyDescent="0.2">
      <c r="A70" s="12" t="s">
        <v>105</v>
      </c>
      <c r="B70" s="10"/>
      <c r="C70" s="10"/>
      <c r="D70" s="45"/>
      <c r="E70" s="37">
        <f>SUM(E67:E69)</f>
        <v>3.64E-3</v>
      </c>
      <c r="F70" s="12">
        <f>SUM(F67:F69)</f>
        <v>9.9750533162229895E-7</v>
      </c>
      <c r="I70" s="2"/>
    </row>
    <row r="71" spans="1:10" x14ac:dyDescent="0.2">
      <c r="A71" s="10"/>
      <c r="B71" s="10"/>
      <c r="C71" s="10"/>
      <c r="D71" s="45"/>
      <c r="E71" s="36"/>
      <c r="F71" s="10"/>
    </row>
    <row r="72" spans="1:10" x14ac:dyDescent="0.2">
      <c r="A72" s="12" t="s">
        <v>105</v>
      </c>
      <c r="B72" s="10"/>
      <c r="C72" s="10"/>
      <c r="D72" s="45"/>
      <c r="E72" s="37">
        <v>346200.0336805</v>
      </c>
      <c r="F72" s="12">
        <v>94.872631704428159</v>
      </c>
      <c r="G72" s="28"/>
      <c r="H72" s="28"/>
      <c r="I72" s="2"/>
      <c r="J72" s="2"/>
    </row>
    <row r="73" spans="1:10" x14ac:dyDescent="0.2">
      <c r="A73" s="10"/>
      <c r="B73" s="10"/>
      <c r="C73" s="10"/>
      <c r="D73" s="45"/>
      <c r="E73" s="36"/>
      <c r="F73" s="10"/>
      <c r="G73" s="28"/>
      <c r="H73" s="28"/>
    </row>
    <row r="74" spans="1:10" x14ac:dyDescent="0.2">
      <c r="A74" s="12" t="s">
        <v>138</v>
      </c>
      <c r="B74" s="10"/>
      <c r="C74" s="10"/>
      <c r="D74" s="45"/>
      <c r="E74" s="37">
        <v>18710.296581099999</v>
      </c>
      <c r="F74" s="12">
        <v>5.13</v>
      </c>
      <c r="G74" s="28"/>
      <c r="H74" s="28"/>
      <c r="I74" s="2"/>
      <c r="J74" s="2"/>
    </row>
    <row r="75" spans="1:10" x14ac:dyDescent="0.2">
      <c r="A75" s="10"/>
      <c r="B75" s="10"/>
      <c r="C75" s="10"/>
      <c r="D75" s="45"/>
      <c r="E75" s="36"/>
      <c r="F75" s="10"/>
      <c r="G75" s="28"/>
      <c r="H75" s="28"/>
    </row>
    <row r="76" spans="1:10" x14ac:dyDescent="0.2">
      <c r="A76" s="14" t="s">
        <v>139</v>
      </c>
      <c r="B76" s="7"/>
      <c r="C76" s="7"/>
      <c r="D76" s="43"/>
      <c r="E76" s="38">
        <v>364910.33026159997</v>
      </c>
      <c r="F76" s="14">
        <f xml:space="preserve"> ROUND(SUM(F72:F75),2)</f>
        <v>100</v>
      </c>
      <c r="G76" s="28"/>
      <c r="H76" s="28"/>
      <c r="I76" s="2"/>
      <c r="J76" s="2"/>
    </row>
    <row r="78" spans="1:10" x14ac:dyDescent="0.2">
      <c r="A78" s="15" t="s">
        <v>142</v>
      </c>
    </row>
    <row r="79" spans="1:10" x14ac:dyDescent="0.2">
      <c r="A79" s="15" t="s">
        <v>706</v>
      </c>
    </row>
    <row r="80" spans="1:10" x14ac:dyDescent="0.2">
      <c r="A80" s="15" t="s">
        <v>144</v>
      </c>
    </row>
    <row r="81" spans="1:4" x14ac:dyDescent="0.2">
      <c r="A81" s="2" t="s">
        <v>672</v>
      </c>
      <c r="B81" s="16">
        <v>543.37339999999995</v>
      </c>
    </row>
    <row r="82" spans="1:4" x14ac:dyDescent="0.2">
      <c r="A82" s="2" t="s">
        <v>643</v>
      </c>
      <c r="B82" s="16">
        <v>47.282200000000003</v>
      </c>
    </row>
    <row r="83" spans="1:4" x14ac:dyDescent="0.2">
      <c r="A83" s="2" t="s">
        <v>671</v>
      </c>
      <c r="B83" s="16">
        <v>566.08810000000005</v>
      </c>
    </row>
    <row r="84" spans="1:4" x14ac:dyDescent="0.2">
      <c r="A84" s="2" t="s">
        <v>644</v>
      </c>
      <c r="B84" s="16">
        <v>49.608499999999999</v>
      </c>
    </row>
    <row r="86" spans="1:4" x14ac:dyDescent="0.2">
      <c r="A86" s="15" t="s">
        <v>696</v>
      </c>
    </row>
    <row r="87" spans="1:4" x14ac:dyDescent="0.2">
      <c r="A87" s="2" t="s">
        <v>643</v>
      </c>
      <c r="B87" s="16">
        <v>44.387099999999997</v>
      </c>
    </row>
    <row r="88" spans="1:4" x14ac:dyDescent="0.2">
      <c r="A88" s="2" t="s">
        <v>644</v>
      </c>
      <c r="B88" s="16">
        <v>47.028599999999997</v>
      </c>
    </row>
    <row r="89" spans="1:4" x14ac:dyDescent="0.2">
      <c r="A89" s="2" t="s">
        <v>672</v>
      </c>
      <c r="B89" s="16">
        <v>560.77700000000004</v>
      </c>
    </row>
    <row r="90" spans="1:4" x14ac:dyDescent="0.2">
      <c r="A90" s="2" t="s">
        <v>671</v>
      </c>
      <c r="B90" s="16">
        <v>587.08799999999997</v>
      </c>
    </row>
    <row r="92" spans="1:4" x14ac:dyDescent="0.2">
      <c r="A92" s="15" t="s">
        <v>651</v>
      </c>
      <c r="B92" s="47"/>
    </row>
    <row r="93" spans="1:4" x14ac:dyDescent="0.2">
      <c r="A93" s="19" t="s">
        <v>628</v>
      </c>
      <c r="B93" s="20"/>
      <c r="C93" s="32" t="s">
        <v>629</v>
      </c>
      <c r="D93" s="33"/>
    </row>
    <row r="94" spans="1:4" x14ac:dyDescent="0.2">
      <c r="A94" s="34"/>
      <c r="B94" s="35"/>
      <c r="C94" s="21" t="s">
        <v>630</v>
      </c>
      <c r="D94" s="48" t="s">
        <v>631</v>
      </c>
    </row>
    <row r="95" spans="1:4" x14ac:dyDescent="0.2">
      <c r="A95" s="22" t="s">
        <v>644</v>
      </c>
      <c r="B95" s="23"/>
      <c r="C95" s="24">
        <v>4.5</v>
      </c>
      <c r="D95" s="49">
        <v>4.5</v>
      </c>
    </row>
    <row r="96" spans="1:4" x14ac:dyDescent="0.2">
      <c r="A96" s="22" t="s">
        <v>643</v>
      </c>
      <c r="B96" s="23"/>
      <c r="C96" s="24">
        <v>4.5</v>
      </c>
      <c r="D96" s="49">
        <v>4.5</v>
      </c>
    </row>
    <row r="97" spans="1:4" x14ac:dyDescent="0.2">
      <c r="A97" s="25"/>
      <c r="B97" s="25"/>
      <c r="C97" s="26"/>
      <c r="D97" s="50"/>
    </row>
    <row r="98" spans="1:4" x14ac:dyDescent="0.2">
      <c r="A98" s="15" t="s">
        <v>670</v>
      </c>
      <c r="B98" s="27">
        <v>0.11635432709337945</v>
      </c>
    </row>
  </sheetData>
  <mergeCells count="3">
    <mergeCell ref="A1:E1"/>
    <mergeCell ref="C93:D93"/>
    <mergeCell ref="A94:B9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34" style="2" customWidth="1"/>
    <col min="3" max="3" width="9.140625" style="2" customWidth="1"/>
    <col min="4" max="4" width="23.85546875" style="2" customWidth="1"/>
    <col min="5" max="5" width="14" style="2" customWidth="1"/>
    <col min="6" max="16384" width="9.140625" style="3"/>
  </cols>
  <sheetData>
    <row r="1" spans="1:9" x14ac:dyDescent="0.2">
      <c r="A1" s="40" t="s">
        <v>1467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62" t="s">
        <v>1398</v>
      </c>
      <c r="B5" s="30"/>
      <c r="C5" s="30"/>
      <c r="D5" s="30"/>
      <c r="E5" s="30"/>
    </row>
    <row r="6" spans="1:9" x14ac:dyDescent="0.2">
      <c r="A6" s="30" t="s">
        <v>1468</v>
      </c>
      <c r="B6" s="30" t="s">
        <v>1469</v>
      </c>
      <c r="C6" s="30">
        <v>1957102.5689999999</v>
      </c>
      <c r="D6" s="30">
        <v>53269.2482609</v>
      </c>
      <c r="E6" s="30">
        <f>D6/$D$13*100</f>
        <v>99.807770082775036</v>
      </c>
    </row>
    <row r="7" spans="1:9" x14ac:dyDescent="0.2">
      <c r="A7" s="62" t="s">
        <v>105</v>
      </c>
      <c r="B7" s="30"/>
      <c r="C7" s="30"/>
      <c r="D7" s="62">
        <f>D6</f>
        <v>53269.2482609</v>
      </c>
      <c r="E7" s="62">
        <f>E6</f>
        <v>99.807770082775036</v>
      </c>
    </row>
    <row r="8" spans="1:9" x14ac:dyDescent="0.2">
      <c r="A8" s="10"/>
      <c r="B8" s="10"/>
      <c r="C8" s="10"/>
      <c r="D8" s="10"/>
      <c r="E8" s="10"/>
    </row>
    <row r="9" spans="1:9" x14ac:dyDescent="0.2">
      <c r="A9" s="12" t="s">
        <v>105</v>
      </c>
      <c r="B9" s="10"/>
      <c r="C9" s="10"/>
      <c r="D9" s="12">
        <f>D7</f>
        <v>53269.2482609</v>
      </c>
      <c r="E9" s="12">
        <f>E7</f>
        <v>99.807770082775036</v>
      </c>
      <c r="H9" s="2"/>
      <c r="I9" s="2"/>
    </row>
    <row r="10" spans="1:9" x14ac:dyDescent="0.2">
      <c r="A10" s="10"/>
      <c r="B10" s="10"/>
      <c r="C10" s="10"/>
      <c r="D10" s="10"/>
      <c r="E10" s="10"/>
    </row>
    <row r="11" spans="1:9" x14ac:dyDescent="0.2">
      <c r="A11" s="12" t="s">
        <v>138</v>
      </c>
      <c r="B11" s="10"/>
      <c r="C11" s="10"/>
      <c r="D11" s="12">
        <v>102.5966533000028</v>
      </c>
      <c r="E11" s="12">
        <f>D11/$D$13*100</f>
        <v>0.19222991722496396</v>
      </c>
      <c r="H11" s="2"/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4" t="s">
        <v>139</v>
      </c>
      <c r="B13" s="7"/>
      <c r="C13" s="7"/>
      <c r="D13" s="14">
        <f>D9+D11</f>
        <v>53371.844914200003</v>
      </c>
      <c r="E13" s="14">
        <f>E9+E11</f>
        <v>100</v>
      </c>
      <c r="H13" s="2"/>
      <c r="I13" s="2"/>
    </row>
    <row r="15" spans="1:9" x14ac:dyDescent="0.2">
      <c r="A15" s="15" t="s">
        <v>142</v>
      </c>
    </row>
    <row r="16" spans="1:9" x14ac:dyDescent="0.2">
      <c r="A16" s="15" t="s">
        <v>706</v>
      </c>
    </row>
    <row r="17" spans="1:2" x14ac:dyDescent="0.2">
      <c r="A17" s="15" t="s">
        <v>144</v>
      </c>
    </row>
    <row r="18" spans="1:2" x14ac:dyDescent="0.2">
      <c r="A18" s="2" t="s">
        <v>644</v>
      </c>
      <c r="B18" s="16">
        <v>25.5335</v>
      </c>
    </row>
    <row r="19" spans="1:2" x14ac:dyDescent="0.2">
      <c r="A19" s="2" t="s">
        <v>671</v>
      </c>
      <c r="B19" s="16">
        <v>25.5335</v>
      </c>
    </row>
    <row r="20" spans="1:2" x14ac:dyDescent="0.2">
      <c r="A20" s="2" t="s">
        <v>643</v>
      </c>
      <c r="B20" s="16">
        <v>24.322199999999999</v>
      </c>
    </row>
    <row r="21" spans="1:2" x14ac:dyDescent="0.2">
      <c r="A21" s="2" t="s">
        <v>672</v>
      </c>
      <c r="B21" s="16">
        <v>24.322199999999999</v>
      </c>
    </row>
    <row r="23" spans="1:2" x14ac:dyDescent="0.2">
      <c r="A23" s="15" t="s">
        <v>696</v>
      </c>
    </row>
    <row r="24" spans="1:2" x14ac:dyDescent="0.2">
      <c r="A24" s="2" t="s">
        <v>672</v>
      </c>
      <c r="B24" s="16">
        <v>26.607500000000002</v>
      </c>
    </row>
    <row r="25" spans="1:2" x14ac:dyDescent="0.2">
      <c r="A25" s="2" t="s">
        <v>644</v>
      </c>
      <c r="B25" s="16">
        <v>28.052299999999999</v>
      </c>
    </row>
    <row r="26" spans="1:2" x14ac:dyDescent="0.2">
      <c r="A26" s="2" t="s">
        <v>671</v>
      </c>
      <c r="B26" s="16">
        <v>28.052299999999999</v>
      </c>
    </row>
    <row r="27" spans="1:2" x14ac:dyDescent="0.2">
      <c r="A27" s="2" t="s">
        <v>643</v>
      </c>
      <c r="B27" s="16">
        <v>26.607500000000002</v>
      </c>
    </row>
    <row r="29" spans="1:2" x14ac:dyDescent="0.2">
      <c r="A29" s="15" t="s">
        <v>651</v>
      </c>
      <c r="B29" s="75" t="s">
        <v>147</v>
      </c>
    </row>
    <row r="30" spans="1:2" x14ac:dyDescent="0.2">
      <c r="A30" s="15"/>
      <c r="B30" s="47"/>
    </row>
    <row r="31" spans="1:2" x14ac:dyDescent="0.2">
      <c r="A31" s="15" t="s">
        <v>670</v>
      </c>
      <c r="B31" s="27">
        <v>2.5367847271034038E-2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6.5703125" style="2" customWidth="1"/>
    <col min="3" max="3" width="29.85546875" style="2" customWidth="1"/>
    <col min="4" max="4" width="9.5703125" style="2" customWidth="1"/>
    <col min="5" max="5" width="24" style="28" customWidth="1"/>
    <col min="6" max="6" width="14.140625" style="28" customWidth="1"/>
    <col min="7" max="16384" width="9.140625" style="3"/>
  </cols>
  <sheetData>
    <row r="1" spans="1:6" x14ac:dyDescent="0.2">
      <c r="A1" s="40" t="s">
        <v>1470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42" t="s">
        <v>4</v>
      </c>
      <c r="F3" s="42" t="s">
        <v>5</v>
      </c>
    </row>
    <row r="4" spans="1:6" x14ac:dyDescent="0.2">
      <c r="A4" s="7"/>
      <c r="B4" s="7"/>
      <c r="C4" s="7"/>
      <c r="D4" s="7"/>
      <c r="E4" s="44"/>
      <c r="F4" s="44"/>
    </row>
    <row r="5" spans="1:6" x14ac:dyDescent="0.2">
      <c r="A5" s="12" t="s">
        <v>6</v>
      </c>
      <c r="B5" s="10"/>
      <c r="C5" s="10"/>
      <c r="D5" s="10"/>
      <c r="E5" s="36"/>
      <c r="F5" s="36"/>
    </row>
    <row r="6" spans="1:6" x14ac:dyDescent="0.2">
      <c r="A6" s="12" t="s">
        <v>7</v>
      </c>
      <c r="B6" s="10"/>
      <c r="C6" s="10"/>
      <c r="D6" s="10"/>
      <c r="E6" s="36"/>
      <c r="F6" s="36"/>
    </row>
    <row r="7" spans="1:6" x14ac:dyDescent="0.2">
      <c r="A7" s="12"/>
      <c r="B7" s="10"/>
      <c r="C7" s="10"/>
      <c r="D7" s="10"/>
      <c r="E7" s="36"/>
      <c r="F7" s="36"/>
    </row>
    <row r="8" spans="1:6" x14ac:dyDescent="0.2">
      <c r="A8" s="10" t="s">
        <v>11</v>
      </c>
      <c r="B8" s="10" t="s">
        <v>12</v>
      </c>
      <c r="C8" s="10" t="s">
        <v>10</v>
      </c>
      <c r="D8" s="10">
        <v>116292</v>
      </c>
      <c r="E8" s="36">
        <v>2261.0653560000001</v>
      </c>
      <c r="F8" s="36">
        <v>9.3647341806729756</v>
      </c>
    </row>
    <row r="9" spans="1:6" x14ac:dyDescent="0.2">
      <c r="A9" s="10" t="s">
        <v>1170</v>
      </c>
      <c r="B9" s="10" t="s">
        <v>1171</v>
      </c>
      <c r="C9" s="10" t="s">
        <v>32</v>
      </c>
      <c r="D9" s="10">
        <v>195701</v>
      </c>
      <c r="E9" s="36">
        <v>1885.187733</v>
      </c>
      <c r="F9" s="36">
        <v>7.8079485643185009</v>
      </c>
    </row>
    <row r="10" spans="1:6" x14ac:dyDescent="0.2">
      <c r="A10" s="10" t="s">
        <v>1471</v>
      </c>
      <c r="B10" s="10" t="s">
        <v>1472</v>
      </c>
      <c r="C10" s="10" t="s">
        <v>98</v>
      </c>
      <c r="D10" s="10">
        <v>95042</v>
      </c>
      <c r="E10" s="36">
        <v>1789.878465</v>
      </c>
      <c r="F10" s="36">
        <v>7.4132028054637003</v>
      </c>
    </row>
    <row r="11" spans="1:6" x14ac:dyDescent="0.2">
      <c r="A11" s="10" t="s">
        <v>1473</v>
      </c>
      <c r="B11" s="10" t="s">
        <v>1474</v>
      </c>
      <c r="C11" s="10" t="s">
        <v>37</v>
      </c>
      <c r="D11" s="10">
        <v>484645</v>
      </c>
      <c r="E11" s="36">
        <v>1364.0333525000001</v>
      </c>
      <c r="F11" s="36">
        <v>5.6494650744340094</v>
      </c>
    </row>
    <row r="12" spans="1:6" x14ac:dyDescent="0.2">
      <c r="A12" s="10" t="s">
        <v>28</v>
      </c>
      <c r="B12" s="10" t="s">
        <v>29</v>
      </c>
      <c r="C12" s="10" t="s">
        <v>30</v>
      </c>
      <c r="D12" s="10">
        <v>107840</v>
      </c>
      <c r="E12" s="36">
        <v>1293.5408</v>
      </c>
      <c r="F12" s="36">
        <v>5.3575035819774266</v>
      </c>
    </row>
    <row r="13" spans="1:6" x14ac:dyDescent="0.2">
      <c r="A13" s="10" t="s">
        <v>418</v>
      </c>
      <c r="B13" s="10" t="s">
        <v>419</v>
      </c>
      <c r="C13" s="10" t="s">
        <v>10</v>
      </c>
      <c r="D13" s="10">
        <v>364743</v>
      </c>
      <c r="E13" s="36">
        <v>1036.599606</v>
      </c>
      <c r="F13" s="36">
        <v>4.2933211710225061</v>
      </c>
    </row>
    <row r="14" spans="1:6" x14ac:dyDescent="0.2">
      <c r="A14" s="10" t="s">
        <v>1376</v>
      </c>
      <c r="B14" s="10" t="s">
        <v>1377</v>
      </c>
      <c r="C14" s="10" t="s">
        <v>30</v>
      </c>
      <c r="D14" s="10">
        <v>28247</v>
      </c>
      <c r="E14" s="36">
        <v>997.71228699999995</v>
      </c>
      <c r="F14" s="36">
        <v>4.1322601895397426</v>
      </c>
    </row>
    <row r="15" spans="1:6" x14ac:dyDescent="0.2">
      <c r="A15" s="10" t="s">
        <v>1363</v>
      </c>
      <c r="B15" s="10" t="s">
        <v>1364</v>
      </c>
      <c r="C15" s="10" t="s">
        <v>70</v>
      </c>
      <c r="D15" s="10">
        <v>69989</v>
      </c>
      <c r="E15" s="36">
        <v>980.47590100000002</v>
      </c>
      <c r="F15" s="36">
        <v>4.0608716413506594</v>
      </c>
    </row>
    <row r="16" spans="1:6" x14ac:dyDescent="0.2">
      <c r="A16" s="10" t="s">
        <v>8</v>
      </c>
      <c r="B16" s="10" t="s">
        <v>9</v>
      </c>
      <c r="C16" s="10" t="s">
        <v>10</v>
      </c>
      <c r="D16" s="10">
        <v>75695</v>
      </c>
      <c r="E16" s="36">
        <v>916.74214500000005</v>
      </c>
      <c r="F16" s="36">
        <v>3.7969032948842201</v>
      </c>
    </row>
    <row r="17" spans="1:6" x14ac:dyDescent="0.2">
      <c r="A17" s="10" t="s">
        <v>1475</v>
      </c>
      <c r="B17" s="10" t="s">
        <v>1476</v>
      </c>
      <c r="C17" s="10" t="s">
        <v>17</v>
      </c>
      <c r="D17" s="10">
        <v>7542</v>
      </c>
      <c r="E17" s="36">
        <v>664.82352900000001</v>
      </c>
      <c r="F17" s="36">
        <v>2.7535230724847439</v>
      </c>
    </row>
    <row r="18" spans="1:6" x14ac:dyDescent="0.2">
      <c r="A18" s="10" t="s">
        <v>50</v>
      </c>
      <c r="B18" s="10" t="s">
        <v>51</v>
      </c>
      <c r="C18" s="10" t="s">
        <v>37</v>
      </c>
      <c r="D18" s="10">
        <v>40537</v>
      </c>
      <c r="E18" s="36">
        <v>611.66279299999997</v>
      </c>
      <c r="F18" s="36">
        <v>2.5333453760869524</v>
      </c>
    </row>
    <row r="19" spans="1:6" x14ac:dyDescent="0.2">
      <c r="A19" s="10" t="s">
        <v>1477</v>
      </c>
      <c r="B19" s="10" t="s">
        <v>1478</v>
      </c>
      <c r="C19" s="10" t="s">
        <v>10</v>
      </c>
      <c r="D19" s="10">
        <v>28956</v>
      </c>
      <c r="E19" s="36">
        <v>549.58488</v>
      </c>
      <c r="F19" s="36">
        <v>2.2762350930103126</v>
      </c>
    </row>
    <row r="20" spans="1:6" x14ac:dyDescent="0.2">
      <c r="A20" s="10" t="s">
        <v>26</v>
      </c>
      <c r="B20" s="10" t="s">
        <v>27</v>
      </c>
      <c r="C20" s="10" t="s">
        <v>10</v>
      </c>
      <c r="D20" s="10">
        <v>210646</v>
      </c>
      <c r="E20" s="36">
        <v>519.031744</v>
      </c>
      <c r="F20" s="36">
        <v>2.1496920913820352</v>
      </c>
    </row>
    <row r="21" spans="1:6" x14ac:dyDescent="0.2">
      <c r="A21" s="10" t="s">
        <v>13</v>
      </c>
      <c r="B21" s="10" t="s">
        <v>14</v>
      </c>
      <c r="C21" s="10" t="s">
        <v>10</v>
      </c>
      <c r="D21" s="10">
        <v>97575</v>
      </c>
      <c r="E21" s="36">
        <v>504.75547499999999</v>
      </c>
      <c r="F21" s="36">
        <v>2.0905635642379563</v>
      </c>
    </row>
    <row r="22" spans="1:6" x14ac:dyDescent="0.2">
      <c r="A22" s="10" t="s">
        <v>15</v>
      </c>
      <c r="B22" s="10" t="s">
        <v>16</v>
      </c>
      <c r="C22" s="10" t="s">
        <v>17</v>
      </c>
      <c r="D22" s="10">
        <v>52916</v>
      </c>
      <c r="E22" s="36">
        <v>462.11542800000001</v>
      </c>
      <c r="F22" s="36">
        <v>1.9139597767592886</v>
      </c>
    </row>
    <row r="23" spans="1:6" x14ac:dyDescent="0.2">
      <c r="A23" s="10" t="s">
        <v>53</v>
      </c>
      <c r="B23" s="10" t="s">
        <v>54</v>
      </c>
      <c r="C23" s="10" t="s">
        <v>10</v>
      </c>
      <c r="D23" s="10">
        <v>104561</v>
      </c>
      <c r="E23" s="36">
        <v>378.51082000000002</v>
      </c>
      <c r="F23" s="36">
        <v>1.567691621298078</v>
      </c>
    </row>
    <row r="24" spans="1:6" x14ac:dyDescent="0.2">
      <c r="A24" s="10" t="s">
        <v>38</v>
      </c>
      <c r="B24" s="10" t="s">
        <v>39</v>
      </c>
      <c r="C24" s="10" t="s">
        <v>17</v>
      </c>
      <c r="D24" s="10">
        <v>104869</v>
      </c>
      <c r="E24" s="36">
        <v>356.97407600000003</v>
      </c>
      <c r="F24" s="36">
        <v>1.4784921286155661</v>
      </c>
    </row>
    <row r="25" spans="1:6" x14ac:dyDescent="0.2">
      <c r="A25" s="10" t="s">
        <v>1152</v>
      </c>
      <c r="B25" s="10" t="s">
        <v>1153</v>
      </c>
      <c r="C25" s="10" t="s">
        <v>30</v>
      </c>
      <c r="D25" s="10">
        <v>31604</v>
      </c>
      <c r="E25" s="36">
        <v>332.71111000000002</v>
      </c>
      <c r="F25" s="36">
        <v>1.3780013460639864</v>
      </c>
    </row>
    <row r="26" spans="1:6" x14ac:dyDescent="0.2">
      <c r="A26" s="10" t="s">
        <v>94</v>
      </c>
      <c r="B26" s="10" t="s">
        <v>95</v>
      </c>
      <c r="C26" s="10" t="s">
        <v>46</v>
      </c>
      <c r="D26" s="10">
        <v>62637</v>
      </c>
      <c r="E26" s="36">
        <v>330.97390799999999</v>
      </c>
      <c r="F26" s="36">
        <v>1.3708063152326291</v>
      </c>
    </row>
    <row r="27" spans="1:6" x14ac:dyDescent="0.2">
      <c r="A27" s="10" t="s">
        <v>1190</v>
      </c>
      <c r="B27" s="10" t="s">
        <v>1191</v>
      </c>
      <c r="C27" s="10" t="s">
        <v>25</v>
      </c>
      <c r="D27" s="10">
        <v>105483</v>
      </c>
      <c r="E27" s="36">
        <v>314.76127200000002</v>
      </c>
      <c r="F27" s="36">
        <v>1.3036578685479199</v>
      </c>
    </row>
    <row r="28" spans="1:6" x14ac:dyDescent="0.2">
      <c r="A28" s="10" t="s">
        <v>90</v>
      </c>
      <c r="B28" s="10" t="s">
        <v>91</v>
      </c>
      <c r="C28" s="10" t="s">
        <v>37</v>
      </c>
      <c r="D28" s="10">
        <v>25586</v>
      </c>
      <c r="E28" s="36">
        <v>307.46696200000002</v>
      </c>
      <c r="F28" s="36">
        <v>1.2734467673959087</v>
      </c>
    </row>
    <row r="29" spans="1:6" x14ac:dyDescent="0.2">
      <c r="A29" s="10" t="s">
        <v>33</v>
      </c>
      <c r="B29" s="10" t="s">
        <v>34</v>
      </c>
      <c r="C29" s="10" t="s">
        <v>35</v>
      </c>
      <c r="D29" s="10">
        <v>74864</v>
      </c>
      <c r="E29" s="36">
        <v>306.60551199999998</v>
      </c>
      <c r="F29" s="36">
        <v>1.2698788695292973</v>
      </c>
    </row>
    <row r="30" spans="1:6" x14ac:dyDescent="0.2">
      <c r="A30" s="10" t="s">
        <v>40</v>
      </c>
      <c r="B30" s="10" t="s">
        <v>41</v>
      </c>
      <c r="C30" s="10" t="s">
        <v>19</v>
      </c>
      <c r="D30" s="10">
        <v>177826</v>
      </c>
      <c r="E30" s="36">
        <v>306.12745899999999</v>
      </c>
      <c r="F30" s="36">
        <v>1.2678989005481294</v>
      </c>
    </row>
    <row r="31" spans="1:6" x14ac:dyDescent="0.2">
      <c r="A31" s="10" t="s">
        <v>1202</v>
      </c>
      <c r="B31" s="10" t="s">
        <v>1203</v>
      </c>
      <c r="C31" s="10" t="s">
        <v>1204</v>
      </c>
      <c r="D31" s="10">
        <v>160230</v>
      </c>
      <c r="E31" s="36">
        <v>289.29526499999997</v>
      </c>
      <c r="F31" s="36">
        <v>1.1981844086298699</v>
      </c>
    </row>
    <row r="32" spans="1:6" x14ac:dyDescent="0.2">
      <c r="A32" s="10" t="s">
        <v>1479</v>
      </c>
      <c r="B32" s="10" t="s">
        <v>1480</v>
      </c>
      <c r="C32" s="10" t="s">
        <v>17</v>
      </c>
      <c r="D32" s="10">
        <v>7367</v>
      </c>
      <c r="E32" s="36">
        <v>274.9548575</v>
      </c>
      <c r="F32" s="36">
        <v>1.1387902367968161</v>
      </c>
    </row>
    <row r="33" spans="1:6" x14ac:dyDescent="0.2">
      <c r="A33" s="10" t="s">
        <v>18</v>
      </c>
      <c r="B33" s="10" t="s">
        <v>1126</v>
      </c>
      <c r="C33" s="10" t="s">
        <v>19</v>
      </c>
      <c r="D33" s="10">
        <v>127666</v>
      </c>
      <c r="E33" s="36">
        <v>265.35378100000003</v>
      </c>
      <c r="F33" s="36">
        <v>1.0990251194231784</v>
      </c>
    </row>
    <row r="34" spans="1:6" x14ac:dyDescent="0.2">
      <c r="A34" s="10" t="s">
        <v>76</v>
      </c>
      <c r="B34" s="10" t="s">
        <v>77</v>
      </c>
      <c r="C34" s="10" t="s">
        <v>78</v>
      </c>
      <c r="D34" s="10">
        <v>44118</v>
      </c>
      <c r="E34" s="36">
        <v>262.48004100000003</v>
      </c>
      <c r="F34" s="36">
        <v>1.0871228490474223</v>
      </c>
    </row>
    <row r="35" spans="1:6" x14ac:dyDescent="0.2">
      <c r="A35" s="10" t="s">
        <v>1481</v>
      </c>
      <c r="B35" s="10" t="s">
        <v>1482</v>
      </c>
      <c r="C35" s="10" t="s">
        <v>98</v>
      </c>
      <c r="D35" s="10">
        <v>13448</v>
      </c>
      <c r="E35" s="36">
        <v>256.54749600000002</v>
      </c>
      <c r="F35" s="36">
        <v>1.0625518180542428</v>
      </c>
    </row>
    <row r="36" spans="1:6" x14ac:dyDescent="0.2">
      <c r="A36" s="10" t="s">
        <v>20</v>
      </c>
      <c r="B36" s="10" t="s">
        <v>21</v>
      </c>
      <c r="C36" s="10" t="s">
        <v>22</v>
      </c>
      <c r="D36" s="10">
        <v>22382</v>
      </c>
      <c r="E36" s="36">
        <v>244.791934</v>
      </c>
      <c r="F36" s="36">
        <v>1.0138633920508591</v>
      </c>
    </row>
    <row r="37" spans="1:6" x14ac:dyDescent="0.2">
      <c r="A37" s="10" t="s">
        <v>426</v>
      </c>
      <c r="B37" s="10" t="s">
        <v>1451</v>
      </c>
      <c r="C37" s="10" t="s">
        <v>22</v>
      </c>
      <c r="D37" s="10">
        <v>5922</v>
      </c>
      <c r="E37" s="36">
        <v>243.326097</v>
      </c>
      <c r="F37" s="36">
        <v>1.0077922832168007</v>
      </c>
    </row>
    <row r="38" spans="1:6" x14ac:dyDescent="0.2">
      <c r="A38" s="10" t="s">
        <v>1483</v>
      </c>
      <c r="B38" s="10" t="s">
        <v>1484</v>
      </c>
      <c r="C38" s="10" t="s">
        <v>98</v>
      </c>
      <c r="D38" s="10">
        <v>18398</v>
      </c>
      <c r="E38" s="36">
        <v>240.46186</v>
      </c>
      <c r="F38" s="36">
        <v>0.99592937175151697</v>
      </c>
    </row>
    <row r="39" spans="1:6" x14ac:dyDescent="0.2">
      <c r="A39" s="10" t="s">
        <v>63</v>
      </c>
      <c r="B39" s="10" t="s">
        <v>64</v>
      </c>
      <c r="C39" s="10" t="s">
        <v>30</v>
      </c>
      <c r="D39" s="10">
        <v>35585</v>
      </c>
      <c r="E39" s="36">
        <v>238.63301000000001</v>
      </c>
      <c r="F39" s="36">
        <v>0.98835475916419124</v>
      </c>
    </row>
    <row r="40" spans="1:6" x14ac:dyDescent="0.2">
      <c r="A40" s="10" t="s">
        <v>1485</v>
      </c>
      <c r="B40" s="10" t="s">
        <v>1486</v>
      </c>
      <c r="C40" s="10" t="s">
        <v>17</v>
      </c>
      <c r="D40" s="10">
        <v>757</v>
      </c>
      <c r="E40" s="36">
        <v>236.097702</v>
      </c>
      <c r="F40" s="36">
        <v>0.97785418454650919</v>
      </c>
    </row>
    <row r="41" spans="1:6" x14ac:dyDescent="0.2">
      <c r="A41" s="10" t="s">
        <v>85</v>
      </c>
      <c r="B41" s="10" t="s">
        <v>1128</v>
      </c>
      <c r="C41" s="10" t="s">
        <v>86</v>
      </c>
      <c r="D41" s="10">
        <v>23681</v>
      </c>
      <c r="E41" s="36">
        <v>232.500058</v>
      </c>
      <c r="F41" s="36">
        <v>0.96295369542650633</v>
      </c>
    </row>
    <row r="42" spans="1:6" x14ac:dyDescent="0.2">
      <c r="A42" s="10" t="s">
        <v>74</v>
      </c>
      <c r="B42" s="10" t="s">
        <v>75</v>
      </c>
      <c r="C42" s="10" t="s">
        <v>17</v>
      </c>
      <c r="D42" s="10">
        <v>7718</v>
      </c>
      <c r="E42" s="36">
        <v>227.88166799999999</v>
      </c>
      <c r="F42" s="36">
        <v>0.94382554657494433</v>
      </c>
    </row>
    <row r="43" spans="1:6" x14ac:dyDescent="0.2">
      <c r="A43" s="10" t="s">
        <v>420</v>
      </c>
      <c r="B43" s="10" t="s">
        <v>421</v>
      </c>
      <c r="C43" s="10" t="s">
        <v>1199</v>
      </c>
      <c r="D43" s="10">
        <v>73980</v>
      </c>
      <c r="E43" s="36">
        <v>210.84299999999999</v>
      </c>
      <c r="F43" s="36">
        <v>0.87325589400416792</v>
      </c>
    </row>
    <row r="44" spans="1:6" x14ac:dyDescent="0.2">
      <c r="A44" s="10" t="s">
        <v>31</v>
      </c>
      <c r="B44" s="10" t="s">
        <v>1127</v>
      </c>
      <c r="C44" s="10" t="s">
        <v>32</v>
      </c>
      <c r="D44" s="10">
        <v>121258</v>
      </c>
      <c r="E44" s="36">
        <v>196.80173400000001</v>
      </c>
      <c r="F44" s="36">
        <v>0.81510068707872896</v>
      </c>
    </row>
    <row r="45" spans="1:6" x14ac:dyDescent="0.2">
      <c r="A45" s="10" t="s">
        <v>23</v>
      </c>
      <c r="B45" s="10" t="s">
        <v>24</v>
      </c>
      <c r="C45" s="10" t="s">
        <v>25</v>
      </c>
      <c r="D45" s="10">
        <v>82814</v>
      </c>
      <c r="E45" s="36">
        <v>195.15119100000001</v>
      </c>
      <c r="F45" s="36">
        <v>0.8082645748859727</v>
      </c>
    </row>
    <row r="46" spans="1:6" x14ac:dyDescent="0.2">
      <c r="A46" s="10" t="s">
        <v>1487</v>
      </c>
      <c r="B46" s="10" t="s">
        <v>1488</v>
      </c>
      <c r="C46" s="10" t="s">
        <v>98</v>
      </c>
      <c r="D46" s="10">
        <v>3431</v>
      </c>
      <c r="E46" s="36">
        <v>188.10800599999999</v>
      </c>
      <c r="F46" s="36">
        <v>0.77909356700896581</v>
      </c>
    </row>
    <row r="47" spans="1:6" x14ac:dyDescent="0.2">
      <c r="A47" s="10" t="s">
        <v>1489</v>
      </c>
      <c r="B47" s="10" t="s">
        <v>1490</v>
      </c>
      <c r="C47" s="10" t="s">
        <v>60</v>
      </c>
      <c r="D47" s="10">
        <v>31070</v>
      </c>
      <c r="E47" s="36">
        <v>182.70713499999999</v>
      </c>
      <c r="F47" s="36">
        <v>0.75672458898500405</v>
      </c>
    </row>
    <row r="48" spans="1:6" x14ac:dyDescent="0.2">
      <c r="A48" s="10" t="s">
        <v>1491</v>
      </c>
      <c r="B48" s="10" t="s">
        <v>1492</v>
      </c>
      <c r="C48" s="10" t="s">
        <v>30</v>
      </c>
      <c r="D48" s="10">
        <v>64183</v>
      </c>
      <c r="E48" s="36">
        <v>178.9101125</v>
      </c>
      <c r="F48" s="36">
        <v>0.74099832689524325</v>
      </c>
    </row>
    <row r="49" spans="1:13" x14ac:dyDescent="0.2">
      <c r="A49" s="10" t="s">
        <v>1493</v>
      </c>
      <c r="B49" s="10" t="s">
        <v>1494</v>
      </c>
      <c r="C49" s="10" t="s">
        <v>46</v>
      </c>
      <c r="D49" s="10">
        <v>28786</v>
      </c>
      <c r="E49" s="36">
        <v>174.84616399999999</v>
      </c>
      <c r="F49" s="36">
        <v>0.72416652797114134</v>
      </c>
    </row>
    <row r="50" spans="1:13" x14ac:dyDescent="0.2">
      <c r="A50" s="10" t="s">
        <v>81</v>
      </c>
      <c r="B50" s="10" t="s">
        <v>1136</v>
      </c>
      <c r="C50" s="10" t="s">
        <v>32</v>
      </c>
      <c r="D50" s="10">
        <v>44322</v>
      </c>
      <c r="E50" s="36">
        <v>171.68126699999999</v>
      </c>
      <c r="F50" s="36">
        <v>0.71105836237320308</v>
      </c>
    </row>
    <row r="51" spans="1:13" x14ac:dyDescent="0.2">
      <c r="A51" s="10" t="s">
        <v>1495</v>
      </c>
      <c r="B51" s="10" t="s">
        <v>1496</v>
      </c>
      <c r="C51" s="10" t="s">
        <v>103</v>
      </c>
      <c r="D51" s="10">
        <v>39962</v>
      </c>
      <c r="E51" s="36">
        <v>162.76522600000001</v>
      </c>
      <c r="F51" s="36">
        <v>0.67413048070564574</v>
      </c>
    </row>
    <row r="52" spans="1:13" x14ac:dyDescent="0.2">
      <c r="A52" s="10" t="s">
        <v>1454</v>
      </c>
      <c r="B52" s="10" t="s">
        <v>1455</v>
      </c>
      <c r="C52" s="10" t="s">
        <v>44</v>
      </c>
      <c r="D52" s="10">
        <v>49912</v>
      </c>
      <c r="E52" s="36">
        <v>162.263912</v>
      </c>
      <c r="F52" s="36">
        <v>0.67205417081986896</v>
      </c>
    </row>
    <row r="53" spans="1:13" x14ac:dyDescent="0.2">
      <c r="A53" s="10" t="s">
        <v>1497</v>
      </c>
      <c r="B53" s="10" t="s">
        <v>1498</v>
      </c>
      <c r="C53" s="10" t="s">
        <v>1280</v>
      </c>
      <c r="D53" s="10">
        <v>20810</v>
      </c>
      <c r="E53" s="36">
        <v>151.88178500000001</v>
      </c>
      <c r="F53" s="36">
        <v>0.62905414902616563</v>
      </c>
    </row>
    <row r="54" spans="1:13" x14ac:dyDescent="0.2">
      <c r="A54" s="10" t="s">
        <v>1499</v>
      </c>
      <c r="B54" s="10" t="s">
        <v>1500</v>
      </c>
      <c r="C54" s="10" t="s">
        <v>1501</v>
      </c>
      <c r="D54" s="10">
        <v>48285</v>
      </c>
      <c r="E54" s="36">
        <v>151.18033500000001</v>
      </c>
      <c r="F54" s="36">
        <v>0.62614892880614781</v>
      </c>
    </row>
    <row r="55" spans="1:13" x14ac:dyDescent="0.2">
      <c r="A55" s="10" t="s">
        <v>45</v>
      </c>
      <c r="B55" s="10" t="s">
        <v>1129</v>
      </c>
      <c r="C55" s="10" t="s">
        <v>46</v>
      </c>
      <c r="D55" s="10">
        <v>6874</v>
      </c>
      <c r="E55" s="36">
        <v>145.03108900000001</v>
      </c>
      <c r="F55" s="36">
        <v>0.60068037963362819</v>
      </c>
    </row>
    <row r="56" spans="1:13" x14ac:dyDescent="0.2">
      <c r="A56" s="10" t="s">
        <v>52</v>
      </c>
      <c r="B56" s="10" t="s">
        <v>1139</v>
      </c>
      <c r="C56" s="10" t="s">
        <v>32</v>
      </c>
      <c r="D56" s="10">
        <v>42375</v>
      </c>
      <c r="E56" s="36">
        <v>129.03187500000001</v>
      </c>
      <c r="F56" s="36">
        <v>0.53441587037823912</v>
      </c>
      <c r="I56" s="2"/>
    </row>
    <row r="57" spans="1:13" x14ac:dyDescent="0.2">
      <c r="A57" s="10" t="s">
        <v>99</v>
      </c>
      <c r="B57" s="10" t="s">
        <v>100</v>
      </c>
      <c r="C57" s="10" t="s">
        <v>46</v>
      </c>
      <c r="D57" s="10">
        <v>13597</v>
      </c>
      <c r="E57" s="36">
        <v>110.3464535</v>
      </c>
      <c r="F57" s="36">
        <v>0.45702580072059229</v>
      </c>
      <c r="I57" s="2"/>
    </row>
    <row r="58" spans="1:13" x14ac:dyDescent="0.2">
      <c r="A58" s="12" t="s">
        <v>105</v>
      </c>
      <c r="B58" s="10"/>
      <c r="C58" s="10"/>
      <c r="D58" s="10"/>
      <c r="E58" s="37">
        <f xml:space="preserve"> SUM(E8:E57)</f>
        <v>23995.213667999997</v>
      </c>
      <c r="F58" s="37">
        <f>SUM(F8:F57)</f>
        <v>99.381823268832107</v>
      </c>
      <c r="I58" s="2"/>
      <c r="J58" s="2"/>
      <c r="M58" s="2"/>
    </row>
    <row r="59" spans="1:13" x14ac:dyDescent="0.2">
      <c r="A59" s="10"/>
      <c r="B59" s="10"/>
      <c r="C59" s="10"/>
      <c r="D59" s="10"/>
      <c r="E59" s="36"/>
      <c r="F59" s="36"/>
      <c r="K59" s="2"/>
      <c r="M59" s="2"/>
    </row>
    <row r="60" spans="1:13" x14ac:dyDescent="0.2">
      <c r="A60" s="12" t="s">
        <v>105</v>
      </c>
      <c r="B60" s="10"/>
      <c r="C60" s="10"/>
      <c r="D60" s="10"/>
      <c r="E60" s="37">
        <v>23995.213667999997</v>
      </c>
      <c r="F60" s="37">
        <v>99.381823268832107</v>
      </c>
      <c r="I60" s="2"/>
      <c r="J60" s="2"/>
    </row>
    <row r="61" spans="1:13" x14ac:dyDescent="0.2">
      <c r="A61" s="10"/>
      <c r="B61" s="10"/>
      <c r="C61" s="10"/>
      <c r="D61" s="10"/>
      <c r="E61" s="36"/>
      <c r="F61" s="36"/>
    </row>
    <row r="62" spans="1:13" x14ac:dyDescent="0.2">
      <c r="A62" s="12" t="s">
        <v>138</v>
      </c>
      <c r="B62" s="10"/>
      <c r="C62" s="10"/>
      <c r="D62" s="10"/>
      <c r="E62" s="37">
        <v>149.2554902</v>
      </c>
      <c r="F62" s="37">
        <v>0.62</v>
      </c>
      <c r="I62" s="2"/>
      <c r="J62" s="2"/>
    </row>
    <row r="63" spans="1:13" x14ac:dyDescent="0.2">
      <c r="A63" s="10"/>
      <c r="B63" s="10"/>
      <c r="C63" s="10"/>
      <c r="D63" s="10"/>
      <c r="E63" s="36"/>
      <c r="F63" s="36"/>
    </row>
    <row r="64" spans="1:13" x14ac:dyDescent="0.2">
      <c r="A64" s="14" t="s">
        <v>139</v>
      </c>
      <c r="B64" s="7"/>
      <c r="C64" s="7"/>
      <c r="D64" s="7"/>
      <c r="E64" s="38">
        <v>24144.469158199998</v>
      </c>
      <c r="F64" s="38">
        <f xml:space="preserve"> ROUND(SUM(F60:F63),2)</f>
        <v>100</v>
      </c>
      <c r="I64" s="2"/>
      <c r="J64" s="2"/>
    </row>
    <row r="66" spans="1:2" x14ac:dyDescent="0.2">
      <c r="A66" s="15" t="s">
        <v>142</v>
      </c>
    </row>
    <row r="67" spans="1:2" x14ac:dyDescent="0.2">
      <c r="A67" s="15" t="s">
        <v>706</v>
      </c>
    </row>
    <row r="68" spans="1:2" x14ac:dyDescent="0.2">
      <c r="A68" s="15" t="s">
        <v>144</v>
      </c>
    </row>
    <row r="69" spans="1:2" x14ac:dyDescent="0.2">
      <c r="A69" s="2" t="s">
        <v>671</v>
      </c>
      <c r="B69" s="16">
        <v>83.305300000000003</v>
      </c>
    </row>
    <row r="70" spans="1:2" x14ac:dyDescent="0.2">
      <c r="A70" s="2" t="s">
        <v>644</v>
      </c>
      <c r="B70" s="16">
        <v>83.305300000000003</v>
      </c>
    </row>
    <row r="71" spans="1:2" x14ac:dyDescent="0.2">
      <c r="A71" s="2" t="s">
        <v>672</v>
      </c>
      <c r="B71" s="16">
        <v>81.855000000000004</v>
      </c>
    </row>
    <row r="72" spans="1:2" x14ac:dyDescent="0.2">
      <c r="A72" s="2" t="s">
        <v>643</v>
      </c>
      <c r="B72" s="16">
        <v>81.855000000000004</v>
      </c>
    </row>
    <row r="74" spans="1:2" x14ac:dyDescent="0.2">
      <c r="A74" s="15" t="s">
        <v>696</v>
      </c>
    </row>
    <row r="75" spans="1:2" x14ac:dyDescent="0.2">
      <c r="A75" s="2" t="s">
        <v>644</v>
      </c>
      <c r="B75" s="16">
        <v>86.418899999999994</v>
      </c>
    </row>
    <row r="76" spans="1:2" x14ac:dyDescent="0.2">
      <c r="A76" s="2" t="s">
        <v>671</v>
      </c>
      <c r="B76" s="16">
        <v>86.418899999999994</v>
      </c>
    </row>
    <row r="77" spans="1:2" x14ac:dyDescent="0.2">
      <c r="A77" s="2" t="s">
        <v>672</v>
      </c>
      <c r="B77" s="16">
        <v>84.736000000000004</v>
      </c>
    </row>
    <row r="78" spans="1:2" x14ac:dyDescent="0.2">
      <c r="A78" s="2" t="s">
        <v>643</v>
      </c>
      <c r="B78" s="16">
        <v>84.736000000000004</v>
      </c>
    </row>
    <row r="80" spans="1:2" x14ac:dyDescent="0.2">
      <c r="A80" s="15" t="s">
        <v>651</v>
      </c>
      <c r="B80" s="75" t="s">
        <v>147</v>
      </c>
    </row>
    <row r="82" spans="1:2" x14ac:dyDescent="0.2">
      <c r="A82" s="15" t="s">
        <v>670</v>
      </c>
      <c r="B82" s="27">
        <v>6.963776506404247E-2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38.140625" style="2" customWidth="1"/>
    <col min="3" max="3" width="9.5703125" style="2" customWidth="1"/>
    <col min="4" max="4" width="24" style="2" customWidth="1"/>
    <col min="5" max="5" width="14.140625" style="2" customWidth="1"/>
    <col min="6" max="16384" width="9.140625" style="3"/>
  </cols>
  <sheetData>
    <row r="1" spans="1:9" x14ac:dyDescent="0.2">
      <c r="A1" s="40" t="s">
        <v>1502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1503</v>
      </c>
      <c r="B5" s="10"/>
      <c r="C5" s="10"/>
      <c r="D5" s="10"/>
      <c r="E5" s="10"/>
    </row>
    <row r="6" spans="1:9" x14ac:dyDescent="0.2">
      <c r="A6" s="10" t="s">
        <v>1504</v>
      </c>
      <c r="B6" s="10" t="s">
        <v>1505</v>
      </c>
      <c r="C6" s="45">
        <v>49844.091999999997</v>
      </c>
      <c r="D6" s="10">
        <v>1904.9999752000001</v>
      </c>
      <c r="E6" s="10">
        <f>D6/$D$15*100</f>
        <v>47.654072681794887</v>
      </c>
    </row>
    <row r="7" spans="1:9" x14ac:dyDescent="0.2">
      <c r="A7" s="10" t="s">
        <v>1506</v>
      </c>
      <c r="B7" s="10" t="s">
        <v>1507</v>
      </c>
      <c r="C7" s="45">
        <v>337953.45699999999</v>
      </c>
      <c r="D7" s="10">
        <v>1601.0210450999998</v>
      </c>
      <c r="E7" s="10">
        <f t="shared" ref="E7:E8" si="0">D7/$D$15*100</f>
        <v>40.04996023176777</v>
      </c>
    </row>
    <row r="8" spans="1:9" x14ac:dyDescent="0.2">
      <c r="A8" s="10" t="s">
        <v>1508</v>
      </c>
      <c r="B8" s="10" t="s">
        <v>1509</v>
      </c>
      <c r="C8" s="45">
        <v>16047</v>
      </c>
      <c r="D8" s="10">
        <v>447.72734700000001</v>
      </c>
      <c r="E8" s="10">
        <f t="shared" si="0"/>
        <v>11.200016699908458</v>
      </c>
    </row>
    <row r="9" spans="1:9" x14ac:dyDescent="0.2">
      <c r="A9" s="12" t="s">
        <v>105</v>
      </c>
      <c r="B9" s="10"/>
      <c r="C9" s="45"/>
      <c r="D9" s="12">
        <f>SUM(D6:D8)</f>
        <v>3953.7483672999997</v>
      </c>
      <c r="E9" s="12">
        <f>SUM(E6:E8)</f>
        <v>98.904049613471116</v>
      </c>
    </row>
    <row r="10" spans="1:9" x14ac:dyDescent="0.2">
      <c r="A10" s="10"/>
      <c r="B10" s="10"/>
      <c r="C10" s="45"/>
      <c r="D10" s="10"/>
      <c r="E10" s="10"/>
    </row>
    <row r="11" spans="1:9" x14ac:dyDescent="0.2">
      <c r="A11" s="12" t="s">
        <v>105</v>
      </c>
      <c r="B11" s="10"/>
      <c r="C11" s="45"/>
      <c r="D11" s="12">
        <f>D9</f>
        <v>3953.7483672999997</v>
      </c>
      <c r="E11" s="12">
        <f>E9</f>
        <v>98.904049613471116</v>
      </c>
      <c r="H11" s="2"/>
      <c r="I11" s="2"/>
    </row>
    <row r="12" spans="1:9" x14ac:dyDescent="0.2">
      <c r="A12" s="10"/>
      <c r="B12" s="10"/>
      <c r="C12" s="10"/>
      <c r="D12" s="10"/>
      <c r="E12" s="10"/>
    </row>
    <row r="13" spans="1:9" x14ac:dyDescent="0.2">
      <c r="A13" s="12" t="s">
        <v>138</v>
      </c>
      <c r="B13" s="10"/>
      <c r="C13" s="10"/>
      <c r="D13" s="12">
        <v>43.811270300000004</v>
      </c>
      <c r="E13" s="12">
        <f t="shared" ref="E13" si="1">D13/$D$15*100</f>
        <v>1.0959503865288878</v>
      </c>
      <c r="H13" s="2"/>
      <c r="I13" s="2"/>
    </row>
    <row r="14" spans="1:9" x14ac:dyDescent="0.2">
      <c r="A14" s="10"/>
      <c r="B14" s="10"/>
      <c r="C14" s="10"/>
      <c r="D14" s="10"/>
      <c r="E14" s="10"/>
    </row>
    <row r="15" spans="1:9" x14ac:dyDescent="0.2">
      <c r="A15" s="14" t="s">
        <v>139</v>
      </c>
      <c r="B15" s="7"/>
      <c r="C15" s="7"/>
      <c r="D15" s="14">
        <f>D11+D13</f>
        <v>3997.5596375999999</v>
      </c>
      <c r="E15" s="14">
        <f xml:space="preserve"> ROUND(SUM(E11:E14),2)</f>
        <v>100</v>
      </c>
      <c r="H15" s="2"/>
      <c r="I15" s="2"/>
    </row>
    <row r="17" spans="1:2" x14ac:dyDescent="0.2">
      <c r="A17" s="15" t="s">
        <v>142</v>
      </c>
    </row>
    <row r="18" spans="1:2" x14ac:dyDescent="0.2">
      <c r="A18" s="15" t="s">
        <v>143</v>
      </c>
    </row>
    <row r="19" spans="1:2" x14ac:dyDescent="0.2">
      <c r="A19" s="15" t="s">
        <v>144</v>
      </c>
    </row>
    <row r="20" spans="1:2" x14ac:dyDescent="0.2">
      <c r="A20" s="2" t="s">
        <v>672</v>
      </c>
      <c r="B20" s="16">
        <v>12.0433</v>
      </c>
    </row>
    <row r="21" spans="1:2" x14ac:dyDescent="0.2">
      <c r="A21" s="2" t="s">
        <v>643</v>
      </c>
      <c r="B21" s="16">
        <v>12.0433</v>
      </c>
    </row>
    <row r="22" spans="1:2" x14ac:dyDescent="0.2">
      <c r="A22" s="2" t="s">
        <v>671</v>
      </c>
      <c r="B22" s="16">
        <v>12.6724</v>
      </c>
    </row>
    <row r="23" spans="1:2" x14ac:dyDescent="0.2">
      <c r="A23" s="2" t="s">
        <v>644</v>
      </c>
      <c r="B23" s="16">
        <v>12.6724</v>
      </c>
    </row>
    <row r="25" spans="1:2" x14ac:dyDescent="0.2">
      <c r="A25" s="15" t="s">
        <v>145</v>
      </c>
    </row>
    <row r="26" spans="1:2" x14ac:dyDescent="0.2">
      <c r="A26" s="2" t="s">
        <v>643</v>
      </c>
      <c r="B26" s="16">
        <v>12.1394</v>
      </c>
    </row>
    <row r="27" spans="1:2" x14ac:dyDescent="0.2">
      <c r="A27" s="2" t="s">
        <v>672</v>
      </c>
      <c r="B27" s="16">
        <v>12.1394</v>
      </c>
    </row>
    <row r="28" spans="1:2" x14ac:dyDescent="0.2">
      <c r="A28" s="2" t="s">
        <v>671</v>
      </c>
      <c r="B28" s="16">
        <v>12.848800000000001</v>
      </c>
    </row>
    <row r="29" spans="1:2" x14ac:dyDescent="0.2">
      <c r="A29" s="2" t="s">
        <v>644</v>
      </c>
      <c r="B29" s="16">
        <v>12.848800000000001</v>
      </c>
    </row>
    <row r="31" spans="1:2" x14ac:dyDescent="0.2">
      <c r="A31" s="15" t="s">
        <v>146</v>
      </c>
      <c r="B31" s="75" t="s">
        <v>147</v>
      </c>
    </row>
    <row r="32" spans="1:2" x14ac:dyDescent="0.2">
      <c r="A32" s="15"/>
      <c r="B32" s="47"/>
    </row>
    <row r="33" spans="1:2" x14ac:dyDescent="0.2">
      <c r="A33" s="15" t="s">
        <v>1510</v>
      </c>
      <c r="B33" s="27">
        <v>0.38685357044684127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41" style="2" customWidth="1"/>
    <col min="3" max="3" width="20.5703125" style="2" customWidth="1"/>
    <col min="4" max="4" width="11.140625" style="2" customWidth="1"/>
    <col min="5" max="5" width="24" style="28" customWidth="1"/>
    <col min="6" max="6" width="14.140625" style="28" customWidth="1"/>
    <col min="7" max="7" width="10" style="28" customWidth="1"/>
    <col min="8" max="16384" width="9.140625" style="3"/>
  </cols>
  <sheetData>
    <row r="1" spans="1:7" x14ac:dyDescent="0.2">
      <c r="A1" s="40" t="s">
        <v>1511</v>
      </c>
      <c r="B1" s="40"/>
      <c r="C1" s="40"/>
      <c r="D1" s="40"/>
      <c r="E1" s="40"/>
    </row>
    <row r="2" spans="1:7" x14ac:dyDescent="0.2">
      <c r="D2" s="70"/>
    </row>
    <row r="3" spans="1:7" s="1" customFormat="1" x14ac:dyDescent="0.2">
      <c r="A3" s="5" t="s">
        <v>0</v>
      </c>
      <c r="B3" s="5" t="s">
        <v>1</v>
      </c>
      <c r="C3" s="5" t="s">
        <v>1125</v>
      </c>
      <c r="D3" s="71" t="s">
        <v>3</v>
      </c>
      <c r="E3" s="42" t="s">
        <v>4</v>
      </c>
      <c r="F3" s="42" t="s">
        <v>5</v>
      </c>
      <c r="G3" s="78"/>
    </row>
    <row r="4" spans="1:7" x14ac:dyDescent="0.2">
      <c r="A4" s="7"/>
      <c r="B4" s="7"/>
      <c r="C4" s="7"/>
      <c r="D4" s="72"/>
      <c r="E4" s="44"/>
      <c r="F4" s="44"/>
    </row>
    <row r="5" spans="1:7" x14ac:dyDescent="0.2">
      <c r="A5" s="12" t="s">
        <v>6</v>
      </c>
      <c r="B5" s="10"/>
      <c r="C5" s="10"/>
      <c r="D5" s="73"/>
      <c r="E5" s="36"/>
      <c r="F5" s="36"/>
    </row>
    <row r="6" spans="1:7" x14ac:dyDescent="0.2">
      <c r="A6" s="12" t="s">
        <v>7</v>
      </c>
      <c r="B6" s="10"/>
      <c r="C6" s="10"/>
      <c r="D6" s="73"/>
      <c r="E6" s="36"/>
      <c r="F6" s="36"/>
    </row>
    <row r="7" spans="1:7" x14ac:dyDescent="0.2">
      <c r="A7" s="12"/>
      <c r="B7" s="10"/>
      <c r="C7" s="10"/>
      <c r="D7" s="73"/>
      <c r="E7" s="36"/>
      <c r="F7" s="36"/>
    </row>
    <row r="8" spans="1:7" x14ac:dyDescent="0.2">
      <c r="A8" s="10" t="s">
        <v>8</v>
      </c>
      <c r="B8" s="10" t="s">
        <v>9</v>
      </c>
      <c r="C8" s="10" t="s">
        <v>10</v>
      </c>
      <c r="D8" s="73">
        <v>1596593</v>
      </c>
      <c r="E8" s="36">
        <v>19336.337823000002</v>
      </c>
      <c r="F8" s="36">
        <f>E8/$E$72*100</f>
        <v>6.7785133389239247</v>
      </c>
    </row>
    <row r="9" spans="1:7" x14ac:dyDescent="0.2">
      <c r="A9" s="10" t="s">
        <v>11</v>
      </c>
      <c r="B9" s="10" t="s">
        <v>12</v>
      </c>
      <c r="C9" s="10" t="s">
        <v>10</v>
      </c>
      <c r="D9" s="73">
        <v>980743</v>
      </c>
      <c r="E9" s="36">
        <v>19068.586148999999</v>
      </c>
      <c r="F9" s="36">
        <f t="shared" ref="F9:F60" si="0">E9/$E$72*100</f>
        <v>6.6846507724782054</v>
      </c>
    </row>
    <row r="10" spans="1:7" x14ac:dyDescent="0.2">
      <c r="A10" s="10" t="s">
        <v>13</v>
      </c>
      <c r="B10" s="10" t="s">
        <v>14</v>
      </c>
      <c r="C10" s="10" t="s">
        <v>10</v>
      </c>
      <c r="D10" s="73">
        <v>3349486</v>
      </c>
      <c r="E10" s="36">
        <v>17326.891078000001</v>
      </c>
      <c r="F10" s="36">
        <f t="shared" si="0"/>
        <v>6.0740851431857479</v>
      </c>
    </row>
    <row r="11" spans="1:7" x14ac:dyDescent="0.2">
      <c r="A11" s="10" t="s">
        <v>15</v>
      </c>
      <c r="B11" s="10" t="s">
        <v>16</v>
      </c>
      <c r="C11" s="10" t="s">
        <v>17</v>
      </c>
      <c r="D11" s="73">
        <v>1634075</v>
      </c>
      <c r="E11" s="36">
        <v>14270.376974999999</v>
      </c>
      <c r="F11" s="36">
        <f t="shared" si="0"/>
        <v>5.0025988148309333</v>
      </c>
    </row>
    <row r="12" spans="1:7" x14ac:dyDescent="0.2">
      <c r="A12" s="10" t="s">
        <v>23</v>
      </c>
      <c r="B12" s="10" t="s">
        <v>24</v>
      </c>
      <c r="C12" s="10" t="s">
        <v>25</v>
      </c>
      <c r="D12" s="73">
        <v>4170977</v>
      </c>
      <c r="E12" s="36">
        <v>9828.9073004999991</v>
      </c>
      <c r="F12" s="36">
        <f t="shared" si="0"/>
        <v>3.4456048427245136</v>
      </c>
    </row>
    <row r="13" spans="1:7" x14ac:dyDescent="0.2">
      <c r="A13" s="10" t="s">
        <v>47</v>
      </c>
      <c r="B13" s="10" t="s">
        <v>1130</v>
      </c>
      <c r="C13" s="10" t="s">
        <v>37</v>
      </c>
      <c r="D13" s="73">
        <v>801359</v>
      </c>
      <c r="E13" s="36">
        <v>9000.8642880000007</v>
      </c>
      <c r="F13" s="36">
        <f t="shared" si="0"/>
        <v>3.1553275080599525</v>
      </c>
    </row>
    <row r="14" spans="1:7" x14ac:dyDescent="0.2">
      <c r="A14" s="10" t="s">
        <v>20</v>
      </c>
      <c r="B14" s="10" t="s">
        <v>21</v>
      </c>
      <c r="C14" s="10" t="s">
        <v>22</v>
      </c>
      <c r="D14" s="73">
        <v>758369</v>
      </c>
      <c r="E14" s="36">
        <v>8294.2817529999993</v>
      </c>
      <c r="F14" s="36">
        <f t="shared" si="0"/>
        <v>2.9076291495398023</v>
      </c>
    </row>
    <row r="15" spans="1:7" x14ac:dyDescent="0.2">
      <c r="A15" s="10" t="s">
        <v>18</v>
      </c>
      <c r="B15" s="10" t="s">
        <v>1126</v>
      </c>
      <c r="C15" s="10" t="s">
        <v>19</v>
      </c>
      <c r="D15" s="73">
        <v>3950093</v>
      </c>
      <c r="E15" s="36">
        <v>8210.2683004999999</v>
      </c>
      <c r="F15" s="36">
        <f t="shared" si="0"/>
        <v>2.8781775380902492</v>
      </c>
    </row>
    <row r="16" spans="1:7" x14ac:dyDescent="0.2">
      <c r="A16" s="10" t="s">
        <v>412</v>
      </c>
      <c r="B16" s="10" t="s">
        <v>413</v>
      </c>
      <c r="C16" s="10" t="s">
        <v>37</v>
      </c>
      <c r="D16" s="73">
        <v>1631156</v>
      </c>
      <c r="E16" s="36">
        <v>8171.2759820000001</v>
      </c>
      <c r="F16" s="36">
        <f t="shared" si="0"/>
        <v>2.8645084579631206</v>
      </c>
    </row>
    <row r="17" spans="1:6" x14ac:dyDescent="0.2">
      <c r="A17" s="10" t="s">
        <v>28</v>
      </c>
      <c r="B17" s="10" t="s">
        <v>29</v>
      </c>
      <c r="C17" s="10" t="s">
        <v>30</v>
      </c>
      <c r="D17" s="73">
        <v>671388</v>
      </c>
      <c r="E17" s="36">
        <v>8053.2990600000003</v>
      </c>
      <c r="F17" s="36">
        <f t="shared" si="0"/>
        <v>2.823150671044909</v>
      </c>
    </row>
    <row r="18" spans="1:6" x14ac:dyDescent="0.2">
      <c r="A18" s="10" t="s">
        <v>31</v>
      </c>
      <c r="B18" s="10" t="s">
        <v>1127</v>
      </c>
      <c r="C18" s="10" t="s">
        <v>32</v>
      </c>
      <c r="D18" s="73">
        <v>4558616</v>
      </c>
      <c r="E18" s="36">
        <v>7398.6337679999997</v>
      </c>
      <c r="F18" s="36">
        <f t="shared" si="0"/>
        <v>2.593652331960552</v>
      </c>
    </row>
    <row r="19" spans="1:6" x14ac:dyDescent="0.2">
      <c r="A19" s="10" t="s">
        <v>42</v>
      </c>
      <c r="B19" s="10" t="s">
        <v>43</v>
      </c>
      <c r="C19" s="10" t="s">
        <v>44</v>
      </c>
      <c r="D19" s="73">
        <v>3229392</v>
      </c>
      <c r="E19" s="36">
        <v>7324.2610560000003</v>
      </c>
      <c r="F19" s="36">
        <f t="shared" si="0"/>
        <v>2.5675803619236879</v>
      </c>
    </row>
    <row r="20" spans="1:6" x14ac:dyDescent="0.2">
      <c r="A20" s="10" t="s">
        <v>26</v>
      </c>
      <c r="B20" s="10" t="s">
        <v>27</v>
      </c>
      <c r="C20" s="10" t="s">
        <v>10</v>
      </c>
      <c r="D20" s="73">
        <v>2677732</v>
      </c>
      <c r="E20" s="36">
        <v>6597.9316479999998</v>
      </c>
      <c r="F20" s="36">
        <f t="shared" si="0"/>
        <v>2.3129595735588691</v>
      </c>
    </row>
    <row r="21" spans="1:6" x14ac:dyDescent="0.2">
      <c r="A21" s="10" t="s">
        <v>1137</v>
      </c>
      <c r="B21" s="10" t="s">
        <v>1138</v>
      </c>
      <c r="C21" s="10" t="s">
        <v>17</v>
      </c>
      <c r="D21" s="73">
        <v>3415915</v>
      </c>
      <c r="E21" s="36">
        <v>6541.4772249999996</v>
      </c>
      <c r="F21" s="36">
        <f t="shared" si="0"/>
        <v>2.2931690081038338</v>
      </c>
    </row>
    <row r="22" spans="1:6" x14ac:dyDescent="0.2">
      <c r="A22" s="10" t="s">
        <v>33</v>
      </c>
      <c r="B22" s="10" t="s">
        <v>34</v>
      </c>
      <c r="C22" s="10" t="s">
        <v>35</v>
      </c>
      <c r="D22" s="73">
        <v>1473483</v>
      </c>
      <c r="E22" s="36">
        <v>6034.6496264999996</v>
      </c>
      <c r="F22" s="36">
        <f t="shared" si="0"/>
        <v>2.1154963966499443</v>
      </c>
    </row>
    <row r="23" spans="1:6" x14ac:dyDescent="0.2">
      <c r="A23" s="10" t="s">
        <v>45</v>
      </c>
      <c r="B23" s="10" t="s">
        <v>1129</v>
      </c>
      <c r="C23" s="10" t="s">
        <v>46</v>
      </c>
      <c r="D23" s="73">
        <v>271771</v>
      </c>
      <c r="E23" s="36">
        <v>5733.9604435000001</v>
      </c>
      <c r="F23" s="36">
        <f t="shared" si="0"/>
        <v>2.0100873136843362</v>
      </c>
    </row>
    <row r="24" spans="1:6" x14ac:dyDescent="0.2">
      <c r="A24" s="10" t="s">
        <v>36</v>
      </c>
      <c r="B24" s="10" t="s">
        <v>1131</v>
      </c>
      <c r="C24" s="10" t="s">
        <v>37</v>
      </c>
      <c r="D24" s="73">
        <v>55512</v>
      </c>
      <c r="E24" s="36">
        <v>5216.2128359999997</v>
      </c>
      <c r="F24" s="36">
        <f t="shared" si="0"/>
        <v>1.8285866026520647</v>
      </c>
    </row>
    <row r="25" spans="1:6" x14ac:dyDescent="0.2">
      <c r="A25" s="10" t="s">
        <v>48</v>
      </c>
      <c r="B25" s="10" t="s">
        <v>49</v>
      </c>
      <c r="C25" s="10" t="s">
        <v>44</v>
      </c>
      <c r="D25" s="73">
        <v>2774762</v>
      </c>
      <c r="E25" s="36">
        <v>4951.5627889999996</v>
      </c>
      <c r="F25" s="36">
        <f t="shared" si="0"/>
        <v>1.7358113372343023</v>
      </c>
    </row>
    <row r="26" spans="1:6" x14ac:dyDescent="0.2">
      <c r="A26" s="10" t="s">
        <v>65</v>
      </c>
      <c r="B26" s="10" t="s">
        <v>66</v>
      </c>
      <c r="C26" s="10" t="s">
        <v>67</v>
      </c>
      <c r="D26" s="73">
        <v>3321949</v>
      </c>
      <c r="E26" s="36">
        <v>4874.9601574999997</v>
      </c>
      <c r="F26" s="36">
        <f t="shared" si="0"/>
        <v>1.7089576504518038</v>
      </c>
    </row>
    <row r="27" spans="1:6" x14ac:dyDescent="0.2">
      <c r="A27" s="10" t="s">
        <v>82</v>
      </c>
      <c r="B27" s="10" t="s">
        <v>83</v>
      </c>
      <c r="C27" s="10" t="s">
        <v>46</v>
      </c>
      <c r="D27" s="73">
        <v>1160468</v>
      </c>
      <c r="E27" s="36">
        <v>4785.1897980000003</v>
      </c>
      <c r="F27" s="36">
        <f t="shared" si="0"/>
        <v>1.6774879075831755</v>
      </c>
    </row>
    <row r="28" spans="1:6" x14ac:dyDescent="0.2">
      <c r="A28" s="10" t="s">
        <v>1140</v>
      </c>
      <c r="B28" s="10" t="s">
        <v>1141</v>
      </c>
      <c r="C28" s="10" t="s">
        <v>417</v>
      </c>
      <c r="D28" s="73">
        <v>251012</v>
      </c>
      <c r="E28" s="36">
        <v>4699.5721700000004</v>
      </c>
      <c r="F28" s="36">
        <f t="shared" si="0"/>
        <v>1.6474739391286779</v>
      </c>
    </row>
    <row r="29" spans="1:6" x14ac:dyDescent="0.2">
      <c r="A29" s="10" t="s">
        <v>61</v>
      </c>
      <c r="B29" s="10" t="s">
        <v>62</v>
      </c>
      <c r="C29" s="10" t="s">
        <v>37</v>
      </c>
      <c r="D29" s="73">
        <v>389213</v>
      </c>
      <c r="E29" s="36">
        <v>4672.6966714999999</v>
      </c>
      <c r="F29" s="36">
        <f t="shared" si="0"/>
        <v>1.6380525105862065</v>
      </c>
    </row>
    <row r="30" spans="1:6" x14ac:dyDescent="0.2">
      <c r="A30" s="10" t="s">
        <v>1512</v>
      </c>
      <c r="B30" s="10" t="s">
        <v>1513</v>
      </c>
      <c r="C30" s="10" t="s">
        <v>98</v>
      </c>
      <c r="D30" s="73">
        <v>511604</v>
      </c>
      <c r="E30" s="36">
        <v>3696.0830980000001</v>
      </c>
      <c r="F30" s="36">
        <f t="shared" si="0"/>
        <v>1.2956925355205233</v>
      </c>
    </row>
    <row r="31" spans="1:6" x14ac:dyDescent="0.2">
      <c r="A31" s="10" t="s">
        <v>427</v>
      </c>
      <c r="B31" s="10" t="s">
        <v>428</v>
      </c>
      <c r="C31" s="10" t="s">
        <v>46</v>
      </c>
      <c r="D31" s="73">
        <v>252154</v>
      </c>
      <c r="E31" s="36">
        <v>3576.80449</v>
      </c>
      <c r="F31" s="36">
        <f t="shared" si="0"/>
        <v>1.2538784317963654</v>
      </c>
    </row>
    <row r="32" spans="1:6" x14ac:dyDescent="0.2">
      <c r="A32" s="10" t="s">
        <v>1514</v>
      </c>
      <c r="B32" s="10" t="s">
        <v>1515</v>
      </c>
      <c r="C32" s="10" t="s">
        <v>417</v>
      </c>
      <c r="D32" s="73">
        <v>1428973</v>
      </c>
      <c r="E32" s="36">
        <v>3570.2890404999998</v>
      </c>
      <c r="F32" s="36">
        <f t="shared" si="0"/>
        <v>1.2515943870227835</v>
      </c>
    </row>
    <row r="33" spans="1:6" x14ac:dyDescent="0.2">
      <c r="A33" s="10" t="s">
        <v>1352</v>
      </c>
      <c r="B33" s="10" t="s">
        <v>1353</v>
      </c>
      <c r="C33" s="10" t="s">
        <v>1354</v>
      </c>
      <c r="D33" s="73">
        <v>726645</v>
      </c>
      <c r="E33" s="36">
        <v>3455.1969749999998</v>
      </c>
      <c r="F33" s="36">
        <f t="shared" si="0"/>
        <v>1.2112479104387797</v>
      </c>
    </row>
    <row r="34" spans="1:6" x14ac:dyDescent="0.2">
      <c r="A34" s="10" t="s">
        <v>68</v>
      </c>
      <c r="B34" s="10" t="s">
        <v>69</v>
      </c>
      <c r="C34" s="10" t="s">
        <v>70</v>
      </c>
      <c r="D34" s="73">
        <v>533182</v>
      </c>
      <c r="E34" s="36">
        <v>3425.6943500000002</v>
      </c>
      <c r="F34" s="36">
        <f t="shared" si="0"/>
        <v>1.2009055209477411</v>
      </c>
    </row>
    <row r="35" spans="1:6" x14ac:dyDescent="0.2">
      <c r="A35" s="10" t="s">
        <v>1142</v>
      </c>
      <c r="B35" s="10" t="s">
        <v>1143</v>
      </c>
      <c r="C35" s="10" t="s">
        <v>98</v>
      </c>
      <c r="D35" s="73">
        <v>505000</v>
      </c>
      <c r="E35" s="36">
        <v>3255.4825000000001</v>
      </c>
      <c r="F35" s="36">
        <f t="shared" si="0"/>
        <v>1.1412363474863876</v>
      </c>
    </row>
    <row r="36" spans="1:6" x14ac:dyDescent="0.2">
      <c r="A36" s="10" t="s">
        <v>55</v>
      </c>
      <c r="B36" s="10" t="s">
        <v>56</v>
      </c>
      <c r="C36" s="10" t="s">
        <v>57</v>
      </c>
      <c r="D36" s="73">
        <v>249734</v>
      </c>
      <c r="E36" s="36">
        <v>3184.6079679999998</v>
      </c>
      <c r="F36" s="36">
        <f t="shared" si="0"/>
        <v>1.1163906934152974</v>
      </c>
    </row>
    <row r="37" spans="1:6" x14ac:dyDescent="0.2">
      <c r="A37" s="10" t="s">
        <v>1154</v>
      </c>
      <c r="B37" s="10" t="s">
        <v>1155</v>
      </c>
      <c r="C37" s="10" t="s">
        <v>98</v>
      </c>
      <c r="D37" s="73">
        <v>250000</v>
      </c>
      <c r="E37" s="36">
        <v>3184</v>
      </c>
      <c r="F37" s="36">
        <f t="shared" si="0"/>
        <v>1.1161775651986019</v>
      </c>
    </row>
    <row r="38" spans="1:6" ht="22.5" x14ac:dyDescent="0.2">
      <c r="A38" s="10" t="s">
        <v>84</v>
      </c>
      <c r="B38" s="10" t="s">
        <v>1159</v>
      </c>
      <c r="C38" s="58" t="s">
        <v>717</v>
      </c>
      <c r="D38" s="73">
        <v>2151857</v>
      </c>
      <c r="E38" s="36">
        <v>3183.6724315000001</v>
      </c>
      <c r="F38" s="36">
        <f t="shared" si="0"/>
        <v>1.1160627333484872</v>
      </c>
    </row>
    <row r="39" spans="1:6" x14ac:dyDescent="0.2">
      <c r="A39" s="10" t="s">
        <v>79</v>
      </c>
      <c r="B39" s="10" t="s">
        <v>80</v>
      </c>
      <c r="C39" s="10" t="s">
        <v>57</v>
      </c>
      <c r="D39" s="73">
        <v>356295</v>
      </c>
      <c r="E39" s="36">
        <v>3069.1251299999999</v>
      </c>
      <c r="F39" s="36">
        <f t="shared" si="0"/>
        <v>1.0759072282956166</v>
      </c>
    </row>
    <row r="40" spans="1:6" x14ac:dyDescent="0.2">
      <c r="A40" s="10" t="s">
        <v>58</v>
      </c>
      <c r="B40" s="10" t="s">
        <v>59</v>
      </c>
      <c r="C40" s="10" t="s">
        <v>60</v>
      </c>
      <c r="D40" s="73">
        <v>1730461</v>
      </c>
      <c r="E40" s="36">
        <v>2948.7055439999999</v>
      </c>
      <c r="F40" s="36">
        <f t="shared" si="0"/>
        <v>1.0336931452856593</v>
      </c>
    </row>
    <row r="41" spans="1:6" x14ac:dyDescent="0.2">
      <c r="A41" s="10" t="s">
        <v>85</v>
      </c>
      <c r="B41" s="10" t="s">
        <v>1128</v>
      </c>
      <c r="C41" s="10" t="s">
        <v>86</v>
      </c>
      <c r="D41" s="73">
        <v>298825</v>
      </c>
      <c r="E41" s="36">
        <v>2933.8638500000002</v>
      </c>
      <c r="F41" s="36">
        <f t="shared" si="0"/>
        <v>1.0284902665569085</v>
      </c>
    </row>
    <row r="42" spans="1:6" x14ac:dyDescent="0.2">
      <c r="A42" s="10" t="s">
        <v>415</v>
      </c>
      <c r="B42" s="10" t="s">
        <v>416</v>
      </c>
      <c r="C42" s="10" t="s">
        <v>417</v>
      </c>
      <c r="D42" s="73">
        <v>372425</v>
      </c>
      <c r="E42" s="36">
        <v>2865.810375</v>
      </c>
      <c r="F42" s="36">
        <f t="shared" si="0"/>
        <v>1.0046335573770078</v>
      </c>
    </row>
    <row r="43" spans="1:6" x14ac:dyDescent="0.2">
      <c r="A43" s="10" t="s">
        <v>50</v>
      </c>
      <c r="B43" s="10" t="s">
        <v>51</v>
      </c>
      <c r="C43" s="10" t="s">
        <v>37</v>
      </c>
      <c r="D43" s="73">
        <v>188068</v>
      </c>
      <c r="E43" s="36">
        <v>2837.7580520000001</v>
      </c>
      <c r="F43" s="36">
        <f t="shared" si="0"/>
        <v>0.99479958326133422</v>
      </c>
    </row>
    <row r="44" spans="1:6" x14ac:dyDescent="0.2">
      <c r="A44" s="10" t="s">
        <v>1516</v>
      </c>
      <c r="B44" s="10" t="s">
        <v>1517</v>
      </c>
      <c r="C44" s="10" t="s">
        <v>1211</v>
      </c>
      <c r="D44" s="73">
        <v>924200</v>
      </c>
      <c r="E44" s="36">
        <v>2826.2035999999998</v>
      </c>
      <c r="F44" s="36">
        <f t="shared" si="0"/>
        <v>0.99074907443577986</v>
      </c>
    </row>
    <row r="45" spans="1:6" x14ac:dyDescent="0.2">
      <c r="A45" s="10" t="s">
        <v>414</v>
      </c>
      <c r="B45" s="10" t="s">
        <v>1158</v>
      </c>
      <c r="C45" s="10" t="s">
        <v>17</v>
      </c>
      <c r="D45" s="73">
        <v>420720</v>
      </c>
      <c r="E45" s="36">
        <v>2807.88528</v>
      </c>
      <c r="F45" s="36">
        <f t="shared" si="0"/>
        <v>0.98432743567443315</v>
      </c>
    </row>
    <row r="46" spans="1:6" x14ac:dyDescent="0.2">
      <c r="A46" s="10" t="s">
        <v>1342</v>
      </c>
      <c r="B46" s="10" t="s">
        <v>1343</v>
      </c>
      <c r="C46" s="10" t="s">
        <v>1234</v>
      </c>
      <c r="D46" s="73">
        <v>248149</v>
      </c>
      <c r="E46" s="36">
        <v>2707.3055899999999</v>
      </c>
      <c r="F46" s="36">
        <f t="shared" si="0"/>
        <v>0.9490683924920742</v>
      </c>
    </row>
    <row r="47" spans="1:6" x14ac:dyDescent="0.2">
      <c r="A47" s="10" t="s">
        <v>1382</v>
      </c>
      <c r="B47" s="10" t="s">
        <v>1383</v>
      </c>
      <c r="C47" s="10" t="s">
        <v>60</v>
      </c>
      <c r="D47" s="73">
        <v>3584713</v>
      </c>
      <c r="E47" s="36">
        <v>2702.8736020000001</v>
      </c>
      <c r="F47" s="36">
        <f t="shared" si="0"/>
        <v>0.9475147223994772</v>
      </c>
    </row>
    <row r="48" spans="1:6" x14ac:dyDescent="0.2">
      <c r="A48" s="10" t="s">
        <v>1518</v>
      </c>
      <c r="B48" s="10" t="s">
        <v>1519</v>
      </c>
      <c r="C48" s="10" t="s">
        <v>98</v>
      </c>
      <c r="D48" s="73">
        <v>189380</v>
      </c>
      <c r="E48" s="36">
        <v>2652.6456600000001</v>
      </c>
      <c r="F48" s="36">
        <f t="shared" si="0"/>
        <v>0.92990690141753729</v>
      </c>
    </row>
    <row r="49" spans="1:6" x14ac:dyDescent="0.2">
      <c r="A49" s="10" t="s">
        <v>1146</v>
      </c>
      <c r="B49" s="10" t="s">
        <v>1147</v>
      </c>
      <c r="C49" s="10" t="s">
        <v>98</v>
      </c>
      <c r="D49" s="73">
        <v>1614973</v>
      </c>
      <c r="E49" s="36">
        <v>2496.7482580000001</v>
      </c>
      <c r="F49" s="36">
        <f t="shared" si="0"/>
        <v>0.87525577623375972</v>
      </c>
    </row>
    <row r="50" spans="1:6" x14ac:dyDescent="0.2">
      <c r="A50" s="10" t="s">
        <v>81</v>
      </c>
      <c r="B50" s="10" t="s">
        <v>1136</v>
      </c>
      <c r="C50" s="10" t="s">
        <v>32</v>
      </c>
      <c r="D50" s="73">
        <v>545944</v>
      </c>
      <c r="E50" s="36">
        <v>2114.7140840000002</v>
      </c>
      <c r="F50" s="36">
        <f t="shared" si="0"/>
        <v>0.74133053309369101</v>
      </c>
    </row>
    <row r="51" spans="1:6" x14ac:dyDescent="0.2">
      <c r="A51" s="10" t="s">
        <v>40</v>
      </c>
      <c r="B51" s="10" t="s">
        <v>41</v>
      </c>
      <c r="C51" s="10" t="s">
        <v>19</v>
      </c>
      <c r="D51" s="73">
        <v>1222920</v>
      </c>
      <c r="E51" s="36">
        <v>2105.2567800000002</v>
      </c>
      <c r="F51" s="36">
        <f t="shared" si="0"/>
        <v>0.73801519686502792</v>
      </c>
    </row>
    <row r="52" spans="1:6" x14ac:dyDescent="0.2">
      <c r="A52" s="10" t="s">
        <v>53</v>
      </c>
      <c r="B52" s="10" t="s">
        <v>54</v>
      </c>
      <c r="C52" s="10" t="s">
        <v>10</v>
      </c>
      <c r="D52" s="73">
        <v>397923</v>
      </c>
      <c r="E52" s="36">
        <v>1440.48126</v>
      </c>
      <c r="F52" s="36">
        <f t="shared" si="0"/>
        <v>0.5049726336372532</v>
      </c>
    </row>
    <row r="53" spans="1:6" x14ac:dyDescent="0.2">
      <c r="A53" s="10" t="s">
        <v>1336</v>
      </c>
      <c r="B53" s="10" t="s">
        <v>1337</v>
      </c>
      <c r="C53" s="10" t="s">
        <v>19</v>
      </c>
      <c r="D53" s="73">
        <v>134255</v>
      </c>
      <c r="E53" s="36">
        <v>1423.4386374999999</v>
      </c>
      <c r="F53" s="36">
        <f t="shared" si="0"/>
        <v>0.49899820119797911</v>
      </c>
    </row>
    <row r="54" spans="1:6" x14ac:dyDescent="0.2">
      <c r="A54" s="10" t="s">
        <v>63</v>
      </c>
      <c r="B54" s="10" t="s">
        <v>64</v>
      </c>
      <c r="C54" s="10" t="s">
        <v>30</v>
      </c>
      <c r="D54" s="73">
        <v>202905</v>
      </c>
      <c r="E54" s="36">
        <v>1360.68093</v>
      </c>
      <c r="F54" s="36">
        <f t="shared" si="0"/>
        <v>0.4769979671669502</v>
      </c>
    </row>
    <row r="55" spans="1:6" x14ac:dyDescent="0.2">
      <c r="A55" s="10" t="s">
        <v>99</v>
      </c>
      <c r="B55" s="10" t="s">
        <v>100</v>
      </c>
      <c r="C55" s="10" t="s">
        <v>46</v>
      </c>
      <c r="D55" s="73">
        <v>167169</v>
      </c>
      <c r="E55" s="36">
        <v>1356.6600195000001</v>
      </c>
      <c r="F55" s="36">
        <f t="shared" si="0"/>
        <v>0.47558840369591643</v>
      </c>
    </row>
    <row r="56" spans="1:6" x14ac:dyDescent="0.2">
      <c r="A56" s="10" t="s">
        <v>76</v>
      </c>
      <c r="B56" s="10" t="s">
        <v>77</v>
      </c>
      <c r="C56" s="10" t="s">
        <v>78</v>
      </c>
      <c r="D56" s="73">
        <v>220473</v>
      </c>
      <c r="E56" s="36">
        <v>1311.7041134999999</v>
      </c>
      <c r="F56" s="36">
        <f t="shared" si="0"/>
        <v>0.45982873858901407</v>
      </c>
    </row>
    <row r="57" spans="1:6" x14ac:dyDescent="0.2">
      <c r="A57" s="10" t="s">
        <v>94</v>
      </c>
      <c r="B57" s="10" t="s">
        <v>95</v>
      </c>
      <c r="C57" s="10" t="s">
        <v>46</v>
      </c>
      <c r="D57" s="73">
        <v>226723</v>
      </c>
      <c r="E57" s="36">
        <v>1198.004332</v>
      </c>
      <c r="F57" s="36">
        <f t="shared" si="0"/>
        <v>0.41997033869005573</v>
      </c>
    </row>
    <row r="58" spans="1:6" x14ac:dyDescent="0.2">
      <c r="A58" s="10" t="s">
        <v>1272</v>
      </c>
      <c r="B58" s="10" t="s">
        <v>1273</v>
      </c>
      <c r="C58" s="10" t="s">
        <v>35</v>
      </c>
      <c r="D58" s="73">
        <v>1578063</v>
      </c>
      <c r="E58" s="36">
        <v>1091.2305644999999</v>
      </c>
      <c r="F58" s="36">
        <f t="shared" si="0"/>
        <v>0.3825399103498448</v>
      </c>
    </row>
    <row r="59" spans="1:6" x14ac:dyDescent="0.2">
      <c r="A59" s="10" t="s">
        <v>71</v>
      </c>
      <c r="B59" s="10" t="s">
        <v>72</v>
      </c>
      <c r="C59" s="10" t="s">
        <v>73</v>
      </c>
      <c r="D59" s="73">
        <v>174979</v>
      </c>
      <c r="E59" s="36">
        <v>681.36822600000005</v>
      </c>
      <c r="F59" s="36">
        <f t="shared" si="0"/>
        <v>0.23885927371242802</v>
      </c>
    </row>
    <row r="60" spans="1:6" x14ac:dyDescent="0.2">
      <c r="A60" s="10" t="s">
        <v>1148</v>
      </c>
      <c r="B60" s="10" t="s">
        <v>1149</v>
      </c>
      <c r="C60" s="10" t="s">
        <v>98</v>
      </c>
      <c r="D60" s="73">
        <v>53543</v>
      </c>
      <c r="E60" s="36">
        <v>406.87325700000002</v>
      </c>
      <c r="F60" s="36">
        <f t="shared" si="0"/>
        <v>0.14263278936642118</v>
      </c>
    </row>
    <row r="61" spans="1:6" x14ac:dyDescent="0.2">
      <c r="A61" s="12" t="s">
        <v>105</v>
      </c>
      <c r="B61" s="10"/>
      <c r="C61" s="10"/>
      <c r="D61" s="73"/>
      <c r="E61" s="37">
        <f>SUM(E8:E60)</f>
        <v>266263.36489599996</v>
      </c>
      <c r="F61" s="37">
        <f>SUM(F8:F60)</f>
        <v>93.340827365327939</v>
      </c>
    </row>
    <row r="62" spans="1:6" x14ac:dyDescent="0.2">
      <c r="A62" s="10"/>
      <c r="B62" s="10"/>
      <c r="C62" s="10"/>
      <c r="D62" s="73"/>
      <c r="E62" s="36"/>
      <c r="F62" s="36"/>
    </row>
    <row r="63" spans="1:6" x14ac:dyDescent="0.2">
      <c r="A63" s="62" t="s">
        <v>1384</v>
      </c>
      <c r="B63" s="30"/>
      <c r="C63" s="30"/>
      <c r="D63" s="74"/>
      <c r="E63" s="63"/>
      <c r="F63" s="63"/>
    </row>
    <row r="64" spans="1:6" x14ac:dyDescent="0.2">
      <c r="A64" s="30" t="s">
        <v>1385</v>
      </c>
      <c r="B64" s="30" t="s">
        <v>1520</v>
      </c>
      <c r="C64" s="30" t="s">
        <v>30</v>
      </c>
      <c r="D64" s="74">
        <v>60000</v>
      </c>
      <c r="E64" s="61">
        <v>3250.2820730000003</v>
      </c>
      <c r="F64" s="61">
        <f t="shared" ref="F64" si="1">E64/$E$72*100</f>
        <v>1.1394132947392603</v>
      </c>
    </row>
    <row r="65" spans="1:10" x14ac:dyDescent="0.2">
      <c r="A65" s="62" t="s">
        <v>105</v>
      </c>
      <c r="B65" s="30"/>
      <c r="C65" s="30"/>
      <c r="D65" s="74"/>
      <c r="E65" s="63">
        <f>E64</f>
        <v>3250.2820730000003</v>
      </c>
      <c r="F65" s="63">
        <f>F64</f>
        <v>1.1394132947392603</v>
      </c>
    </row>
    <row r="66" spans="1:10" x14ac:dyDescent="0.2">
      <c r="A66" s="10"/>
      <c r="B66" s="10"/>
      <c r="C66" s="10"/>
      <c r="D66" s="73"/>
      <c r="E66" s="36"/>
      <c r="F66" s="36"/>
    </row>
    <row r="67" spans="1:10" x14ac:dyDescent="0.2">
      <c r="A67" s="10"/>
      <c r="B67" s="10"/>
      <c r="C67" s="10"/>
      <c r="D67" s="10"/>
      <c r="E67" s="36"/>
      <c r="F67" s="36"/>
    </row>
    <row r="68" spans="1:10" x14ac:dyDescent="0.2">
      <c r="A68" s="12" t="s">
        <v>105</v>
      </c>
      <c r="B68" s="10"/>
      <c r="C68" s="10"/>
      <c r="D68" s="10"/>
      <c r="E68" s="37">
        <f>E61+E65</f>
        <v>269513.64696899994</v>
      </c>
      <c r="F68" s="37">
        <f>F61+F65</f>
        <v>94.480240660067196</v>
      </c>
      <c r="I68" s="2"/>
      <c r="J68" s="2"/>
    </row>
    <row r="69" spans="1:10" x14ac:dyDescent="0.2">
      <c r="A69" s="10"/>
      <c r="B69" s="10"/>
      <c r="C69" s="10"/>
      <c r="D69" s="10"/>
      <c r="E69" s="36"/>
      <c r="F69" s="36"/>
    </row>
    <row r="70" spans="1:10" x14ac:dyDescent="0.2">
      <c r="A70" s="12" t="s">
        <v>138</v>
      </c>
      <c r="B70" s="10"/>
      <c r="C70" s="10"/>
      <c r="D70" s="10"/>
      <c r="E70" s="37">
        <v>15745.625325500034</v>
      </c>
      <c r="F70" s="37">
        <f t="shared" ref="F70" si="2">E70/$E$72*100</f>
        <v>5.5197593399328113</v>
      </c>
      <c r="I70" s="2"/>
      <c r="J70" s="2"/>
    </row>
    <row r="71" spans="1:10" x14ac:dyDescent="0.2">
      <c r="A71" s="10"/>
      <c r="B71" s="10"/>
      <c r="C71" s="10"/>
      <c r="D71" s="10"/>
      <c r="E71" s="36"/>
      <c r="F71" s="36"/>
    </row>
    <row r="72" spans="1:10" x14ac:dyDescent="0.2">
      <c r="A72" s="14" t="s">
        <v>139</v>
      </c>
      <c r="B72" s="7"/>
      <c r="C72" s="7"/>
      <c r="D72" s="7"/>
      <c r="E72" s="38">
        <f>E68+E70</f>
        <v>285259.27229449997</v>
      </c>
      <c r="F72" s="38">
        <f>F68+F70</f>
        <v>100</v>
      </c>
      <c r="I72" s="2"/>
      <c r="J72" s="2"/>
    </row>
    <row r="74" spans="1:10" x14ac:dyDescent="0.2">
      <c r="A74" s="15" t="s">
        <v>142</v>
      </c>
    </row>
    <row r="75" spans="1:10" x14ac:dyDescent="0.2">
      <c r="A75" s="15" t="s">
        <v>706</v>
      </c>
    </row>
    <row r="76" spans="1:10" x14ac:dyDescent="0.2">
      <c r="A76" s="15" t="s">
        <v>144</v>
      </c>
    </row>
    <row r="77" spans="1:10" x14ac:dyDescent="0.2">
      <c r="A77" s="2" t="s">
        <v>644</v>
      </c>
      <c r="B77" s="16">
        <v>19.3154</v>
      </c>
    </row>
    <row r="78" spans="1:10" x14ac:dyDescent="0.2">
      <c r="A78" s="2" t="s">
        <v>672</v>
      </c>
      <c r="B78" s="16">
        <v>78.737399999999994</v>
      </c>
    </row>
    <row r="79" spans="1:10" x14ac:dyDescent="0.2">
      <c r="A79" s="2" t="s">
        <v>671</v>
      </c>
      <c r="B79" s="16">
        <v>81.507400000000004</v>
      </c>
    </row>
    <row r="80" spans="1:10" x14ac:dyDescent="0.2">
      <c r="A80" s="2" t="s">
        <v>643</v>
      </c>
      <c r="B80" s="16">
        <v>18.516100000000002</v>
      </c>
    </row>
    <row r="82" spans="1:4" x14ac:dyDescent="0.2">
      <c r="A82" s="15" t="s">
        <v>696</v>
      </c>
    </row>
    <row r="83" spans="1:4" x14ac:dyDescent="0.2">
      <c r="A83" s="2" t="s">
        <v>644</v>
      </c>
      <c r="B83" s="16">
        <v>17.901399999999999</v>
      </c>
    </row>
    <row r="84" spans="1:4" x14ac:dyDescent="0.2">
      <c r="A84" s="2" t="s">
        <v>671</v>
      </c>
      <c r="B84" s="16">
        <v>84.297499999999999</v>
      </c>
    </row>
    <row r="85" spans="1:4" x14ac:dyDescent="0.2">
      <c r="A85" s="2" t="s">
        <v>643</v>
      </c>
      <c r="B85" s="16">
        <v>17.001200000000001</v>
      </c>
    </row>
    <row r="86" spans="1:4" x14ac:dyDescent="0.2">
      <c r="A86" s="2" t="s">
        <v>672</v>
      </c>
      <c r="B86" s="16">
        <v>81.106499999999997</v>
      </c>
    </row>
    <row r="88" spans="1:4" x14ac:dyDescent="0.2">
      <c r="A88" s="15" t="s">
        <v>651</v>
      </c>
      <c r="B88" s="47"/>
    </row>
    <row r="89" spans="1:4" x14ac:dyDescent="0.2">
      <c r="A89" s="19" t="s">
        <v>628</v>
      </c>
      <c r="B89" s="20"/>
      <c r="C89" s="32" t="s">
        <v>629</v>
      </c>
      <c r="D89" s="33"/>
    </row>
    <row r="90" spans="1:4" x14ac:dyDescent="0.2">
      <c r="A90" s="34"/>
      <c r="B90" s="35"/>
      <c r="C90" s="21" t="s">
        <v>630</v>
      </c>
      <c r="D90" s="21" t="s">
        <v>631</v>
      </c>
    </row>
    <row r="91" spans="1:4" x14ac:dyDescent="0.2">
      <c r="A91" s="22" t="s">
        <v>643</v>
      </c>
      <c r="B91" s="23"/>
      <c r="C91" s="24">
        <v>2</v>
      </c>
      <c r="D91" s="24">
        <v>2</v>
      </c>
    </row>
    <row r="92" spans="1:4" x14ac:dyDescent="0.2">
      <c r="A92" s="22" t="s">
        <v>644</v>
      </c>
      <c r="B92" s="23"/>
      <c r="C92" s="24">
        <v>2</v>
      </c>
      <c r="D92" s="24">
        <v>2</v>
      </c>
    </row>
    <row r="94" spans="1:4" x14ac:dyDescent="0.2">
      <c r="A94" s="15" t="s">
        <v>670</v>
      </c>
      <c r="B94" s="27">
        <v>0.2751158792576528</v>
      </c>
    </row>
  </sheetData>
  <mergeCells count="3">
    <mergeCell ref="A1:E1"/>
    <mergeCell ref="C89:D89"/>
    <mergeCell ref="A90:B9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25.7109375" style="2" customWidth="1"/>
    <col min="3" max="3" width="19.140625" style="2" customWidth="1"/>
    <col min="4" max="4" width="11.140625" style="2" customWidth="1"/>
    <col min="5" max="5" width="24" style="2" customWidth="1"/>
    <col min="6" max="6" width="14.140625" style="2" customWidth="1"/>
    <col min="7" max="7" width="10" style="3" customWidth="1"/>
    <col min="8" max="10" width="9.140625" style="3"/>
    <col min="11" max="11" width="10" style="3" customWidth="1"/>
    <col min="12" max="16384" width="9.140625" style="3"/>
  </cols>
  <sheetData>
    <row r="1" spans="1:6" x14ac:dyDescent="0.2">
      <c r="A1" s="40" t="s">
        <v>1521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73"/>
      <c r="E6" s="10"/>
      <c r="F6" s="10"/>
    </row>
    <row r="7" spans="1:6" x14ac:dyDescent="0.2">
      <c r="A7" s="12"/>
      <c r="B7" s="10"/>
      <c r="C7" s="10"/>
      <c r="D7" s="73"/>
      <c r="E7" s="10"/>
      <c r="F7" s="10"/>
    </row>
    <row r="8" spans="1:6" x14ac:dyDescent="0.2">
      <c r="A8" s="10" t="s">
        <v>26</v>
      </c>
      <c r="B8" s="10" t="s">
        <v>27</v>
      </c>
      <c r="C8" s="10" t="s">
        <v>10</v>
      </c>
      <c r="D8" s="73">
        <v>4250000</v>
      </c>
      <c r="E8" s="10">
        <v>10472</v>
      </c>
      <c r="F8" s="10">
        <v>8.7784273376719995</v>
      </c>
    </row>
    <row r="9" spans="1:6" x14ac:dyDescent="0.2">
      <c r="A9" s="10" t="s">
        <v>13</v>
      </c>
      <c r="B9" s="10" t="s">
        <v>14</v>
      </c>
      <c r="C9" s="10" t="s">
        <v>10</v>
      </c>
      <c r="D9" s="73">
        <v>2000000</v>
      </c>
      <c r="E9" s="10">
        <v>10346</v>
      </c>
      <c r="F9" s="10">
        <v>8.6728045488497418</v>
      </c>
    </row>
    <row r="10" spans="1:6" x14ac:dyDescent="0.2">
      <c r="A10" s="10" t="s">
        <v>418</v>
      </c>
      <c r="B10" s="10" t="s">
        <v>419</v>
      </c>
      <c r="C10" s="10" t="s">
        <v>10</v>
      </c>
      <c r="D10" s="73">
        <v>3600000</v>
      </c>
      <c r="E10" s="10">
        <v>10231.200000000001</v>
      </c>
      <c r="F10" s="10">
        <v>8.5765704523672426</v>
      </c>
    </row>
    <row r="11" spans="1:6" x14ac:dyDescent="0.2">
      <c r="A11" s="10" t="s">
        <v>11</v>
      </c>
      <c r="B11" s="10" t="s">
        <v>12</v>
      </c>
      <c r="C11" s="10" t="s">
        <v>10</v>
      </c>
      <c r="D11" s="73">
        <v>525000</v>
      </c>
      <c r="E11" s="10">
        <v>10207.575000000001</v>
      </c>
      <c r="F11" s="10">
        <v>8.5567661794630698</v>
      </c>
    </row>
    <row r="12" spans="1:6" x14ac:dyDescent="0.2">
      <c r="A12" s="10" t="s">
        <v>33</v>
      </c>
      <c r="B12" s="10" t="s">
        <v>34</v>
      </c>
      <c r="C12" s="10" t="s">
        <v>35</v>
      </c>
      <c r="D12" s="73">
        <v>1725000</v>
      </c>
      <c r="E12" s="10">
        <v>7064.7375000000002</v>
      </c>
      <c r="F12" s="10">
        <v>5.9222006114855361</v>
      </c>
    </row>
    <row r="13" spans="1:6" x14ac:dyDescent="0.2">
      <c r="A13" s="10" t="s">
        <v>31</v>
      </c>
      <c r="B13" s="10" t="s">
        <v>1127</v>
      </c>
      <c r="C13" s="10" t="s">
        <v>32</v>
      </c>
      <c r="D13" s="73">
        <v>3300000</v>
      </c>
      <c r="E13" s="10">
        <v>5355.9</v>
      </c>
      <c r="F13" s="10">
        <v>4.4897229734374964</v>
      </c>
    </row>
    <row r="14" spans="1:6" x14ac:dyDescent="0.2">
      <c r="A14" s="10" t="s">
        <v>81</v>
      </c>
      <c r="B14" s="10" t="s">
        <v>1136</v>
      </c>
      <c r="C14" s="10" t="s">
        <v>32</v>
      </c>
      <c r="D14" s="73">
        <v>1200000</v>
      </c>
      <c r="E14" s="10">
        <v>4648.2</v>
      </c>
      <c r="F14" s="10">
        <v>3.8964749762191544</v>
      </c>
    </row>
    <row r="15" spans="1:6" x14ac:dyDescent="0.2">
      <c r="A15" s="10" t="s">
        <v>15</v>
      </c>
      <c r="B15" s="10" t="s">
        <v>16</v>
      </c>
      <c r="C15" s="10" t="s">
        <v>17</v>
      </c>
      <c r="D15" s="73">
        <v>500000</v>
      </c>
      <c r="E15" s="10">
        <v>4366.5</v>
      </c>
      <c r="F15" s="10">
        <v>3.6603325983522521</v>
      </c>
    </row>
    <row r="16" spans="1:6" x14ac:dyDescent="0.2">
      <c r="A16" s="10" t="s">
        <v>40</v>
      </c>
      <c r="B16" s="10" t="s">
        <v>41</v>
      </c>
      <c r="C16" s="10" t="s">
        <v>19</v>
      </c>
      <c r="D16" s="73">
        <v>2250000</v>
      </c>
      <c r="E16" s="10">
        <v>3873.375</v>
      </c>
      <c r="F16" s="10">
        <v>3.246957695669908</v>
      </c>
    </row>
    <row r="17" spans="1:6" x14ac:dyDescent="0.2">
      <c r="A17" s="10" t="s">
        <v>1137</v>
      </c>
      <c r="B17" s="10" t="s">
        <v>1138</v>
      </c>
      <c r="C17" s="10" t="s">
        <v>17</v>
      </c>
      <c r="D17" s="73">
        <v>1925000</v>
      </c>
      <c r="E17" s="10">
        <v>3686.375</v>
      </c>
      <c r="F17" s="10">
        <v>3.0902000646400514</v>
      </c>
    </row>
    <row r="18" spans="1:6" x14ac:dyDescent="0.2">
      <c r="A18" s="10" t="s">
        <v>1452</v>
      </c>
      <c r="B18" s="10" t="s">
        <v>1453</v>
      </c>
      <c r="C18" s="10" t="s">
        <v>417</v>
      </c>
      <c r="D18" s="73">
        <v>700000</v>
      </c>
      <c r="E18" s="10">
        <v>3055.85</v>
      </c>
      <c r="F18" s="10">
        <v>2.5616460255753415</v>
      </c>
    </row>
    <row r="19" spans="1:6" x14ac:dyDescent="0.2">
      <c r="A19" s="10" t="s">
        <v>1454</v>
      </c>
      <c r="B19" s="10" t="s">
        <v>1455</v>
      </c>
      <c r="C19" s="10" t="s">
        <v>44</v>
      </c>
      <c r="D19" s="73">
        <v>900000</v>
      </c>
      <c r="E19" s="10">
        <v>2925.9</v>
      </c>
      <c r="F19" s="10">
        <v>2.4527120461511176</v>
      </c>
    </row>
    <row r="20" spans="1:6" x14ac:dyDescent="0.2">
      <c r="A20" s="10" t="s">
        <v>1272</v>
      </c>
      <c r="B20" s="10" t="s">
        <v>1273</v>
      </c>
      <c r="C20" s="10" t="s">
        <v>35</v>
      </c>
      <c r="D20" s="73">
        <v>4000000</v>
      </c>
      <c r="E20" s="10">
        <v>2766</v>
      </c>
      <c r="F20" s="10">
        <v>2.3186716974790631</v>
      </c>
    </row>
    <row r="21" spans="1:6" x14ac:dyDescent="0.2">
      <c r="A21" s="10" t="s">
        <v>1332</v>
      </c>
      <c r="B21" s="10" t="s">
        <v>1333</v>
      </c>
      <c r="C21" s="10" t="s">
        <v>86</v>
      </c>
      <c r="D21" s="73">
        <v>170000</v>
      </c>
      <c r="E21" s="10">
        <v>2685.0650000000001</v>
      </c>
      <c r="F21" s="10">
        <v>2.2508258211827985</v>
      </c>
    </row>
    <row r="22" spans="1:6" x14ac:dyDescent="0.2">
      <c r="A22" s="10" t="s">
        <v>1239</v>
      </c>
      <c r="B22" s="10" t="s">
        <v>1240</v>
      </c>
      <c r="C22" s="10" t="s">
        <v>417</v>
      </c>
      <c r="D22" s="73">
        <v>48000</v>
      </c>
      <c r="E22" s="10">
        <v>2576.8319999999999</v>
      </c>
      <c r="F22" s="10">
        <v>2.1600966838605817</v>
      </c>
    </row>
    <row r="23" spans="1:6" x14ac:dyDescent="0.2">
      <c r="A23" s="10" t="s">
        <v>1522</v>
      </c>
      <c r="B23" s="10" t="s">
        <v>1523</v>
      </c>
      <c r="C23" s="10" t="s">
        <v>22</v>
      </c>
      <c r="D23" s="73">
        <v>15000</v>
      </c>
      <c r="E23" s="10">
        <v>2541.5700000000002</v>
      </c>
      <c r="F23" s="10">
        <v>2.1305373919601815</v>
      </c>
    </row>
    <row r="24" spans="1:6" x14ac:dyDescent="0.2">
      <c r="A24" s="10" t="s">
        <v>1361</v>
      </c>
      <c r="B24" s="10" t="s">
        <v>1362</v>
      </c>
      <c r="C24" s="10" t="s">
        <v>46</v>
      </c>
      <c r="D24" s="73">
        <v>50000</v>
      </c>
      <c r="E24" s="10">
        <v>2431.3000000000002</v>
      </c>
      <c r="F24" s="10">
        <v>2.0381006862186721</v>
      </c>
    </row>
    <row r="25" spans="1:6" x14ac:dyDescent="0.2">
      <c r="A25" s="10" t="s">
        <v>1140</v>
      </c>
      <c r="B25" s="10" t="s">
        <v>1141</v>
      </c>
      <c r="C25" s="10" t="s">
        <v>417</v>
      </c>
      <c r="D25" s="73">
        <v>122325</v>
      </c>
      <c r="E25" s="10">
        <v>2290.2298125000002</v>
      </c>
      <c r="F25" s="10">
        <v>1.9198449193660636</v>
      </c>
    </row>
    <row r="26" spans="1:6" x14ac:dyDescent="0.2">
      <c r="A26" s="10" t="s">
        <v>42</v>
      </c>
      <c r="B26" s="10" t="s">
        <v>43</v>
      </c>
      <c r="C26" s="10" t="s">
        <v>44</v>
      </c>
      <c r="D26" s="73">
        <v>1000000</v>
      </c>
      <c r="E26" s="10">
        <v>2268</v>
      </c>
      <c r="F26" s="10">
        <v>1.90121019880062</v>
      </c>
    </row>
    <row r="27" spans="1:6" x14ac:dyDescent="0.2">
      <c r="A27" s="10" t="s">
        <v>18</v>
      </c>
      <c r="B27" s="10" t="s">
        <v>1126</v>
      </c>
      <c r="C27" s="10" t="s">
        <v>19</v>
      </c>
      <c r="D27" s="73">
        <v>1000000</v>
      </c>
      <c r="E27" s="10">
        <v>2078.5</v>
      </c>
      <c r="F27" s="10">
        <v>1.7423568775163532</v>
      </c>
    </row>
    <row r="28" spans="1:6" x14ac:dyDescent="0.2">
      <c r="A28" s="10" t="s">
        <v>1264</v>
      </c>
      <c r="B28" s="10" t="s">
        <v>1265</v>
      </c>
      <c r="C28" s="10" t="s">
        <v>22</v>
      </c>
      <c r="D28" s="73">
        <v>475000</v>
      </c>
      <c r="E28" s="10">
        <v>1941.325</v>
      </c>
      <c r="F28" s="10">
        <v>1.6273663532568845</v>
      </c>
    </row>
    <row r="29" spans="1:6" x14ac:dyDescent="0.2">
      <c r="A29" s="10" t="s">
        <v>1458</v>
      </c>
      <c r="B29" s="10" t="s">
        <v>1459</v>
      </c>
      <c r="C29" s="10" t="s">
        <v>22</v>
      </c>
      <c r="D29" s="73">
        <v>1250000</v>
      </c>
      <c r="E29" s="10">
        <v>1775</v>
      </c>
      <c r="F29" s="10">
        <v>1.4879400806309968</v>
      </c>
    </row>
    <row r="30" spans="1:6" x14ac:dyDescent="0.2">
      <c r="A30" s="10" t="s">
        <v>1524</v>
      </c>
      <c r="B30" s="10" t="s">
        <v>1525</v>
      </c>
      <c r="C30" s="10" t="s">
        <v>25</v>
      </c>
      <c r="D30" s="73">
        <v>2200000</v>
      </c>
      <c r="E30" s="10">
        <v>1772.1</v>
      </c>
      <c r="F30" s="10">
        <v>1.4855090799358812</v>
      </c>
    </row>
    <row r="31" spans="1:6" x14ac:dyDescent="0.2">
      <c r="A31" s="10" t="s">
        <v>1460</v>
      </c>
      <c r="B31" s="10" t="s">
        <v>1461</v>
      </c>
      <c r="C31" s="10" t="s">
        <v>1211</v>
      </c>
      <c r="D31" s="73">
        <v>1025000</v>
      </c>
      <c r="E31" s="10">
        <v>1715.3375000000001</v>
      </c>
      <c r="F31" s="10">
        <v>1.4379264327095056</v>
      </c>
    </row>
    <row r="32" spans="1:6" x14ac:dyDescent="0.2">
      <c r="A32" s="10" t="s">
        <v>1228</v>
      </c>
      <c r="B32" s="10" t="s">
        <v>1229</v>
      </c>
      <c r="C32" s="10" t="s">
        <v>1211</v>
      </c>
      <c r="D32" s="73">
        <v>305000</v>
      </c>
      <c r="E32" s="10">
        <v>1677.8050000000001</v>
      </c>
      <c r="F32" s="10">
        <v>1.4064638349200507</v>
      </c>
    </row>
    <row r="33" spans="1:11" x14ac:dyDescent="0.2">
      <c r="A33" s="10" t="s">
        <v>1293</v>
      </c>
      <c r="B33" s="10" t="s">
        <v>1294</v>
      </c>
      <c r="C33" s="10" t="s">
        <v>86</v>
      </c>
      <c r="D33" s="73">
        <v>195039</v>
      </c>
      <c r="E33" s="10">
        <v>1563.432624</v>
      </c>
      <c r="F33" s="10">
        <v>1.3105882054172906</v>
      </c>
    </row>
    <row r="34" spans="1:11" x14ac:dyDescent="0.2">
      <c r="A34" s="10" t="s">
        <v>1317</v>
      </c>
      <c r="B34" s="10" t="s">
        <v>1318</v>
      </c>
      <c r="C34" s="10" t="s">
        <v>1211</v>
      </c>
      <c r="D34" s="73">
        <v>272000</v>
      </c>
      <c r="E34" s="10">
        <v>1512.32</v>
      </c>
      <c r="F34" s="10">
        <v>1.2677417142196445</v>
      </c>
    </row>
    <row r="35" spans="1:11" x14ac:dyDescent="0.2">
      <c r="A35" s="10" t="s">
        <v>1301</v>
      </c>
      <c r="B35" s="10" t="s">
        <v>1302</v>
      </c>
      <c r="C35" s="10" t="s">
        <v>417</v>
      </c>
      <c r="D35" s="73">
        <v>125000</v>
      </c>
      <c r="E35" s="10">
        <v>1400.8125</v>
      </c>
      <c r="F35" s="10">
        <v>1.1742676418022018</v>
      </c>
    </row>
    <row r="36" spans="1:11" x14ac:dyDescent="0.2">
      <c r="A36" s="10" t="s">
        <v>1408</v>
      </c>
      <c r="B36" s="10" t="s">
        <v>1409</v>
      </c>
      <c r="C36" s="10" t="s">
        <v>103</v>
      </c>
      <c r="D36" s="73">
        <v>1000000</v>
      </c>
      <c r="E36" s="10">
        <v>1297</v>
      </c>
      <c r="F36" s="10">
        <v>1.0872441039878327</v>
      </c>
    </row>
    <row r="37" spans="1:11" x14ac:dyDescent="0.2">
      <c r="A37" s="10" t="s">
        <v>1526</v>
      </c>
      <c r="B37" s="10" t="s">
        <v>1527</v>
      </c>
      <c r="C37" s="10" t="s">
        <v>417</v>
      </c>
      <c r="D37" s="73">
        <v>700000</v>
      </c>
      <c r="E37" s="10">
        <v>1211.3499999999999</v>
      </c>
      <c r="F37" s="10">
        <v>1.0154457558717509</v>
      </c>
    </row>
    <row r="38" spans="1:11" x14ac:dyDescent="0.2">
      <c r="A38" s="10" t="s">
        <v>1462</v>
      </c>
      <c r="B38" s="10" t="s">
        <v>1463</v>
      </c>
      <c r="C38" s="10" t="s">
        <v>10</v>
      </c>
      <c r="D38" s="73">
        <v>1100000</v>
      </c>
      <c r="E38" s="10">
        <v>1049.4000000000001</v>
      </c>
      <c r="F38" s="10">
        <v>0.8796869411910806</v>
      </c>
    </row>
    <row r="39" spans="1:11" x14ac:dyDescent="0.2">
      <c r="A39" s="10" t="s">
        <v>1528</v>
      </c>
      <c r="B39" s="10" t="s">
        <v>1529</v>
      </c>
      <c r="C39" s="10" t="s">
        <v>103</v>
      </c>
      <c r="D39" s="73">
        <v>75000</v>
      </c>
      <c r="E39" s="10">
        <v>977.92499999999995</v>
      </c>
      <c r="F39" s="10">
        <v>0.81977115681750279</v>
      </c>
    </row>
    <row r="40" spans="1:11" x14ac:dyDescent="0.2">
      <c r="A40" s="10" t="s">
        <v>1530</v>
      </c>
      <c r="B40" s="10" t="s">
        <v>1531</v>
      </c>
      <c r="C40" s="10" t="s">
        <v>60</v>
      </c>
      <c r="D40" s="73">
        <v>400000</v>
      </c>
      <c r="E40" s="10">
        <v>917.6</v>
      </c>
      <c r="F40" s="10">
        <v>0.76920215097859312</v>
      </c>
    </row>
    <row r="41" spans="1:11" x14ac:dyDescent="0.2">
      <c r="A41" s="12" t="s">
        <v>105</v>
      </c>
      <c r="B41" s="10"/>
      <c r="C41" s="10"/>
      <c r="D41" s="73"/>
      <c r="E41" s="52">
        <f xml:space="preserve"> SUM(E8:E40)</f>
        <v>114682.5169365</v>
      </c>
      <c r="F41" s="52">
        <f>SUM(F8:F40)</f>
        <v>96.135613238006442</v>
      </c>
      <c r="G41" s="2"/>
    </row>
    <row r="42" spans="1:11" x14ac:dyDescent="0.2">
      <c r="A42" s="10"/>
      <c r="B42" s="10"/>
      <c r="C42" s="10"/>
      <c r="D42" s="73"/>
      <c r="E42" s="51"/>
      <c r="F42" s="51"/>
    </row>
    <row r="43" spans="1:11" x14ac:dyDescent="0.2">
      <c r="A43" s="12" t="s">
        <v>105</v>
      </c>
      <c r="B43" s="10"/>
      <c r="C43" s="10"/>
      <c r="D43" s="73"/>
      <c r="E43" s="52">
        <v>114682.5169365</v>
      </c>
      <c r="F43" s="52">
        <v>96.135613238006442</v>
      </c>
      <c r="I43" s="2"/>
      <c r="J43" s="2"/>
      <c r="K43" s="2"/>
    </row>
    <row r="44" spans="1:11" x14ac:dyDescent="0.2">
      <c r="A44" s="10"/>
      <c r="B44" s="10"/>
      <c r="C44" s="10"/>
      <c r="D44" s="73"/>
      <c r="E44" s="51"/>
      <c r="F44" s="51"/>
    </row>
    <row r="45" spans="1:11" x14ac:dyDescent="0.2">
      <c r="A45" s="12" t="s">
        <v>138</v>
      </c>
      <c r="B45" s="10"/>
      <c r="C45" s="10"/>
      <c r="D45" s="73"/>
      <c r="E45" s="52">
        <v>4609.9211869000001</v>
      </c>
      <c r="F45" s="52">
        <v>3.86</v>
      </c>
      <c r="I45" s="2"/>
      <c r="J45" s="2"/>
    </row>
    <row r="46" spans="1:11" x14ac:dyDescent="0.2">
      <c r="A46" s="10"/>
      <c r="B46" s="10"/>
      <c r="C46" s="10"/>
      <c r="D46" s="10"/>
      <c r="E46" s="51"/>
      <c r="F46" s="51"/>
    </row>
    <row r="47" spans="1:11" x14ac:dyDescent="0.2">
      <c r="A47" s="14" t="s">
        <v>139</v>
      </c>
      <c r="B47" s="7"/>
      <c r="C47" s="7"/>
      <c r="D47" s="7"/>
      <c r="E47" s="53">
        <v>119292.4381234</v>
      </c>
      <c r="F47" s="53">
        <f xml:space="preserve"> ROUND(SUM(F43:F46),2)</f>
        <v>100</v>
      </c>
      <c r="I47" s="2"/>
      <c r="J47" s="2"/>
    </row>
    <row r="48" spans="1:11" x14ac:dyDescent="0.2">
      <c r="E48" s="28"/>
      <c r="F48" s="28"/>
    </row>
    <row r="49" spans="1:6" x14ac:dyDescent="0.2">
      <c r="A49" s="15" t="s">
        <v>142</v>
      </c>
      <c r="E49" s="28"/>
      <c r="F49" s="28"/>
    </row>
    <row r="50" spans="1:6" x14ac:dyDescent="0.2">
      <c r="A50" s="15" t="s">
        <v>706</v>
      </c>
    </row>
    <row r="51" spans="1:6" x14ac:dyDescent="0.2">
      <c r="A51" s="15" t="s">
        <v>144</v>
      </c>
    </row>
    <row r="52" spans="1:6" x14ac:dyDescent="0.2">
      <c r="A52" s="2" t="s">
        <v>643</v>
      </c>
      <c r="B52" s="16">
        <v>26.041499999999999</v>
      </c>
    </row>
    <row r="53" spans="1:6" x14ac:dyDescent="0.2">
      <c r="A53" s="2" t="s">
        <v>671</v>
      </c>
      <c r="B53" s="16">
        <v>44.270899999999997</v>
      </c>
    </row>
    <row r="54" spans="1:6" x14ac:dyDescent="0.2">
      <c r="A54" s="2" t="s">
        <v>644</v>
      </c>
      <c r="B54" s="16">
        <v>27.7865</v>
      </c>
    </row>
    <row r="55" spans="1:6" x14ac:dyDescent="0.2">
      <c r="A55" s="2" t="s">
        <v>672</v>
      </c>
      <c r="B55" s="16">
        <v>41.894799999999996</v>
      </c>
    </row>
    <row r="57" spans="1:6" x14ac:dyDescent="0.2">
      <c r="A57" s="15" t="s">
        <v>696</v>
      </c>
    </row>
    <row r="58" spans="1:6" x14ac:dyDescent="0.2">
      <c r="A58" s="2" t="s">
        <v>672</v>
      </c>
      <c r="B58" s="16">
        <v>39.966900000000003</v>
      </c>
    </row>
    <row r="59" spans="1:6" x14ac:dyDescent="0.2">
      <c r="A59" s="2" t="s">
        <v>644</v>
      </c>
      <c r="B59" s="16">
        <v>24.6159</v>
      </c>
    </row>
    <row r="60" spans="1:6" x14ac:dyDescent="0.2">
      <c r="A60" s="2" t="s">
        <v>643</v>
      </c>
      <c r="B60" s="16">
        <v>22.796099999999999</v>
      </c>
    </row>
    <row r="61" spans="1:6" x14ac:dyDescent="0.2">
      <c r="A61" s="2" t="s">
        <v>671</v>
      </c>
      <c r="B61" s="16">
        <v>42.494500000000002</v>
      </c>
    </row>
    <row r="63" spans="1:6" x14ac:dyDescent="0.2">
      <c r="A63" s="15" t="s">
        <v>651</v>
      </c>
      <c r="B63" s="47"/>
    </row>
    <row r="64" spans="1:6" x14ac:dyDescent="0.2">
      <c r="A64" s="19" t="s">
        <v>628</v>
      </c>
      <c r="B64" s="20"/>
      <c r="C64" s="32" t="s">
        <v>629</v>
      </c>
      <c r="D64" s="33"/>
    </row>
    <row r="65" spans="1:4" x14ac:dyDescent="0.2">
      <c r="A65" s="34"/>
      <c r="B65" s="35"/>
      <c r="C65" s="21" t="s">
        <v>630</v>
      </c>
      <c r="D65" s="21" t="s">
        <v>631</v>
      </c>
    </row>
    <row r="66" spans="1:4" x14ac:dyDescent="0.2">
      <c r="A66" s="22" t="s">
        <v>643</v>
      </c>
      <c r="B66" s="23"/>
      <c r="C66" s="24">
        <v>2.25</v>
      </c>
      <c r="D66" s="24">
        <v>2.25</v>
      </c>
    </row>
    <row r="67" spans="1:4" x14ac:dyDescent="0.2">
      <c r="A67" s="22" t="s">
        <v>644</v>
      </c>
      <c r="B67" s="23"/>
      <c r="C67" s="24">
        <v>2.25</v>
      </c>
      <c r="D67" s="24">
        <v>2.25</v>
      </c>
    </row>
    <row r="68" spans="1:4" x14ac:dyDescent="0.2">
      <c r="A68" s="15"/>
      <c r="B68" s="47"/>
    </row>
    <row r="69" spans="1:4" x14ac:dyDescent="0.2">
      <c r="A69" s="15" t="s">
        <v>670</v>
      </c>
      <c r="B69" s="27">
        <v>0.19755197928045981</v>
      </c>
    </row>
  </sheetData>
  <mergeCells count="3">
    <mergeCell ref="A1:E1"/>
    <mergeCell ref="C64:D64"/>
    <mergeCell ref="A65:B6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9.140625" style="2" customWidth="1"/>
    <col min="3" max="3" width="20" style="2" customWidth="1"/>
    <col min="4" max="4" width="11.5703125" style="2" customWidth="1"/>
    <col min="5" max="5" width="24" style="28" customWidth="1"/>
    <col min="6" max="6" width="14.140625" style="2" customWidth="1"/>
    <col min="7" max="7" width="10.85546875" style="3" customWidth="1"/>
    <col min="8" max="9" width="9.140625" style="3"/>
    <col min="10" max="10" width="10.85546875" style="3" customWidth="1"/>
    <col min="11" max="16384" width="9.140625" style="3"/>
  </cols>
  <sheetData>
    <row r="1" spans="1:6" x14ac:dyDescent="0.2">
      <c r="A1" s="40" t="s">
        <v>1532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42" t="s">
        <v>4</v>
      </c>
      <c r="F3" s="5" t="s">
        <v>5</v>
      </c>
    </row>
    <row r="4" spans="1:6" x14ac:dyDescent="0.2">
      <c r="A4" s="7"/>
      <c r="B4" s="7"/>
      <c r="C4" s="7"/>
      <c r="D4" s="7"/>
      <c r="E4" s="44"/>
      <c r="F4" s="7"/>
    </row>
    <row r="5" spans="1:6" x14ac:dyDescent="0.2">
      <c r="A5" s="12" t="s">
        <v>6</v>
      </c>
      <c r="B5" s="10"/>
      <c r="C5" s="10"/>
      <c r="D5" s="10"/>
      <c r="E5" s="36"/>
      <c r="F5" s="10"/>
    </row>
    <row r="6" spans="1:6" x14ac:dyDescent="0.2">
      <c r="A6" s="12" t="s">
        <v>7</v>
      </c>
      <c r="B6" s="10"/>
      <c r="C6" s="10"/>
      <c r="D6" s="10"/>
      <c r="E6" s="36"/>
      <c r="F6" s="10"/>
    </row>
    <row r="7" spans="1:6" x14ac:dyDescent="0.2">
      <c r="A7" s="12"/>
      <c r="B7" s="10"/>
      <c r="C7" s="10"/>
      <c r="D7" s="45"/>
      <c r="E7" s="36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5">
        <v>3900000</v>
      </c>
      <c r="E8" s="36">
        <v>75827.7</v>
      </c>
      <c r="F8" s="10">
        <v>9.2317334128862996</v>
      </c>
    </row>
    <row r="9" spans="1:6" x14ac:dyDescent="0.2">
      <c r="A9" s="10" t="s">
        <v>28</v>
      </c>
      <c r="B9" s="10" t="s">
        <v>29</v>
      </c>
      <c r="C9" s="10" t="s">
        <v>30</v>
      </c>
      <c r="D9" s="45">
        <v>4000000</v>
      </c>
      <c r="E9" s="36">
        <v>47980</v>
      </c>
      <c r="F9" s="10">
        <v>5.8413820958605456</v>
      </c>
    </row>
    <row r="10" spans="1:6" x14ac:dyDescent="0.2">
      <c r="A10" s="10" t="s">
        <v>1363</v>
      </c>
      <c r="B10" s="10" t="s">
        <v>1364</v>
      </c>
      <c r="C10" s="10" t="s">
        <v>70</v>
      </c>
      <c r="D10" s="45">
        <v>2900000</v>
      </c>
      <c r="E10" s="36">
        <v>40626.1</v>
      </c>
      <c r="F10" s="10">
        <v>4.9460728045985851</v>
      </c>
    </row>
    <row r="11" spans="1:6" x14ac:dyDescent="0.2">
      <c r="A11" s="10" t="s">
        <v>33</v>
      </c>
      <c r="B11" s="10" t="s">
        <v>34</v>
      </c>
      <c r="C11" s="10" t="s">
        <v>35</v>
      </c>
      <c r="D11" s="45">
        <v>9300000</v>
      </c>
      <c r="E11" s="36">
        <v>38088.15</v>
      </c>
      <c r="F11" s="10">
        <v>4.6370870669956412</v>
      </c>
    </row>
    <row r="12" spans="1:6" x14ac:dyDescent="0.2">
      <c r="A12" s="10" t="s">
        <v>53</v>
      </c>
      <c r="B12" s="10" t="s">
        <v>54</v>
      </c>
      <c r="C12" s="10" t="s">
        <v>10</v>
      </c>
      <c r="D12" s="45">
        <v>10000000</v>
      </c>
      <c r="E12" s="36">
        <v>36200</v>
      </c>
      <c r="F12" s="10">
        <v>4.4072120022957852</v>
      </c>
    </row>
    <row r="13" spans="1:6" x14ac:dyDescent="0.2">
      <c r="A13" s="10" t="s">
        <v>15</v>
      </c>
      <c r="B13" s="10" t="s">
        <v>16</v>
      </c>
      <c r="C13" s="10" t="s">
        <v>17</v>
      </c>
      <c r="D13" s="45">
        <v>3900000</v>
      </c>
      <c r="E13" s="36">
        <v>34058.699999999997</v>
      </c>
      <c r="F13" s="10">
        <v>4.1465168901268346</v>
      </c>
    </row>
    <row r="14" spans="1:6" x14ac:dyDescent="0.2">
      <c r="A14" s="10" t="s">
        <v>418</v>
      </c>
      <c r="B14" s="10" t="s">
        <v>419</v>
      </c>
      <c r="C14" s="10" t="s">
        <v>10</v>
      </c>
      <c r="D14" s="45">
        <v>10500000</v>
      </c>
      <c r="E14" s="36">
        <v>29841</v>
      </c>
      <c r="F14" s="10">
        <v>3.6330279933842129</v>
      </c>
    </row>
    <row r="15" spans="1:6" x14ac:dyDescent="0.2">
      <c r="A15" s="10" t="s">
        <v>8</v>
      </c>
      <c r="B15" s="10" t="s">
        <v>9</v>
      </c>
      <c r="C15" s="10" t="s">
        <v>10</v>
      </c>
      <c r="D15" s="45">
        <v>2350000</v>
      </c>
      <c r="E15" s="36">
        <v>28460.85</v>
      </c>
      <c r="F15" s="10">
        <v>3.4649999921419887</v>
      </c>
    </row>
    <row r="16" spans="1:6" x14ac:dyDescent="0.2">
      <c r="A16" s="10" t="s">
        <v>13</v>
      </c>
      <c r="B16" s="10" t="s">
        <v>14</v>
      </c>
      <c r="C16" s="10" t="s">
        <v>10</v>
      </c>
      <c r="D16" s="45">
        <v>5000000</v>
      </c>
      <c r="E16" s="36">
        <v>25865</v>
      </c>
      <c r="F16" s="10">
        <v>3.1489651502591287</v>
      </c>
    </row>
    <row r="17" spans="1:6" x14ac:dyDescent="0.2">
      <c r="A17" s="10" t="s">
        <v>1152</v>
      </c>
      <c r="B17" s="10" t="s">
        <v>1153</v>
      </c>
      <c r="C17" s="10" t="s">
        <v>30</v>
      </c>
      <c r="D17" s="45">
        <v>2250000</v>
      </c>
      <c r="E17" s="36">
        <v>23686.875</v>
      </c>
      <c r="F17" s="10">
        <v>2.8837867347204411</v>
      </c>
    </row>
    <row r="18" spans="1:6" x14ac:dyDescent="0.2">
      <c r="A18" s="10" t="s">
        <v>40</v>
      </c>
      <c r="B18" s="10" t="s">
        <v>41</v>
      </c>
      <c r="C18" s="10" t="s">
        <v>19</v>
      </c>
      <c r="D18" s="45">
        <v>12000000</v>
      </c>
      <c r="E18" s="36">
        <v>20658</v>
      </c>
      <c r="F18" s="10">
        <v>2.5150327498184066</v>
      </c>
    </row>
    <row r="19" spans="1:6" x14ac:dyDescent="0.2">
      <c r="A19" s="10" t="s">
        <v>1533</v>
      </c>
      <c r="B19" s="10" t="s">
        <v>1534</v>
      </c>
      <c r="C19" s="10" t="s">
        <v>37</v>
      </c>
      <c r="D19" s="45">
        <v>5500000</v>
      </c>
      <c r="E19" s="36">
        <v>20317</v>
      </c>
      <c r="F19" s="10">
        <v>2.4735172997415322</v>
      </c>
    </row>
    <row r="20" spans="1:6" x14ac:dyDescent="0.2">
      <c r="A20" s="10" t="s">
        <v>45</v>
      </c>
      <c r="B20" s="10" t="s">
        <v>1129</v>
      </c>
      <c r="C20" s="10" t="s">
        <v>46</v>
      </c>
      <c r="D20" s="45">
        <v>930000</v>
      </c>
      <c r="E20" s="36">
        <v>19621.605</v>
      </c>
      <c r="F20" s="10">
        <v>2.3888556094007454</v>
      </c>
    </row>
    <row r="21" spans="1:6" x14ac:dyDescent="0.2">
      <c r="A21" s="10" t="s">
        <v>26</v>
      </c>
      <c r="B21" s="10" t="s">
        <v>27</v>
      </c>
      <c r="C21" s="10" t="s">
        <v>10</v>
      </c>
      <c r="D21" s="45">
        <v>7800000</v>
      </c>
      <c r="E21" s="36">
        <v>19219.2</v>
      </c>
      <c r="F21" s="10">
        <v>2.3398643346553354</v>
      </c>
    </row>
    <row r="22" spans="1:6" x14ac:dyDescent="0.2">
      <c r="A22" s="10" t="s">
        <v>82</v>
      </c>
      <c r="B22" s="10" t="s">
        <v>83</v>
      </c>
      <c r="C22" s="10" t="s">
        <v>46</v>
      </c>
      <c r="D22" s="45">
        <v>4400000</v>
      </c>
      <c r="E22" s="36">
        <v>18143.400000000001</v>
      </c>
      <c r="F22" s="10">
        <v>2.2088897857031311</v>
      </c>
    </row>
    <row r="23" spans="1:6" x14ac:dyDescent="0.2">
      <c r="A23" s="10" t="s">
        <v>74</v>
      </c>
      <c r="B23" s="10" t="s">
        <v>75</v>
      </c>
      <c r="C23" s="10" t="s">
        <v>17</v>
      </c>
      <c r="D23" s="45">
        <v>600000</v>
      </c>
      <c r="E23" s="36">
        <v>17715.599999999999</v>
      </c>
      <c r="F23" s="10">
        <v>2.1568067665157789</v>
      </c>
    </row>
    <row r="24" spans="1:6" x14ac:dyDescent="0.2">
      <c r="A24" s="10" t="s">
        <v>1150</v>
      </c>
      <c r="B24" s="10" t="s">
        <v>1151</v>
      </c>
      <c r="C24" s="10" t="s">
        <v>37</v>
      </c>
      <c r="D24" s="45">
        <v>5000000</v>
      </c>
      <c r="E24" s="36">
        <v>16627.5</v>
      </c>
      <c r="F24" s="10">
        <v>2.0243347394522972</v>
      </c>
    </row>
    <row r="25" spans="1:6" x14ac:dyDescent="0.2">
      <c r="A25" s="10" t="s">
        <v>1272</v>
      </c>
      <c r="B25" s="10" t="s">
        <v>1273</v>
      </c>
      <c r="C25" s="10" t="s">
        <v>35</v>
      </c>
      <c r="D25" s="45">
        <v>24000000</v>
      </c>
      <c r="E25" s="36">
        <v>16596</v>
      </c>
      <c r="F25" s="10">
        <v>2.0204997345331726</v>
      </c>
    </row>
    <row r="26" spans="1:6" x14ac:dyDescent="0.2">
      <c r="A26" s="10" t="s">
        <v>63</v>
      </c>
      <c r="B26" s="10" t="s">
        <v>64</v>
      </c>
      <c r="C26" s="10" t="s">
        <v>30</v>
      </c>
      <c r="D26" s="45">
        <v>2400000</v>
      </c>
      <c r="E26" s="36">
        <v>16094.4</v>
      </c>
      <c r="F26" s="10">
        <v>1.9594318466781568</v>
      </c>
    </row>
    <row r="27" spans="1:6" x14ac:dyDescent="0.2">
      <c r="A27" s="10" t="s">
        <v>99</v>
      </c>
      <c r="B27" s="10" t="s">
        <v>100</v>
      </c>
      <c r="C27" s="10" t="s">
        <v>46</v>
      </c>
      <c r="D27" s="45">
        <v>1930000</v>
      </c>
      <c r="E27" s="36">
        <v>15662.915000000001</v>
      </c>
      <c r="F27" s="10">
        <v>1.9069001927883615</v>
      </c>
    </row>
    <row r="28" spans="1:6" x14ac:dyDescent="0.2">
      <c r="A28" s="10" t="s">
        <v>61</v>
      </c>
      <c r="B28" s="10" t="s">
        <v>62</v>
      </c>
      <c r="C28" s="10" t="s">
        <v>37</v>
      </c>
      <c r="D28" s="45">
        <v>1300000</v>
      </c>
      <c r="E28" s="36">
        <v>15607.15</v>
      </c>
      <c r="F28" s="10">
        <v>1.9001110166196311</v>
      </c>
    </row>
    <row r="29" spans="1:6" x14ac:dyDescent="0.2">
      <c r="A29" s="10" t="s">
        <v>31</v>
      </c>
      <c r="B29" s="10" t="s">
        <v>1127</v>
      </c>
      <c r="C29" s="10" t="s">
        <v>32</v>
      </c>
      <c r="D29" s="45">
        <v>9500000</v>
      </c>
      <c r="E29" s="36">
        <v>15418.5</v>
      </c>
      <c r="F29" s="10">
        <v>1.8771435982706506</v>
      </c>
    </row>
    <row r="30" spans="1:6" x14ac:dyDescent="0.2">
      <c r="A30" s="10" t="s">
        <v>94</v>
      </c>
      <c r="B30" s="10" t="s">
        <v>95</v>
      </c>
      <c r="C30" s="10" t="s">
        <v>46</v>
      </c>
      <c r="D30" s="45">
        <v>2800000</v>
      </c>
      <c r="E30" s="36">
        <v>14795.2</v>
      </c>
      <c r="F30" s="10">
        <v>1.8012591993471434</v>
      </c>
    </row>
    <row r="31" spans="1:6" x14ac:dyDescent="0.2">
      <c r="A31" s="10" t="s">
        <v>81</v>
      </c>
      <c r="B31" s="10" t="s">
        <v>1136</v>
      </c>
      <c r="C31" s="10" t="s">
        <v>32</v>
      </c>
      <c r="D31" s="45">
        <v>3800000</v>
      </c>
      <c r="E31" s="36">
        <v>14719.3</v>
      </c>
      <c r="F31" s="10">
        <v>1.7920186636848714</v>
      </c>
    </row>
    <row r="32" spans="1:6" x14ac:dyDescent="0.2">
      <c r="A32" s="10" t="s">
        <v>1454</v>
      </c>
      <c r="B32" s="10" t="s">
        <v>1455</v>
      </c>
      <c r="C32" s="10" t="s">
        <v>44</v>
      </c>
      <c r="D32" s="45">
        <v>4400000</v>
      </c>
      <c r="E32" s="36">
        <v>14304.4</v>
      </c>
      <c r="F32" s="10">
        <v>1.741506170321542</v>
      </c>
    </row>
    <row r="33" spans="1:6" x14ac:dyDescent="0.2">
      <c r="A33" s="10" t="s">
        <v>38</v>
      </c>
      <c r="B33" s="10" t="s">
        <v>39</v>
      </c>
      <c r="C33" s="10" t="s">
        <v>17</v>
      </c>
      <c r="D33" s="45">
        <v>4200000</v>
      </c>
      <c r="E33" s="36">
        <v>14296.8</v>
      </c>
      <c r="F33" s="10">
        <v>1.7405808992934357</v>
      </c>
    </row>
    <row r="34" spans="1:6" x14ac:dyDescent="0.2">
      <c r="A34" s="10" t="s">
        <v>1535</v>
      </c>
      <c r="B34" s="10" t="s">
        <v>1536</v>
      </c>
      <c r="C34" s="10" t="s">
        <v>22</v>
      </c>
      <c r="D34" s="45">
        <v>900000</v>
      </c>
      <c r="E34" s="36">
        <v>14284.35</v>
      </c>
      <c r="F34" s="10">
        <v>1.7390651592539723</v>
      </c>
    </row>
    <row r="35" spans="1:6" x14ac:dyDescent="0.2">
      <c r="A35" s="10" t="s">
        <v>1479</v>
      </c>
      <c r="B35" s="10" t="s">
        <v>1480</v>
      </c>
      <c r="C35" s="10" t="s">
        <v>17</v>
      </c>
      <c r="D35" s="45">
        <v>355000</v>
      </c>
      <c r="E35" s="36">
        <v>13249.487499999999</v>
      </c>
      <c r="F35" s="10">
        <v>1.6130745948692811</v>
      </c>
    </row>
    <row r="36" spans="1:6" x14ac:dyDescent="0.2">
      <c r="A36" s="10" t="s">
        <v>426</v>
      </c>
      <c r="B36" s="10" t="s">
        <v>1451</v>
      </c>
      <c r="C36" s="10" t="s">
        <v>22</v>
      </c>
      <c r="D36" s="45">
        <v>300000</v>
      </c>
      <c r="E36" s="36">
        <v>12326.55</v>
      </c>
      <c r="F36" s="10">
        <v>1.5007104725662734</v>
      </c>
    </row>
    <row r="37" spans="1:6" x14ac:dyDescent="0.2">
      <c r="A37" s="10" t="s">
        <v>1137</v>
      </c>
      <c r="B37" s="10" t="s">
        <v>1138</v>
      </c>
      <c r="C37" s="10" t="s">
        <v>17</v>
      </c>
      <c r="D37" s="45">
        <v>6000000</v>
      </c>
      <c r="E37" s="36">
        <v>11490</v>
      </c>
      <c r="F37" s="10">
        <v>1.3988636990712311</v>
      </c>
    </row>
    <row r="38" spans="1:6" x14ac:dyDescent="0.2">
      <c r="A38" s="10" t="s">
        <v>47</v>
      </c>
      <c r="B38" s="10" t="s">
        <v>1130</v>
      </c>
      <c r="C38" s="10" t="s">
        <v>37</v>
      </c>
      <c r="D38" s="45">
        <v>1000000</v>
      </c>
      <c r="E38" s="36">
        <v>11232</v>
      </c>
      <c r="F38" s="10">
        <v>1.3674531825907805</v>
      </c>
    </row>
    <row r="39" spans="1:6" x14ac:dyDescent="0.2">
      <c r="A39" s="10" t="s">
        <v>415</v>
      </c>
      <c r="B39" s="10" t="s">
        <v>416</v>
      </c>
      <c r="C39" s="10" t="s">
        <v>417</v>
      </c>
      <c r="D39" s="45">
        <v>1400000</v>
      </c>
      <c r="E39" s="36">
        <v>10773</v>
      </c>
      <c r="F39" s="10">
        <v>1.3115716823406764</v>
      </c>
    </row>
    <row r="40" spans="1:6" x14ac:dyDescent="0.2">
      <c r="A40" s="10" t="s">
        <v>23</v>
      </c>
      <c r="B40" s="10" t="s">
        <v>24</v>
      </c>
      <c r="C40" s="10" t="s">
        <v>25</v>
      </c>
      <c r="D40" s="45">
        <v>4500000</v>
      </c>
      <c r="E40" s="36">
        <v>10604.25</v>
      </c>
      <c r="F40" s="10">
        <v>1.2910270131310793</v>
      </c>
    </row>
    <row r="41" spans="1:6" x14ac:dyDescent="0.2">
      <c r="A41" s="10" t="s">
        <v>1537</v>
      </c>
      <c r="B41" s="10" t="s">
        <v>1538</v>
      </c>
      <c r="C41" s="10" t="s">
        <v>22</v>
      </c>
      <c r="D41" s="45">
        <v>4000000</v>
      </c>
      <c r="E41" s="36">
        <v>10026</v>
      </c>
      <c r="F41" s="10">
        <v>1.2206272799728601</v>
      </c>
    </row>
    <row r="42" spans="1:6" x14ac:dyDescent="0.2">
      <c r="A42" s="10" t="s">
        <v>76</v>
      </c>
      <c r="B42" s="10" t="s">
        <v>77</v>
      </c>
      <c r="C42" s="10" t="s">
        <v>78</v>
      </c>
      <c r="D42" s="45">
        <v>1500000</v>
      </c>
      <c r="E42" s="36">
        <v>8924.25</v>
      </c>
      <c r="F42" s="10">
        <v>1.0864934174444241</v>
      </c>
    </row>
    <row r="43" spans="1:6" x14ac:dyDescent="0.2">
      <c r="A43" s="10" t="s">
        <v>65</v>
      </c>
      <c r="B43" s="10" t="s">
        <v>66</v>
      </c>
      <c r="C43" s="10" t="s">
        <v>67</v>
      </c>
      <c r="D43" s="45">
        <v>6000000</v>
      </c>
      <c r="E43" s="36">
        <v>8805</v>
      </c>
      <c r="F43" s="10">
        <v>1.071975184536309</v>
      </c>
    </row>
    <row r="44" spans="1:6" x14ac:dyDescent="0.2">
      <c r="A44" s="10" t="s">
        <v>90</v>
      </c>
      <c r="B44" s="10" t="s">
        <v>91</v>
      </c>
      <c r="C44" s="10" t="s">
        <v>37</v>
      </c>
      <c r="D44" s="45">
        <v>700000</v>
      </c>
      <c r="E44" s="36">
        <v>8411.9</v>
      </c>
      <c r="F44" s="10">
        <v>1.0241167580693897</v>
      </c>
    </row>
    <row r="45" spans="1:6" x14ac:dyDescent="0.2">
      <c r="A45" s="10" t="s">
        <v>1539</v>
      </c>
      <c r="B45" s="10" t="s">
        <v>1540</v>
      </c>
      <c r="C45" s="10" t="s">
        <v>98</v>
      </c>
      <c r="D45" s="45">
        <v>4500000</v>
      </c>
      <c r="E45" s="36">
        <v>7188.75</v>
      </c>
      <c r="F45" s="10">
        <v>0.87520290832883485</v>
      </c>
    </row>
    <row r="46" spans="1:6" x14ac:dyDescent="0.2">
      <c r="A46" s="10" t="s">
        <v>1473</v>
      </c>
      <c r="B46" s="10" t="s">
        <v>1474</v>
      </c>
      <c r="C46" s="10" t="s">
        <v>37</v>
      </c>
      <c r="D46" s="45">
        <v>2500000</v>
      </c>
      <c r="E46" s="36">
        <v>7036.25</v>
      </c>
      <c r="F46" s="10">
        <v>0.85663661467275454</v>
      </c>
    </row>
    <row r="47" spans="1:6" x14ac:dyDescent="0.2">
      <c r="A47" s="10" t="s">
        <v>18</v>
      </c>
      <c r="B47" s="10" t="s">
        <v>1126</v>
      </c>
      <c r="C47" s="10" t="s">
        <v>19</v>
      </c>
      <c r="D47" s="45">
        <v>3000000</v>
      </c>
      <c r="E47" s="36">
        <v>6235.5</v>
      </c>
      <c r="F47" s="10">
        <v>0.75914835470484432</v>
      </c>
    </row>
    <row r="48" spans="1:6" x14ac:dyDescent="0.2">
      <c r="A48" s="10" t="s">
        <v>1148</v>
      </c>
      <c r="B48" s="10" t="s">
        <v>1149</v>
      </c>
      <c r="C48" s="10" t="s">
        <v>98</v>
      </c>
      <c r="D48" s="45">
        <v>791813</v>
      </c>
      <c r="E48" s="36">
        <v>6016.9869870000002</v>
      </c>
      <c r="F48" s="10">
        <v>0.73254522836364511</v>
      </c>
    </row>
    <row r="49" spans="1:12" x14ac:dyDescent="0.2">
      <c r="A49" s="10" t="s">
        <v>1202</v>
      </c>
      <c r="B49" s="10" t="s">
        <v>1203</v>
      </c>
      <c r="C49" s="10" t="s">
        <v>1204</v>
      </c>
      <c r="D49" s="45">
        <v>2000000</v>
      </c>
      <c r="E49" s="36">
        <v>3611</v>
      </c>
      <c r="F49" s="10">
        <v>0.43962548453839995</v>
      </c>
      <c r="I49" s="2"/>
    </row>
    <row r="50" spans="1:12" x14ac:dyDescent="0.2">
      <c r="A50" s="12" t="s">
        <v>105</v>
      </c>
      <c r="B50" s="10"/>
      <c r="C50" s="10"/>
      <c r="D50" s="45"/>
      <c r="E50" s="37">
        <f xml:space="preserve"> SUM(E8:E49)</f>
        <v>800646.61948700016</v>
      </c>
      <c r="F50" s="12">
        <f>SUM(F8:F49)</f>
        <v>97.475673784548377</v>
      </c>
      <c r="I50" s="2"/>
    </row>
    <row r="51" spans="1:12" x14ac:dyDescent="0.2">
      <c r="A51" s="10"/>
      <c r="B51" s="10"/>
      <c r="C51" s="10"/>
      <c r="D51" s="45"/>
      <c r="E51" s="36"/>
      <c r="F51" s="10"/>
    </row>
    <row r="52" spans="1:12" x14ac:dyDescent="0.2">
      <c r="A52" s="12" t="s">
        <v>105</v>
      </c>
      <c r="B52" s="10"/>
      <c r="C52" s="10"/>
      <c r="D52" s="10"/>
      <c r="E52" s="37">
        <v>800646.61948700016</v>
      </c>
      <c r="F52" s="12">
        <v>97.475673784548377</v>
      </c>
      <c r="I52" s="2"/>
      <c r="J52" s="2"/>
      <c r="L52" s="2"/>
    </row>
    <row r="53" spans="1:12" x14ac:dyDescent="0.2">
      <c r="A53" s="10"/>
      <c r="B53" s="10"/>
      <c r="C53" s="10"/>
      <c r="D53" s="10"/>
      <c r="E53" s="36"/>
      <c r="F53" s="10"/>
      <c r="I53" s="2"/>
      <c r="L53" s="2"/>
    </row>
    <row r="54" spans="1:12" x14ac:dyDescent="0.2">
      <c r="A54" s="12" t="s">
        <v>138</v>
      </c>
      <c r="B54" s="10"/>
      <c r="C54" s="10"/>
      <c r="D54" s="10"/>
      <c r="E54" s="37">
        <v>20734.334756699998</v>
      </c>
      <c r="F54" s="12">
        <v>2.52</v>
      </c>
      <c r="I54" s="2"/>
    </row>
    <row r="55" spans="1:12" x14ac:dyDescent="0.2">
      <c r="A55" s="10"/>
      <c r="B55" s="10"/>
      <c r="C55" s="10"/>
      <c r="D55" s="10"/>
      <c r="E55" s="36"/>
      <c r="F55" s="10"/>
    </row>
    <row r="56" spans="1:12" x14ac:dyDescent="0.2">
      <c r="A56" s="14" t="s">
        <v>139</v>
      </c>
      <c r="B56" s="7"/>
      <c r="C56" s="7"/>
      <c r="D56" s="7"/>
      <c r="E56" s="38">
        <v>821380.95424370014</v>
      </c>
      <c r="F56" s="14">
        <f xml:space="preserve"> ROUND(SUM(F52:F55),2)</f>
        <v>100</v>
      </c>
      <c r="I56" s="2"/>
    </row>
    <row r="58" spans="1:12" x14ac:dyDescent="0.2">
      <c r="A58" s="15" t="s">
        <v>142</v>
      </c>
    </row>
    <row r="59" spans="1:12" x14ac:dyDescent="0.2">
      <c r="A59" s="15" t="s">
        <v>706</v>
      </c>
    </row>
    <row r="60" spans="1:12" x14ac:dyDescent="0.2">
      <c r="A60" s="15" t="s">
        <v>144</v>
      </c>
    </row>
    <row r="61" spans="1:12" x14ac:dyDescent="0.2">
      <c r="A61" s="2" t="s">
        <v>643</v>
      </c>
      <c r="B61" s="16">
        <v>44.332099999999997</v>
      </c>
    </row>
    <row r="62" spans="1:12" x14ac:dyDescent="0.2">
      <c r="A62" s="2" t="s">
        <v>671</v>
      </c>
      <c r="B62" s="16">
        <v>473.85329999999999</v>
      </c>
    </row>
    <row r="63" spans="1:12" x14ac:dyDescent="0.2">
      <c r="A63" s="2" t="s">
        <v>644</v>
      </c>
      <c r="B63" s="16">
        <v>46.583500000000001</v>
      </c>
    </row>
    <row r="64" spans="1:12" x14ac:dyDescent="0.2">
      <c r="A64" s="2" t="s">
        <v>672</v>
      </c>
      <c r="B64" s="16">
        <v>455.12900000000002</v>
      </c>
    </row>
    <row r="66" spans="1:4" x14ac:dyDescent="0.2">
      <c r="A66" s="15" t="s">
        <v>696</v>
      </c>
    </row>
    <row r="67" spans="1:4" x14ac:dyDescent="0.2">
      <c r="A67" s="2" t="s">
        <v>672</v>
      </c>
      <c r="B67" s="16">
        <v>456.7996</v>
      </c>
    </row>
    <row r="68" spans="1:4" x14ac:dyDescent="0.2">
      <c r="A68" s="2" t="s">
        <v>644</v>
      </c>
      <c r="B68" s="16">
        <v>43.066499999999998</v>
      </c>
    </row>
    <row r="69" spans="1:4" x14ac:dyDescent="0.2">
      <c r="A69" s="2" t="s">
        <v>671</v>
      </c>
      <c r="B69" s="16">
        <v>477.66680000000002</v>
      </c>
    </row>
    <row r="70" spans="1:4" x14ac:dyDescent="0.2">
      <c r="A70" s="2" t="s">
        <v>643</v>
      </c>
      <c r="B70" s="16">
        <v>40.612499999999997</v>
      </c>
    </row>
    <row r="72" spans="1:4" x14ac:dyDescent="0.2">
      <c r="A72" s="15" t="s">
        <v>651</v>
      </c>
      <c r="B72" s="47"/>
    </row>
    <row r="73" spans="1:4" x14ac:dyDescent="0.2">
      <c r="A73" s="19" t="s">
        <v>628</v>
      </c>
      <c r="B73" s="20"/>
      <c r="C73" s="32" t="s">
        <v>629</v>
      </c>
      <c r="D73" s="33"/>
    </row>
    <row r="74" spans="1:4" x14ac:dyDescent="0.2">
      <c r="A74" s="34"/>
      <c r="B74" s="35"/>
      <c r="C74" s="21" t="s">
        <v>630</v>
      </c>
      <c r="D74" s="21" t="s">
        <v>631</v>
      </c>
    </row>
    <row r="75" spans="1:4" x14ac:dyDescent="0.2">
      <c r="A75" s="22" t="s">
        <v>643</v>
      </c>
      <c r="B75" s="23"/>
      <c r="C75" s="24">
        <v>4</v>
      </c>
      <c r="D75" s="24">
        <v>4</v>
      </c>
    </row>
    <row r="76" spans="1:4" x14ac:dyDescent="0.2">
      <c r="A76" s="22" t="s">
        <v>644</v>
      </c>
      <c r="B76" s="23"/>
      <c r="C76" s="24">
        <v>4</v>
      </c>
      <c r="D76" s="24">
        <v>4</v>
      </c>
    </row>
    <row r="77" spans="1:4" x14ac:dyDescent="0.2">
      <c r="A77" s="15"/>
      <c r="B77" s="47"/>
    </row>
    <row r="78" spans="1:4" x14ac:dyDescent="0.2">
      <c r="A78" s="15" t="s">
        <v>670</v>
      </c>
      <c r="B78" s="27">
        <v>0.15824734059696824</v>
      </c>
    </row>
  </sheetData>
  <mergeCells count="3">
    <mergeCell ref="A1:E1"/>
    <mergeCell ref="C73:D73"/>
    <mergeCell ref="A74:B7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45" style="2" customWidth="1"/>
    <col min="3" max="3" width="25.5703125" style="2" customWidth="1"/>
    <col min="4" max="4" width="11.140625" style="2" customWidth="1"/>
    <col min="5" max="5" width="24" style="2" customWidth="1"/>
    <col min="6" max="6" width="14.140625" style="2" customWidth="1"/>
    <col min="7" max="10" width="9.140625" style="3"/>
    <col min="11" max="12" width="10" style="3" customWidth="1"/>
    <col min="13" max="16384" width="9.140625" style="3"/>
  </cols>
  <sheetData>
    <row r="1" spans="1:6" x14ac:dyDescent="0.2">
      <c r="A1" s="40" t="s">
        <v>1541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73"/>
      <c r="E6" s="10"/>
      <c r="F6" s="10"/>
    </row>
    <row r="7" spans="1:6" x14ac:dyDescent="0.2">
      <c r="A7" s="12"/>
      <c r="B7" s="10"/>
      <c r="C7" s="10"/>
      <c r="D7" s="73"/>
      <c r="E7" s="36"/>
      <c r="F7" s="36"/>
    </row>
    <row r="8" spans="1:6" x14ac:dyDescent="0.2">
      <c r="A8" s="10" t="s">
        <v>11</v>
      </c>
      <c r="B8" s="10" t="s">
        <v>12</v>
      </c>
      <c r="C8" s="10" t="s">
        <v>10</v>
      </c>
      <c r="D8" s="73">
        <v>13136</v>
      </c>
      <c r="E8" s="36">
        <v>255.40324799999999</v>
      </c>
      <c r="F8" s="36">
        <f>E8/$E$67*100</f>
        <v>2.0668619809043882</v>
      </c>
    </row>
    <row r="9" spans="1:6" ht="22.5" x14ac:dyDescent="0.2">
      <c r="A9" s="10" t="s">
        <v>84</v>
      </c>
      <c r="B9" s="10" t="s">
        <v>1159</v>
      </c>
      <c r="C9" s="58" t="s">
        <v>717</v>
      </c>
      <c r="D9" s="73">
        <v>134100</v>
      </c>
      <c r="E9" s="36">
        <v>198.40094999999999</v>
      </c>
      <c r="F9" s="36">
        <f t="shared" ref="F9:F18" si="0">E9/$E$67*100</f>
        <v>1.6055683854510439</v>
      </c>
    </row>
    <row r="10" spans="1:6" x14ac:dyDescent="0.2">
      <c r="A10" s="10" t="s">
        <v>1357</v>
      </c>
      <c r="B10" s="10" t="s">
        <v>1358</v>
      </c>
      <c r="C10" s="10" t="s">
        <v>67</v>
      </c>
      <c r="D10" s="73">
        <v>54190</v>
      </c>
      <c r="E10" s="36">
        <v>190.613325</v>
      </c>
      <c r="F10" s="36">
        <f t="shared" si="0"/>
        <v>1.5425466887416874</v>
      </c>
    </row>
    <row r="11" spans="1:6" x14ac:dyDescent="0.2">
      <c r="A11" s="10" t="s">
        <v>38</v>
      </c>
      <c r="B11" s="10" t="s">
        <v>39</v>
      </c>
      <c r="C11" s="10" t="s">
        <v>17</v>
      </c>
      <c r="D11" s="73">
        <v>54279</v>
      </c>
      <c r="E11" s="36">
        <v>184.765716</v>
      </c>
      <c r="F11" s="36">
        <f t="shared" si="0"/>
        <v>1.4952246565594878</v>
      </c>
    </row>
    <row r="12" spans="1:6" x14ac:dyDescent="0.2">
      <c r="A12" s="10" t="s">
        <v>53</v>
      </c>
      <c r="B12" s="10" t="s">
        <v>54</v>
      </c>
      <c r="C12" s="10" t="s">
        <v>10</v>
      </c>
      <c r="D12" s="73">
        <v>47385</v>
      </c>
      <c r="E12" s="36">
        <v>171.53370000000001</v>
      </c>
      <c r="F12" s="36">
        <f t="shared" si="0"/>
        <v>1.3881439870093553</v>
      </c>
    </row>
    <row r="13" spans="1:6" x14ac:dyDescent="0.2">
      <c r="A13" s="10" t="s">
        <v>1334</v>
      </c>
      <c r="B13" s="10" t="s">
        <v>1335</v>
      </c>
      <c r="C13" s="10" t="s">
        <v>1211</v>
      </c>
      <c r="D13" s="73">
        <v>27999</v>
      </c>
      <c r="E13" s="36">
        <v>153.85450499999999</v>
      </c>
      <c r="F13" s="36">
        <f t="shared" si="0"/>
        <v>1.2450743264446038</v>
      </c>
    </row>
    <row r="14" spans="1:6" x14ac:dyDescent="0.2">
      <c r="A14" s="10" t="s">
        <v>415</v>
      </c>
      <c r="B14" s="10" t="s">
        <v>416</v>
      </c>
      <c r="C14" s="10" t="s">
        <v>417</v>
      </c>
      <c r="D14" s="73">
        <v>15402</v>
      </c>
      <c r="E14" s="36">
        <v>118.51839</v>
      </c>
      <c r="F14" s="36">
        <f t="shared" si="0"/>
        <v>0.95911526672910141</v>
      </c>
    </row>
    <row r="15" spans="1:6" x14ac:dyDescent="0.2">
      <c r="A15" s="10" t="s">
        <v>1542</v>
      </c>
      <c r="B15" s="10" t="s">
        <v>1543</v>
      </c>
      <c r="C15" s="10" t="s">
        <v>1234</v>
      </c>
      <c r="D15" s="73">
        <v>37307</v>
      </c>
      <c r="E15" s="36">
        <v>102.668864</v>
      </c>
      <c r="F15" s="36">
        <f t="shared" si="0"/>
        <v>0.83085228275657352</v>
      </c>
    </row>
    <row r="16" spans="1:6" x14ac:dyDescent="0.2">
      <c r="A16" s="10" t="s">
        <v>1272</v>
      </c>
      <c r="B16" s="10" t="s">
        <v>1273</v>
      </c>
      <c r="C16" s="10" t="s">
        <v>35</v>
      </c>
      <c r="D16" s="73">
        <v>125455</v>
      </c>
      <c r="E16" s="36">
        <v>86.752132500000002</v>
      </c>
      <c r="F16" s="36">
        <f t="shared" si="0"/>
        <v>0.70204543532911523</v>
      </c>
    </row>
    <row r="17" spans="1:6" x14ac:dyDescent="0.2">
      <c r="A17" s="10" t="s">
        <v>1544</v>
      </c>
      <c r="B17" s="10" t="s">
        <v>1545</v>
      </c>
      <c r="C17" s="10" t="s">
        <v>98</v>
      </c>
      <c r="D17" s="73">
        <v>7506</v>
      </c>
      <c r="E17" s="36">
        <v>73.693907999999993</v>
      </c>
      <c r="F17" s="36">
        <f t="shared" si="0"/>
        <v>0.59637118111147025</v>
      </c>
    </row>
    <row r="18" spans="1:6" x14ac:dyDescent="0.2">
      <c r="A18" s="10" t="s">
        <v>23</v>
      </c>
      <c r="B18" s="10" t="s">
        <v>24</v>
      </c>
      <c r="C18" s="10" t="s">
        <v>25</v>
      </c>
      <c r="D18" s="73">
        <v>30000</v>
      </c>
      <c r="E18" s="36">
        <v>70.694999999999993</v>
      </c>
      <c r="F18" s="36">
        <f t="shared" si="0"/>
        <v>0.57210238665420465</v>
      </c>
    </row>
    <row r="19" spans="1:6" x14ac:dyDescent="0.2">
      <c r="A19" s="12" t="s">
        <v>105</v>
      </c>
      <c r="B19" s="10"/>
      <c r="C19" s="10"/>
      <c r="D19" s="73"/>
      <c r="E19" s="37">
        <f>SUM(E8:E18)</f>
        <v>1606.8997384999998</v>
      </c>
      <c r="F19" s="37">
        <f>SUM(F8:F18)</f>
        <v>13.003906577691032</v>
      </c>
    </row>
    <row r="20" spans="1:6" x14ac:dyDescent="0.2">
      <c r="A20" s="10"/>
      <c r="B20" s="10"/>
      <c r="C20" s="10"/>
      <c r="D20" s="73"/>
      <c r="E20" s="36"/>
      <c r="F20" s="36"/>
    </row>
    <row r="21" spans="1:6" x14ac:dyDescent="0.2">
      <c r="A21" s="12" t="s">
        <v>1384</v>
      </c>
      <c r="B21" s="10"/>
      <c r="C21" s="10"/>
      <c r="D21" s="73"/>
      <c r="E21" s="36"/>
      <c r="F21" s="36"/>
    </row>
    <row r="22" spans="1:6" x14ac:dyDescent="0.2">
      <c r="A22" s="10"/>
      <c r="B22" s="10"/>
      <c r="C22" s="10"/>
      <c r="D22" s="73"/>
      <c r="E22" s="36"/>
      <c r="F22" s="36"/>
    </row>
    <row r="23" spans="1:6" x14ac:dyDescent="0.2">
      <c r="A23" s="30" t="s">
        <v>1546</v>
      </c>
      <c r="B23" s="30" t="s">
        <v>1547</v>
      </c>
      <c r="C23" s="30" t="s">
        <v>67</v>
      </c>
      <c r="D23" s="74">
        <v>10363</v>
      </c>
      <c r="E23" s="61">
        <v>1218.496768</v>
      </c>
      <c r="F23" s="36">
        <f t="shared" ref="F23:F60" si="1">E23/$E$67*100</f>
        <v>9.8607385119631488</v>
      </c>
    </row>
    <row r="24" spans="1:6" x14ac:dyDescent="0.2">
      <c r="A24" s="30" t="s">
        <v>1548</v>
      </c>
      <c r="B24" s="30" t="s">
        <v>1549</v>
      </c>
      <c r="C24" s="30" t="s">
        <v>1442</v>
      </c>
      <c r="D24" s="74">
        <v>642</v>
      </c>
      <c r="E24" s="61">
        <v>1054.160022</v>
      </c>
      <c r="F24" s="36">
        <f t="shared" si="1"/>
        <v>8.5308361907015904</v>
      </c>
    </row>
    <row r="25" spans="1:6" x14ac:dyDescent="0.2">
      <c r="A25" s="30" t="s">
        <v>1550</v>
      </c>
      <c r="B25" s="30" t="s">
        <v>1551</v>
      </c>
      <c r="C25" s="30" t="s">
        <v>30</v>
      </c>
      <c r="D25" s="74">
        <v>29400</v>
      </c>
      <c r="E25" s="61">
        <v>972.04629130000001</v>
      </c>
      <c r="F25" s="36">
        <f t="shared" si="1"/>
        <v>7.866327225278992</v>
      </c>
    </row>
    <row r="26" spans="1:6" x14ac:dyDescent="0.2">
      <c r="A26" s="30" t="s">
        <v>1552</v>
      </c>
      <c r="B26" s="30" t="s">
        <v>1553</v>
      </c>
      <c r="C26" s="30" t="s">
        <v>1442</v>
      </c>
      <c r="D26" s="74">
        <v>146714</v>
      </c>
      <c r="E26" s="61">
        <v>746.3252576000001</v>
      </c>
      <c r="F26" s="36">
        <f t="shared" si="1"/>
        <v>6.0396698648175153</v>
      </c>
    </row>
    <row r="27" spans="1:6" x14ac:dyDescent="0.2">
      <c r="A27" s="30" t="s">
        <v>1554</v>
      </c>
      <c r="B27" s="30" t="s">
        <v>1555</v>
      </c>
      <c r="C27" s="30" t="s">
        <v>98</v>
      </c>
      <c r="D27" s="74">
        <v>109310</v>
      </c>
      <c r="E27" s="61">
        <v>716.81082670000001</v>
      </c>
      <c r="F27" s="36">
        <f t="shared" si="1"/>
        <v>5.8008230388944559</v>
      </c>
    </row>
    <row r="28" spans="1:6" x14ac:dyDescent="0.2">
      <c r="A28" s="30" t="s">
        <v>1556</v>
      </c>
      <c r="B28" s="30" t="s">
        <v>1557</v>
      </c>
      <c r="C28" s="30" t="s">
        <v>98</v>
      </c>
      <c r="D28" s="74">
        <v>89724</v>
      </c>
      <c r="E28" s="61">
        <v>536.40263219999997</v>
      </c>
      <c r="F28" s="36">
        <f t="shared" si="1"/>
        <v>4.3408618161003973</v>
      </c>
    </row>
    <row r="29" spans="1:6" x14ac:dyDescent="0.2">
      <c r="A29" s="30" t="s">
        <v>1558</v>
      </c>
      <c r="B29" s="30" t="s">
        <v>1559</v>
      </c>
      <c r="C29" s="30" t="s">
        <v>103</v>
      </c>
      <c r="D29" s="74">
        <v>19538</v>
      </c>
      <c r="E29" s="61">
        <v>526.86595869999996</v>
      </c>
      <c r="F29" s="36">
        <f t="shared" si="1"/>
        <v>4.2636858677293397</v>
      </c>
    </row>
    <row r="30" spans="1:6" x14ac:dyDescent="0.2">
      <c r="A30" s="30" t="s">
        <v>1560</v>
      </c>
      <c r="B30" s="30" t="s">
        <v>1561</v>
      </c>
      <c r="C30" s="30" t="s">
        <v>10</v>
      </c>
      <c r="D30" s="74">
        <v>627000</v>
      </c>
      <c r="E30" s="61">
        <v>441.11693070000001</v>
      </c>
      <c r="F30" s="36">
        <f t="shared" si="1"/>
        <v>3.5697580995409499</v>
      </c>
    </row>
    <row r="31" spans="1:6" x14ac:dyDescent="0.2">
      <c r="A31" s="30" t="s">
        <v>1562</v>
      </c>
      <c r="B31" s="30" t="s">
        <v>1563</v>
      </c>
      <c r="C31" s="30" t="s">
        <v>37</v>
      </c>
      <c r="D31" s="74">
        <v>101700</v>
      </c>
      <c r="E31" s="61">
        <v>307.00965159999998</v>
      </c>
      <c r="F31" s="36">
        <f t="shared" si="1"/>
        <v>2.4844890643784692</v>
      </c>
    </row>
    <row r="32" spans="1:6" x14ac:dyDescent="0.2">
      <c r="A32" s="30" t="s">
        <v>1564</v>
      </c>
      <c r="B32" s="30" t="s">
        <v>1565</v>
      </c>
      <c r="C32" s="30" t="s">
        <v>10</v>
      </c>
      <c r="D32" s="74">
        <v>19342</v>
      </c>
      <c r="E32" s="61">
        <v>299.05360839999997</v>
      </c>
      <c r="F32" s="36">
        <f t="shared" si="1"/>
        <v>2.4201044360024317</v>
      </c>
    </row>
    <row r="33" spans="1:6" x14ac:dyDescent="0.2">
      <c r="A33" s="30" t="s">
        <v>1566</v>
      </c>
      <c r="B33" s="30" t="s">
        <v>1567</v>
      </c>
      <c r="C33" s="30" t="s">
        <v>60</v>
      </c>
      <c r="D33" s="74">
        <v>594</v>
      </c>
      <c r="E33" s="61">
        <v>263.88171019999999</v>
      </c>
      <c r="F33" s="36">
        <f t="shared" si="1"/>
        <v>2.1354743079399277</v>
      </c>
    </row>
    <row r="34" spans="1:6" x14ac:dyDescent="0.2">
      <c r="A34" s="30" t="s">
        <v>1568</v>
      </c>
      <c r="B34" s="30" t="s">
        <v>1569</v>
      </c>
      <c r="C34" s="30" t="s">
        <v>10</v>
      </c>
      <c r="D34" s="74">
        <v>131360</v>
      </c>
      <c r="E34" s="61">
        <v>221.88244359999999</v>
      </c>
      <c r="F34" s="36">
        <f t="shared" si="1"/>
        <v>1.79559340179966</v>
      </c>
    </row>
    <row r="35" spans="1:6" x14ac:dyDescent="0.2">
      <c r="A35" s="30" t="s">
        <v>1570</v>
      </c>
      <c r="B35" s="30" t="s">
        <v>1571</v>
      </c>
      <c r="C35" s="30" t="s">
        <v>1572</v>
      </c>
      <c r="D35" s="74">
        <v>3660</v>
      </c>
      <c r="E35" s="61">
        <v>218.84210530000001</v>
      </c>
      <c r="F35" s="36">
        <f t="shared" si="1"/>
        <v>1.7709893308234075</v>
      </c>
    </row>
    <row r="36" spans="1:6" x14ac:dyDescent="0.2">
      <c r="A36" s="30" t="s">
        <v>1573</v>
      </c>
      <c r="B36" s="30" t="s">
        <v>1574</v>
      </c>
      <c r="C36" s="30" t="s">
        <v>10</v>
      </c>
      <c r="D36" s="74">
        <v>195429</v>
      </c>
      <c r="E36" s="61">
        <v>206.03828379999999</v>
      </c>
      <c r="F36" s="36">
        <f t="shared" si="1"/>
        <v>1.6673738440358774</v>
      </c>
    </row>
    <row r="37" spans="1:6" x14ac:dyDescent="0.2">
      <c r="A37" s="30" t="s">
        <v>1575</v>
      </c>
      <c r="B37" s="30" t="s">
        <v>1576</v>
      </c>
      <c r="C37" s="30" t="s">
        <v>10</v>
      </c>
      <c r="D37" s="74">
        <v>43451</v>
      </c>
      <c r="E37" s="61">
        <v>183.66681670000003</v>
      </c>
      <c r="F37" s="36">
        <f t="shared" si="1"/>
        <v>1.4863317658002739</v>
      </c>
    </row>
    <row r="38" spans="1:6" x14ac:dyDescent="0.2">
      <c r="A38" s="30" t="s">
        <v>1577</v>
      </c>
      <c r="B38" s="30" t="s">
        <v>1578</v>
      </c>
      <c r="C38" s="30" t="s">
        <v>1442</v>
      </c>
      <c r="D38" s="74">
        <v>16010</v>
      </c>
      <c r="E38" s="61">
        <v>172.92950350000001</v>
      </c>
      <c r="F38" s="36">
        <f t="shared" si="1"/>
        <v>1.3994395880228681</v>
      </c>
    </row>
    <row r="39" spans="1:6" x14ac:dyDescent="0.2">
      <c r="A39" s="30" t="s">
        <v>1579</v>
      </c>
      <c r="B39" s="30" t="s">
        <v>1580</v>
      </c>
      <c r="C39" s="30" t="s">
        <v>37</v>
      </c>
      <c r="D39" s="74">
        <v>87300</v>
      </c>
      <c r="E39" s="61">
        <v>157.31299279999999</v>
      </c>
      <c r="F39" s="36">
        <f t="shared" si="1"/>
        <v>1.2730622905806031</v>
      </c>
    </row>
    <row r="40" spans="1:6" x14ac:dyDescent="0.2">
      <c r="A40" s="30" t="s">
        <v>1581</v>
      </c>
      <c r="B40" s="30" t="s">
        <v>1582</v>
      </c>
      <c r="C40" s="30" t="s">
        <v>86</v>
      </c>
      <c r="D40" s="74">
        <v>2000</v>
      </c>
      <c r="E40" s="61">
        <v>155.9696021</v>
      </c>
      <c r="F40" s="36">
        <f t="shared" si="1"/>
        <v>1.2621908424487822</v>
      </c>
    </row>
    <row r="41" spans="1:6" x14ac:dyDescent="0.2">
      <c r="A41" s="30" t="s">
        <v>1583</v>
      </c>
      <c r="B41" s="30" t="s">
        <v>1584</v>
      </c>
      <c r="C41" s="30" t="s">
        <v>10</v>
      </c>
      <c r="D41" s="74">
        <v>5267</v>
      </c>
      <c r="E41" s="61">
        <v>155.7170065</v>
      </c>
      <c r="F41" s="36">
        <f t="shared" si="1"/>
        <v>1.2601467014824006</v>
      </c>
    </row>
    <row r="42" spans="1:6" x14ac:dyDescent="0.2">
      <c r="A42" s="30" t="s">
        <v>1585</v>
      </c>
      <c r="B42" s="30" t="s">
        <v>1586</v>
      </c>
      <c r="C42" s="30" t="s">
        <v>30</v>
      </c>
      <c r="D42" s="74">
        <v>6200</v>
      </c>
      <c r="E42" s="61">
        <v>151.26568</v>
      </c>
      <c r="F42" s="36">
        <f t="shared" si="1"/>
        <v>1.2241241466422126</v>
      </c>
    </row>
    <row r="43" spans="1:6" x14ac:dyDescent="0.2">
      <c r="A43" s="30" t="s">
        <v>1587</v>
      </c>
      <c r="B43" s="30" t="s">
        <v>1588</v>
      </c>
      <c r="C43" s="30" t="s">
        <v>37</v>
      </c>
      <c r="D43" s="74">
        <v>235000</v>
      </c>
      <c r="E43" s="61">
        <v>148.24141420000001</v>
      </c>
      <c r="F43" s="36">
        <f t="shared" si="1"/>
        <v>1.1996501430768021</v>
      </c>
    </row>
    <row r="44" spans="1:6" x14ac:dyDescent="0.2">
      <c r="A44" s="30" t="s">
        <v>1589</v>
      </c>
      <c r="B44" s="30" t="s">
        <v>1590</v>
      </c>
      <c r="C44" s="30" t="s">
        <v>67</v>
      </c>
      <c r="D44" s="74">
        <v>37521</v>
      </c>
      <c r="E44" s="61">
        <v>147.21607850000001</v>
      </c>
      <c r="F44" s="36">
        <f t="shared" si="1"/>
        <v>1.1913525689754969</v>
      </c>
    </row>
    <row r="45" spans="1:6" x14ac:dyDescent="0.2">
      <c r="A45" s="30" t="s">
        <v>1412</v>
      </c>
      <c r="B45" s="30" t="s">
        <v>1413</v>
      </c>
      <c r="C45" s="30" t="s">
        <v>46</v>
      </c>
      <c r="D45" s="74">
        <v>323</v>
      </c>
      <c r="E45" s="61">
        <v>139.80374880000002</v>
      </c>
      <c r="F45" s="36">
        <f t="shared" si="1"/>
        <v>1.1313679659337283</v>
      </c>
    </row>
    <row r="46" spans="1:6" x14ac:dyDescent="0.2">
      <c r="A46" s="30" t="s">
        <v>1591</v>
      </c>
      <c r="B46" s="30" t="s">
        <v>1592</v>
      </c>
      <c r="C46" s="30" t="s">
        <v>67</v>
      </c>
      <c r="D46" s="74">
        <v>300100</v>
      </c>
      <c r="E46" s="61">
        <v>131.82585499999999</v>
      </c>
      <c r="F46" s="36">
        <f t="shared" si="1"/>
        <v>1.0668065106192959</v>
      </c>
    </row>
    <row r="47" spans="1:6" x14ac:dyDescent="0.2">
      <c r="A47" s="30" t="s">
        <v>1593</v>
      </c>
      <c r="B47" s="30" t="s">
        <v>1594</v>
      </c>
      <c r="C47" s="30" t="s">
        <v>1442</v>
      </c>
      <c r="D47" s="74">
        <v>11700</v>
      </c>
      <c r="E47" s="61">
        <v>128.7140685</v>
      </c>
      <c r="F47" s="36">
        <f t="shared" si="1"/>
        <v>1.04162424195237</v>
      </c>
    </row>
    <row r="48" spans="1:6" x14ac:dyDescent="0.2">
      <c r="A48" s="30" t="s">
        <v>1595</v>
      </c>
      <c r="B48" s="30" t="s">
        <v>1596</v>
      </c>
      <c r="C48" s="30" t="s">
        <v>67</v>
      </c>
      <c r="D48" s="74">
        <v>1925400</v>
      </c>
      <c r="E48" s="61">
        <v>119.40732250000001</v>
      </c>
      <c r="F48" s="36">
        <f t="shared" si="1"/>
        <v>0.96630899195471154</v>
      </c>
    </row>
    <row r="49" spans="1:13" x14ac:dyDescent="0.2">
      <c r="A49" s="30" t="s">
        <v>1597</v>
      </c>
      <c r="B49" s="30" t="s">
        <v>1598</v>
      </c>
      <c r="C49" s="30" t="s">
        <v>17</v>
      </c>
      <c r="D49" s="74">
        <v>149000</v>
      </c>
      <c r="E49" s="61">
        <v>114.6543458</v>
      </c>
      <c r="F49" s="36">
        <f t="shared" si="1"/>
        <v>0.92784531964716732</v>
      </c>
    </row>
    <row r="50" spans="1:13" x14ac:dyDescent="0.2">
      <c r="A50" s="30" t="s">
        <v>1372</v>
      </c>
      <c r="B50" s="30" t="s">
        <v>1373</v>
      </c>
      <c r="C50" s="30" t="s">
        <v>30</v>
      </c>
      <c r="D50" s="74">
        <v>4500</v>
      </c>
      <c r="E50" s="61">
        <v>104.23441960000001</v>
      </c>
      <c r="F50" s="36">
        <f t="shared" si="1"/>
        <v>0.84352161008099336</v>
      </c>
    </row>
    <row r="51" spans="1:13" x14ac:dyDescent="0.2">
      <c r="A51" s="30" t="s">
        <v>1599</v>
      </c>
      <c r="B51" s="30" t="s">
        <v>1600</v>
      </c>
      <c r="C51" s="30" t="s">
        <v>46</v>
      </c>
      <c r="D51" s="74">
        <v>2997</v>
      </c>
      <c r="E51" s="61">
        <v>102.2725902</v>
      </c>
      <c r="F51" s="36">
        <f t="shared" si="1"/>
        <v>0.82764541965807248</v>
      </c>
    </row>
    <row r="52" spans="1:13" ht="22.5" x14ac:dyDescent="0.2">
      <c r="A52" s="30" t="s">
        <v>1601</v>
      </c>
      <c r="B52" s="30" t="s">
        <v>1602</v>
      </c>
      <c r="C52" s="58" t="s">
        <v>717</v>
      </c>
      <c r="D52" s="74">
        <v>117000</v>
      </c>
      <c r="E52" s="61">
        <v>99.034522499999994</v>
      </c>
      <c r="F52" s="36">
        <f t="shared" si="1"/>
        <v>0.80144121484418318</v>
      </c>
    </row>
    <row r="53" spans="1:13" x14ac:dyDescent="0.2">
      <c r="A53" s="30" t="s">
        <v>1603</v>
      </c>
      <c r="B53" s="30" t="s">
        <v>1604</v>
      </c>
      <c r="C53" s="30" t="s">
        <v>22</v>
      </c>
      <c r="D53" s="74">
        <v>184500</v>
      </c>
      <c r="E53" s="61">
        <v>84.935710500000013</v>
      </c>
      <c r="F53" s="61">
        <f t="shared" si="1"/>
        <v>0.68734596066511922</v>
      </c>
      <c r="G53" s="67"/>
    </row>
    <row r="54" spans="1:13" x14ac:dyDescent="0.2">
      <c r="A54" s="30" t="s">
        <v>1605</v>
      </c>
      <c r="B54" s="30" t="s">
        <v>1606</v>
      </c>
      <c r="C54" s="30" t="s">
        <v>22</v>
      </c>
      <c r="D54" s="74">
        <v>95800</v>
      </c>
      <c r="E54" s="61">
        <v>81.006224900000007</v>
      </c>
      <c r="F54" s="61">
        <f t="shared" si="1"/>
        <v>0.65554642618484005</v>
      </c>
      <c r="G54" s="67"/>
    </row>
    <row r="55" spans="1:13" x14ac:dyDescent="0.2">
      <c r="A55" s="30" t="s">
        <v>1607</v>
      </c>
      <c r="B55" s="30" t="s">
        <v>1608</v>
      </c>
      <c r="C55" s="30" t="s">
        <v>67</v>
      </c>
      <c r="D55" s="74">
        <v>154700</v>
      </c>
      <c r="E55" s="61">
        <v>76.383104099999997</v>
      </c>
      <c r="F55" s="36">
        <f t="shared" si="1"/>
        <v>0.61813361844071812</v>
      </c>
    </row>
    <row r="56" spans="1:13" x14ac:dyDescent="0.2">
      <c r="A56" s="30" t="s">
        <v>1609</v>
      </c>
      <c r="B56" s="30" t="s">
        <v>1610</v>
      </c>
      <c r="C56" s="30" t="s">
        <v>22</v>
      </c>
      <c r="D56" s="74">
        <v>6612</v>
      </c>
      <c r="E56" s="61">
        <v>65.074908100000002</v>
      </c>
      <c r="F56" s="61">
        <f t="shared" si="1"/>
        <v>0.52662154657773586</v>
      </c>
      <c r="G56" s="67"/>
    </row>
    <row r="57" spans="1:13" x14ac:dyDescent="0.2">
      <c r="A57" s="30" t="s">
        <v>1611</v>
      </c>
      <c r="B57" s="30" t="s">
        <v>1612</v>
      </c>
      <c r="C57" s="30" t="s">
        <v>60</v>
      </c>
      <c r="D57" s="74">
        <v>95100</v>
      </c>
      <c r="E57" s="61">
        <v>58.498031600000004</v>
      </c>
      <c r="F57" s="36">
        <f t="shared" si="1"/>
        <v>0.47339788518188114</v>
      </c>
    </row>
    <row r="58" spans="1:13" x14ac:dyDescent="0.2">
      <c r="A58" s="30" t="s">
        <v>1613</v>
      </c>
      <c r="B58" s="30" t="s">
        <v>1614</v>
      </c>
      <c r="C58" s="30" t="s">
        <v>1249</v>
      </c>
      <c r="D58" s="74">
        <v>2084</v>
      </c>
      <c r="E58" s="61">
        <v>55.858759200000001</v>
      </c>
      <c r="F58" s="36">
        <f t="shared" si="1"/>
        <v>0.45203945758345732</v>
      </c>
    </row>
    <row r="59" spans="1:13" x14ac:dyDescent="0.2">
      <c r="A59" s="30" t="s">
        <v>1615</v>
      </c>
      <c r="B59" s="30" t="s">
        <v>1616</v>
      </c>
      <c r="C59" s="30" t="s">
        <v>1393</v>
      </c>
      <c r="D59" s="74">
        <v>5500</v>
      </c>
      <c r="E59" s="61">
        <v>53.158385199999998</v>
      </c>
      <c r="F59" s="36">
        <f t="shared" si="1"/>
        <v>0.43018656260843841</v>
      </c>
    </row>
    <row r="60" spans="1:13" x14ac:dyDescent="0.2">
      <c r="A60" s="30" t="s">
        <v>1617</v>
      </c>
      <c r="B60" s="30" t="s">
        <v>1618</v>
      </c>
      <c r="C60" s="30" t="s">
        <v>60</v>
      </c>
      <c r="D60" s="74">
        <v>32</v>
      </c>
      <c r="E60" s="61">
        <v>0.17263689999999998</v>
      </c>
      <c r="F60" s="36">
        <f t="shared" si="1"/>
        <v>1.3970716813718547E-3</v>
      </c>
    </row>
    <row r="61" spans="1:13" x14ac:dyDescent="0.2">
      <c r="A61" s="12" t="s">
        <v>105</v>
      </c>
      <c r="B61" s="10"/>
      <c r="C61" s="10"/>
      <c r="D61" s="73"/>
      <c r="E61" s="37">
        <f>SUM(E23:E60)</f>
        <v>10416.286217799998</v>
      </c>
      <c r="F61" s="37">
        <f>SUM(F23:F60)</f>
        <v>84.294252850649698</v>
      </c>
      <c r="H61" s="2"/>
      <c r="I61" s="2"/>
    </row>
    <row r="62" spans="1:13" x14ac:dyDescent="0.2">
      <c r="A62" s="10"/>
      <c r="B62" s="10"/>
      <c r="C62" s="10"/>
      <c r="D62" s="73"/>
      <c r="E62" s="36"/>
      <c r="F62" s="36"/>
      <c r="I62" s="2"/>
    </row>
    <row r="63" spans="1:13" x14ac:dyDescent="0.2">
      <c r="A63" s="12" t="s">
        <v>105</v>
      </c>
      <c r="B63" s="10"/>
      <c r="C63" s="10"/>
      <c r="D63" s="73"/>
      <c r="E63" s="37">
        <f>E61+E19</f>
        <v>12023.185956299998</v>
      </c>
      <c r="F63" s="37">
        <f>F61+F19</f>
        <v>97.298159428340725</v>
      </c>
      <c r="G63" s="28"/>
      <c r="H63" s="28"/>
      <c r="I63" s="28"/>
      <c r="J63" s="28"/>
      <c r="M63" s="2"/>
    </row>
    <row r="64" spans="1:13" x14ac:dyDescent="0.2">
      <c r="A64" s="10"/>
      <c r="B64" s="10"/>
      <c r="C64" s="10"/>
      <c r="D64" s="10"/>
      <c r="E64" s="36"/>
      <c r="F64" s="36"/>
      <c r="K64" s="28"/>
      <c r="L64" s="28"/>
      <c r="M64" s="2"/>
    </row>
    <row r="65" spans="1:10" x14ac:dyDescent="0.2">
      <c r="A65" s="12" t="s">
        <v>138</v>
      </c>
      <c r="B65" s="10"/>
      <c r="C65" s="10"/>
      <c r="D65" s="10"/>
      <c r="E65" s="37">
        <v>333.86789440000001</v>
      </c>
      <c r="F65" s="37">
        <f>E65/$E$67*100</f>
        <v>2.701840571659297</v>
      </c>
      <c r="I65" s="28"/>
      <c r="J65" s="28"/>
    </row>
    <row r="66" spans="1:10" x14ac:dyDescent="0.2">
      <c r="A66" s="10"/>
      <c r="B66" s="10"/>
      <c r="C66" s="10"/>
      <c r="D66" s="10"/>
      <c r="E66" s="36"/>
      <c r="F66" s="36"/>
    </row>
    <row r="67" spans="1:10" x14ac:dyDescent="0.2">
      <c r="A67" s="14" t="s">
        <v>139</v>
      </c>
      <c r="B67" s="7"/>
      <c r="C67" s="7"/>
      <c r="D67" s="7"/>
      <c r="E67" s="38">
        <f>E63+E65</f>
        <v>12357.053850699998</v>
      </c>
      <c r="F67" s="38">
        <f>F63+F65</f>
        <v>100.00000000000003</v>
      </c>
      <c r="I67" s="28"/>
      <c r="J67" s="28"/>
    </row>
    <row r="68" spans="1:10" x14ac:dyDescent="0.2">
      <c r="E68" s="28"/>
      <c r="F68" s="28"/>
    </row>
    <row r="69" spans="1:10" x14ac:dyDescent="0.2">
      <c r="A69" s="15" t="s">
        <v>142</v>
      </c>
      <c r="E69" s="28"/>
      <c r="F69" s="28"/>
    </row>
    <row r="70" spans="1:10" x14ac:dyDescent="0.2">
      <c r="A70" s="15" t="s">
        <v>706</v>
      </c>
    </row>
    <row r="71" spans="1:10" x14ac:dyDescent="0.2">
      <c r="A71" s="15" t="s">
        <v>144</v>
      </c>
    </row>
    <row r="72" spans="1:10" x14ac:dyDescent="0.2">
      <c r="A72" s="2" t="s">
        <v>644</v>
      </c>
      <c r="B72" s="16">
        <v>15.538500000000001</v>
      </c>
    </row>
    <row r="73" spans="1:10" x14ac:dyDescent="0.2">
      <c r="A73" s="2" t="s">
        <v>671</v>
      </c>
      <c r="B73" s="16">
        <v>22.4085</v>
      </c>
    </row>
    <row r="74" spans="1:10" x14ac:dyDescent="0.2">
      <c r="A74" s="2" t="s">
        <v>672</v>
      </c>
      <c r="B74" s="16">
        <v>21.7105</v>
      </c>
    </row>
    <row r="75" spans="1:10" x14ac:dyDescent="0.2">
      <c r="A75" s="2" t="s">
        <v>643</v>
      </c>
      <c r="B75" s="16">
        <v>15.061400000000001</v>
      </c>
    </row>
    <row r="77" spans="1:10" x14ac:dyDescent="0.2">
      <c r="A77" s="15" t="s">
        <v>696</v>
      </c>
    </row>
    <row r="78" spans="1:10" x14ac:dyDescent="0.2">
      <c r="A78" s="2" t="s">
        <v>672</v>
      </c>
      <c r="B78" s="16">
        <v>22.441500000000001</v>
      </c>
    </row>
    <row r="79" spans="1:10" x14ac:dyDescent="0.2">
      <c r="A79" s="2" t="s">
        <v>643</v>
      </c>
      <c r="B79" s="16">
        <v>14.3222</v>
      </c>
    </row>
    <row r="80" spans="1:10" x14ac:dyDescent="0.2">
      <c r="A80" s="2" t="s">
        <v>671</v>
      </c>
      <c r="B80" s="16">
        <v>23.243400000000001</v>
      </c>
    </row>
    <row r="81" spans="1:4" x14ac:dyDescent="0.2">
      <c r="A81" s="2" t="s">
        <v>644</v>
      </c>
      <c r="B81" s="16">
        <v>14.856299999999999</v>
      </c>
    </row>
    <row r="83" spans="1:4" x14ac:dyDescent="0.2">
      <c r="A83" s="15" t="s">
        <v>651</v>
      </c>
      <c r="B83" s="47"/>
    </row>
    <row r="84" spans="1:4" x14ac:dyDescent="0.2">
      <c r="A84" s="19" t="s">
        <v>628</v>
      </c>
      <c r="B84" s="20"/>
      <c r="C84" s="32" t="s">
        <v>629</v>
      </c>
      <c r="D84" s="33"/>
    </row>
    <row r="85" spans="1:4" x14ac:dyDescent="0.2">
      <c r="A85" s="34"/>
      <c r="B85" s="35"/>
      <c r="C85" s="21" t="s">
        <v>630</v>
      </c>
      <c r="D85" s="21" t="s">
        <v>631</v>
      </c>
    </row>
    <row r="86" spans="1:4" x14ac:dyDescent="0.2">
      <c r="A86" s="22" t="s">
        <v>643</v>
      </c>
      <c r="B86" s="23"/>
      <c r="C86" s="24">
        <v>0.90283127500000004</v>
      </c>
      <c r="D86" s="24">
        <v>0.83645610000000004</v>
      </c>
    </row>
    <row r="87" spans="1:4" x14ac:dyDescent="0.2">
      <c r="A87" s="22" t="s">
        <v>644</v>
      </c>
      <c r="B87" s="23"/>
      <c r="C87" s="24">
        <v>0.90283127500000004</v>
      </c>
      <c r="D87" s="24">
        <v>0.83645610000000004</v>
      </c>
    </row>
    <row r="88" spans="1:4" x14ac:dyDescent="0.2">
      <c r="A88" s="15"/>
      <c r="B88" s="47"/>
    </row>
    <row r="89" spans="1:4" x14ac:dyDescent="0.2">
      <c r="A89" s="15" t="s">
        <v>670</v>
      </c>
      <c r="B89" s="27">
        <v>0.1295668836376081</v>
      </c>
    </row>
  </sheetData>
  <mergeCells count="3">
    <mergeCell ref="A1:E1"/>
    <mergeCell ref="C84:D84"/>
    <mergeCell ref="A85:B8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9.140625" style="2" customWidth="1"/>
    <col min="3" max="3" width="20" style="2" customWidth="1"/>
    <col min="4" max="4" width="11.5703125" style="2" customWidth="1"/>
    <col min="5" max="5" width="24" style="2" customWidth="1"/>
    <col min="6" max="6" width="14.140625" style="2" customWidth="1"/>
    <col min="7" max="7" width="10" style="3" customWidth="1"/>
    <col min="8" max="8" width="9.28515625" style="3" customWidth="1"/>
    <col min="9" max="16384" width="9.140625" style="3"/>
  </cols>
  <sheetData>
    <row r="1" spans="1:6" x14ac:dyDescent="0.2">
      <c r="A1" s="40" t="s">
        <v>1619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45">
        <v>5300000</v>
      </c>
      <c r="E8" s="36">
        <v>103047.9</v>
      </c>
      <c r="F8" s="36">
        <f>E8/$E$76*100</f>
        <v>8.6977062408308878</v>
      </c>
    </row>
    <row r="9" spans="1:6" x14ac:dyDescent="0.2">
      <c r="A9" s="10" t="s">
        <v>28</v>
      </c>
      <c r="B9" s="10" t="s">
        <v>29</v>
      </c>
      <c r="C9" s="10" t="s">
        <v>30</v>
      </c>
      <c r="D9" s="45">
        <v>5100000</v>
      </c>
      <c r="E9" s="36">
        <v>61174.5</v>
      </c>
      <c r="F9" s="36">
        <f t="shared" ref="F9:F58" si="0">E9/$E$76*100</f>
        <v>5.1634029459087394</v>
      </c>
    </row>
    <row r="10" spans="1:6" x14ac:dyDescent="0.2">
      <c r="A10" s="10" t="s">
        <v>33</v>
      </c>
      <c r="B10" s="10" t="s">
        <v>34</v>
      </c>
      <c r="C10" s="10" t="s">
        <v>35</v>
      </c>
      <c r="D10" s="45">
        <v>13300000</v>
      </c>
      <c r="E10" s="36">
        <v>54470.15</v>
      </c>
      <c r="F10" s="36">
        <f t="shared" si="0"/>
        <v>4.5975256516046867</v>
      </c>
    </row>
    <row r="11" spans="1:6" x14ac:dyDescent="0.2">
      <c r="A11" s="10" t="s">
        <v>53</v>
      </c>
      <c r="B11" s="10" t="s">
        <v>54</v>
      </c>
      <c r="C11" s="10" t="s">
        <v>10</v>
      </c>
      <c r="D11" s="45">
        <v>14200000</v>
      </c>
      <c r="E11" s="36">
        <v>51404</v>
      </c>
      <c r="F11" s="36">
        <f t="shared" si="0"/>
        <v>4.3387288009136622</v>
      </c>
    </row>
    <row r="12" spans="1:6" x14ac:dyDescent="0.2">
      <c r="A12" s="10" t="s">
        <v>1363</v>
      </c>
      <c r="B12" s="10" t="s">
        <v>1364</v>
      </c>
      <c r="C12" s="10" t="s">
        <v>70</v>
      </c>
      <c r="D12" s="45">
        <v>3300000</v>
      </c>
      <c r="E12" s="36">
        <v>46229.7</v>
      </c>
      <c r="F12" s="36">
        <f t="shared" si="0"/>
        <v>3.9019946083495127</v>
      </c>
    </row>
    <row r="13" spans="1:6" x14ac:dyDescent="0.2">
      <c r="A13" s="10" t="s">
        <v>418</v>
      </c>
      <c r="B13" s="10" t="s">
        <v>419</v>
      </c>
      <c r="C13" s="10" t="s">
        <v>10</v>
      </c>
      <c r="D13" s="45">
        <v>15700000</v>
      </c>
      <c r="E13" s="36">
        <v>44619.4</v>
      </c>
      <c r="F13" s="36">
        <f t="shared" si="0"/>
        <v>3.7660780456674008</v>
      </c>
    </row>
    <row r="14" spans="1:6" x14ac:dyDescent="0.2">
      <c r="A14" s="10" t="s">
        <v>15</v>
      </c>
      <c r="B14" s="10" t="s">
        <v>16</v>
      </c>
      <c r="C14" s="10" t="s">
        <v>17</v>
      </c>
      <c r="D14" s="45">
        <v>5000000</v>
      </c>
      <c r="E14" s="36">
        <v>43665</v>
      </c>
      <c r="F14" s="36">
        <f t="shared" si="0"/>
        <v>3.6855223930413015</v>
      </c>
    </row>
    <row r="15" spans="1:6" x14ac:dyDescent="0.2">
      <c r="A15" s="10" t="s">
        <v>8</v>
      </c>
      <c r="B15" s="10" t="s">
        <v>9</v>
      </c>
      <c r="C15" s="10" t="s">
        <v>10</v>
      </c>
      <c r="D15" s="45">
        <v>3250000</v>
      </c>
      <c r="E15" s="36">
        <v>39360.75</v>
      </c>
      <c r="F15" s="36">
        <f t="shared" si="0"/>
        <v>3.3222243337203805</v>
      </c>
    </row>
    <row r="16" spans="1:6" x14ac:dyDescent="0.2">
      <c r="A16" s="10" t="s">
        <v>13</v>
      </c>
      <c r="B16" s="10" t="s">
        <v>14</v>
      </c>
      <c r="C16" s="10" t="s">
        <v>10</v>
      </c>
      <c r="D16" s="45">
        <v>7200000</v>
      </c>
      <c r="E16" s="36">
        <v>37245.599999999999</v>
      </c>
      <c r="F16" s="36">
        <f t="shared" si="0"/>
        <v>3.1436961603631999</v>
      </c>
    </row>
    <row r="17" spans="1:6" x14ac:dyDescent="0.2">
      <c r="A17" s="10" t="s">
        <v>1152</v>
      </c>
      <c r="B17" s="10" t="s">
        <v>1153</v>
      </c>
      <c r="C17" s="10" t="s">
        <v>30</v>
      </c>
      <c r="D17" s="45">
        <v>3100000</v>
      </c>
      <c r="E17" s="36">
        <v>32635.25</v>
      </c>
      <c r="F17" s="36">
        <f t="shared" si="0"/>
        <v>2.7545618842895028</v>
      </c>
    </row>
    <row r="18" spans="1:6" x14ac:dyDescent="0.2">
      <c r="A18" s="10" t="s">
        <v>45</v>
      </c>
      <c r="B18" s="10" t="s">
        <v>1129</v>
      </c>
      <c r="C18" s="10" t="s">
        <v>46</v>
      </c>
      <c r="D18" s="45">
        <v>1300000</v>
      </c>
      <c r="E18" s="36">
        <v>27428.05</v>
      </c>
      <c r="F18" s="36">
        <f t="shared" si="0"/>
        <v>2.3150507837502916</v>
      </c>
    </row>
    <row r="19" spans="1:6" x14ac:dyDescent="0.2">
      <c r="A19" s="10" t="s">
        <v>68</v>
      </c>
      <c r="B19" s="10" t="s">
        <v>69</v>
      </c>
      <c r="C19" s="10" t="s">
        <v>70</v>
      </c>
      <c r="D19" s="45">
        <v>4200000</v>
      </c>
      <c r="E19" s="36">
        <v>26985</v>
      </c>
      <c r="F19" s="36">
        <f t="shared" si="0"/>
        <v>2.2776553710344563</v>
      </c>
    </row>
    <row r="20" spans="1:6" x14ac:dyDescent="0.2">
      <c r="A20" s="10" t="s">
        <v>38</v>
      </c>
      <c r="B20" s="10" t="s">
        <v>39</v>
      </c>
      <c r="C20" s="10" t="s">
        <v>17</v>
      </c>
      <c r="D20" s="45">
        <v>7600000</v>
      </c>
      <c r="E20" s="36">
        <v>25870.400000000001</v>
      </c>
      <c r="F20" s="36">
        <f t="shared" si="0"/>
        <v>2.1835781178732554</v>
      </c>
    </row>
    <row r="21" spans="1:6" x14ac:dyDescent="0.2">
      <c r="A21" s="10" t="s">
        <v>82</v>
      </c>
      <c r="B21" s="10" t="s">
        <v>83</v>
      </c>
      <c r="C21" s="10" t="s">
        <v>46</v>
      </c>
      <c r="D21" s="45">
        <v>6200000</v>
      </c>
      <c r="E21" s="36">
        <v>25565.7</v>
      </c>
      <c r="F21" s="36">
        <f t="shared" si="0"/>
        <v>2.1578600674172912</v>
      </c>
    </row>
    <row r="22" spans="1:6" x14ac:dyDescent="0.2">
      <c r="A22" s="10" t="s">
        <v>1272</v>
      </c>
      <c r="B22" s="10" t="s">
        <v>1273</v>
      </c>
      <c r="C22" s="10" t="s">
        <v>35</v>
      </c>
      <c r="D22" s="45">
        <v>34000000</v>
      </c>
      <c r="E22" s="36">
        <v>23511</v>
      </c>
      <c r="F22" s="36">
        <f t="shared" si="0"/>
        <v>1.9844341459474188</v>
      </c>
    </row>
    <row r="23" spans="1:6" x14ac:dyDescent="0.2">
      <c r="A23" s="10" t="s">
        <v>40</v>
      </c>
      <c r="B23" s="10" t="s">
        <v>41</v>
      </c>
      <c r="C23" s="10" t="s">
        <v>19</v>
      </c>
      <c r="D23" s="45">
        <v>13500000</v>
      </c>
      <c r="E23" s="36">
        <v>23240.25</v>
      </c>
      <c r="F23" s="36">
        <f t="shared" si="0"/>
        <v>1.9615816281891245</v>
      </c>
    </row>
    <row r="24" spans="1:6" x14ac:dyDescent="0.2">
      <c r="A24" s="10" t="s">
        <v>61</v>
      </c>
      <c r="B24" s="10" t="s">
        <v>62</v>
      </c>
      <c r="C24" s="10" t="s">
        <v>37</v>
      </c>
      <c r="D24" s="45">
        <v>1850000</v>
      </c>
      <c r="E24" s="36">
        <v>22210.174999999999</v>
      </c>
      <c r="F24" s="36">
        <f t="shared" si="0"/>
        <v>1.874638665197895</v>
      </c>
    </row>
    <row r="25" spans="1:6" x14ac:dyDescent="0.2">
      <c r="A25" s="10" t="s">
        <v>63</v>
      </c>
      <c r="B25" s="10" t="s">
        <v>64</v>
      </c>
      <c r="C25" s="10" t="s">
        <v>30</v>
      </c>
      <c r="D25" s="45">
        <v>3200000</v>
      </c>
      <c r="E25" s="36">
        <v>21459.200000000001</v>
      </c>
      <c r="F25" s="36">
        <f t="shared" si="0"/>
        <v>1.8112529975209415</v>
      </c>
    </row>
    <row r="26" spans="1:6" x14ac:dyDescent="0.2">
      <c r="A26" s="10" t="s">
        <v>1533</v>
      </c>
      <c r="B26" s="10" t="s">
        <v>1534</v>
      </c>
      <c r="C26" s="10" t="s">
        <v>37</v>
      </c>
      <c r="D26" s="45">
        <v>5800000</v>
      </c>
      <c r="E26" s="36">
        <v>21425.200000000001</v>
      </c>
      <c r="F26" s="36">
        <f t="shared" si="0"/>
        <v>1.8083832445983856</v>
      </c>
    </row>
    <row r="27" spans="1:6" x14ac:dyDescent="0.2">
      <c r="A27" s="10" t="s">
        <v>1156</v>
      </c>
      <c r="B27" s="10" t="s">
        <v>1157</v>
      </c>
      <c r="C27" s="10" t="s">
        <v>73</v>
      </c>
      <c r="D27" s="45">
        <v>4900000</v>
      </c>
      <c r="E27" s="36">
        <v>20756.400000000001</v>
      </c>
      <c r="F27" s="36">
        <f t="shared" si="0"/>
        <v>1.7519335165217562</v>
      </c>
    </row>
    <row r="28" spans="1:6" x14ac:dyDescent="0.2">
      <c r="A28" s="10" t="s">
        <v>1150</v>
      </c>
      <c r="B28" s="10" t="s">
        <v>1151</v>
      </c>
      <c r="C28" s="10" t="s">
        <v>37</v>
      </c>
      <c r="D28" s="45">
        <v>6000000</v>
      </c>
      <c r="E28" s="36">
        <v>19953</v>
      </c>
      <c r="F28" s="36">
        <f t="shared" si="0"/>
        <v>1.6841229430517142</v>
      </c>
    </row>
    <row r="29" spans="1:6" x14ac:dyDescent="0.2">
      <c r="A29" s="10" t="s">
        <v>26</v>
      </c>
      <c r="B29" s="10" t="s">
        <v>27</v>
      </c>
      <c r="C29" s="10" t="s">
        <v>10</v>
      </c>
      <c r="D29" s="45">
        <v>8000000</v>
      </c>
      <c r="E29" s="36">
        <v>19712</v>
      </c>
      <c r="F29" s="36">
        <f t="shared" si="0"/>
        <v>1.6637814591006561</v>
      </c>
    </row>
    <row r="30" spans="1:6" x14ac:dyDescent="0.2">
      <c r="A30" s="10" t="s">
        <v>1172</v>
      </c>
      <c r="B30" s="10" t="s">
        <v>1173</v>
      </c>
      <c r="C30" s="10" t="s">
        <v>57</v>
      </c>
      <c r="D30" s="45">
        <v>6200000</v>
      </c>
      <c r="E30" s="36">
        <v>18249.7</v>
      </c>
      <c r="F30" s="36">
        <f t="shared" si="0"/>
        <v>1.5403567620814347</v>
      </c>
    </row>
    <row r="31" spans="1:6" x14ac:dyDescent="0.2">
      <c r="A31" s="10" t="s">
        <v>74</v>
      </c>
      <c r="B31" s="10" t="s">
        <v>75</v>
      </c>
      <c r="C31" s="10" t="s">
        <v>17</v>
      </c>
      <c r="D31" s="45">
        <v>610000</v>
      </c>
      <c r="E31" s="36">
        <v>18010.86</v>
      </c>
      <c r="F31" s="36">
        <f t="shared" si="0"/>
        <v>1.5201975918454564</v>
      </c>
    </row>
    <row r="32" spans="1:6" x14ac:dyDescent="0.2">
      <c r="A32" s="10" t="s">
        <v>427</v>
      </c>
      <c r="B32" s="10" t="s">
        <v>428</v>
      </c>
      <c r="C32" s="10" t="s">
        <v>46</v>
      </c>
      <c r="D32" s="45">
        <v>1266062</v>
      </c>
      <c r="E32" s="36">
        <v>17959.089469999999</v>
      </c>
      <c r="F32" s="36">
        <f t="shared" si="0"/>
        <v>1.5158279262639927</v>
      </c>
    </row>
    <row r="33" spans="1:6" x14ac:dyDescent="0.2">
      <c r="A33" s="10" t="s">
        <v>1535</v>
      </c>
      <c r="B33" s="10" t="s">
        <v>1536</v>
      </c>
      <c r="C33" s="10" t="s">
        <v>22</v>
      </c>
      <c r="D33" s="45">
        <v>1120000</v>
      </c>
      <c r="E33" s="36">
        <v>17776.080000000002</v>
      </c>
      <c r="F33" s="36">
        <f t="shared" si="0"/>
        <v>1.5003811038702308</v>
      </c>
    </row>
    <row r="34" spans="1:6" x14ac:dyDescent="0.2">
      <c r="A34" s="10" t="s">
        <v>94</v>
      </c>
      <c r="B34" s="10" t="s">
        <v>95</v>
      </c>
      <c r="C34" s="10" t="s">
        <v>46</v>
      </c>
      <c r="D34" s="45">
        <v>3350000</v>
      </c>
      <c r="E34" s="36">
        <v>17701.400000000001</v>
      </c>
      <c r="F34" s="36">
        <f t="shared" si="0"/>
        <v>1.4940777759803343</v>
      </c>
    </row>
    <row r="35" spans="1:6" x14ac:dyDescent="0.2">
      <c r="A35" s="10" t="s">
        <v>99</v>
      </c>
      <c r="B35" s="10" t="s">
        <v>100</v>
      </c>
      <c r="C35" s="10" t="s">
        <v>46</v>
      </c>
      <c r="D35" s="45">
        <v>2150000</v>
      </c>
      <c r="E35" s="36">
        <v>17448.325000000001</v>
      </c>
      <c r="F35" s="36">
        <f t="shared" si="0"/>
        <v>1.4727171077192802</v>
      </c>
    </row>
    <row r="36" spans="1:6" x14ac:dyDescent="0.2">
      <c r="A36" s="10" t="s">
        <v>52</v>
      </c>
      <c r="B36" s="10" t="s">
        <v>1139</v>
      </c>
      <c r="C36" s="10" t="s">
        <v>32</v>
      </c>
      <c r="D36" s="45">
        <v>5500000</v>
      </c>
      <c r="E36" s="36">
        <v>16747.5</v>
      </c>
      <c r="F36" s="36">
        <f t="shared" si="0"/>
        <v>1.4135643256030963</v>
      </c>
    </row>
    <row r="37" spans="1:6" x14ac:dyDescent="0.2">
      <c r="A37" s="10" t="s">
        <v>1330</v>
      </c>
      <c r="B37" s="10" t="s">
        <v>1331</v>
      </c>
      <c r="C37" s="10" t="s">
        <v>86</v>
      </c>
      <c r="D37" s="45">
        <v>1900000</v>
      </c>
      <c r="E37" s="36">
        <v>15249.4</v>
      </c>
      <c r="F37" s="36">
        <f t="shared" si="0"/>
        <v>1.2871179475654191</v>
      </c>
    </row>
    <row r="38" spans="1:6" x14ac:dyDescent="0.2">
      <c r="A38" s="10" t="s">
        <v>1144</v>
      </c>
      <c r="B38" s="10" t="s">
        <v>1145</v>
      </c>
      <c r="C38" s="10" t="s">
        <v>103</v>
      </c>
      <c r="D38" s="45">
        <v>10200000</v>
      </c>
      <c r="E38" s="36">
        <v>15126.6</v>
      </c>
      <c r="F38" s="36">
        <f t="shared" si="0"/>
        <v>1.276753075245129</v>
      </c>
    </row>
    <row r="39" spans="1:6" x14ac:dyDescent="0.2">
      <c r="A39" s="10" t="s">
        <v>65</v>
      </c>
      <c r="B39" s="10" t="s">
        <v>66</v>
      </c>
      <c r="C39" s="10" t="s">
        <v>67</v>
      </c>
      <c r="D39" s="45">
        <v>10000000</v>
      </c>
      <c r="E39" s="36">
        <v>14675</v>
      </c>
      <c r="F39" s="36">
        <f t="shared" si="0"/>
        <v>1.2386360040737685</v>
      </c>
    </row>
    <row r="40" spans="1:6" x14ac:dyDescent="0.2">
      <c r="A40" s="10" t="s">
        <v>81</v>
      </c>
      <c r="B40" s="10" t="s">
        <v>1136</v>
      </c>
      <c r="C40" s="10" t="s">
        <v>32</v>
      </c>
      <c r="D40" s="45">
        <v>3600000</v>
      </c>
      <c r="E40" s="36">
        <v>13944.6</v>
      </c>
      <c r="F40" s="36">
        <f t="shared" si="0"/>
        <v>1.1769869589374495</v>
      </c>
    </row>
    <row r="41" spans="1:6" x14ac:dyDescent="0.2">
      <c r="A41" s="10" t="s">
        <v>23</v>
      </c>
      <c r="B41" s="10" t="s">
        <v>24</v>
      </c>
      <c r="C41" s="10" t="s">
        <v>25</v>
      </c>
      <c r="D41" s="45">
        <v>5600000</v>
      </c>
      <c r="E41" s="36">
        <v>13196.4</v>
      </c>
      <c r="F41" s="36">
        <f t="shared" si="0"/>
        <v>1.1138355137416749</v>
      </c>
    </row>
    <row r="42" spans="1:6" x14ac:dyDescent="0.2">
      <c r="A42" s="10" t="s">
        <v>1346</v>
      </c>
      <c r="B42" s="10" t="s">
        <v>1347</v>
      </c>
      <c r="C42" s="10" t="s">
        <v>1280</v>
      </c>
      <c r="D42" s="45">
        <v>275000</v>
      </c>
      <c r="E42" s="36">
        <v>12942.325000000001</v>
      </c>
      <c r="F42" s="36">
        <f t="shared" si="0"/>
        <v>1.0923904409828986</v>
      </c>
    </row>
    <row r="43" spans="1:6" x14ac:dyDescent="0.2">
      <c r="A43" s="10" t="s">
        <v>1232</v>
      </c>
      <c r="B43" s="10" t="s">
        <v>1233</v>
      </c>
      <c r="C43" s="10" t="s">
        <v>1234</v>
      </c>
      <c r="D43" s="45">
        <v>1500000</v>
      </c>
      <c r="E43" s="36">
        <v>12663.75</v>
      </c>
      <c r="F43" s="36">
        <f t="shared" si="0"/>
        <v>1.0688774580299276</v>
      </c>
    </row>
    <row r="44" spans="1:6" x14ac:dyDescent="0.2">
      <c r="A44" s="10" t="s">
        <v>1264</v>
      </c>
      <c r="B44" s="10" t="s">
        <v>1265</v>
      </c>
      <c r="C44" s="10" t="s">
        <v>22</v>
      </c>
      <c r="D44" s="45">
        <v>3000000</v>
      </c>
      <c r="E44" s="36">
        <v>12261</v>
      </c>
      <c r="F44" s="36">
        <f t="shared" si="0"/>
        <v>1.0348835465722981</v>
      </c>
    </row>
    <row r="45" spans="1:6" x14ac:dyDescent="0.2">
      <c r="A45" s="10" t="s">
        <v>1140</v>
      </c>
      <c r="B45" s="10" t="s">
        <v>1141</v>
      </c>
      <c r="C45" s="10" t="s">
        <v>417</v>
      </c>
      <c r="D45" s="45">
        <v>640000</v>
      </c>
      <c r="E45" s="36">
        <v>11982.4</v>
      </c>
      <c r="F45" s="36">
        <f t="shared" si="0"/>
        <v>1.0113684535068841</v>
      </c>
    </row>
    <row r="46" spans="1:6" x14ac:dyDescent="0.2">
      <c r="A46" s="10" t="s">
        <v>1270</v>
      </c>
      <c r="B46" s="10" t="s">
        <v>1271</v>
      </c>
      <c r="C46" s="10" t="s">
        <v>417</v>
      </c>
      <c r="D46" s="45">
        <v>1500000</v>
      </c>
      <c r="E46" s="36">
        <v>9832.5</v>
      </c>
      <c r="F46" s="36">
        <f t="shared" si="0"/>
        <v>0.8299072238538554</v>
      </c>
    </row>
    <row r="47" spans="1:6" x14ac:dyDescent="0.2">
      <c r="A47" s="10" t="s">
        <v>79</v>
      </c>
      <c r="B47" s="10" t="s">
        <v>80</v>
      </c>
      <c r="C47" s="10" t="s">
        <v>57</v>
      </c>
      <c r="D47" s="45">
        <v>1100000</v>
      </c>
      <c r="E47" s="36">
        <v>9475.4</v>
      </c>
      <c r="F47" s="36">
        <f t="shared" si="0"/>
        <v>0.79976637771724601</v>
      </c>
    </row>
    <row r="48" spans="1:6" x14ac:dyDescent="0.2">
      <c r="A48" s="10" t="s">
        <v>1539</v>
      </c>
      <c r="B48" s="10" t="s">
        <v>1540</v>
      </c>
      <c r="C48" s="10" t="s">
        <v>98</v>
      </c>
      <c r="D48" s="45">
        <v>5900000</v>
      </c>
      <c r="E48" s="36">
        <v>9425.25</v>
      </c>
      <c r="F48" s="36">
        <f t="shared" si="0"/>
        <v>0.79553349215647617</v>
      </c>
    </row>
    <row r="49" spans="1:6" x14ac:dyDescent="0.2">
      <c r="A49" s="10" t="s">
        <v>426</v>
      </c>
      <c r="B49" s="10" t="s">
        <v>1451</v>
      </c>
      <c r="C49" s="10" t="s">
        <v>22</v>
      </c>
      <c r="D49" s="45">
        <v>228922</v>
      </c>
      <c r="E49" s="36">
        <v>9406.0615969999999</v>
      </c>
      <c r="F49" s="36">
        <f t="shared" si="0"/>
        <v>0.79391390463916944</v>
      </c>
    </row>
    <row r="50" spans="1:6" x14ac:dyDescent="0.2">
      <c r="A50" s="10" t="s">
        <v>92</v>
      </c>
      <c r="B50" s="10" t="s">
        <v>93</v>
      </c>
      <c r="C50" s="10" t="s">
        <v>10</v>
      </c>
      <c r="D50" s="45">
        <v>8200000</v>
      </c>
      <c r="E50" s="36">
        <v>8929.7999999999993</v>
      </c>
      <c r="F50" s="36">
        <f t="shared" si="0"/>
        <v>0.75371528375999575</v>
      </c>
    </row>
    <row r="51" spans="1:6" x14ac:dyDescent="0.2">
      <c r="A51" s="10" t="s">
        <v>1338</v>
      </c>
      <c r="B51" s="10" t="s">
        <v>1339</v>
      </c>
      <c r="C51" s="10" t="s">
        <v>30</v>
      </c>
      <c r="D51" s="45">
        <v>700000</v>
      </c>
      <c r="E51" s="36">
        <v>8685.9500000000007</v>
      </c>
      <c r="F51" s="36">
        <f t="shared" si="0"/>
        <v>0.73313324699042937</v>
      </c>
    </row>
    <row r="52" spans="1:6" x14ac:dyDescent="0.2">
      <c r="A52" s="10" t="s">
        <v>1146</v>
      </c>
      <c r="B52" s="10" t="s">
        <v>1147</v>
      </c>
      <c r="C52" s="10" t="s">
        <v>98</v>
      </c>
      <c r="D52" s="45">
        <v>5500000</v>
      </c>
      <c r="E52" s="36">
        <v>8503</v>
      </c>
      <c r="F52" s="36">
        <f t="shared" si="0"/>
        <v>0.71769144413214681</v>
      </c>
    </row>
    <row r="53" spans="1:6" x14ac:dyDescent="0.2">
      <c r="A53" s="10" t="s">
        <v>1620</v>
      </c>
      <c r="B53" s="10" t="s">
        <v>1621</v>
      </c>
      <c r="C53" s="10" t="s">
        <v>1249</v>
      </c>
      <c r="D53" s="45">
        <v>8300000</v>
      </c>
      <c r="E53" s="36">
        <v>6959.55</v>
      </c>
      <c r="F53" s="36">
        <f t="shared" si="0"/>
        <v>0.58741732212276632</v>
      </c>
    </row>
    <row r="54" spans="1:6" x14ac:dyDescent="0.2">
      <c r="A54" s="10" t="s">
        <v>415</v>
      </c>
      <c r="B54" s="10" t="s">
        <v>416</v>
      </c>
      <c r="C54" s="10" t="s">
        <v>417</v>
      </c>
      <c r="D54" s="45">
        <v>884000</v>
      </c>
      <c r="E54" s="36">
        <v>6802.38</v>
      </c>
      <c r="F54" s="36">
        <f t="shared" si="0"/>
        <v>0.57415146721576293</v>
      </c>
    </row>
    <row r="55" spans="1:6" x14ac:dyDescent="0.2">
      <c r="A55" s="10" t="s">
        <v>58</v>
      </c>
      <c r="B55" s="10" t="s">
        <v>59</v>
      </c>
      <c r="C55" s="10" t="s">
        <v>60</v>
      </c>
      <c r="D55" s="45">
        <v>3000000</v>
      </c>
      <c r="E55" s="36">
        <v>5112</v>
      </c>
      <c r="F55" s="36">
        <f t="shared" si="0"/>
        <v>0.43147579235605482</v>
      </c>
    </row>
    <row r="56" spans="1:6" x14ac:dyDescent="0.2">
      <c r="A56" s="10" t="s">
        <v>1148</v>
      </c>
      <c r="B56" s="10" t="s">
        <v>1149</v>
      </c>
      <c r="C56" s="10" t="s">
        <v>98</v>
      </c>
      <c r="D56" s="45">
        <v>583775</v>
      </c>
      <c r="E56" s="36">
        <v>4436.1062250000004</v>
      </c>
      <c r="F56" s="36">
        <f t="shared" si="0"/>
        <v>0.37442731776359595</v>
      </c>
    </row>
    <row r="57" spans="1:6" x14ac:dyDescent="0.2">
      <c r="A57" s="10" t="s">
        <v>1479</v>
      </c>
      <c r="B57" s="10" t="s">
        <v>1480</v>
      </c>
      <c r="C57" s="10" t="s">
        <v>17</v>
      </c>
      <c r="D57" s="45">
        <v>100000</v>
      </c>
      <c r="E57" s="36">
        <v>3732.25</v>
      </c>
      <c r="F57" s="36">
        <f t="shared" si="0"/>
        <v>0.31501868662380395</v>
      </c>
    </row>
    <row r="58" spans="1:6" x14ac:dyDescent="0.2">
      <c r="A58" s="10" t="s">
        <v>1321</v>
      </c>
      <c r="B58" s="10" t="s">
        <v>1322</v>
      </c>
      <c r="C58" s="10" t="s">
        <v>98</v>
      </c>
      <c r="D58" s="45">
        <v>192304</v>
      </c>
      <c r="E58" s="36">
        <v>806.13836800000001</v>
      </c>
      <c r="F58" s="36">
        <f t="shared" si="0"/>
        <v>6.8041704045660595E-2</v>
      </c>
    </row>
    <row r="59" spans="1:6" x14ac:dyDescent="0.2">
      <c r="A59" s="12" t="s">
        <v>105</v>
      </c>
      <c r="B59" s="10"/>
      <c r="C59" s="10"/>
      <c r="D59" s="45"/>
      <c r="E59" s="37">
        <f>SUM(E8:E58)</f>
        <v>1130009.4406599998</v>
      </c>
      <c r="F59" s="37">
        <f>SUM(F8:F58)</f>
        <v>95.377879260288665</v>
      </c>
    </row>
    <row r="60" spans="1:6" x14ac:dyDescent="0.2">
      <c r="A60" s="10"/>
      <c r="B60" s="10"/>
      <c r="C60" s="10"/>
      <c r="D60" s="45"/>
      <c r="E60" s="36"/>
      <c r="F60" s="36"/>
    </row>
    <row r="61" spans="1:6" x14ac:dyDescent="0.2">
      <c r="A61" s="62" t="s">
        <v>1384</v>
      </c>
      <c r="B61" s="30"/>
      <c r="C61" s="30"/>
      <c r="D61" s="79"/>
      <c r="E61" s="63"/>
      <c r="F61" s="63"/>
    </row>
    <row r="62" spans="1:6" x14ac:dyDescent="0.2">
      <c r="A62" s="30" t="s">
        <v>1372</v>
      </c>
      <c r="B62" s="30" t="s">
        <v>1373</v>
      </c>
      <c r="C62" s="30" t="s">
        <v>30</v>
      </c>
      <c r="D62" s="79">
        <v>800000</v>
      </c>
      <c r="E62" s="61">
        <v>18530.563480000001</v>
      </c>
      <c r="F62" s="61">
        <f>E62/$E$76*100</f>
        <v>1.5640629030393531</v>
      </c>
    </row>
    <row r="63" spans="1:6" x14ac:dyDescent="0.2">
      <c r="A63" s="62" t="s">
        <v>105</v>
      </c>
      <c r="B63" s="30"/>
      <c r="C63" s="30"/>
      <c r="D63" s="79"/>
      <c r="E63" s="63">
        <f>SUM(E62)</f>
        <v>18530.563480000001</v>
      </c>
      <c r="F63" s="63">
        <f>SUM(F62)</f>
        <v>1.5640629030393531</v>
      </c>
    </row>
    <row r="64" spans="1:6" x14ac:dyDescent="0.2">
      <c r="A64" s="10"/>
      <c r="B64" s="10"/>
      <c r="C64" s="10"/>
      <c r="D64" s="45"/>
      <c r="E64" s="36"/>
      <c r="F64" s="36"/>
    </row>
    <row r="65" spans="1:10" x14ac:dyDescent="0.2">
      <c r="A65" s="10"/>
      <c r="B65" s="10"/>
      <c r="C65" s="10"/>
      <c r="D65" s="45"/>
      <c r="E65" s="36"/>
      <c r="F65" s="36"/>
    </row>
    <row r="66" spans="1:10" x14ac:dyDescent="0.2">
      <c r="A66" s="12" t="s">
        <v>1123</v>
      </c>
      <c r="B66" s="10"/>
      <c r="C66" s="10"/>
      <c r="D66" s="45"/>
      <c r="E66" s="36"/>
      <c r="F66" s="36"/>
    </row>
    <row r="67" spans="1:10" x14ac:dyDescent="0.2">
      <c r="A67" s="10" t="s">
        <v>1163</v>
      </c>
      <c r="B67" s="10" t="s">
        <v>1164</v>
      </c>
      <c r="C67" s="10" t="s">
        <v>98</v>
      </c>
      <c r="D67" s="45">
        <v>73500</v>
      </c>
      <c r="E67" s="36">
        <v>7.3499999999999998E-3</v>
      </c>
      <c r="F67" s="36">
        <f t="shared" ref="F67:F69" si="1">E67/$E$76*100</f>
        <v>6.2037305825841219E-7</v>
      </c>
    </row>
    <row r="68" spans="1:10" x14ac:dyDescent="0.2">
      <c r="A68" s="10" t="s">
        <v>1163</v>
      </c>
      <c r="B68" s="10" t="s">
        <v>1622</v>
      </c>
      <c r="C68" s="10" t="s">
        <v>30</v>
      </c>
      <c r="D68" s="45">
        <v>45000</v>
      </c>
      <c r="E68" s="36">
        <v>4.4999999999999997E-3</v>
      </c>
      <c r="F68" s="36">
        <f t="shared" si="1"/>
        <v>3.7982023975004819E-7</v>
      </c>
    </row>
    <row r="69" spans="1:10" x14ac:dyDescent="0.2">
      <c r="A69" s="10" t="s">
        <v>1161</v>
      </c>
      <c r="B69" s="10" t="s">
        <v>1162</v>
      </c>
      <c r="C69" s="10" t="s">
        <v>98</v>
      </c>
      <c r="D69" s="45">
        <v>38000</v>
      </c>
      <c r="E69" s="36">
        <v>3.8E-3</v>
      </c>
      <c r="F69" s="36">
        <f t="shared" si="1"/>
        <v>3.2073709134448521E-7</v>
      </c>
    </row>
    <row r="70" spans="1:10" x14ac:dyDescent="0.2">
      <c r="A70" s="12" t="s">
        <v>105</v>
      </c>
      <c r="B70" s="10"/>
      <c r="C70" s="10"/>
      <c r="D70" s="45"/>
      <c r="E70" s="37">
        <f>SUM(E67:E69)</f>
        <v>1.5650000000000001E-2</v>
      </c>
      <c r="F70" s="37">
        <f>SUM(F67:F69)</f>
        <v>1.3209303893529457E-6</v>
      </c>
    </row>
    <row r="71" spans="1:10" x14ac:dyDescent="0.2">
      <c r="A71" s="10"/>
      <c r="B71" s="10"/>
      <c r="C71" s="10"/>
      <c r="D71" s="45"/>
      <c r="E71" s="36"/>
      <c r="F71" s="36"/>
    </row>
    <row r="72" spans="1:10" x14ac:dyDescent="0.2">
      <c r="A72" s="12" t="s">
        <v>105</v>
      </c>
      <c r="B72" s="10"/>
      <c r="C72" s="10"/>
      <c r="D72" s="10"/>
      <c r="E72" s="37">
        <f>E59+E63+E70</f>
        <v>1148540.0197899998</v>
      </c>
      <c r="F72" s="37">
        <f>F59+F63+F70</f>
        <v>96.941943484258417</v>
      </c>
      <c r="G72" s="28"/>
      <c r="H72" s="28"/>
      <c r="I72" s="2"/>
      <c r="J72" s="2"/>
    </row>
    <row r="73" spans="1:10" x14ac:dyDescent="0.2">
      <c r="A73" s="10"/>
      <c r="B73" s="10"/>
      <c r="C73" s="10"/>
      <c r="D73" s="10"/>
      <c r="E73" s="36"/>
      <c r="F73" s="36"/>
      <c r="G73" s="28"/>
      <c r="H73" s="28"/>
    </row>
    <row r="74" spans="1:10" x14ac:dyDescent="0.2">
      <c r="A74" s="12" t="s">
        <v>138</v>
      </c>
      <c r="B74" s="10"/>
      <c r="C74" s="10"/>
      <c r="D74" s="10"/>
      <c r="E74" s="37">
        <v>36230.966337899998</v>
      </c>
      <c r="F74" s="37">
        <f t="shared" ref="F74" si="2">E74/$E$76*100</f>
        <v>3.0580565157415789</v>
      </c>
      <c r="G74" s="28"/>
      <c r="H74" s="28"/>
      <c r="I74" s="2"/>
      <c r="J74" s="2"/>
    </row>
    <row r="75" spans="1:10" x14ac:dyDescent="0.2">
      <c r="A75" s="10"/>
      <c r="B75" s="10"/>
      <c r="C75" s="10"/>
      <c r="D75" s="10"/>
      <c r="E75" s="36"/>
      <c r="F75" s="36"/>
      <c r="G75" s="28"/>
      <c r="H75" s="28"/>
    </row>
    <row r="76" spans="1:10" x14ac:dyDescent="0.2">
      <c r="A76" s="14" t="s">
        <v>139</v>
      </c>
      <c r="B76" s="7"/>
      <c r="C76" s="7"/>
      <c r="D76" s="7"/>
      <c r="E76" s="38">
        <f>E72+E74</f>
        <v>1184770.9861278997</v>
      </c>
      <c r="F76" s="38">
        <f>F72+F74</f>
        <v>100</v>
      </c>
      <c r="G76" s="28"/>
      <c r="H76" s="28"/>
      <c r="I76" s="2"/>
      <c r="J76" s="2"/>
    </row>
    <row r="78" spans="1:10" x14ac:dyDescent="0.2">
      <c r="A78" s="15" t="s">
        <v>142</v>
      </c>
    </row>
    <row r="79" spans="1:10" x14ac:dyDescent="0.2">
      <c r="A79" s="15" t="s">
        <v>706</v>
      </c>
    </row>
    <row r="80" spans="1:10" x14ac:dyDescent="0.2">
      <c r="A80" s="15" t="s">
        <v>144</v>
      </c>
    </row>
    <row r="81" spans="1:4" x14ac:dyDescent="0.2">
      <c r="A81" s="2" t="s">
        <v>671</v>
      </c>
      <c r="B81" s="16">
        <v>601.27139999999997</v>
      </c>
    </row>
    <row r="82" spans="1:4" x14ac:dyDescent="0.2">
      <c r="A82" s="2" t="s">
        <v>643</v>
      </c>
      <c r="B82" s="16">
        <v>41.337200000000003</v>
      </c>
    </row>
    <row r="83" spans="1:4" x14ac:dyDescent="0.2">
      <c r="A83" s="2" t="s">
        <v>644</v>
      </c>
      <c r="B83" s="16">
        <v>43.540999999999997</v>
      </c>
    </row>
    <row r="84" spans="1:4" x14ac:dyDescent="0.2">
      <c r="A84" s="2" t="s">
        <v>672</v>
      </c>
      <c r="B84" s="16">
        <v>574.75609999999995</v>
      </c>
    </row>
    <row r="86" spans="1:4" x14ac:dyDescent="0.2">
      <c r="A86" s="15" t="s">
        <v>696</v>
      </c>
    </row>
    <row r="87" spans="1:4" x14ac:dyDescent="0.2">
      <c r="A87" s="2" t="s">
        <v>672</v>
      </c>
      <c r="B87" s="16">
        <v>593.16480000000001</v>
      </c>
    </row>
    <row r="88" spans="1:4" x14ac:dyDescent="0.2">
      <c r="A88" s="2" t="s">
        <v>644</v>
      </c>
      <c r="B88" s="16">
        <v>41.621299999999998</v>
      </c>
    </row>
    <row r="89" spans="1:4" x14ac:dyDescent="0.2">
      <c r="A89" s="2" t="s">
        <v>671</v>
      </c>
      <c r="B89" s="16">
        <v>623.82259999999997</v>
      </c>
    </row>
    <row r="90" spans="1:4" x14ac:dyDescent="0.2">
      <c r="A90" s="2" t="s">
        <v>643</v>
      </c>
      <c r="B90" s="16">
        <v>39.114800000000002</v>
      </c>
    </row>
    <row r="92" spans="1:4" x14ac:dyDescent="0.2">
      <c r="A92" s="15" t="s">
        <v>651</v>
      </c>
      <c r="B92" s="47"/>
    </row>
    <row r="93" spans="1:4" x14ac:dyDescent="0.2">
      <c r="A93" s="19" t="s">
        <v>628</v>
      </c>
      <c r="B93" s="20"/>
      <c r="C93" s="32" t="s">
        <v>629</v>
      </c>
      <c r="D93" s="33"/>
    </row>
    <row r="94" spans="1:4" x14ac:dyDescent="0.2">
      <c r="A94" s="34"/>
      <c r="B94" s="35"/>
      <c r="C94" s="21" t="s">
        <v>630</v>
      </c>
      <c r="D94" s="21" t="s">
        <v>631</v>
      </c>
    </row>
    <row r="95" spans="1:4" x14ac:dyDescent="0.2">
      <c r="A95" s="22" t="s">
        <v>644</v>
      </c>
      <c r="B95" s="23"/>
      <c r="C95" s="24">
        <v>3.5</v>
      </c>
      <c r="D95" s="24">
        <v>3.5</v>
      </c>
    </row>
    <row r="96" spans="1:4" x14ac:dyDescent="0.2">
      <c r="A96" s="22" t="s">
        <v>643</v>
      </c>
      <c r="B96" s="23"/>
      <c r="C96" s="24">
        <v>3.5</v>
      </c>
      <c r="D96" s="24">
        <v>3.5</v>
      </c>
    </row>
    <row r="98" spans="1:2" x14ac:dyDescent="0.2">
      <c r="A98" s="15" t="s">
        <v>670</v>
      </c>
      <c r="B98" s="27">
        <v>0.16604579923240709</v>
      </c>
    </row>
  </sheetData>
  <mergeCells count="3">
    <mergeCell ref="A1:E1"/>
    <mergeCell ref="C93:D93"/>
    <mergeCell ref="A94:B9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38.140625" style="2" customWidth="1"/>
    <col min="3" max="3" width="11.7109375" style="2" customWidth="1"/>
    <col min="4" max="4" width="16.7109375" style="2" customWidth="1"/>
    <col min="5" max="5" width="14.140625" style="2" customWidth="1"/>
    <col min="6" max="16384" width="9.140625" style="3"/>
  </cols>
  <sheetData>
    <row r="1" spans="1:9" x14ac:dyDescent="0.2">
      <c r="A1" s="40" t="s">
        <v>1623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80" t="s">
        <v>4</v>
      </c>
      <c r="E3" s="5" t="s">
        <v>5</v>
      </c>
    </row>
    <row r="4" spans="1:9" x14ac:dyDescent="0.2">
      <c r="A4" s="7"/>
      <c r="B4" s="7"/>
      <c r="C4" s="7"/>
      <c r="D4" s="81"/>
      <c r="E4" s="7"/>
    </row>
    <row r="5" spans="1:9" x14ac:dyDescent="0.2">
      <c r="A5" s="12" t="s">
        <v>1624</v>
      </c>
      <c r="B5" s="10"/>
      <c r="C5" s="45"/>
      <c r="D5" s="10"/>
      <c r="E5" s="10"/>
    </row>
    <row r="6" spans="1:9" x14ac:dyDescent="0.2">
      <c r="A6" s="10" t="s">
        <v>1504</v>
      </c>
      <c r="B6" s="10" t="s">
        <v>1505</v>
      </c>
      <c r="C6" s="45">
        <v>1370613.7690000001</v>
      </c>
      <c r="D6" s="10">
        <v>52383.724753599992</v>
      </c>
      <c r="E6" s="10">
        <v>59.368181627212245</v>
      </c>
    </row>
    <row r="7" spans="1:9" x14ac:dyDescent="0.2">
      <c r="A7" s="10" t="s">
        <v>1506</v>
      </c>
      <c r="B7" s="10" t="s">
        <v>1507</v>
      </c>
      <c r="C7" s="45">
        <v>7580331.4220000003</v>
      </c>
      <c r="D7" s="10">
        <v>35911.0696589</v>
      </c>
      <c r="E7" s="10">
        <v>40.699185022930799</v>
      </c>
    </row>
    <row r="8" spans="1:9" x14ac:dyDescent="0.2">
      <c r="A8" s="12" t="s">
        <v>105</v>
      </c>
      <c r="B8" s="10"/>
      <c r="C8" s="45"/>
      <c r="D8" s="37">
        <f>SUM(D6:D7)</f>
        <v>88294.794412499992</v>
      </c>
      <c r="E8" s="37">
        <f>SUM(E6:E7)</f>
        <v>100.06736665014304</v>
      </c>
      <c r="F8" s="28"/>
    </row>
    <row r="9" spans="1:9" x14ac:dyDescent="0.2">
      <c r="A9" s="10"/>
      <c r="B9" s="10"/>
      <c r="C9" s="45"/>
      <c r="D9" s="36"/>
      <c r="E9" s="36"/>
      <c r="F9" s="28"/>
    </row>
    <row r="10" spans="1:9" x14ac:dyDescent="0.2">
      <c r="A10" s="12" t="s">
        <v>105</v>
      </c>
      <c r="B10" s="10"/>
      <c r="C10" s="45"/>
      <c r="D10" s="37">
        <f>D8</f>
        <v>88294.794412499992</v>
      </c>
      <c r="E10" s="37">
        <f>E8</f>
        <v>100.06736665014304</v>
      </c>
      <c r="F10" s="28"/>
      <c r="H10" s="2"/>
      <c r="I10" s="2"/>
    </row>
    <row r="11" spans="1:9" x14ac:dyDescent="0.2">
      <c r="A11" s="10"/>
      <c r="B11" s="10"/>
      <c r="C11" s="45"/>
      <c r="D11" s="36"/>
      <c r="E11" s="36"/>
      <c r="F11" s="28"/>
    </row>
    <row r="12" spans="1:9" x14ac:dyDescent="0.2">
      <c r="A12" s="12" t="s">
        <v>138</v>
      </c>
      <c r="B12" s="10"/>
      <c r="C12" s="45"/>
      <c r="D12" s="37">
        <v>-59.441201700000001</v>
      </c>
      <c r="E12" s="37">
        <v>-6.7366650143045395E-2</v>
      </c>
      <c r="F12" s="28"/>
      <c r="H12" s="2"/>
      <c r="I12" s="2"/>
    </row>
    <row r="13" spans="1:9" x14ac:dyDescent="0.2">
      <c r="A13" s="10"/>
      <c r="B13" s="10"/>
      <c r="C13" s="45"/>
      <c r="D13" s="36"/>
      <c r="E13" s="36"/>
      <c r="F13" s="28"/>
    </row>
    <row r="14" spans="1:9" x14ac:dyDescent="0.2">
      <c r="A14" s="14" t="s">
        <v>139</v>
      </c>
      <c r="B14" s="7"/>
      <c r="C14" s="43"/>
      <c r="D14" s="38">
        <f>D10+D12</f>
        <v>88235.353210799993</v>
      </c>
      <c r="E14" s="38">
        <f>E10+E12</f>
        <v>100</v>
      </c>
      <c r="F14" s="28"/>
      <c r="H14" s="2"/>
      <c r="I14" s="2"/>
    </row>
    <row r="15" spans="1:9" x14ac:dyDescent="0.2">
      <c r="D15" s="28"/>
      <c r="E15" s="28"/>
      <c r="F15" s="28"/>
    </row>
    <row r="16" spans="1:9" x14ac:dyDescent="0.2">
      <c r="A16" s="15" t="s">
        <v>142</v>
      </c>
    </row>
    <row r="17" spans="1:4" x14ac:dyDescent="0.2">
      <c r="A17" s="15" t="s">
        <v>143</v>
      </c>
    </row>
    <row r="18" spans="1:4" x14ac:dyDescent="0.2">
      <c r="A18" s="15" t="s">
        <v>144</v>
      </c>
    </row>
    <row r="19" spans="1:4" x14ac:dyDescent="0.2">
      <c r="A19" s="2" t="s">
        <v>644</v>
      </c>
      <c r="B19" s="16">
        <v>40.901200000000003</v>
      </c>
    </row>
    <row r="20" spans="1:4" x14ac:dyDescent="0.2">
      <c r="A20" s="2" t="s">
        <v>671</v>
      </c>
      <c r="B20" s="16">
        <v>80.548299999999998</v>
      </c>
    </row>
    <row r="21" spans="1:4" x14ac:dyDescent="0.2">
      <c r="A21" s="2" t="s">
        <v>672</v>
      </c>
      <c r="B21" s="16">
        <v>76.940600000000003</v>
      </c>
    </row>
    <row r="22" spans="1:4" x14ac:dyDescent="0.2">
      <c r="A22" s="2" t="s">
        <v>643</v>
      </c>
      <c r="B22" s="16">
        <v>38.684199999999997</v>
      </c>
    </row>
    <row r="24" spans="1:4" x14ac:dyDescent="0.2">
      <c r="A24" s="15" t="s">
        <v>145</v>
      </c>
    </row>
    <row r="25" spans="1:4" x14ac:dyDescent="0.2">
      <c r="A25" s="2" t="s">
        <v>672</v>
      </c>
      <c r="B25" s="16">
        <v>78.241900000000001</v>
      </c>
    </row>
    <row r="26" spans="1:4" x14ac:dyDescent="0.2">
      <c r="A26" s="2" t="s">
        <v>644</v>
      </c>
      <c r="B26" s="16">
        <v>40.968600000000002</v>
      </c>
    </row>
    <row r="27" spans="1:4" x14ac:dyDescent="0.2">
      <c r="A27" s="2" t="s">
        <v>643</v>
      </c>
      <c r="B27" s="16">
        <v>38.494999999999997</v>
      </c>
    </row>
    <row r="28" spans="1:4" x14ac:dyDescent="0.2">
      <c r="A28" s="2" t="s">
        <v>671</v>
      </c>
      <c r="B28" s="16">
        <v>82.354200000000006</v>
      </c>
    </row>
    <row r="30" spans="1:4" x14ac:dyDescent="0.2">
      <c r="A30" s="15" t="s">
        <v>146</v>
      </c>
      <c r="B30" s="47"/>
    </row>
    <row r="31" spans="1:4" x14ac:dyDescent="0.2">
      <c r="A31" s="19" t="s">
        <v>628</v>
      </c>
      <c r="B31" s="20"/>
      <c r="C31" s="32" t="s">
        <v>629</v>
      </c>
      <c r="D31" s="33"/>
    </row>
    <row r="32" spans="1:4" x14ac:dyDescent="0.2">
      <c r="A32" s="34"/>
      <c r="B32" s="35"/>
      <c r="C32" s="21" t="s">
        <v>630</v>
      </c>
      <c r="D32" s="21" t="s">
        <v>631</v>
      </c>
    </row>
    <row r="33" spans="1:4" x14ac:dyDescent="0.2">
      <c r="A33" s="22" t="s">
        <v>643</v>
      </c>
      <c r="B33" s="23"/>
      <c r="C33" s="24">
        <v>0.61392526700000005</v>
      </c>
      <c r="D33" s="24">
        <v>0.56879014800000005</v>
      </c>
    </row>
    <row r="34" spans="1:4" x14ac:dyDescent="0.2">
      <c r="A34" s="22" t="s">
        <v>644</v>
      </c>
      <c r="B34" s="23"/>
      <c r="C34" s="24">
        <v>0.61392526700000005</v>
      </c>
      <c r="D34" s="24">
        <v>0.56879014800000005</v>
      </c>
    </row>
    <row r="35" spans="1:4" x14ac:dyDescent="0.2">
      <c r="A35" s="15"/>
      <c r="B35" s="47"/>
    </row>
    <row r="36" spans="1:4" x14ac:dyDescent="0.2">
      <c r="A36" s="15" t="s">
        <v>1510</v>
      </c>
      <c r="B36" s="27">
        <v>0.42903940062232993</v>
      </c>
    </row>
  </sheetData>
  <mergeCells count="4">
    <mergeCell ref="A1:D1"/>
    <mergeCell ref="D3:D4"/>
    <mergeCell ref="C31:D31"/>
    <mergeCell ref="A32:B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40" style="2" customWidth="1"/>
    <col min="3" max="3" width="11.7109375" style="2" customWidth="1"/>
    <col min="4" max="4" width="15.5703125" style="2" customWidth="1"/>
    <col min="5" max="5" width="14.140625" style="2" customWidth="1"/>
    <col min="6" max="16384" width="9.140625" style="3"/>
  </cols>
  <sheetData>
    <row r="1" spans="1:9" x14ac:dyDescent="0.2">
      <c r="A1" s="40" t="s">
        <v>1625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80" t="s">
        <v>4</v>
      </c>
      <c r="E3" s="5" t="s">
        <v>5</v>
      </c>
    </row>
    <row r="4" spans="1:9" x14ac:dyDescent="0.2">
      <c r="A4" s="7"/>
      <c r="B4" s="7"/>
      <c r="C4" s="7"/>
      <c r="D4" s="81"/>
      <c r="E4" s="7"/>
    </row>
    <row r="5" spans="1:9" x14ac:dyDescent="0.2">
      <c r="A5" s="12" t="s">
        <v>1624</v>
      </c>
      <c r="B5" s="10"/>
      <c r="C5" s="10"/>
      <c r="D5" s="10"/>
      <c r="E5" s="10"/>
    </row>
    <row r="6" spans="1:9" x14ac:dyDescent="0.2">
      <c r="A6" s="10" t="s">
        <v>1626</v>
      </c>
      <c r="B6" s="10" t="s">
        <v>1627</v>
      </c>
      <c r="C6" s="10">
        <v>6976629.2560000001</v>
      </c>
      <c r="D6" s="10">
        <v>2271.8067612999998</v>
      </c>
      <c r="E6" s="10">
        <v>79.744265934560033</v>
      </c>
    </row>
    <row r="7" spans="1:9" x14ac:dyDescent="0.2">
      <c r="A7" s="10" t="s">
        <v>1506</v>
      </c>
      <c r="B7" s="10" t="s">
        <v>1507</v>
      </c>
      <c r="C7" s="10">
        <v>92138.433000000005</v>
      </c>
      <c r="D7" s="10">
        <v>436.49670460000004</v>
      </c>
      <c r="E7" s="10">
        <v>15.321773789978154</v>
      </c>
    </row>
    <row r="8" spans="1:9" x14ac:dyDescent="0.2">
      <c r="A8" s="10" t="s">
        <v>1628</v>
      </c>
      <c r="B8" s="10" t="s">
        <v>1629</v>
      </c>
      <c r="C8" s="10">
        <v>51727.938999999998</v>
      </c>
      <c r="D8" s="10">
        <v>144.77579359999999</v>
      </c>
      <c r="E8" s="10">
        <v>5.0818756165330434</v>
      </c>
    </row>
    <row r="9" spans="1:9" x14ac:dyDescent="0.2">
      <c r="A9" s="12" t="s">
        <v>105</v>
      </c>
      <c r="B9" s="10"/>
      <c r="C9" s="10"/>
      <c r="D9" s="37">
        <f>SUM(D6:D8)</f>
        <v>2853.0792594999998</v>
      </c>
      <c r="E9" s="37">
        <f>SUM(E6:E8)</f>
        <v>100.14791534107123</v>
      </c>
    </row>
    <row r="10" spans="1:9" x14ac:dyDescent="0.2">
      <c r="A10" s="10"/>
      <c r="B10" s="10"/>
      <c r="C10" s="10"/>
      <c r="D10" s="36"/>
      <c r="E10" s="36"/>
    </row>
    <row r="11" spans="1:9" x14ac:dyDescent="0.2">
      <c r="A11" s="12" t="s">
        <v>105</v>
      </c>
      <c r="B11" s="10"/>
      <c r="C11" s="10"/>
      <c r="D11" s="37">
        <f>D9</f>
        <v>2853.0792594999998</v>
      </c>
      <c r="E11" s="37">
        <f>E9</f>
        <v>100.14791534107123</v>
      </c>
      <c r="H11" s="2"/>
      <c r="I11" s="2"/>
    </row>
    <row r="12" spans="1:9" x14ac:dyDescent="0.2">
      <c r="A12" s="10"/>
      <c r="B12" s="10"/>
      <c r="C12" s="10"/>
      <c r="D12" s="36"/>
      <c r="E12" s="36"/>
    </row>
    <row r="13" spans="1:9" x14ac:dyDescent="0.2">
      <c r="A13" s="12" t="s">
        <v>138</v>
      </c>
      <c r="B13" s="10"/>
      <c r="C13" s="10"/>
      <c r="D13" s="37">
        <v>-4.2139088999999998</v>
      </c>
      <c r="E13" s="37">
        <v>-0.14791534107122711</v>
      </c>
      <c r="H13" s="2"/>
      <c r="I13" s="2"/>
    </row>
    <row r="14" spans="1:9" x14ac:dyDescent="0.2">
      <c r="A14" s="10"/>
      <c r="B14" s="10"/>
      <c r="C14" s="10"/>
      <c r="D14" s="36"/>
      <c r="E14" s="36"/>
    </row>
    <row r="15" spans="1:9" x14ac:dyDescent="0.2">
      <c r="A15" s="14" t="s">
        <v>139</v>
      </c>
      <c r="B15" s="7"/>
      <c r="C15" s="7"/>
      <c r="D15" s="38">
        <f>D11+D13</f>
        <v>2848.8653505999996</v>
      </c>
      <c r="E15" s="38">
        <f>E11+E13</f>
        <v>100</v>
      </c>
      <c r="H15" s="2"/>
      <c r="I15" s="2"/>
    </row>
    <row r="17" spans="1:2" x14ac:dyDescent="0.2">
      <c r="A17" s="15" t="s">
        <v>142</v>
      </c>
    </row>
    <row r="18" spans="1:2" x14ac:dyDescent="0.2">
      <c r="A18" s="15" t="s">
        <v>143</v>
      </c>
    </row>
    <row r="19" spans="1:2" x14ac:dyDescent="0.2">
      <c r="A19" s="15" t="s">
        <v>144</v>
      </c>
    </row>
    <row r="20" spans="1:2" x14ac:dyDescent="0.2">
      <c r="A20" s="2" t="s">
        <v>667</v>
      </c>
      <c r="B20" s="16">
        <v>14.7357</v>
      </c>
    </row>
    <row r="21" spans="1:2" x14ac:dyDescent="0.2">
      <c r="A21" s="2" t="s">
        <v>677</v>
      </c>
      <c r="B21" s="16">
        <v>35.482799999999997</v>
      </c>
    </row>
    <row r="22" spans="1:2" x14ac:dyDescent="0.2">
      <c r="A22" s="2" t="s">
        <v>668</v>
      </c>
      <c r="B22" s="16">
        <v>15.019600000000001</v>
      </c>
    </row>
    <row r="23" spans="1:2" x14ac:dyDescent="0.2">
      <c r="A23" s="2" t="s">
        <v>676</v>
      </c>
      <c r="B23" s="16">
        <v>34.7744</v>
      </c>
    </row>
    <row r="24" spans="1:2" x14ac:dyDescent="0.2">
      <c r="B24" s="16"/>
    </row>
    <row r="26" spans="1:2" x14ac:dyDescent="0.2">
      <c r="A26" s="15" t="s">
        <v>145</v>
      </c>
    </row>
    <row r="27" spans="1:2" x14ac:dyDescent="0.2">
      <c r="A27" s="2" t="s">
        <v>676</v>
      </c>
      <c r="B27" s="16">
        <v>35.513399999999997</v>
      </c>
    </row>
    <row r="28" spans="1:2" x14ac:dyDescent="0.2">
      <c r="A28" s="2" t="s">
        <v>668</v>
      </c>
      <c r="B28" s="16">
        <v>14.809900000000001</v>
      </c>
    </row>
    <row r="29" spans="1:2" x14ac:dyDescent="0.2">
      <c r="A29" s="2" t="s">
        <v>677</v>
      </c>
      <c r="B29" s="16">
        <v>36.309199999999997</v>
      </c>
    </row>
    <row r="30" spans="1:2" x14ac:dyDescent="0.2">
      <c r="A30" s="2" t="s">
        <v>667</v>
      </c>
      <c r="B30" s="16">
        <v>14.491400000000001</v>
      </c>
    </row>
    <row r="32" spans="1:2" x14ac:dyDescent="0.2">
      <c r="A32" s="15" t="s">
        <v>146</v>
      </c>
      <c r="B32" s="47"/>
    </row>
    <row r="33" spans="1:4" x14ac:dyDescent="0.2">
      <c r="A33" s="19" t="s">
        <v>628</v>
      </c>
      <c r="B33" s="20"/>
      <c r="C33" s="32" t="s">
        <v>629</v>
      </c>
      <c r="D33" s="33"/>
    </row>
    <row r="34" spans="1:4" x14ac:dyDescent="0.2">
      <c r="A34" s="34"/>
      <c r="B34" s="35"/>
      <c r="C34" s="21" t="s">
        <v>630</v>
      </c>
      <c r="D34" s="21" t="s">
        <v>631</v>
      </c>
    </row>
    <row r="35" spans="1:4" x14ac:dyDescent="0.2">
      <c r="A35" s="22" t="s">
        <v>643</v>
      </c>
      <c r="B35" s="23"/>
      <c r="C35" s="24">
        <v>0.39724576100000003</v>
      </c>
      <c r="D35" s="24">
        <v>0.36804068400000001</v>
      </c>
    </row>
    <row r="36" spans="1:4" x14ac:dyDescent="0.2">
      <c r="A36" s="22" t="s">
        <v>644</v>
      </c>
      <c r="B36" s="23"/>
      <c r="C36" s="24">
        <v>0.39724576100000003</v>
      </c>
      <c r="D36" s="24">
        <v>0.36804068400000001</v>
      </c>
    </row>
    <row r="37" spans="1:4" x14ac:dyDescent="0.2">
      <c r="A37" s="15"/>
      <c r="B37" s="47"/>
    </row>
    <row r="38" spans="1:4" x14ac:dyDescent="0.2">
      <c r="A38" s="15" t="s">
        <v>1510</v>
      </c>
      <c r="B38" s="27">
        <v>7.4935127272690819E-2</v>
      </c>
    </row>
  </sheetData>
  <mergeCells count="4">
    <mergeCell ref="A1:D1"/>
    <mergeCell ref="D3:D4"/>
    <mergeCell ref="C33:D33"/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27.140625" style="2" customWidth="1"/>
    <col min="3" max="3" width="20" style="2" customWidth="1"/>
    <col min="4" max="4" width="10.5703125" style="2" customWidth="1"/>
    <col min="5" max="5" width="24" style="2" customWidth="1"/>
    <col min="6" max="6" width="14.140625" style="2" customWidth="1"/>
    <col min="7" max="7" width="9.140625" style="3"/>
    <col min="8" max="8" width="10" style="3" customWidth="1"/>
    <col min="9" max="12" width="9.140625" style="3"/>
    <col min="13" max="13" width="10" style="3" customWidth="1"/>
    <col min="14" max="16384" width="9.140625" style="3"/>
  </cols>
  <sheetData>
    <row r="1" spans="1:6" x14ac:dyDescent="0.2">
      <c r="A1" s="40" t="s">
        <v>1165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51"/>
      <c r="F6" s="10"/>
    </row>
    <row r="7" spans="1:6" x14ac:dyDescent="0.2">
      <c r="A7" s="12"/>
      <c r="B7" s="10"/>
      <c r="C7" s="10"/>
      <c r="D7" s="10"/>
      <c r="E7" s="51"/>
      <c r="F7" s="10"/>
    </row>
    <row r="8" spans="1:6" x14ac:dyDescent="0.2">
      <c r="A8" s="10" t="s">
        <v>1166</v>
      </c>
      <c r="B8" s="10" t="s">
        <v>1167</v>
      </c>
      <c r="C8" s="10" t="s">
        <v>98</v>
      </c>
      <c r="D8" s="45">
        <v>190145</v>
      </c>
      <c r="E8" s="51">
        <v>5144.6581925</v>
      </c>
      <c r="F8" s="10">
        <v>8.3027726337564758</v>
      </c>
    </row>
    <row r="9" spans="1:6" x14ac:dyDescent="0.2">
      <c r="A9" s="10" t="s">
        <v>11</v>
      </c>
      <c r="B9" s="10" t="s">
        <v>12</v>
      </c>
      <c r="C9" s="10" t="s">
        <v>10</v>
      </c>
      <c r="D9" s="45">
        <v>249400</v>
      </c>
      <c r="E9" s="51">
        <v>4849.0842000000002</v>
      </c>
      <c r="F9" s="10">
        <v>7.8257567535262291</v>
      </c>
    </row>
    <row r="10" spans="1:6" x14ac:dyDescent="0.2">
      <c r="A10" s="10" t="s">
        <v>1168</v>
      </c>
      <c r="B10" s="10" t="s">
        <v>1169</v>
      </c>
      <c r="C10" s="10" t="s">
        <v>89</v>
      </c>
      <c r="D10" s="45">
        <v>567141</v>
      </c>
      <c r="E10" s="51">
        <v>4331.5393875</v>
      </c>
      <c r="F10" s="10">
        <v>6.9905104173882959</v>
      </c>
    </row>
    <row r="11" spans="1:6" x14ac:dyDescent="0.2">
      <c r="A11" s="10" t="s">
        <v>1170</v>
      </c>
      <c r="B11" s="10" t="s">
        <v>1171</v>
      </c>
      <c r="C11" s="10" t="s">
        <v>32</v>
      </c>
      <c r="D11" s="45">
        <v>373800</v>
      </c>
      <c r="E11" s="51">
        <v>3600.8154</v>
      </c>
      <c r="F11" s="10">
        <v>5.8112221344292694</v>
      </c>
    </row>
    <row r="12" spans="1:6" x14ac:dyDescent="0.2">
      <c r="A12" s="10" t="s">
        <v>1172</v>
      </c>
      <c r="B12" s="10" t="s">
        <v>1173</v>
      </c>
      <c r="C12" s="10" t="s">
        <v>57</v>
      </c>
      <c r="D12" s="45">
        <v>1022300</v>
      </c>
      <c r="E12" s="51">
        <v>3009.14005</v>
      </c>
      <c r="F12" s="10">
        <v>4.8563392791970399</v>
      </c>
    </row>
    <row r="13" spans="1:6" x14ac:dyDescent="0.2">
      <c r="A13" s="10" t="s">
        <v>418</v>
      </c>
      <c r="B13" s="10" t="s">
        <v>419</v>
      </c>
      <c r="C13" s="10" t="s">
        <v>10</v>
      </c>
      <c r="D13" s="45">
        <v>1042550</v>
      </c>
      <c r="E13" s="51">
        <v>2962.9270999999999</v>
      </c>
      <c r="F13" s="10">
        <v>4.7817579168930253</v>
      </c>
    </row>
    <row r="14" spans="1:6" x14ac:dyDescent="0.2">
      <c r="A14" s="10" t="s">
        <v>53</v>
      </c>
      <c r="B14" s="10" t="s">
        <v>54</v>
      </c>
      <c r="C14" s="10" t="s">
        <v>10</v>
      </c>
      <c r="D14" s="45">
        <v>809000</v>
      </c>
      <c r="E14" s="51">
        <v>2928.58</v>
      </c>
      <c r="F14" s="10">
        <v>4.7263264088591903</v>
      </c>
    </row>
    <row r="15" spans="1:6" x14ac:dyDescent="0.2">
      <c r="A15" s="10" t="s">
        <v>28</v>
      </c>
      <c r="B15" s="10" t="s">
        <v>29</v>
      </c>
      <c r="C15" s="10" t="s">
        <v>30</v>
      </c>
      <c r="D15" s="45">
        <v>210373</v>
      </c>
      <c r="E15" s="51">
        <v>2523.4241350000002</v>
      </c>
      <c r="F15" s="10">
        <v>4.0724604176779051</v>
      </c>
    </row>
    <row r="16" spans="1:6" x14ac:dyDescent="0.2">
      <c r="A16" s="10" t="s">
        <v>1174</v>
      </c>
      <c r="B16" s="10" t="s">
        <v>1175</v>
      </c>
      <c r="C16" s="10" t="s">
        <v>22</v>
      </c>
      <c r="D16" s="45">
        <v>251563</v>
      </c>
      <c r="E16" s="51">
        <v>2516.1331260000002</v>
      </c>
      <c r="F16" s="10">
        <v>4.0606937292541883</v>
      </c>
    </row>
    <row r="17" spans="1:6" x14ac:dyDescent="0.2">
      <c r="A17" s="10" t="s">
        <v>1176</v>
      </c>
      <c r="B17" s="10" t="s">
        <v>1177</v>
      </c>
      <c r="C17" s="10" t="s">
        <v>98</v>
      </c>
      <c r="D17" s="45">
        <v>259985</v>
      </c>
      <c r="E17" s="51">
        <v>2250.690145</v>
      </c>
      <c r="F17" s="10">
        <v>3.6323051685364995</v>
      </c>
    </row>
    <row r="18" spans="1:6" x14ac:dyDescent="0.2">
      <c r="A18" s="10" t="s">
        <v>1178</v>
      </c>
      <c r="B18" s="10" t="s">
        <v>1179</v>
      </c>
      <c r="C18" s="10" t="s">
        <v>10</v>
      </c>
      <c r="D18" s="45">
        <v>2091750</v>
      </c>
      <c r="E18" s="51">
        <v>2056.1902500000001</v>
      </c>
      <c r="F18" s="10">
        <v>3.3184090174124603</v>
      </c>
    </row>
    <row r="19" spans="1:6" x14ac:dyDescent="0.2">
      <c r="A19" s="10" t="s">
        <v>1180</v>
      </c>
      <c r="B19" s="10" t="s">
        <v>1181</v>
      </c>
      <c r="C19" s="10" t="s">
        <v>46</v>
      </c>
      <c r="D19" s="45">
        <v>267122</v>
      </c>
      <c r="E19" s="51">
        <v>1783.306472</v>
      </c>
      <c r="F19" s="10">
        <v>2.8780120309853623</v>
      </c>
    </row>
    <row r="20" spans="1:6" x14ac:dyDescent="0.2">
      <c r="A20" s="10" t="s">
        <v>1146</v>
      </c>
      <c r="B20" s="10" t="s">
        <v>1147</v>
      </c>
      <c r="C20" s="10" t="s">
        <v>98</v>
      </c>
      <c r="D20" s="45">
        <v>1084661</v>
      </c>
      <c r="E20" s="51">
        <v>1676.885906</v>
      </c>
      <c r="F20" s="10">
        <v>2.7062638350912627</v>
      </c>
    </row>
    <row r="21" spans="1:6" x14ac:dyDescent="0.2">
      <c r="A21" s="10" t="s">
        <v>1182</v>
      </c>
      <c r="B21" s="10" t="s">
        <v>1183</v>
      </c>
      <c r="C21" s="10" t="s">
        <v>98</v>
      </c>
      <c r="D21" s="45">
        <v>572110</v>
      </c>
      <c r="E21" s="51">
        <v>1640.8114800000001</v>
      </c>
      <c r="F21" s="10">
        <v>2.6480446598294511</v>
      </c>
    </row>
    <row r="22" spans="1:6" x14ac:dyDescent="0.2">
      <c r="A22" s="10" t="s">
        <v>55</v>
      </c>
      <c r="B22" s="10" t="s">
        <v>56</v>
      </c>
      <c r="C22" s="10" t="s">
        <v>57</v>
      </c>
      <c r="D22" s="45">
        <v>127800</v>
      </c>
      <c r="E22" s="51">
        <v>1629.7056</v>
      </c>
      <c r="F22" s="10">
        <v>2.6301212928947519</v>
      </c>
    </row>
    <row r="23" spans="1:6" x14ac:dyDescent="0.2">
      <c r="A23" s="10" t="s">
        <v>1184</v>
      </c>
      <c r="B23" s="10" t="s">
        <v>1185</v>
      </c>
      <c r="C23" s="10" t="s">
        <v>22</v>
      </c>
      <c r="D23" s="45">
        <v>52400</v>
      </c>
      <c r="E23" s="51">
        <v>1597.8594000000001</v>
      </c>
      <c r="F23" s="10">
        <v>2.5787258944143243</v>
      </c>
    </row>
    <row r="24" spans="1:6" x14ac:dyDescent="0.2">
      <c r="A24" s="10" t="s">
        <v>1186</v>
      </c>
      <c r="B24" s="10" t="s">
        <v>1187</v>
      </c>
      <c r="C24" s="10" t="s">
        <v>46</v>
      </c>
      <c r="D24" s="45">
        <v>278900</v>
      </c>
      <c r="E24" s="51">
        <v>1594.4712999999999</v>
      </c>
      <c r="F24" s="10">
        <v>2.5732579657574814</v>
      </c>
    </row>
    <row r="25" spans="1:6" x14ac:dyDescent="0.2">
      <c r="A25" s="10" t="s">
        <v>1137</v>
      </c>
      <c r="B25" s="10" t="s">
        <v>1138</v>
      </c>
      <c r="C25" s="10" t="s">
        <v>17</v>
      </c>
      <c r="D25" s="45">
        <v>805448</v>
      </c>
      <c r="E25" s="51">
        <v>1542.43292</v>
      </c>
      <c r="F25" s="10">
        <v>2.4892751585033688</v>
      </c>
    </row>
    <row r="26" spans="1:6" x14ac:dyDescent="0.2">
      <c r="A26" s="10" t="s">
        <v>1188</v>
      </c>
      <c r="B26" s="10" t="s">
        <v>1189</v>
      </c>
      <c r="C26" s="10" t="s">
        <v>37</v>
      </c>
      <c r="D26" s="45">
        <v>484054</v>
      </c>
      <c r="E26" s="51">
        <v>1522.1078030000001</v>
      </c>
      <c r="F26" s="10">
        <v>2.4564732076465532</v>
      </c>
    </row>
    <row r="27" spans="1:6" x14ac:dyDescent="0.2">
      <c r="A27" s="10" t="s">
        <v>1190</v>
      </c>
      <c r="B27" s="10" t="s">
        <v>1191</v>
      </c>
      <c r="C27" s="10" t="s">
        <v>25</v>
      </c>
      <c r="D27" s="45">
        <v>509100</v>
      </c>
      <c r="E27" s="51">
        <v>1519.1543999999999</v>
      </c>
      <c r="F27" s="10">
        <v>2.4517068203206462</v>
      </c>
    </row>
    <row r="28" spans="1:6" x14ac:dyDescent="0.2">
      <c r="A28" s="10" t="s">
        <v>1192</v>
      </c>
      <c r="B28" s="10" t="s">
        <v>1193</v>
      </c>
      <c r="C28" s="10" t="s">
        <v>1194</v>
      </c>
      <c r="D28" s="45">
        <v>109433</v>
      </c>
      <c r="E28" s="51">
        <v>1342.4146109999999</v>
      </c>
      <c r="F28" s="10">
        <v>2.1664730441400737</v>
      </c>
    </row>
    <row r="29" spans="1:6" x14ac:dyDescent="0.2">
      <c r="A29" s="10" t="s">
        <v>1195</v>
      </c>
      <c r="B29" s="10" t="s">
        <v>1196</v>
      </c>
      <c r="C29" s="10" t="s">
        <v>70</v>
      </c>
      <c r="D29" s="45">
        <v>1000000</v>
      </c>
      <c r="E29" s="51">
        <v>1335.5</v>
      </c>
      <c r="F29" s="10">
        <v>2.1553138104581229</v>
      </c>
    </row>
    <row r="30" spans="1:6" x14ac:dyDescent="0.2">
      <c r="A30" s="10" t="s">
        <v>1197</v>
      </c>
      <c r="B30" s="10" t="s">
        <v>1198</v>
      </c>
      <c r="C30" s="10" t="s">
        <v>98</v>
      </c>
      <c r="D30" s="45">
        <v>721082</v>
      </c>
      <c r="E30" s="51">
        <v>1248.9140239999999</v>
      </c>
      <c r="F30" s="10">
        <v>2.0155759221280625</v>
      </c>
    </row>
    <row r="31" spans="1:6" x14ac:dyDescent="0.2">
      <c r="A31" s="10" t="s">
        <v>420</v>
      </c>
      <c r="B31" s="10" t="s">
        <v>421</v>
      </c>
      <c r="C31" s="10" t="s">
        <v>1199</v>
      </c>
      <c r="D31" s="45">
        <v>399300</v>
      </c>
      <c r="E31" s="51">
        <v>1138.0050000000001</v>
      </c>
      <c r="F31" s="10">
        <v>1.836583970700409</v>
      </c>
    </row>
    <row r="32" spans="1:6" x14ac:dyDescent="0.2">
      <c r="A32" s="10" t="s">
        <v>1200</v>
      </c>
      <c r="B32" s="10" t="s">
        <v>1201</v>
      </c>
      <c r="C32" s="10" t="s">
        <v>103</v>
      </c>
      <c r="D32" s="45">
        <v>725863</v>
      </c>
      <c r="E32" s="51">
        <v>1004.594392</v>
      </c>
      <c r="F32" s="10">
        <v>1.6212775492222997</v>
      </c>
    </row>
    <row r="33" spans="1:14" x14ac:dyDescent="0.2">
      <c r="A33" s="10" t="s">
        <v>1202</v>
      </c>
      <c r="B33" s="10" t="s">
        <v>1203</v>
      </c>
      <c r="C33" s="10" t="s">
        <v>1204</v>
      </c>
      <c r="D33" s="45">
        <v>425242</v>
      </c>
      <c r="E33" s="51">
        <v>767.77443100000005</v>
      </c>
      <c r="F33" s="10">
        <v>1.2390826165862427</v>
      </c>
    </row>
    <row r="34" spans="1:14" x14ac:dyDescent="0.2">
      <c r="A34" s="10" t="s">
        <v>1205</v>
      </c>
      <c r="B34" s="10" t="s">
        <v>1206</v>
      </c>
      <c r="C34" s="10" t="s">
        <v>103</v>
      </c>
      <c r="D34" s="45">
        <v>154809</v>
      </c>
      <c r="E34" s="51">
        <v>568.53605249999998</v>
      </c>
      <c r="F34" s="10">
        <v>0.91753920306746117</v>
      </c>
    </row>
    <row r="35" spans="1:14" x14ac:dyDescent="0.2">
      <c r="A35" s="10" t="s">
        <v>1207</v>
      </c>
      <c r="B35" s="10" t="s">
        <v>1208</v>
      </c>
      <c r="C35" s="10" t="s">
        <v>73</v>
      </c>
      <c r="D35" s="45">
        <v>710100</v>
      </c>
      <c r="E35" s="51">
        <v>489.61394999999999</v>
      </c>
      <c r="F35" s="10">
        <v>0.79016975531857181</v>
      </c>
      <c r="I35" s="2"/>
    </row>
    <row r="36" spans="1:14" x14ac:dyDescent="0.2">
      <c r="A36" s="10" t="s">
        <v>1209</v>
      </c>
      <c r="B36" s="10" t="s">
        <v>1210</v>
      </c>
      <c r="C36" s="10" t="s">
        <v>1211</v>
      </c>
      <c r="D36" s="45">
        <v>123400</v>
      </c>
      <c r="E36" s="51">
        <v>350.8879</v>
      </c>
      <c r="F36" s="10">
        <v>0.56628493956768911</v>
      </c>
      <c r="H36" s="2"/>
      <c r="I36" s="2"/>
    </row>
    <row r="37" spans="1:14" x14ac:dyDescent="0.2">
      <c r="A37" s="12" t="s">
        <v>105</v>
      </c>
      <c r="B37" s="10"/>
      <c r="C37" s="10"/>
      <c r="D37" s="45"/>
      <c r="E37" s="52">
        <f xml:space="preserve"> SUM(E8:E36)</f>
        <v>58926.15762749999</v>
      </c>
      <c r="F37" s="12">
        <f>SUM(F8:F36)</f>
        <v>95.098735553562733</v>
      </c>
      <c r="I37" s="2"/>
      <c r="J37" s="2"/>
      <c r="N37" s="2"/>
    </row>
    <row r="38" spans="1:14" x14ac:dyDescent="0.2">
      <c r="A38" s="10"/>
      <c r="B38" s="10"/>
      <c r="C38" s="10"/>
      <c r="D38" s="45"/>
      <c r="E38" s="51"/>
      <c r="F38" s="10"/>
      <c r="M38" s="2"/>
      <c r="N38" s="2"/>
    </row>
    <row r="39" spans="1:14" x14ac:dyDescent="0.2">
      <c r="A39" s="12" t="s">
        <v>105</v>
      </c>
      <c r="B39" s="10"/>
      <c r="C39" s="10"/>
      <c r="D39" s="45"/>
      <c r="E39" s="52">
        <v>58926.15762749999</v>
      </c>
      <c r="F39" s="12">
        <v>95.098735553562733</v>
      </c>
      <c r="I39" s="2"/>
      <c r="J39" s="2"/>
    </row>
    <row r="40" spans="1:14" x14ac:dyDescent="0.2">
      <c r="A40" s="10"/>
      <c r="B40" s="10"/>
      <c r="C40" s="10"/>
      <c r="D40" s="45"/>
      <c r="E40" s="51"/>
      <c r="F40" s="10"/>
    </row>
    <row r="41" spans="1:14" x14ac:dyDescent="0.2">
      <c r="A41" s="12" t="s">
        <v>138</v>
      </c>
      <c r="B41" s="10"/>
      <c r="C41" s="10"/>
      <c r="D41" s="45"/>
      <c r="E41" s="52">
        <v>3036.9770918999998</v>
      </c>
      <c r="F41" s="12">
        <v>4.9000000000000004</v>
      </c>
      <c r="I41" s="2"/>
      <c r="J41" s="2"/>
    </row>
    <row r="42" spans="1:14" x14ac:dyDescent="0.2">
      <c r="A42" s="10"/>
      <c r="B42" s="10"/>
      <c r="C42" s="10"/>
      <c r="D42" s="45"/>
      <c r="E42" s="51"/>
      <c r="F42" s="10"/>
    </row>
    <row r="43" spans="1:14" x14ac:dyDescent="0.2">
      <c r="A43" s="14" t="s">
        <v>139</v>
      </c>
      <c r="B43" s="7"/>
      <c r="C43" s="7"/>
      <c r="D43" s="43"/>
      <c r="E43" s="53">
        <v>61963.13471939999</v>
      </c>
      <c r="F43" s="14">
        <f xml:space="preserve"> ROUND(SUM(F39:F42),2)</f>
        <v>100</v>
      </c>
      <c r="I43" s="2"/>
      <c r="J43" s="2"/>
    </row>
    <row r="44" spans="1:14" x14ac:dyDescent="0.2">
      <c r="D44" s="46"/>
      <c r="E44" s="54"/>
    </row>
    <row r="45" spans="1:14" x14ac:dyDescent="0.2">
      <c r="A45" s="15" t="s">
        <v>142</v>
      </c>
      <c r="D45" s="46"/>
      <c r="E45" s="54"/>
    </row>
    <row r="46" spans="1:14" x14ac:dyDescent="0.2">
      <c r="A46" s="15" t="s">
        <v>706</v>
      </c>
    </row>
    <row r="47" spans="1:14" x14ac:dyDescent="0.2">
      <c r="A47" s="15" t="s">
        <v>144</v>
      </c>
    </row>
    <row r="48" spans="1:14" x14ac:dyDescent="0.2">
      <c r="A48" s="2" t="s">
        <v>643</v>
      </c>
      <c r="B48" s="16">
        <v>78.110600000000005</v>
      </c>
    </row>
    <row r="49" spans="1:4" x14ac:dyDescent="0.2">
      <c r="A49" s="2" t="s">
        <v>671</v>
      </c>
      <c r="B49" s="16">
        <v>278.20749999999998</v>
      </c>
    </row>
    <row r="50" spans="1:4" x14ac:dyDescent="0.2">
      <c r="A50" s="2" t="s">
        <v>644</v>
      </c>
      <c r="B50" s="16">
        <v>81.059299999999993</v>
      </c>
    </row>
    <row r="51" spans="1:4" x14ac:dyDescent="0.2">
      <c r="A51" s="2" t="s">
        <v>672</v>
      </c>
      <c r="B51" s="16">
        <v>269.35359999999997</v>
      </c>
    </row>
    <row r="53" spans="1:4" x14ac:dyDescent="0.2">
      <c r="A53" s="15" t="s">
        <v>696</v>
      </c>
    </row>
    <row r="54" spans="1:4" x14ac:dyDescent="0.2">
      <c r="A54" s="2" t="s">
        <v>672</v>
      </c>
      <c r="B54" s="16">
        <v>272.36430000000001</v>
      </c>
    </row>
    <row r="55" spans="1:4" x14ac:dyDescent="0.2">
      <c r="A55" s="2" t="s">
        <v>644</v>
      </c>
      <c r="B55" s="16">
        <v>75.801299999999998</v>
      </c>
    </row>
    <row r="56" spans="1:4" x14ac:dyDescent="0.2">
      <c r="A56" s="2" t="s">
        <v>671</v>
      </c>
      <c r="B56" s="16">
        <v>282.40929999999997</v>
      </c>
    </row>
    <row r="57" spans="1:4" x14ac:dyDescent="0.2">
      <c r="A57" s="2" t="s">
        <v>643</v>
      </c>
      <c r="B57" s="16">
        <v>72.534099999999995</v>
      </c>
    </row>
    <row r="59" spans="1:4" x14ac:dyDescent="0.2">
      <c r="A59" s="15" t="s">
        <v>651</v>
      </c>
      <c r="B59" s="47"/>
    </row>
    <row r="60" spans="1:4" x14ac:dyDescent="0.2">
      <c r="A60" s="19" t="s">
        <v>628</v>
      </c>
      <c r="B60" s="20"/>
      <c r="C60" s="32" t="s">
        <v>629</v>
      </c>
      <c r="D60" s="33"/>
    </row>
    <row r="61" spans="1:4" x14ac:dyDescent="0.2">
      <c r="A61" s="34"/>
      <c r="B61" s="35"/>
      <c r="C61" s="21" t="s">
        <v>630</v>
      </c>
      <c r="D61" s="21" t="s">
        <v>631</v>
      </c>
    </row>
    <row r="62" spans="1:4" x14ac:dyDescent="0.2">
      <c r="A62" s="22" t="s">
        <v>643</v>
      </c>
      <c r="B62" s="23"/>
      <c r="C62" s="24">
        <v>6.5</v>
      </c>
      <c r="D62" s="24">
        <v>6.5</v>
      </c>
    </row>
    <row r="63" spans="1:4" x14ac:dyDescent="0.2">
      <c r="A63" s="22" t="s">
        <v>644</v>
      </c>
      <c r="B63" s="23"/>
      <c r="C63" s="24">
        <v>6.5</v>
      </c>
      <c r="D63" s="24">
        <v>6.5</v>
      </c>
    </row>
    <row r="65" spans="1:2" x14ac:dyDescent="0.2">
      <c r="A65" s="15" t="s">
        <v>670</v>
      </c>
      <c r="B65" s="27">
        <v>5.2933021892798068E-2</v>
      </c>
    </row>
  </sheetData>
  <mergeCells count="3">
    <mergeCell ref="A1:E1"/>
    <mergeCell ref="C60:D60"/>
    <mergeCell ref="A61:B6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43.140625" style="2" customWidth="1"/>
    <col min="3" max="3" width="11.7109375" style="2" customWidth="1"/>
    <col min="4" max="4" width="24" style="2" customWidth="1"/>
    <col min="5" max="5" width="14.140625" style="2" customWidth="1"/>
    <col min="6" max="16384" width="9.140625" style="3"/>
  </cols>
  <sheetData>
    <row r="1" spans="1:9" x14ac:dyDescent="0.2">
      <c r="A1" s="40" t="s">
        <v>1630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1624</v>
      </c>
      <c r="B5" s="10"/>
      <c r="C5" s="10"/>
      <c r="D5" s="10"/>
      <c r="E5" s="10"/>
    </row>
    <row r="6" spans="1:9" x14ac:dyDescent="0.2">
      <c r="A6" s="10" t="s">
        <v>1631</v>
      </c>
      <c r="B6" s="10" t="s">
        <v>1632</v>
      </c>
      <c r="C6" s="10">
        <v>507817.39600000001</v>
      </c>
      <c r="D6" s="10">
        <v>323.99714720000003</v>
      </c>
      <c r="E6" s="10">
        <v>49.700005372694584</v>
      </c>
    </row>
    <row r="7" spans="1:9" x14ac:dyDescent="0.2">
      <c r="A7" s="10" t="s">
        <v>1633</v>
      </c>
      <c r="B7" s="10" t="s">
        <v>1634</v>
      </c>
      <c r="C7" s="10">
        <v>305286.761</v>
      </c>
      <c r="D7" s="10">
        <v>194.15352669999999</v>
      </c>
      <c r="E7" s="10">
        <v>29.782457665163054</v>
      </c>
    </row>
    <row r="8" spans="1:9" x14ac:dyDescent="0.2">
      <c r="A8" s="10" t="s">
        <v>1506</v>
      </c>
      <c r="B8" s="10" t="s">
        <v>1507</v>
      </c>
      <c r="C8" s="10">
        <v>14096.459000000001</v>
      </c>
      <c r="D8" s="10">
        <v>66.780578999999989</v>
      </c>
      <c r="E8" s="10">
        <v>10.243902342272399</v>
      </c>
    </row>
    <row r="9" spans="1:9" x14ac:dyDescent="0.2">
      <c r="A9" s="10" t="s">
        <v>1628</v>
      </c>
      <c r="B9" s="10" t="s">
        <v>1629</v>
      </c>
      <c r="C9" s="10">
        <v>23640.702000000001</v>
      </c>
      <c r="D9" s="10">
        <v>66.165431299999995</v>
      </c>
      <c r="E9" s="10">
        <v>10.149540881811363</v>
      </c>
    </row>
    <row r="10" spans="1:9" x14ac:dyDescent="0.2">
      <c r="A10" s="12" t="s">
        <v>105</v>
      </c>
      <c r="B10" s="10"/>
      <c r="C10" s="10"/>
      <c r="D10" s="12">
        <f>SUM(D6:D9)</f>
        <v>651.09668420000003</v>
      </c>
      <c r="E10" s="12">
        <f>SUM(E6:E9)</f>
        <v>99.875906261941395</v>
      </c>
    </row>
    <row r="11" spans="1:9" x14ac:dyDescent="0.2">
      <c r="A11" s="10"/>
      <c r="B11" s="10"/>
      <c r="C11" s="10"/>
      <c r="D11" s="10"/>
      <c r="E11" s="10"/>
    </row>
    <row r="12" spans="1:9" x14ac:dyDescent="0.2">
      <c r="A12" s="12" t="s">
        <v>105</v>
      </c>
      <c r="B12" s="10"/>
      <c r="C12" s="10"/>
      <c r="D12" s="12">
        <f>D10</f>
        <v>651.09668420000003</v>
      </c>
      <c r="E12" s="12">
        <f>E10</f>
        <v>99.875906261941395</v>
      </c>
      <c r="H12" s="2"/>
      <c r="I12" s="2"/>
    </row>
    <row r="13" spans="1:9" x14ac:dyDescent="0.2">
      <c r="A13" s="10"/>
      <c r="B13" s="10"/>
      <c r="C13" s="10"/>
      <c r="D13" s="10"/>
      <c r="E13" s="10"/>
    </row>
    <row r="14" spans="1:9" x14ac:dyDescent="0.2">
      <c r="A14" s="12" t="s">
        <v>138</v>
      </c>
      <c r="B14" s="10"/>
      <c r="C14" s="10"/>
      <c r="D14" s="12">
        <v>0.80897410000000003</v>
      </c>
      <c r="E14" s="12">
        <v>0.12409373805860092</v>
      </c>
      <c r="H14" s="2"/>
      <c r="I14" s="2"/>
    </row>
    <row r="15" spans="1:9" x14ac:dyDescent="0.2">
      <c r="A15" s="10"/>
      <c r="B15" s="10"/>
      <c r="C15" s="10"/>
      <c r="D15" s="10"/>
      <c r="E15" s="10"/>
    </row>
    <row r="16" spans="1:9" x14ac:dyDescent="0.2">
      <c r="A16" s="14" t="s">
        <v>139</v>
      </c>
      <c r="B16" s="7"/>
      <c r="C16" s="7"/>
      <c r="D16" s="14">
        <f>D12+D14</f>
        <v>651.90565830000003</v>
      </c>
      <c r="E16" s="14">
        <f xml:space="preserve"> ROUND(SUM(E12:E15),2)</f>
        <v>100</v>
      </c>
      <c r="H16" s="2"/>
      <c r="I16" s="2"/>
    </row>
    <row r="18" spans="1:2" x14ac:dyDescent="0.2">
      <c r="A18" s="15" t="s">
        <v>142</v>
      </c>
    </row>
    <row r="19" spans="1:2" x14ac:dyDescent="0.2">
      <c r="A19" s="15" t="s">
        <v>143</v>
      </c>
    </row>
    <row r="20" spans="1:2" x14ac:dyDescent="0.2">
      <c r="A20" s="15" t="s">
        <v>144</v>
      </c>
    </row>
    <row r="21" spans="1:2" x14ac:dyDescent="0.2">
      <c r="A21" s="2" t="s">
        <v>676</v>
      </c>
      <c r="B21" s="16">
        <v>33.598300000000002</v>
      </c>
    </row>
    <row r="22" spans="1:2" x14ac:dyDescent="0.2">
      <c r="A22" s="2" t="s">
        <v>668</v>
      </c>
      <c r="B22" s="16">
        <v>14.5679</v>
      </c>
    </row>
    <row r="23" spans="1:2" x14ac:dyDescent="0.2">
      <c r="A23" s="2" t="s">
        <v>677</v>
      </c>
      <c r="B23" s="16">
        <v>34.6648</v>
      </c>
    </row>
    <row r="24" spans="1:2" x14ac:dyDescent="0.2">
      <c r="A24" s="2" t="s">
        <v>667</v>
      </c>
      <c r="B24" s="16">
        <v>14.1454</v>
      </c>
    </row>
    <row r="26" spans="1:2" x14ac:dyDescent="0.2">
      <c r="A26" s="15" t="s">
        <v>145</v>
      </c>
    </row>
    <row r="27" spans="1:2" x14ac:dyDescent="0.2">
      <c r="A27" s="2" t="s">
        <v>667</v>
      </c>
      <c r="B27" s="16">
        <v>13.7607</v>
      </c>
    </row>
    <row r="28" spans="1:2" x14ac:dyDescent="0.2">
      <c r="A28" s="2" t="s">
        <v>677</v>
      </c>
      <c r="B28" s="16">
        <v>35.228900000000003</v>
      </c>
    </row>
    <row r="29" spans="1:2" x14ac:dyDescent="0.2">
      <c r="A29" s="2" t="s">
        <v>668</v>
      </c>
      <c r="B29" s="16">
        <v>14.232200000000001</v>
      </c>
    </row>
    <row r="30" spans="1:2" x14ac:dyDescent="0.2">
      <c r="A30" s="2" t="s">
        <v>676</v>
      </c>
      <c r="B30" s="16">
        <v>34.002400000000002</v>
      </c>
    </row>
    <row r="31" spans="1:2" x14ac:dyDescent="0.2">
      <c r="A31" s="15"/>
    </row>
    <row r="32" spans="1:2" x14ac:dyDescent="0.2">
      <c r="A32" s="15" t="s">
        <v>146</v>
      </c>
      <c r="B32" s="47"/>
    </row>
    <row r="33" spans="1:4" x14ac:dyDescent="0.2">
      <c r="A33" s="19" t="s">
        <v>628</v>
      </c>
      <c r="B33" s="20"/>
      <c r="C33" s="32" t="s">
        <v>629</v>
      </c>
      <c r="D33" s="33"/>
    </row>
    <row r="34" spans="1:4" x14ac:dyDescent="0.2">
      <c r="A34" s="34"/>
      <c r="B34" s="35"/>
      <c r="C34" s="21" t="s">
        <v>630</v>
      </c>
      <c r="D34" s="21" t="s">
        <v>631</v>
      </c>
    </row>
    <row r="35" spans="1:4" x14ac:dyDescent="0.2">
      <c r="A35" s="22" t="s">
        <v>643</v>
      </c>
      <c r="B35" s="23"/>
      <c r="C35" s="24">
        <v>0.39724576100000003</v>
      </c>
      <c r="D35" s="24">
        <v>0.36804068400000001</v>
      </c>
    </row>
    <row r="36" spans="1:4" x14ac:dyDescent="0.2">
      <c r="A36" s="22" t="s">
        <v>644</v>
      </c>
      <c r="B36" s="23"/>
      <c r="C36" s="24">
        <v>0.39724576100000003</v>
      </c>
      <c r="D36" s="24">
        <v>0.36804068400000001</v>
      </c>
    </row>
    <row r="37" spans="1:4" x14ac:dyDescent="0.2">
      <c r="A37" s="15"/>
      <c r="B37" s="47"/>
    </row>
    <row r="38" spans="1:4" x14ac:dyDescent="0.2">
      <c r="A38" s="15" t="s">
        <v>1510</v>
      </c>
      <c r="B38" s="27">
        <v>7.7545817043998155E-2</v>
      </c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43.140625" style="2" customWidth="1"/>
    <col min="3" max="3" width="9.5703125" style="2" customWidth="1"/>
    <col min="4" max="4" width="24" style="2" customWidth="1"/>
    <col min="5" max="5" width="14.140625" style="2" customWidth="1"/>
    <col min="6" max="16384" width="9.140625" style="3"/>
  </cols>
  <sheetData>
    <row r="1" spans="1:9" x14ac:dyDescent="0.2">
      <c r="A1" s="40" t="s">
        <v>1635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1624</v>
      </c>
      <c r="B5" s="10"/>
      <c r="C5" s="10"/>
      <c r="D5" s="10"/>
      <c r="E5" s="10"/>
    </row>
    <row r="6" spans="1:9" x14ac:dyDescent="0.2">
      <c r="A6" s="10" t="s">
        <v>1631</v>
      </c>
      <c r="B6" s="10" t="s">
        <v>1632</v>
      </c>
      <c r="C6" s="10">
        <v>763778.85499999998</v>
      </c>
      <c r="D6" s="51">
        <v>487.30542129999998</v>
      </c>
      <c r="E6" s="51">
        <v>34.702183922070503</v>
      </c>
    </row>
    <row r="7" spans="1:9" x14ac:dyDescent="0.2">
      <c r="A7" s="10" t="s">
        <v>1633</v>
      </c>
      <c r="B7" s="10" t="s">
        <v>1634</v>
      </c>
      <c r="C7" s="10">
        <v>655902.55500000005</v>
      </c>
      <c r="D7" s="51">
        <v>417.13500379999999</v>
      </c>
      <c r="E7" s="51">
        <v>29.705180754165312</v>
      </c>
    </row>
    <row r="8" spans="1:9" x14ac:dyDescent="0.2">
      <c r="A8" s="10" t="s">
        <v>1506</v>
      </c>
      <c r="B8" s="10" t="s">
        <v>1507</v>
      </c>
      <c r="C8" s="10">
        <v>60588.381999999998</v>
      </c>
      <c r="D8" s="51">
        <v>287.03146149999998</v>
      </c>
      <c r="E8" s="51">
        <v>20.440196503091311</v>
      </c>
    </row>
    <row r="9" spans="1:9" x14ac:dyDescent="0.2">
      <c r="A9" s="10" t="s">
        <v>1636</v>
      </c>
      <c r="B9" s="10" t="s">
        <v>1637</v>
      </c>
      <c r="C9" s="10">
        <v>13466.365</v>
      </c>
      <c r="D9" s="51">
        <v>141.55786330000001</v>
      </c>
      <c r="E9" s="51">
        <v>10.08067383027884</v>
      </c>
    </row>
    <row r="10" spans="1:9" x14ac:dyDescent="0.2">
      <c r="A10" s="10" t="s">
        <v>1628</v>
      </c>
      <c r="B10" s="10" t="s">
        <v>1629</v>
      </c>
      <c r="C10" s="10">
        <v>25404.101999999999</v>
      </c>
      <c r="D10" s="51">
        <v>71.100822800000003</v>
      </c>
      <c r="E10" s="51">
        <v>5.0632595533903704</v>
      </c>
    </row>
    <row r="11" spans="1:9" x14ac:dyDescent="0.2">
      <c r="A11" s="12" t="s">
        <v>105</v>
      </c>
      <c r="B11" s="10"/>
      <c r="C11" s="10"/>
      <c r="D11" s="52">
        <f>SUM(D6:D10)</f>
        <v>1404.1305726999999</v>
      </c>
      <c r="E11" s="52">
        <f>SUM(E6:E10)</f>
        <v>99.991494562996337</v>
      </c>
    </row>
    <row r="12" spans="1:9" x14ac:dyDescent="0.2">
      <c r="A12" s="10"/>
      <c r="B12" s="10"/>
      <c r="C12" s="10"/>
      <c r="D12" s="51"/>
      <c r="E12" s="51"/>
    </row>
    <row r="13" spans="1:9" x14ac:dyDescent="0.2">
      <c r="A13" s="12" t="s">
        <v>105</v>
      </c>
      <c r="B13" s="10"/>
      <c r="C13" s="10"/>
      <c r="D13" s="52">
        <f>D11</f>
        <v>1404.1305726999999</v>
      </c>
      <c r="E13" s="52">
        <f>E11</f>
        <v>99.991494562996337</v>
      </c>
      <c r="H13" s="2"/>
      <c r="I13" s="2"/>
    </row>
    <row r="14" spans="1:9" x14ac:dyDescent="0.2">
      <c r="A14" s="10"/>
      <c r="B14" s="10"/>
      <c r="C14" s="10"/>
      <c r="D14" s="51"/>
      <c r="E14" s="51"/>
    </row>
    <row r="15" spans="1:9" x14ac:dyDescent="0.2">
      <c r="A15" s="12" t="s">
        <v>138</v>
      </c>
      <c r="B15" s="10"/>
      <c r="C15" s="10"/>
      <c r="D15" s="52">
        <v>0.1194376</v>
      </c>
      <c r="E15" s="52">
        <v>8.5054370036631664E-3</v>
      </c>
      <c r="H15" s="2"/>
      <c r="I15" s="2"/>
    </row>
    <row r="16" spans="1:9" x14ac:dyDescent="0.2">
      <c r="A16" s="10"/>
      <c r="B16" s="10"/>
      <c r="C16" s="10"/>
      <c r="D16" s="51"/>
      <c r="E16" s="51"/>
    </row>
    <row r="17" spans="1:9" x14ac:dyDescent="0.2">
      <c r="A17" s="14" t="s">
        <v>139</v>
      </c>
      <c r="B17" s="7"/>
      <c r="C17" s="7"/>
      <c r="D17" s="53">
        <f>D13+D15</f>
        <v>1404.2500103</v>
      </c>
      <c r="E17" s="53">
        <f xml:space="preserve"> ROUND(SUM(E13:E16),2)</f>
        <v>100</v>
      </c>
      <c r="H17" s="2"/>
      <c r="I17" s="2"/>
    </row>
    <row r="18" spans="1:9" x14ac:dyDescent="0.2">
      <c r="D18" s="54"/>
      <c r="E18" s="54"/>
    </row>
    <row r="19" spans="1:9" x14ac:dyDescent="0.2">
      <c r="A19" s="15" t="s">
        <v>142</v>
      </c>
    </row>
    <row r="20" spans="1:9" x14ac:dyDescent="0.2">
      <c r="A20" s="15" t="s">
        <v>143</v>
      </c>
    </row>
    <row r="21" spans="1:9" x14ac:dyDescent="0.2">
      <c r="A21" s="15" t="s">
        <v>144</v>
      </c>
    </row>
    <row r="22" spans="1:9" x14ac:dyDescent="0.2">
      <c r="A22" s="2" t="s">
        <v>676</v>
      </c>
      <c r="B22" s="16">
        <v>45.3658</v>
      </c>
    </row>
    <row r="23" spans="1:9" x14ac:dyDescent="0.2">
      <c r="A23" s="2" t="s">
        <v>668</v>
      </c>
      <c r="B23" s="16">
        <v>15.7728</v>
      </c>
    </row>
    <row r="24" spans="1:9" x14ac:dyDescent="0.2">
      <c r="A24" s="2" t="s">
        <v>677</v>
      </c>
      <c r="B24" s="16">
        <v>46.846499999999999</v>
      </c>
    </row>
    <row r="25" spans="1:9" x14ac:dyDescent="0.2">
      <c r="A25" s="2" t="s">
        <v>667</v>
      </c>
      <c r="B25" s="16">
        <v>15.371</v>
      </c>
    </row>
    <row r="27" spans="1:9" x14ac:dyDescent="0.2">
      <c r="A27" s="15" t="s">
        <v>145</v>
      </c>
    </row>
    <row r="28" spans="1:9" x14ac:dyDescent="0.2">
      <c r="A28" s="2" t="s">
        <v>676</v>
      </c>
      <c r="B28" s="16">
        <v>45.976799999999997</v>
      </c>
    </row>
    <row r="29" spans="1:9" x14ac:dyDescent="0.2">
      <c r="A29" s="2" t="s">
        <v>668</v>
      </c>
      <c r="B29" s="16">
        <v>16.0304</v>
      </c>
    </row>
    <row r="30" spans="1:9" x14ac:dyDescent="0.2">
      <c r="A30" s="2" t="s">
        <v>677</v>
      </c>
      <c r="B30" s="16">
        <v>47.664200000000001</v>
      </c>
    </row>
    <row r="31" spans="1:9" x14ac:dyDescent="0.2">
      <c r="A31" s="2" t="s">
        <v>667</v>
      </c>
      <c r="B31" s="16">
        <v>15.577999999999999</v>
      </c>
    </row>
    <row r="33" spans="1:2" x14ac:dyDescent="0.2">
      <c r="A33" s="15" t="s">
        <v>146</v>
      </c>
      <c r="B33" s="75" t="s">
        <v>147</v>
      </c>
    </row>
    <row r="34" spans="1:2" x14ac:dyDescent="0.2">
      <c r="A34" s="15"/>
      <c r="B34" s="47"/>
    </row>
    <row r="35" spans="1:2" x14ac:dyDescent="0.2">
      <c r="A35" s="15" t="s">
        <v>1510</v>
      </c>
      <c r="B35" s="27">
        <v>0.15803164647135892</v>
      </c>
    </row>
  </sheetData>
  <mergeCells count="1">
    <mergeCell ref="A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43.140625" style="2" customWidth="1"/>
    <col min="3" max="3" width="9.85546875" style="2" customWidth="1"/>
    <col min="4" max="4" width="24" style="2" customWidth="1"/>
    <col min="5" max="5" width="14.140625" style="2" customWidth="1"/>
    <col min="6" max="16384" width="9.140625" style="3"/>
  </cols>
  <sheetData>
    <row r="1" spans="1:9" x14ac:dyDescent="0.2">
      <c r="A1" s="40" t="s">
        <v>1638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1624</v>
      </c>
      <c r="B5" s="10"/>
      <c r="C5" s="10"/>
      <c r="D5" s="10"/>
      <c r="E5" s="10"/>
    </row>
    <row r="6" spans="1:9" x14ac:dyDescent="0.2">
      <c r="A6" s="10" t="s">
        <v>1506</v>
      </c>
      <c r="B6" s="10" t="s">
        <v>1507</v>
      </c>
      <c r="C6" s="73">
        <v>57131.192999999999</v>
      </c>
      <c r="D6" s="10">
        <v>270.6533708</v>
      </c>
      <c r="E6" s="10">
        <v>35.528235754989588</v>
      </c>
    </row>
    <row r="7" spans="1:9" x14ac:dyDescent="0.2">
      <c r="A7" s="10" t="s">
        <v>1631</v>
      </c>
      <c r="B7" s="10" t="s">
        <v>1632</v>
      </c>
      <c r="C7" s="73">
        <v>294140.94900000002</v>
      </c>
      <c r="D7" s="10">
        <v>187.66751410000001</v>
      </c>
      <c r="E7" s="10">
        <v>24.634814873318518</v>
      </c>
    </row>
    <row r="8" spans="1:9" x14ac:dyDescent="0.2">
      <c r="A8" s="10" t="s">
        <v>1633</v>
      </c>
      <c r="B8" s="10" t="s">
        <v>1634</v>
      </c>
      <c r="C8" s="73">
        <v>235763.571</v>
      </c>
      <c r="D8" s="10">
        <v>149.938794</v>
      </c>
      <c r="E8" s="10">
        <v>19.682226038068681</v>
      </c>
    </row>
    <row r="9" spans="1:9" x14ac:dyDescent="0.2">
      <c r="A9" s="10" t="s">
        <v>1628</v>
      </c>
      <c r="B9" s="10" t="s">
        <v>1629</v>
      </c>
      <c r="C9" s="73">
        <v>27389.092000000001</v>
      </c>
      <c r="D9" s="10">
        <v>76.656398999999993</v>
      </c>
      <c r="E9" s="10">
        <v>10.062563077454003</v>
      </c>
    </row>
    <row r="10" spans="1:9" x14ac:dyDescent="0.2">
      <c r="A10" s="10" t="s">
        <v>1636</v>
      </c>
      <c r="B10" s="10" t="s">
        <v>1637</v>
      </c>
      <c r="C10" s="73">
        <v>7261.317</v>
      </c>
      <c r="D10" s="10">
        <v>76.330659300000008</v>
      </c>
      <c r="E10" s="10">
        <v>10.019803747237086</v>
      </c>
    </row>
    <row r="11" spans="1:9" x14ac:dyDescent="0.2">
      <c r="A11" s="12" t="s">
        <v>105</v>
      </c>
      <c r="B11" s="10"/>
      <c r="C11" s="73"/>
      <c r="D11" s="82">
        <f>SUM(D6:D10)</f>
        <v>761.24673719999998</v>
      </c>
      <c r="E11" s="82">
        <f>SUM(E6:E10)</f>
        <v>99.927643491067883</v>
      </c>
    </row>
    <row r="12" spans="1:9" x14ac:dyDescent="0.2">
      <c r="A12" s="10"/>
      <c r="B12" s="10"/>
      <c r="C12" s="73"/>
      <c r="D12" s="83"/>
      <c r="E12" s="83"/>
    </row>
    <row r="13" spans="1:9" x14ac:dyDescent="0.2">
      <c r="A13" s="12" t="s">
        <v>105</v>
      </c>
      <c r="B13" s="10"/>
      <c r="C13" s="73"/>
      <c r="D13" s="82">
        <f>D11</f>
        <v>761.24673719999998</v>
      </c>
      <c r="E13" s="82">
        <f>E11</f>
        <v>99.927643491067883</v>
      </c>
      <c r="H13" s="2"/>
      <c r="I13" s="2"/>
    </row>
    <row r="14" spans="1:9" x14ac:dyDescent="0.2">
      <c r="A14" s="10"/>
      <c r="B14" s="10"/>
      <c r="C14" s="10"/>
      <c r="D14" s="83"/>
      <c r="E14" s="83"/>
    </row>
    <row r="15" spans="1:9" x14ac:dyDescent="0.2">
      <c r="A15" s="12" t="s">
        <v>138</v>
      </c>
      <c r="B15" s="10"/>
      <c r="C15" s="10"/>
      <c r="D15" s="82">
        <v>0.55121039999999999</v>
      </c>
      <c r="E15" s="82">
        <v>7.2356508932133023E-2</v>
      </c>
      <c r="H15" s="2"/>
      <c r="I15" s="2"/>
    </row>
    <row r="16" spans="1:9" x14ac:dyDescent="0.2">
      <c r="A16" s="10"/>
      <c r="B16" s="10"/>
      <c r="C16" s="10"/>
      <c r="D16" s="83"/>
      <c r="E16" s="83"/>
    </row>
    <row r="17" spans="1:9" x14ac:dyDescent="0.2">
      <c r="A17" s="14" t="s">
        <v>139</v>
      </c>
      <c r="B17" s="7"/>
      <c r="C17" s="7"/>
      <c r="D17" s="84">
        <f>D13+D15</f>
        <v>761.79794759999993</v>
      </c>
      <c r="E17" s="84">
        <f>E13+E15</f>
        <v>100.00000000000001</v>
      </c>
      <c r="H17" s="2"/>
      <c r="I17" s="2"/>
    </row>
    <row r="18" spans="1:9" x14ac:dyDescent="0.2">
      <c r="D18" s="85"/>
      <c r="E18" s="85"/>
    </row>
    <row r="19" spans="1:9" x14ac:dyDescent="0.2">
      <c r="A19" s="15" t="s">
        <v>142</v>
      </c>
    </row>
    <row r="20" spans="1:9" x14ac:dyDescent="0.2">
      <c r="A20" s="15" t="s">
        <v>143</v>
      </c>
    </row>
    <row r="21" spans="1:9" x14ac:dyDescent="0.2">
      <c r="A21" s="15" t="s">
        <v>144</v>
      </c>
    </row>
    <row r="22" spans="1:9" x14ac:dyDescent="0.2">
      <c r="A22" s="2" t="s">
        <v>677</v>
      </c>
      <c r="B22" s="16">
        <v>58.962800000000001</v>
      </c>
    </row>
    <row r="23" spans="1:9" x14ac:dyDescent="0.2">
      <c r="A23" s="2" t="s">
        <v>676</v>
      </c>
      <c r="B23" s="16">
        <v>57.417299999999997</v>
      </c>
    </row>
    <row r="24" spans="1:9" x14ac:dyDescent="0.2">
      <c r="A24" s="2" t="s">
        <v>668</v>
      </c>
      <c r="B24" s="16">
        <v>25.019400000000001</v>
      </c>
    </row>
    <row r="25" spans="1:9" x14ac:dyDescent="0.2">
      <c r="A25" s="2" t="s">
        <v>667</v>
      </c>
      <c r="B25" s="16">
        <v>24.223500000000001</v>
      </c>
    </row>
    <row r="27" spans="1:9" x14ac:dyDescent="0.2">
      <c r="A27" s="15" t="s">
        <v>145</v>
      </c>
    </row>
    <row r="28" spans="1:9" x14ac:dyDescent="0.2">
      <c r="A28" s="2" t="s">
        <v>676</v>
      </c>
      <c r="B28" s="2">
        <v>58.007399999999997</v>
      </c>
    </row>
    <row r="29" spans="1:9" x14ac:dyDescent="0.2">
      <c r="A29" s="2" t="s">
        <v>668</v>
      </c>
      <c r="B29" s="2">
        <v>25.350200000000001</v>
      </c>
    </row>
    <row r="30" spans="1:9" x14ac:dyDescent="0.2">
      <c r="A30" s="2" t="s">
        <v>667</v>
      </c>
      <c r="B30" s="2">
        <v>24.4724</v>
      </c>
    </row>
    <row r="31" spans="1:9" x14ac:dyDescent="0.2">
      <c r="A31" s="2" t="s">
        <v>677</v>
      </c>
      <c r="B31" s="2">
        <v>59.775700000000001</v>
      </c>
    </row>
    <row r="33" spans="1:2" x14ac:dyDescent="0.2">
      <c r="A33" s="15" t="s">
        <v>146</v>
      </c>
      <c r="B33" s="75" t="s">
        <v>147</v>
      </c>
    </row>
    <row r="34" spans="1:2" x14ac:dyDescent="0.2">
      <c r="A34" s="15"/>
      <c r="B34" s="47"/>
    </row>
    <row r="35" spans="1:2" x14ac:dyDescent="0.2">
      <c r="A35" s="15" t="s">
        <v>1510</v>
      </c>
      <c r="B35" s="27">
        <v>0.16082511086274917</v>
      </c>
    </row>
  </sheetData>
  <mergeCells count="1">
    <mergeCell ref="A1:D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43.140625" style="2" customWidth="1"/>
    <col min="3" max="3" width="9.85546875" style="2" customWidth="1"/>
    <col min="4" max="4" width="24" style="2" customWidth="1"/>
    <col min="5" max="5" width="14.140625" style="2" customWidth="1"/>
    <col min="6" max="16384" width="9.140625" style="3"/>
  </cols>
  <sheetData>
    <row r="1" spans="1:9" x14ac:dyDescent="0.2">
      <c r="A1" s="40" t="s">
        <v>1639</v>
      </c>
      <c r="B1" s="40"/>
      <c r="C1" s="40"/>
      <c r="D1" s="40"/>
    </row>
    <row r="3" spans="1:9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9" x14ac:dyDescent="0.2">
      <c r="A4" s="7"/>
      <c r="B4" s="7"/>
      <c r="C4" s="7"/>
      <c r="D4" s="7"/>
      <c r="E4" s="7"/>
    </row>
    <row r="5" spans="1:9" x14ac:dyDescent="0.2">
      <c r="A5" s="12" t="s">
        <v>1624</v>
      </c>
      <c r="B5" s="10"/>
      <c r="C5" s="10"/>
      <c r="D5" s="10"/>
      <c r="E5" s="10"/>
    </row>
    <row r="6" spans="1:9" x14ac:dyDescent="0.2">
      <c r="A6" s="10" t="s">
        <v>1506</v>
      </c>
      <c r="B6" s="10" t="s">
        <v>1507</v>
      </c>
      <c r="C6" s="73">
        <v>143460.68400000001</v>
      </c>
      <c r="D6" s="10">
        <v>679.63078780000001</v>
      </c>
      <c r="E6" s="10">
        <v>50.423646252515006</v>
      </c>
    </row>
    <row r="7" spans="1:9" x14ac:dyDescent="0.2">
      <c r="A7" s="10" t="s">
        <v>1628</v>
      </c>
      <c r="B7" s="10" t="s">
        <v>1629</v>
      </c>
      <c r="C7" s="73">
        <v>72203.631999999998</v>
      </c>
      <c r="D7" s="10">
        <v>202.08301980000002</v>
      </c>
      <c r="E7" s="10">
        <v>14.99308578562189</v>
      </c>
    </row>
    <row r="8" spans="1:9" x14ac:dyDescent="0.2">
      <c r="A8" s="10" t="s">
        <v>1636</v>
      </c>
      <c r="B8" s="10" t="s">
        <v>1637</v>
      </c>
      <c r="C8" s="73">
        <v>19141.982</v>
      </c>
      <c r="D8" s="10">
        <v>201.2197108</v>
      </c>
      <c r="E8" s="10">
        <v>14.929034556036594</v>
      </c>
    </row>
    <row r="9" spans="1:9" x14ac:dyDescent="0.2">
      <c r="A9" s="10" t="s">
        <v>1631</v>
      </c>
      <c r="B9" s="10" t="s">
        <v>1632</v>
      </c>
      <c r="C9" s="73">
        <v>206724.783</v>
      </c>
      <c r="D9" s="10">
        <v>131.89433930000001</v>
      </c>
      <c r="E9" s="10">
        <v>9.7855977494791002</v>
      </c>
    </row>
    <row r="10" spans="1:9" x14ac:dyDescent="0.2">
      <c r="A10" s="10" t="s">
        <v>1633</v>
      </c>
      <c r="B10" s="10" t="s">
        <v>1634</v>
      </c>
      <c r="C10" s="73">
        <v>207119.03899999999</v>
      </c>
      <c r="D10" s="10">
        <v>131.7217024</v>
      </c>
      <c r="E10" s="10">
        <v>9.7727893509603838</v>
      </c>
    </row>
    <row r="11" spans="1:9" x14ac:dyDescent="0.2">
      <c r="A11" s="12" t="s">
        <v>105</v>
      </c>
      <c r="B11" s="10"/>
      <c r="C11" s="73"/>
      <c r="D11" s="37">
        <f>SUM(D6:D10)</f>
        <v>1346.5495600999998</v>
      </c>
      <c r="E11" s="37">
        <f>SUM(E6:E10)</f>
        <v>99.904153694612972</v>
      </c>
    </row>
    <row r="12" spans="1:9" x14ac:dyDescent="0.2">
      <c r="A12" s="10"/>
      <c r="B12" s="10"/>
      <c r="C12" s="73"/>
      <c r="D12" s="36"/>
      <c r="E12" s="36"/>
    </row>
    <row r="13" spans="1:9" x14ac:dyDescent="0.2">
      <c r="A13" s="12" t="s">
        <v>105</v>
      </c>
      <c r="B13" s="10"/>
      <c r="C13" s="73"/>
      <c r="D13" s="37">
        <f>D11</f>
        <v>1346.5495600999998</v>
      </c>
      <c r="E13" s="37">
        <f>E11</f>
        <v>99.904153694612972</v>
      </c>
      <c r="H13" s="2"/>
      <c r="I13" s="2"/>
    </row>
    <row r="14" spans="1:9" x14ac:dyDescent="0.2">
      <c r="A14" s="10"/>
      <c r="B14" s="10"/>
      <c r="C14" s="10"/>
      <c r="D14" s="36"/>
      <c r="E14" s="36"/>
    </row>
    <row r="15" spans="1:9" x14ac:dyDescent="0.2">
      <c r="A15" s="12" t="s">
        <v>138</v>
      </c>
      <c r="B15" s="10"/>
      <c r="C15" s="10"/>
      <c r="D15" s="37">
        <v>1.2918562</v>
      </c>
      <c r="E15" s="37">
        <v>9.5846305387047193E-2</v>
      </c>
      <c r="H15" s="2"/>
      <c r="I15" s="2"/>
    </row>
    <row r="16" spans="1:9" x14ac:dyDescent="0.2">
      <c r="A16" s="10"/>
      <c r="B16" s="10"/>
      <c r="C16" s="10"/>
      <c r="D16" s="36"/>
      <c r="E16" s="36"/>
    </row>
    <row r="17" spans="1:9" x14ac:dyDescent="0.2">
      <c r="A17" s="14" t="s">
        <v>139</v>
      </c>
      <c r="B17" s="7"/>
      <c r="C17" s="7"/>
      <c r="D17" s="38">
        <f>D13+D15</f>
        <v>1347.8414162999998</v>
      </c>
      <c r="E17" s="38">
        <f>E13+E15</f>
        <v>100.00000000000001</v>
      </c>
      <c r="H17" s="2"/>
      <c r="I17" s="2"/>
    </row>
    <row r="19" spans="1:9" x14ac:dyDescent="0.2">
      <c r="A19" s="15" t="s">
        <v>142</v>
      </c>
    </row>
    <row r="20" spans="1:9" x14ac:dyDescent="0.2">
      <c r="A20" s="15" t="s">
        <v>143</v>
      </c>
    </row>
    <row r="21" spans="1:9" x14ac:dyDescent="0.2">
      <c r="A21" s="15" t="s">
        <v>144</v>
      </c>
    </row>
    <row r="22" spans="1:9" x14ac:dyDescent="0.2">
      <c r="A22" s="2" t="s">
        <v>643</v>
      </c>
      <c r="B22" s="16">
        <v>31.724900000000002</v>
      </c>
    </row>
    <row r="23" spans="1:9" x14ac:dyDescent="0.2">
      <c r="A23" s="2" t="s">
        <v>671</v>
      </c>
      <c r="B23" s="16">
        <v>82.992699999999999</v>
      </c>
    </row>
    <row r="24" spans="1:9" x14ac:dyDescent="0.2">
      <c r="A24" s="2" t="s">
        <v>644</v>
      </c>
      <c r="B24" s="16">
        <v>32.527799999999999</v>
      </c>
    </row>
    <row r="25" spans="1:9" x14ac:dyDescent="0.2">
      <c r="A25" s="2" t="s">
        <v>672</v>
      </c>
      <c r="B25" s="16">
        <v>81.316699999999997</v>
      </c>
    </row>
    <row r="27" spans="1:9" x14ac:dyDescent="0.2">
      <c r="A27" s="15" t="s">
        <v>145</v>
      </c>
    </row>
    <row r="28" spans="1:9" x14ac:dyDescent="0.2">
      <c r="A28" s="2" t="s">
        <v>644</v>
      </c>
      <c r="B28" s="16">
        <v>32.8401</v>
      </c>
    </row>
    <row r="29" spans="1:9" x14ac:dyDescent="0.2">
      <c r="A29" s="2" t="s">
        <v>643</v>
      </c>
      <c r="B29" s="16">
        <v>31.967199999999998</v>
      </c>
    </row>
    <row r="30" spans="1:9" x14ac:dyDescent="0.2">
      <c r="A30" s="2" t="s">
        <v>671</v>
      </c>
      <c r="B30" s="16">
        <v>83.820599999999999</v>
      </c>
    </row>
    <row r="31" spans="1:9" x14ac:dyDescent="0.2">
      <c r="A31" s="2" t="s">
        <v>672</v>
      </c>
      <c r="B31" s="16">
        <v>81.937899999999999</v>
      </c>
    </row>
    <row r="33" spans="1:2" x14ac:dyDescent="0.2">
      <c r="A33" s="15" t="s">
        <v>146</v>
      </c>
      <c r="B33" s="75" t="s">
        <v>147</v>
      </c>
    </row>
    <row r="34" spans="1:2" x14ac:dyDescent="0.2">
      <c r="A34" s="15"/>
      <c r="B34" s="47"/>
    </row>
    <row r="35" spans="1:2" x14ac:dyDescent="0.2">
      <c r="A35" s="15" t="s">
        <v>1510</v>
      </c>
      <c r="B35" s="27">
        <v>0.10982577317587421</v>
      </c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showGridLines="0" workbookViewId="0"/>
  </sheetViews>
  <sheetFormatPr defaultRowHeight="11.25" x14ac:dyDescent="0.2"/>
  <cols>
    <col min="1" max="1" width="38" style="3" customWidth="1"/>
    <col min="2" max="2" width="60.28515625" style="3" bestFit="1" customWidth="1"/>
    <col min="3" max="3" width="11.855468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626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36"/>
      <c r="F7" s="10"/>
    </row>
    <row r="8" spans="1:6" x14ac:dyDescent="0.2">
      <c r="A8" s="9" t="s">
        <v>289</v>
      </c>
      <c r="B8" s="9" t="s">
        <v>720</v>
      </c>
      <c r="C8" s="9" t="s">
        <v>130</v>
      </c>
      <c r="D8" s="9">
        <v>6330</v>
      </c>
      <c r="E8" s="36">
        <v>63119.341800000002</v>
      </c>
      <c r="F8" s="10">
        <v>4.9005991849326298</v>
      </c>
    </row>
    <row r="9" spans="1:6" x14ac:dyDescent="0.2">
      <c r="A9" s="9" t="s">
        <v>121</v>
      </c>
      <c r="B9" s="9" t="s">
        <v>748</v>
      </c>
      <c r="C9" s="9" t="s">
        <v>112</v>
      </c>
      <c r="D9" s="9">
        <v>3880</v>
      </c>
      <c r="E9" s="36">
        <v>38817.8868</v>
      </c>
      <c r="F9" s="10">
        <v>3.0138290259054501</v>
      </c>
    </row>
    <row r="10" spans="1:6" x14ac:dyDescent="0.2">
      <c r="A10" s="9" t="s">
        <v>182</v>
      </c>
      <c r="B10" s="9" t="s">
        <v>749</v>
      </c>
      <c r="C10" s="9" t="s">
        <v>183</v>
      </c>
      <c r="D10" s="9">
        <v>3150</v>
      </c>
      <c r="E10" s="36">
        <v>31499.023499999999</v>
      </c>
      <c r="F10" s="10">
        <v>2.4455909153709499</v>
      </c>
    </row>
    <row r="11" spans="1:6" x14ac:dyDescent="0.2">
      <c r="A11" s="9" t="s">
        <v>363</v>
      </c>
      <c r="B11" s="9" t="s">
        <v>750</v>
      </c>
      <c r="C11" s="9" t="s">
        <v>364</v>
      </c>
      <c r="D11" s="9">
        <v>2850</v>
      </c>
      <c r="E11" s="36">
        <v>28502.466199099999</v>
      </c>
      <c r="F11" s="10">
        <v>2.2129375662133302</v>
      </c>
    </row>
    <row r="12" spans="1:6" x14ac:dyDescent="0.2">
      <c r="A12" s="9" t="s">
        <v>576</v>
      </c>
      <c r="B12" s="9" t="s">
        <v>751</v>
      </c>
      <c r="C12" s="9" t="s">
        <v>161</v>
      </c>
      <c r="D12" s="9">
        <v>2500</v>
      </c>
      <c r="E12" s="36">
        <v>25022.55</v>
      </c>
      <c r="F12" s="10">
        <v>1.9427561289135</v>
      </c>
    </row>
    <row r="13" spans="1:6" x14ac:dyDescent="0.2">
      <c r="A13" s="9" t="s">
        <v>577</v>
      </c>
      <c r="B13" s="9" t="s">
        <v>752</v>
      </c>
      <c r="C13" s="9" t="s">
        <v>161</v>
      </c>
      <c r="D13" s="9">
        <v>2500</v>
      </c>
      <c r="E13" s="36">
        <v>25003.605417499999</v>
      </c>
      <c r="F13" s="10">
        <v>1.94128526748005</v>
      </c>
    </row>
    <row r="14" spans="1:6" x14ac:dyDescent="0.2">
      <c r="A14" s="9" t="s">
        <v>578</v>
      </c>
      <c r="B14" s="9" t="s">
        <v>753</v>
      </c>
      <c r="C14" s="9" t="s">
        <v>116</v>
      </c>
      <c r="D14" s="9">
        <v>2500</v>
      </c>
      <c r="E14" s="36">
        <v>24967.875</v>
      </c>
      <c r="F14" s="10">
        <v>1.93851115023034</v>
      </c>
    </row>
    <row r="15" spans="1:6" x14ac:dyDescent="0.2">
      <c r="A15" s="9" t="s">
        <v>356</v>
      </c>
      <c r="B15" s="9" t="s">
        <v>754</v>
      </c>
      <c r="C15" s="9" t="s">
        <v>112</v>
      </c>
      <c r="D15" s="9">
        <v>2500</v>
      </c>
      <c r="E15" s="36">
        <v>24778.025000000001</v>
      </c>
      <c r="F15" s="10">
        <v>1.9237711556624699</v>
      </c>
    </row>
    <row r="16" spans="1:6" x14ac:dyDescent="0.2">
      <c r="A16" s="9" t="s">
        <v>333</v>
      </c>
      <c r="B16" s="9" t="s">
        <v>755</v>
      </c>
      <c r="C16" s="9" t="s">
        <v>130</v>
      </c>
      <c r="D16" s="9">
        <v>2350</v>
      </c>
      <c r="E16" s="36">
        <v>23572.521000000001</v>
      </c>
      <c r="F16" s="10">
        <v>1.8301755675058</v>
      </c>
    </row>
    <row r="17" spans="1:6" x14ac:dyDescent="0.2">
      <c r="A17" s="9" t="s">
        <v>579</v>
      </c>
      <c r="B17" s="9" t="s">
        <v>756</v>
      </c>
      <c r="C17" s="9" t="s">
        <v>364</v>
      </c>
      <c r="D17" s="9">
        <v>2000</v>
      </c>
      <c r="E17" s="36">
        <v>19999.164334000001</v>
      </c>
      <c r="F17" s="10">
        <v>1.5527393923891399</v>
      </c>
    </row>
    <row r="18" spans="1:6" x14ac:dyDescent="0.2">
      <c r="A18" s="9" t="s">
        <v>359</v>
      </c>
      <c r="B18" s="9" t="s">
        <v>757</v>
      </c>
      <c r="C18" s="9" t="s">
        <v>120</v>
      </c>
      <c r="D18" s="9">
        <v>1800</v>
      </c>
      <c r="E18" s="36">
        <v>18020.556</v>
      </c>
      <c r="F18" s="10">
        <v>1.39911981854083</v>
      </c>
    </row>
    <row r="19" spans="1:6" x14ac:dyDescent="0.2">
      <c r="A19" s="9" t="s">
        <v>350</v>
      </c>
      <c r="B19" s="9" t="s">
        <v>758</v>
      </c>
      <c r="C19" s="9" t="s">
        <v>351</v>
      </c>
      <c r="D19" s="9">
        <v>1740</v>
      </c>
      <c r="E19" s="36">
        <v>17496.8832</v>
      </c>
      <c r="F19" s="10">
        <v>1.35846175044844</v>
      </c>
    </row>
    <row r="20" spans="1:6" x14ac:dyDescent="0.2">
      <c r="A20" s="9" t="s">
        <v>580</v>
      </c>
      <c r="B20" s="9" t="s">
        <v>759</v>
      </c>
      <c r="C20" s="9" t="s">
        <v>118</v>
      </c>
      <c r="D20" s="9">
        <v>1750</v>
      </c>
      <c r="E20" s="36">
        <v>17440.325000000001</v>
      </c>
      <c r="F20" s="10">
        <v>1.3540705597148699</v>
      </c>
    </row>
    <row r="21" spans="1:6" x14ac:dyDescent="0.2">
      <c r="A21" s="9" t="s">
        <v>179</v>
      </c>
      <c r="B21" s="9" t="s">
        <v>760</v>
      </c>
      <c r="C21" s="9" t="s">
        <v>180</v>
      </c>
      <c r="D21" s="9">
        <v>1730</v>
      </c>
      <c r="E21" s="36">
        <v>17283.392</v>
      </c>
      <c r="F21" s="10">
        <v>1.34188624806083</v>
      </c>
    </row>
    <row r="22" spans="1:6" x14ac:dyDescent="0.2">
      <c r="A22" s="9" t="s">
        <v>361</v>
      </c>
      <c r="B22" s="9" t="s">
        <v>761</v>
      </c>
      <c r="C22" s="9" t="s">
        <v>330</v>
      </c>
      <c r="D22" s="9">
        <v>1558</v>
      </c>
      <c r="E22" s="36">
        <v>15524.17686</v>
      </c>
      <c r="F22" s="10">
        <v>1.20530040867546</v>
      </c>
    </row>
    <row r="23" spans="1:6" x14ac:dyDescent="0.2">
      <c r="A23" s="9" t="s">
        <v>365</v>
      </c>
      <c r="B23" s="9" t="s">
        <v>762</v>
      </c>
      <c r="C23" s="9" t="s">
        <v>123</v>
      </c>
      <c r="D23" s="9">
        <v>1550</v>
      </c>
      <c r="E23" s="36">
        <v>15380.4175</v>
      </c>
      <c r="F23" s="10">
        <v>1.19413890124601</v>
      </c>
    </row>
    <row r="24" spans="1:6" x14ac:dyDescent="0.2">
      <c r="A24" s="9" t="s">
        <v>329</v>
      </c>
      <c r="B24" s="9" t="s">
        <v>763</v>
      </c>
      <c r="C24" s="9" t="s">
        <v>330</v>
      </c>
      <c r="D24" s="9">
        <v>1412</v>
      </c>
      <c r="E24" s="36">
        <v>14105.032800000001</v>
      </c>
      <c r="F24" s="10">
        <v>1.0951177606089699</v>
      </c>
    </row>
    <row r="25" spans="1:6" x14ac:dyDescent="0.2">
      <c r="A25" s="9" t="s">
        <v>156</v>
      </c>
      <c r="B25" s="9" t="s">
        <v>764</v>
      </c>
      <c r="C25" s="9" t="s">
        <v>157</v>
      </c>
      <c r="D25" s="9">
        <v>1280</v>
      </c>
      <c r="E25" s="36">
        <v>12860.8896</v>
      </c>
      <c r="F25" s="10">
        <v>0.99852221670772501</v>
      </c>
    </row>
    <row r="26" spans="1:6" x14ac:dyDescent="0.2">
      <c r="A26" s="9" t="s">
        <v>581</v>
      </c>
      <c r="B26" s="9" t="s">
        <v>765</v>
      </c>
      <c r="C26" s="9" t="s">
        <v>351</v>
      </c>
      <c r="D26" s="9">
        <v>1284</v>
      </c>
      <c r="E26" s="36">
        <v>12855.01251</v>
      </c>
      <c r="F26" s="10">
        <v>0.99806591818428603</v>
      </c>
    </row>
    <row r="27" spans="1:6" x14ac:dyDescent="0.2">
      <c r="A27" s="9" t="s">
        <v>323</v>
      </c>
      <c r="B27" s="9" t="s">
        <v>766</v>
      </c>
      <c r="C27" s="9" t="s">
        <v>161</v>
      </c>
      <c r="D27" s="9">
        <v>1250</v>
      </c>
      <c r="E27" s="36">
        <v>12710.825000000001</v>
      </c>
      <c r="F27" s="10">
        <v>0.98687116909735195</v>
      </c>
    </row>
    <row r="28" spans="1:6" x14ac:dyDescent="0.2">
      <c r="A28" s="9" t="s">
        <v>454</v>
      </c>
      <c r="B28" s="9" t="s">
        <v>767</v>
      </c>
      <c r="C28" s="9" t="s">
        <v>161</v>
      </c>
      <c r="D28" s="9">
        <v>1200</v>
      </c>
      <c r="E28" s="36">
        <v>12202.392</v>
      </c>
      <c r="F28" s="10">
        <v>0.94739632233345805</v>
      </c>
    </row>
    <row r="29" spans="1:6" x14ac:dyDescent="0.2">
      <c r="A29" s="9" t="s">
        <v>287</v>
      </c>
      <c r="B29" s="9" t="s">
        <v>768</v>
      </c>
      <c r="C29" s="9" t="s">
        <v>118</v>
      </c>
      <c r="D29" s="9">
        <v>120</v>
      </c>
      <c r="E29" s="36">
        <v>11938.428</v>
      </c>
      <c r="F29" s="10">
        <v>0.92690210096862802</v>
      </c>
    </row>
    <row r="30" spans="1:6" x14ac:dyDescent="0.2">
      <c r="A30" s="9" t="s">
        <v>360</v>
      </c>
      <c r="B30" s="9" t="s">
        <v>769</v>
      </c>
      <c r="C30" s="9" t="s">
        <v>123</v>
      </c>
      <c r="D30" s="9">
        <v>1200</v>
      </c>
      <c r="E30" s="36">
        <v>11806.044</v>
      </c>
      <c r="F30" s="10">
        <v>0.91662377892031199</v>
      </c>
    </row>
    <row r="31" spans="1:6" x14ac:dyDescent="0.2">
      <c r="A31" s="9" t="s">
        <v>325</v>
      </c>
      <c r="B31" s="9" t="s">
        <v>770</v>
      </c>
      <c r="C31" s="9" t="s">
        <v>326</v>
      </c>
      <c r="D31" s="9">
        <v>23</v>
      </c>
      <c r="E31" s="36">
        <v>11594.714</v>
      </c>
      <c r="F31" s="10">
        <v>0.90021607256251501</v>
      </c>
    </row>
    <row r="32" spans="1:6" x14ac:dyDescent="0.2">
      <c r="A32" s="9" t="s">
        <v>348</v>
      </c>
      <c r="B32" s="9" t="s">
        <v>771</v>
      </c>
      <c r="C32" s="9" t="s">
        <v>130</v>
      </c>
      <c r="D32" s="9">
        <v>1020</v>
      </c>
      <c r="E32" s="36">
        <v>10231.477199999999</v>
      </c>
      <c r="F32" s="10">
        <v>0.79437407610889899</v>
      </c>
    </row>
    <row r="33" spans="1:6" x14ac:dyDescent="0.2">
      <c r="A33" s="9" t="s">
        <v>582</v>
      </c>
      <c r="B33" s="9" t="s">
        <v>772</v>
      </c>
      <c r="C33" s="9" t="s">
        <v>339</v>
      </c>
      <c r="D33" s="9">
        <v>1000</v>
      </c>
      <c r="E33" s="36">
        <v>9959.24</v>
      </c>
      <c r="F33" s="10">
        <v>0.77323752172822002</v>
      </c>
    </row>
    <row r="34" spans="1:6" x14ac:dyDescent="0.2">
      <c r="A34" s="9" t="s">
        <v>583</v>
      </c>
      <c r="B34" s="9" t="s">
        <v>773</v>
      </c>
      <c r="C34" s="9" t="s">
        <v>339</v>
      </c>
      <c r="D34" s="9">
        <v>1000</v>
      </c>
      <c r="E34" s="36">
        <v>9952.14</v>
      </c>
      <c r="F34" s="10">
        <v>0.772686276211065</v>
      </c>
    </row>
    <row r="35" spans="1:6" x14ac:dyDescent="0.2">
      <c r="A35" s="9" t="s">
        <v>584</v>
      </c>
      <c r="B35" s="9" t="s">
        <v>774</v>
      </c>
      <c r="C35" s="9" t="s">
        <v>326</v>
      </c>
      <c r="D35" s="9">
        <v>19</v>
      </c>
      <c r="E35" s="36">
        <v>9578.2420000000002</v>
      </c>
      <c r="F35" s="10">
        <v>0.74365675559512101</v>
      </c>
    </row>
    <row r="36" spans="1:6" x14ac:dyDescent="0.2">
      <c r="A36" s="9" t="s">
        <v>422</v>
      </c>
      <c r="B36" s="9" t="s">
        <v>775</v>
      </c>
      <c r="C36" s="9" t="s">
        <v>116</v>
      </c>
      <c r="D36" s="9">
        <v>940</v>
      </c>
      <c r="E36" s="36">
        <v>9503.3811999999998</v>
      </c>
      <c r="F36" s="10">
        <v>0.73784454708658098</v>
      </c>
    </row>
    <row r="37" spans="1:6" x14ac:dyDescent="0.2">
      <c r="A37" s="9" t="s">
        <v>332</v>
      </c>
      <c r="B37" s="9" t="s">
        <v>776</v>
      </c>
      <c r="C37" s="9" t="s">
        <v>123</v>
      </c>
      <c r="D37" s="9">
        <v>850</v>
      </c>
      <c r="E37" s="36">
        <v>8446.7134999999998</v>
      </c>
      <c r="F37" s="10">
        <v>0.65580464106581404</v>
      </c>
    </row>
    <row r="38" spans="1:6" x14ac:dyDescent="0.2">
      <c r="A38" s="9" t="s">
        <v>585</v>
      </c>
      <c r="B38" s="9" t="s">
        <v>777</v>
      </c>
      <c r="C38" s="9" t="s">
        <v>339</v>
      </c>
      <c r="D38" s="9">
        <v>800</v>
      </c>
      <c r="E38" s="36">
        <v>8033.1679999999997</v>
      </c>
      <c r="F38" s="10">
        <v>0.62369688007784196</v>
      </c>
    </row>
    <row r="39" spans="1:6" x14ac:dyDescent="0.2">
      <c r="A39" s="9" t="s">
        <v>586</v>
      </c>
      <c r="B39" s="9" t="s">
        <v>777</v>
      </c>
      <c r="C39" s="9" t="s">
        <v>339</v>
      </c>
      <c r="D39" s="9">
        <v>800</v>
      </c>
      <c r="E39" s="36">
        <v>8033.1679999999997</v>
      </c>
      <c r="F39" s="10">
        <v>0.62369688007784196</v>
      </c>
    </row>
    <row r="40" spans="1:6" x14ac:dyDescent="0.2">
      <c r="A40" s="9" t="s">
        <v>334</v>
      </c>
      <c r="B40" s="9" t="s">
        <v>778</v>
      </c>
      <c r="C40" s="9" t="s">
        <v>330</v>
      </c>
      <c r="D40" s="9">
        <v>794</v>
      </c>
      <c r="E40" s="36">
        <v>7941.0321999999996</v>
      </c>
      <c r="F40" s="10">
        <v>0.61654343687791402</v>
      </c>
    </row>
    <row r="41" spans="1:6" x14ac:dyDescent="0.2">
      <c r="A41" s="9" t="s">
        <v>587</v>
      </c>
      <c r="B41" s="9" t="s">
        <v>779</v>
      </c>
      <c r="C41" s="9" t="s">
        <v>108</v>
      </c>
      <c r="D41" s="9">
        <v>750</v>
      </c>
      <c r="E41" s="36">
        <v>7583.3249999999998</v>
      </c>
      <c r="F41" s="10">
        <v>0.58877097343368101</v>
      </c>
    </row>
    <row r="42" spans="1:6" x14ac:dyDescent="0.2">
      <c r="A42" s="9" t="s">
        <v>588</v>
      </c>
      <c r="B42" s="9" t="s">
        <v>780</v>
      </c>
      <c r="C42" s="9" t="s">
        <v>118</v>
      </c>
      <c r="D42" s="9">
        <v>750</v>
      </c>
      <c r="E42" s="36">
        <v>7438.68</v>
      </c>
      <c r="F42" s="10">
        <v>0.57754070472538899</v>
      </c>
    </row>
    <row r="43" spans="1:6" x14ac:dyDescent="0.2">
      <c r="A43" s="9" t="s">
        <v>458</v>
      </c>
      <c r="B43" s="9" t="s">
        <v>781</v>
      </c>
      <c r="C43" s="9" t="s">
        <v>330</v>
      </c>
      <c r="D43" s="9">
        <v>750</v>
      </c>
      <c r="E43" s="36">
        <v>7437.9075000000003</v>
      </c>
      <c r="F43" s="10">
        <v>0.57748072766031799</v>
      </c>
    </row>
    <row r="44" spans="1:6" x14ac:dyDescent="0.2">
      <c r="A44" s="9" t="s">
        <v>589</v>
      </c>
      <c r="B44" s="9" t="s">
        <v>782</v>
      </c>
      <c r="C44" s="9" t="s">
        <v>116</v>
      </c>
      <c r="D44" s="9">
        <v>750</v>
      </c>
      <c r="E44" s="36">
        <v>7431.15</v>
      </c>
      <c r="F44" s="10">
        <v>0.57695607391634995</v>
      </c>
    </row>
    <row r="45" spans="1:6" x14ac:dyDescent="0.2">
      <c r="A45" s="9" t="s">
        <v>372</v>
      </c>
      <c r="B45" s="9" t="s">
        <v>783</v>
      </c>
      <c r="C45" s="9" t="s">
        <v>108</v>
      </c>
      <c r="D45" s="9">
        <v>730</v>
      </c>
      <c r="E45" s="36">
        <v>7386.3444</v>
      </c>
      <c r="F45" s="10">
        <v>0.57347735755811902</v>
      </c>
    </row>
    <row r="46" spans="1:6" x14ac:dyDescent="0.2">
      <c r="A46" s="9" t="s">
        <v>370</v>
      </c>
      <c r="B46" s="9" t="s">
        <v>784</v>
      </c>
      <c r="C46" s="9" t="s">
        <v>330</v>
      </c>
      <c r="D46" s="9">
        <v>708</v>
      </c>
      <c r="E46" s="36">
        <v>7032.7551599999997</v>
      </c>
      <c r="F46" s="10">
        <v>0.54602461340822706</v>
      </c>
    </row>
    <row r="47" spans="1:6" x14ac:dyDescent="0.2">
      <c r="A47" s="9" t="s">
        <v>436</v>
      </c>
      <c r="B47" s="9" t="s">
        <v>785</v>
      </c>
      <c r="C47" s="9" t="s">
        <v>123</v>
      </c>
      <c r="D47" s="9">
        <v>670</v>
      </c>
      <c r="E47" s="36">
        <v>7022.5982999999997</v>
      </c>
      <c r="F47" s="10">
        <v>0.545236032627471</v>
      </c>
    </row>
    <row r="48" spans="1:6" x14ac:dyDescent="0.2">
      <c r="A48" s="9" t="s">
        <v>335</v>
      </c>
      <c r="B48" s="9" t="s">
        <v>786</v>
      </c>
      <c r="C48" s="9" t="s">
        <v>118</v>
      </c>
      <c r="D48" s="9">
        <v>700</v>
      </c>
      <c r="E48" s="36">
        <v>7003.5069999999996</v>
      </c>
      <c r="F48" s="10">
        <v>0.54375378001596997</v>
      </c>
    </row>
    <row r="49" spans="1:6" x14ac:dyDescent="0.2">
      <c r="A49" s="9" t="s">
        <v>590</v>
      </c>
      <c r="B49" s="9" t="s">
        <v>787</v>
      </c>
      <c r="C49" s="9" t="s">
        <v>118</v>
      </c>
      <c r="D49" s="9">
        <v>55</v>
      </c>
      <c r="E49" s="36">
        <v>5480.6345000000001</v>
      </c>
      <c r="F49" s="10">
        <v>0.425517633702791</v>
      </c>
    </row>
    <row r="50" spans="1:6" x14ac:dyDescent="0.2">
      <c r="A50" s="9" t="s">
        <v>278</v>
      </c>
      <c r="B50" s="9" t="s">
        <v>788</v>
      </c>
      <c r="C50" s="9" t="s">
        <v>123</v>
      </c>
      <c r="D50" s="9">
        <v>550</v>
      </c>
      <c r="E50" s="36">
        <v>5419.7605000000003</v>
      </c>
      <c r="F50" s="10">
        <v>0.420791363335004</v>
      </c>
    </row>
    <row r="51" spans="1:6" x14ac:dyDescent="0.2">
      <c r="A51" s="9" t="s">
        <v>347</v>
      </c>
      <c r="B51" s="9" t="s">
        <v>777</v>
      </c>
      <c r="C51" s="9" t="s">
        <v>339</v>
      </c>
      <c r="D51" s="9">
        <v>520</v>
      </c>
      <c r="E51" s="36">
        <v>5221.5591999999997</v>
      </c>
      <c r="F51" s="10">
        <v>0.405402972050597</v>
      </c>
    </row>
    <row r="52" spans="1:6" x14ac:dyDescent="0.2">
      <c r="A52" s="9" t="s">
        <v>591</v>
      </c>
      <c r="B52" s="9" t="s">
        <v>789</v>
      </c>
      <c r="C52" s="9" t="s">
        <v>130</v>
      </c>
      <c r="D52" s="9">
        <v>500</v>
      </c>
      <c r="E52" s="36">
        <v>5018.24</v>
      </c>
      <c r="F52" s="10">
        <v>0.38961722591657799</v>
      </c>
    </row>
    <row r="53" spans="1:6" x14ac:dyDescent="0.2">
      <c r="A53" s="9" t="s">
        <v>592</v>
      </c>
      <c r="B53" s="9" t="s">
        <v>790</v>
      </c>
      <c r="C53" s="9" t="s">
        <v>118</v>
      </c>
      <c r="D53" s="9">
        <v>50</v>
      </c>
      <c r="E53" s="36">
        <v>5001.8839166999996</v>
      </c>
      <c r="F53" s="10">
        <v>0.38834733611413602</v>
      </c>
    </row>
    <row r="54" spans="1:6" x14ac:dyDescent="0.2">
      <c r="A54" s="9" t="s">
        <v>593</v>
      </c>
      <c r="B54" s="9" t="s">
        <v>791</v>
      </c>
      <c r="C54" s="9" t="s">
        <v>118</v>
      </c>
      <c r="D54" s="9">
        <v>500</v>
      </c>
      <c r="E54" s="36">
        <v>4992.7150000000001</v>
      </c>
      <c r="F54" s="10">
        <v>0.38763545946229999</v>
      </c>
    </row>
    <row r="55" spans="1:6" x14ac:dyDescent="0.2">
      <c r="A55" s="9" t="s">
        <v>594</v>
      </c>
      <c r="B55" s="9" t="s">
        <v>792</v>
      </c>
      <c r="C55" s="9" t="s">
        <v>118</v>
      </c>
      <c r="D55" s="9">
        <v>50</v>
      </c>
      <c r="E55" s="36">
        <v>4977.41</v>
      </c>
      <c r="F55" s="10">
        <v>0.38644717599186901</v>
      </c>
    </row>
    <row r="56" spans="1:6" x14ac:dyDescent="0.2">
      <c r="A56" s="9" t="s">
        <v>331</v>
      </c>
      <c r="B56" s="9" t="s">
        <v>793</v>
      </c>
      <c r="C56" s="9" t="s">
        <v>118</v>
      </c>
      <c r="D56" s="9">
        <v>50</v>
      </c>
      <c r="E56" s="36">
        <v>4970.4650000000001</v>
      </c>
      <c r="F56" s="10">
        <v>0.38590796470783501</v>
      </c>
    </row>
    <row r="57" spans="1:6" x14ac:dyDescent="0.2">
      <c r="A57" s="9" t="s">
        <v>371</v>
      </c>
      <c r="B57" s="9" t="s">
        <v>794</v>
      </c>
      <c r="C57" s="9" t="s">
        <v>118</v>
      </c>
      <c r="D57" s="9">
        <v>450</v>
      </c>
      <c r="E57" s="36">
        <v>4523.9219999999996</v>
      </c>
      <c r="F57" s="10">
        <v>0.35123827076883102</v>
      </c>
    </row>
    <row r="58" spans="1:6" x14ac:dyDescent="0.2">
      <c r="A58" s="9" t="s">
        <v>352</v>
      </c>
      <c r="B58" s="9" t="s">
        <v>795</v>
      </c>
      <c r="C58" s="9" t="s">
        <v>123</v>
      </c>
      <c r="D58" s="9">
        <v>400</v>
      </c>
      <c r="E58" s="36">
        <v>4069.768</v>
      </c>
      <c r="F58" s="10">
        <v>0.31597765716347997</v>
      </c>
    </row>
    <row r="59" spans="1:6" x14ac:dyDescent="0.2">
      <c r="A59" s="9" t="s">
        <v>595</v>
      </c>
      <c r="B59" s="9" t="s">
        <v>796</v>
      </c>
      <c r="C59" s="9" t="s">
        <v>118</v>
      </c>
      <c r="D59" s="9">
        <v>350</v>
      </c>
      <c r="E59" s="36">
        <v>3508.799</v>
      </c>
      <c r="F59" s="10">
        <v>0.27242390413349399</v>
      </c>
    </row>
    <row r="60" spans="1:6" x14ac:dyDescent="0.2">
      <c r="A60" s="9" t="s">
        <v>349</v>
      </c>
      <c r="B60" s="9" t="s">
        <v>797</v>
      </c>
      <c r="C60" s="9" t="s">
        <v>112</v>
      </c>
      <c r="D60" s="9">
        <v>350</v>
      </c>
      <c r="E60" s="36">
        <v>3447.0835000000002</v>
      </c>
      <c r="F60" s="10">
        <v>0.26763229952589201</v>
      </c>
    </row>
    <row r="61" spans="1:6" x14ac:dyDescent="0.2">
      <c r="A61" s="9" t="s">
        <v>596</v>
      </c>
      <c r="B61" s="9" t="s">
        <v>798</v>
      </c>
      <c r="C61" s="9" t="s">
        <v>116</v>
      </c>
      <c r="D61" s="9">
        <v>300</v>
      </c>
      <c r="E61" s="36">
        <v>3060.8310000000001</v>
      </c>
      <c r="F61" s="10">
        <v>0.23764357288999099</v>
      </c>
    </row>
    <row r="62" spans="1:6" x14ac:dyDescent="0.2">
      <c r="A62" s="9" t="s">
        <v>597</v>
      </c>
      <c r="B62" s="9" t="s">
        <v>799</v>
      </c>
      <c r="C62" s="9" t="s">
        <v>339</v>
      </c>
      <c r="D62" s="9">
        <v>300</v>
      </c>
      <c r="E62" s="36">
        <v>3009.3809999999999</v>
      </c>
      <c r="F62" s="10">
        <v>0.23364898389595901</v>
      </c>
    </row>
    <row r="63" spans="1:6" x14ac:dyDescent="0.2">
      <c r="A63" s="9" t="s">
        <v>598</v>
      </c>
      <c r="B63" s="9" t="s">
        <v>800</v>
      </c>
      <c r="C63" s="9" t="s">
        <v>118</v>
      </c>
      <c r="D63" s="9">
        <v>250</v>
      </c>
      <c r="E63" s="36">
        <v>2509.6849999999999</v>
      </c>
      <c r="F63" s="10">
        <v>0.194852479679021</v>
      </c>
    </row>
    <row r="64" spans="1:6" x14ac:dyDescent="0.2">
      <c r="A64" s="9" t="s">
        <v>599</v>
      </c>
      <c r="B64" s="9" t="s">
        <v>801</v>
      </c>
      <c r="C64" s="9" t="s">
        <v>118</v>
      </c>
      <c r="D64" s="9">
        <v>250</v>
      </c>
      <c r="E64" s="36">
        <v>2509.2925</v>
      </c>
      <c r="F64" s="10">
        <v>0.19482200589515</v>
      </c>
    </row>
    <row r="65" spans="1:6" x14ac:dyDescent="0.2">
      <c r="A65" s="9" t="s">
        <v>600</v>
      </c>
      <c r="B65" s="9" t="s">
        <v>802</v>
      </c>
      <c r="C65" s="9" t="s">
        <v>601</v>
      </c>
      <c r="D65" s="9">
        <v>250</v>
      </c>
      <c r="E65" s="36">
        <v>2505.7600000000002</v>
      </c>
      <c r="F65" s="10">
        <v>0.19454774184031201</v>
      </c>
    </row>
    <row r="66" spans="1:6" x14ac:dyDescent="0.2">
      <c r="A66" s="9" t="s">
        <v>602</v>
      </c>
      <c r="B66" s="9" t="s">
        <v>803</v>
      </c>
      <c r="C66" s="9" t="s">
        <v>118</v>
      </c>
      <c r="D66" s="9">
        <v>250</v>
      </c>
      <c r="E66" s="36">
        <v>2488.3175000000001</v>
      </c>
      <c r="F66" s="10">
        <v>0.19319350241313199</v>
      </c>
    </row>
    <row r="67" spans="1:6" x14ac:dyDescent="0.2">
      <c r="A67" s="9" t="s">
        <v>603</v>
      </c>
      <c r="B67" s="9" t="s">
        <v>804</v>
      </c>
      <c r="C67" s="9" t="s">
        <v>118</v>
      </c>
      <c r="D67" s="9">
        <v>25</v>
      </c>
      <c r="E67" s="36">
        <v>2481.1925000000001</v>
      </c>
      <c r="F67" s="10">
        <v>0.19264031589063499</v>
      </c>
    </row>
    <row r="68" spans="1:6" x14ac:dyDescent="0.2">
      <c r="A68" s="9" t="s">
        <v>604</v>
      </c>
      <c r="B68" s="9" t="s">
        <v>805</v>
      </c>
      <c r="C68" s="9" t="s">
        <v>118</v>
      </c>
      <c r="D68" s="9">
        <v>25</v>
      </c>
      <c r="E68" s="36">
        <v>2477.5425</v>
      </c>
      <c r="F68" s="10">
        <v>0.192356929110689</v>
      </c>
    </row>
    <row r="69" spans="1:6" x14ac:dyDescent="0.2">
      <c r="A69" s="9" t="s">
        <v>605</v>
      </c>
      <c r="B69" s="9" t="s">
        <v>806</v>
      </c>
      <c r="C69" s="9" t="s">
        <v>116</v>
      </c>
      <c r="D69" s="9">
        <v>200</v>
      </c>
      <c r="E69" s="36">
        <v>2041.184</v>
      </c>
      <c r="F69" s="10">
        <v>0.158477961927948</v>
      </c>
    </row>
    <row r="70" spans="1:6" x14ac:dyDescent="0.2">
      <c r="A70" s="9" t="s">
        <v>345</v>
      </c>
      <c r="B70" s="9" t="s">
        <v>807</v>
      </c>
      <c r="C70" s="9" t="s">
        <v>346</v>
      </c>
      <c r="D70" s="9">
        <v>200</v>
      </c>
      <c r="E70" s="36">
        <v>2028.046</v>
      </c>
      <c r="F70" s="10">
        <v>0.15745792480057</v>
      </c>
    </row>
    <row r="71" spans="1:6" x14ac:dyDescent="0.2">
      <c r="A71" s="9" t="s">
        <v>187</v>
      </c>
      <c r="B71" s="9" t="s">
        <v>808</v>
      </c>
      <c r="C71" s="9" t="s">
        <v>152</v>
      </c>
      <c r="D71" s="9">
        <v>170</v>
      </c>
      <c r="E71" s="36">
        <v>1702.1215999999999</v>
      </c>
      <c r="F71" s="10">
        <v>0.132153084739807</v>
      </c>
    </row>
    <row r="72" spans="1:6" x14ac:dyDescent="0.2">
      <c r="A72" s="9" t="s">
        <v>606</v>
      </c>
      <c r="B72" s="9" t="s">
        <v>809</v>
      </c>
      <c r="C72" s="9" t="s">
        <v>123</v>
      </c>
      <c r="D72" s="9">
        <v>150</v>
      </c>
      <c r="E72" s="36">
        <v>1520.22</v>
      </c>
      <c r="F72" s="10">
        <v>0.118030205646382</v>
      </c>
    </row>
    <row r="73" spans="1:6" x14ac:dyDescent="0.2">
      <c r="A73" s="9" t="s">
        <v>429</v>
      </c>
      <c r="B73" s="9" t="s">
        <v>810</v>
      </c>
      <c r="C73" s="9" t="s">
        <v>118</v>
      </c>
      <c r="D73" s="9">
        <v>150</v>
      </c>
      <c r="E73" s="36">
        <v>1501.2929999999999</v>
      </c>
      <c r="F73" s="10">
        <v>0.116560709321989</v>
      </c>
    </row>
    <row r="74" spans="1:6" x14ac:dyDescent="0.2">
      <c r="A74" s="9" t="s">
        <v>607</v>
      </c>
      <c r="B74" s="9" t="s">
        <v>811</v>
      </c>
      <c r="C74" s="9" t="s">
        <v>118</v>
      </c>
      <c r="D74" s="9">
        <v>150</v>
      </c>
      <c r="E74" s="36">
        <v>1497.171</v>
      </c>
      <c r="F74" s="10">
        <v>0.116240676361184</v>
      </c>
    </row>
    <row r="75" spans="1:6" x14ac:dyDescent="0.2">
      <c r="A75" s="9" t="s">
        <v>111</v>
      </c>
      <c r="B75" s="9" t="s">
        <v>812</v>
      </c>
      <c r="C75" s="9" t="s">
        <v>112</v>
      </c>
      <c r="D75" s="9">
        <v>150</v>
      </c>
      <c r="E75" s="36">
        <v>1490.421</v>
      </c>
      <c r="F75" s="10">
        <v>0.11571660491881899</v>
      </c>
    </row>
    <row r="76" spans="1:6" x14ac:dyDescent="0.2">
      <c r="A76" s="9" t="s">
        <v>608</v>
      </c>
      <c r="B76" s="9" t="s">
        <v>813</v>
      </c>
      <c r="C76" s="9" t="s">
        <v>123</v>
      </c>
      <c r="D76" s="9">
        <v>100</v>
      </c>
      <c r="E76" s="36">
        <v>1035.6969999999999</v>
      </c>
      <c r="F76" s="10">
        <v>8.0411736391667696E-2</v>
      </c>
    </row>
    <row r="77" spans="1:6" x14ac:dyDescent="0.2">
      <c r="A77" s="9" t="s">
        <v>609</v>
      </c>
      <c r="B77" s="9" t="s">
        <v>814</v>
      </c>
      <c r="C77" s="9" t="s">
        <v>123</v>
      </c>
      <c r="D77" s="9">
        <v>100</v>
      </c>
      <c r="E77" s="36">
        <v>1035.6969999999999</v>
      </c>
      <c r="F77" s="10">
        <v>8.0411736391667696E-2</v>
      </c>
    </row>
    <row r="78" spans="1:6" x14ac:dyDescent="0.2">
      <c r="A78" s="8" t="s">
        <v>105</v>
      </c>
      <c r="B78" s="9"/>
      <c r="C78" s="9"/>
      <c r="D78" s="9"/>
      <c r="E78" s="37">
        <f>SUM(E8:E77)</f>
        <v>738042.4701972995</v>
      </c>
      <c r="F78" s="12">
        <f>SUM(F8:F77)</f>
        <v>57.301775093835907</v>
      </c>
    </row>
    <row r="79" spans="1:6" x14ac:dyDescent="0.2">
      <c r="A79" s="9"/>
      <c r="B79" s="9"/>
      <c r="C79" s="9"/>
      <c r="D79" s="9"/>
      <c r="E79" s="36"/>
      <c r="F79" s="10"/>
    </row>
    <row r="80" spans="1:6" x14ac:dyDescent="0.2">
      <c r="A80" s="8" t="s">
        <v>128</v>
      </c>
      <c r="B80" s="9"/>
      <c r="C80" s="9"/>
      <c r="D80" s="9"/>
      <c r="E80" s="36"/>
      <c r="F80" s="10"/>
    </row>
    <row r="81" spans="1:7" x14ac:dyDescent="0.2">
      <c r="A81" s="9" t="s">
        <v>195</v>
      </c>
      <c r="B81" s="9" t="s">
        <v>815</v>
      </c>
      <c r="C81" s="9" t="s">
        <v>196</v>
      </c>
      <c r="D81" s="9">
        <v>9300</v>
      </c>
      <c r="E81" s="36">
        <v>46533.875249999997</v>
      </c>
      <c r="F81" s="10">
        <v>3.6129000179451598</v>
      </c>
    </row>
    <row r="82" spans="1:7" x14ac:dyDescent="0.2">
      <c r="A82" s="9" t="s">
        <v>386</v>
      </c>
      <c r="B82" s="9" t="s">
        <v>816</v>
      </c>
      <c r="C82" s="9" t="s">
        <v>387</v>
      </c>
      <c r="D82" s="9">
        <v>2600</v>
      </c>
      <c r="E82" s="36">
        <v>25978.2484</v>
      </c>
      <c r="F82" s="10">
        <v>2.0169567569067599</v>
      </c>
      <c r="G82" s="2"/>
    </row>
    <row r="83" spans="1:7" x14ac:dyDescent="0.2">
      <c r="A83" s="9" t="s">
        <v>610</v>
      </c>
      <c r="B83" s="9" t="s">
        <v>817</v>
      </c>
      <c r="C83" s="9" t="s">
        <v>309</v>
      </c>
      <c r="D83" s="9">
        <v>2500</v>
      </c>
      <c r="E83" s="36">
        <v>24823.9</v>
      </c>
      <c r="F83" s="10">
        <v>1.92733290046521</v>
      </c>
      <c r="G83" s="2"/>
    </row>
    <row r="84" spans="1:7" x14ac:dyDescent="0.2">
      <c r="A84" s="9" t="s">
        <v>299</v>
      </c>
      <c r="B84" s="9" t="s">
        <v>818</v>
      </c>
      <c r="C84" s="9" t="s">
        <v>180</v>
      </c>
      <c r="D84" s="9">
        <v>1820</v>
      </c>
      <c r="E84" s="36">
        <v>19099.080000000002</v>
      </c>
      <c r="F84" s="10">
        <v>1.4828566523639399</v>
      </c>
      <c r="G84" s="2"/>
    </row>
    <row r="85" spans="1:7" x14ac:dyDescent="0.2">
      <c r="A85" s="9" t="s">
        <v>554</v>
      </c>
      <c r="B85" s="9" t="s">
        <v>819</v>
      </c>
      <c r="C85" s="9" t="s">
        <v>292</v>
      </c>
      <c r="D85" s="9">
        <v>17000</v>
      </c>
      <c r="E85" s="36">
        <v>16967.478999999999</v>
      </c>
      <c r="F85" s="10">
        <v>1.31735869523534</v>
      </c>
      <c r="G85" s="2"/>
    </row>
    <row r="86" spans="1:7" x14ac:dyDescent="0.2">
      <c r="A86" s="9" t="s">
        <v>612</v>
      </c>
      <c r="B86" s="9" t="s">
        <v>820</v>
      </c>
      <c r="C86" s="9" t="s">
        <v>387</v>
      </c>
      <c r="D86" s="9">
        <v>1500</v>
      </c>
      <c r="E86" s="36">
        <v>15011.421</v>
      </c>
      <c r="F86" s="10">
        <v>1.1654899341374401</v>
      </c>
      <c r="G86" s="2"/>
    </row>
    <row r="87" spans="1:7" x14ac:dyDescent="0.2">
      <c r="A87" s="9" t="s">
        <v>533</v>
      </c>
      <c r="B87" s="9" t="s">
        <v>821</v>
      </c>
      <c r="C87" s="9" t="s">
        <v>387</v>
      </c>
      <c r="D87" s="9">
        <v>1500</v>
      </c>
      <c r="E87" s="36">
        <v>15008.86875</v>
      </c>
      <c r="F87" s="10">
        <v>1.1652917769020701</v>
      </c>
      <c r="G87" s="2"/>
    </row>
    <row r="88" spans="1:7" x14ac:dyDescent="0.2">
      <c r="A88" s="9" t="s">
        <v>613</v>
      </c>
      <c r="B88" s="9" t="s">
        <v>822</v>
      </c>
      <c r="C88" s="9" t="s">
        <v>292</v>
      </c>
      <c r="D88" s="9">
        <v>100</v>
      </c>
      <c r="E88" s="36">
        <v>13757.079789199999</v>
      </c>
      <c r="F88" s="10">
        <v>1.0681026144985399</v>
      </c>
      <c r="G88" s="2"/>
    </row>
    <row r="89" spans="1:7" x14ac:dyDescent="0.2">
      <c r="A89" s="9" t="s">
        <v>614</v>
      </c>
      <c r="B89" s="9" t="s">
        <v>823</v>
      </c>
      <c r="C89" s="9" t="s">
        <v>309</v>
      </c>
      <c r="D89" s="9">
        <v>100</v>
      </c>
      <c r="E89" s="36">
        <v>13357.48</v>
      </c>
      <c r="F89" s="10">
        <v>1.03707760147705</v>
      </c>
      <c r="G89" s="2"/>
    </row>
    <row r="90" spans="1:7" x14ac:dyDescent="0.2">
      <c r="A90" s="9" t="s">
        <v>389</v>
      </c>
      <c r="B90" s="9" t="s">
        <v>824</v>
      </c>
      <c r="C90" s="9" t="s">
        <v>301</v>
      </c>
      <c r="D90" s="9">
        <v>780</v>
      </c>
      <c r="E90" s="36">
        <v>11997.921</v>
      </c>
      <c r="F90" s="10">
        <v>0.93152115020131798</v>
      </c>
      <c r="G90" s="2"/>
    </row>
    <row r="91" spans="1:7" x14ac:dyDescent="0.2">
      <c r="A91" s="9" t="s">
        <v>388</v>
      </c>
      <c r="B91" s="9" t="s">
        <v>825</v>
      </c>
      <c r="C91" s="9" t="s">
        <v>294</v>
      </c>
      <c r="D91" s="9">
        <v>1000</v>
      </c>
      <c r="E91" s="36">
        <v>10434.33</v>
      </c>
      <c r="F91" s="10">
        <v>0.81012361084725604</v>
      </c>
      <c r="G91" s="2"/>
    </row>
    <row r="92" spans="1:7" x14ac:dyDescent="0.2">
      <c r="A92" s="9" t="s">
        <v>611</v>
      </c>
      <c r="B92" s="9" t="s">
        <v>826</v>
      </c>
      <c r="C92" s="9" t="s">
        <v>292</v>
      </c>
      <c r="D92" s="9">
        <v>1000</v>
      </c>
      <c r="E92" s="36">
        <v>9870.19</v>
      </c>
      <c r="F92" s="10">
        <v>0.76632366069967806</v>
      </c>
      <c r="G92" s="2"/>
    </row>
    <row r="93" spans="1:7" x14ac:dyDescent="0.2">
      <c r="A93" s="9" t="s">
        <v>397</v>
      </c>
      <c r="B93" s="9" t="s">
        <v>827</v>
      </c>
      <c r="C93" s="9" t="s">
        <v>387</v>
      </c>
      <c r="D93" s="9">
        <v>850</v>
      </c>
      <c r="E93" s="36">
        <v>8506.5251669999998</v>
      </c>
      <c r="F93" s="10">
        <v>0.66044843167247902</v>
      </c>
      <c r="G93" s="2"/>
    </row>
    <row r="94" spans="1:7" x14ac:dyDescent="0.2">
      <c r="A94" s="9" t="s">
        <v>556</v>
      </c>
      <c r="B94" s="9" t="s">
        <v>828</v>
      </c>
      <c r="C94" s="9" t="s">
        <v>387</v>
      </c>
      <c r="D94" s="9">
        <v>740</v>
      </c>
      <c r="E94" s="36">
        <v>7237.1112000000003</v>
      </c>
      <c r="F94" s="10">
        <v>0.56189086002140198</v>
      </c>
      <c r="G94" s="2"/>
    </row>
    <row r="95" spans="1:7" x14ac:dyDescent="0.2">
      <c r="A95" s="9" t="s">
        <v>499</v>
      </c>
      <c r="B95" s="9" t="s">
        <v>829</v>
      </c>
      <c r="C95" s="9" t="s">
        <v>292</v>
      </c>
      <c r="D95" s="9">
        <v>635</v>
      </c>
      <c r="E95" s="36">
        <v>6302.8068000000003</v>
      </c>
      <c r="F95" s="10">
        <v>0.48935126675968998</v>
      </c>
      <c r="G95" s="2"/>
    </row>
    <row r="96" spans="1:7" x14ac:dyDescent="0.2">
      <c r="A96" s="9" t="s">
        <v>615</v>
      </c>
      <c r="B96" s="9" t="s">
        <v>830</v>
      </c>
      <c r="C96" s="9" t="s">
        <v>375</v>
      </c>
      <c r="D96" s="9">
        <v>300</v>
      </c>
      <c r="E96" s="36">
        <v>4045.578</v>
      </c>
      <c r="F96" s="10">
        <v>0.31409954039446902</v>
      </c>
      <c r="G96" s="2"/>
    </row>
    <row r="97" spans="1:10" x14ac:dyDescent="0.2">
      <c r="A97" s="9" t="s">
        <v>544</v>
      </c>
      <c r="B97" s="9" t="s">
        <v>831</v>
      </c>
      <c r="C97" s="9" t="s">
        <v>292</v>
      </c>
      <c r="D97" s="9">
        <v>4000</v>
      </c>
      <c r="E97" s="36">
        <v>3991.4639999999999</v>
      </c>
      <c r="F97" s="10">
        <v>0.30989811787118399</v>
      </c>
      <c r="G97" s="2"/>
    </row>
    <row r="98" spans="1:10" x14ac:dyDescent="0.2">
      <c r="A98" s="9" t="s">
        <v>616</v>
      </c>
      <c r="B98" s="9" t="s">
        <v>832</v>
      </c>
      <c r="C98" s="9" t="s">
        <v>375</v>
      </c>
      <c r="D98" s="9">
        <v>290</v>
      </c>
      <c r="E98" s="36">
        <v>3913.0106000000001</v>
      </c>
      <c r="F98" s="10">
        <v>0.303806979130963</v>
      </c>
      <c r="G98" s="2"/>
    </row>
    <row r="99" spans="1:10" x14ac:dyDescent="0.2">
      <c r="A99" s="9" t="s">
        <v>617</v>
      </c>
      <c r="B99" s="9" t="s">
        <v>833</v>
      </c>
      <c r="C99" s="9" t="s">
        <v>375</v>
      </c>
      <c r="D99" s="9">
        <v>278</v>
      </c>
      <c r="E99" s="36">
        <v>3743.3839800000001</v>
      </c>
      <c r="F99" s="10">
        <v>0.29063713210770298</v>
      </c>
      <c r="G99" s="2"/>
    </row>
    <row r="100" spans="1:10" x14ac:dyDescent="0.2">
      <c r="A100" s="9" t="s">
        <v>500</v>
      </c>
      <c r="B100" s="9" t="s">
        <v>834</v>
      </c>
      <c r="C100" s="9" t="s">
        <v>387</v>
      </c>
      <c r="D100" s="9">
        <v>100</v>
      </c>
      <c r="E100" s="36">
        <v>1003.491</v>
      </c>
      <c r="F100" s="10">
        <v>7.7911255669767296E-2</v>
      </c>
      <c r="G100" s="2"/>
    </row>
    <row r="101" spans="1:10" x14ac:dyDescent="0.2">
      <c r="A101" s="9" t="s">
        <v>549</v>
      </c>
      <c r="B101" s="9" t="s">
        <v>835</v>
      </c>
      <c r="C101" s="9" t="s">
        <v>307</v>
      </c>
      <c r="D101" s="9">
        <v>100</v>
      </c>
      <c r="E101" s="36">
        <v>986.79200000000003</v>
      </c>
      <c r="F101" s="10">
        <v>7.6614741741461601E-2</v>
      </c>
      <c r="G101" s="2"/>
    </row>
    <row r="102" spans="1:10" x14ac:dyDescent="0.2">
      <c r="A102" s="9" t="s">
        <v>131</v>
      </c>
      <c r="B102" s="9" t="s">
        <v>836</v>
      </c>
      <c r="C102" s="9" t="s">
        <v>114</v>
      </c>
      <c r="D102" s="9">
        <v>7</v>
      </c>
      <c r="E102" s="36">
        <v>779.73699999999997</v>
      </c>
      <c r="F102" s="10">
        <v>6.0538947297162998E-2</v>
      </c>
      <c r="G102" s="2"/>
    </row>
    <row r="103" spans="1:10" x14ac:dyDescent="0.2">
      <c r="A103" s="8" t="s">
        <v>105</v>
      </c>
      <c r="B103" s="9"/>
      <c r="C103" s="9"/>
      <c r="D103" s="9"/>
      <c r="E103" s="37">
        <f>SUM(E81:E102)</f>
        <v>263349.77293620008</v>
      </c>
      <c r="F103" s="12">
        <f>SUM(F81:F102)</f>
        <v>20.446532644346053</v>
      </c>
      <c r="I103" s="2"/>
      <c r="J103" s="2"/>
    </row>
    <row r="104" spans="1:10" x14ac:dyDescent="0.2">
      <c r="A104" s="9"/>
      <c r="B104" s="9"/>
      <c r="C104" s="9"/>
      <c r="D104" s="9"/>
      <c r="E104" s="36"/>
      <c r="F104" s="10"/>
    </row>
    <row r="105" spans="1:10" x14ac:dyDescent="0.2">
      <c r="A105" s="8" t="s">
        <v>164</v>
      </c>
      <c r="B105" s="9"/>
      <c r="C105" s="9"/>
      <c r="D105" s="9"/>
      <c r="E105" s="36"/>
      <c r="F105" s="10"/>
    </row>
    <row r="106" spans="1:10" x14ac:dyDescent="0.2">
      <c r="A106" s="8" t="s">
        <v>165</v>
      </c>
      <c r="B106" s="9"/>
      <c r="C106" s="9"/>
      <c r="D106" s="9"/>
      <c r="E106" s="36"/>
      <c r="F106" s="10"/>
    </row>
    <row r="107" spans="1:10" x14ac:dyDescent="0.2">
      <c r="A107" s="9" t="s">
        <v>618</v>
      </c>
      <c r="B107" s="9" t="s">
        <v>721</v>
      </c>
      <c r="C107" s="9" t="s">
        <v>167</v>
      </c>
      <c r="D107" s="9">
        <v>10000</v>
      </c>
      <c r="E107" s="36">
        <v>9732.56</v>
      </c>
      <c r="F107" s="10">
        <v>0.755638038090377</v>
      </c>
    </row>
    <row r="108" spans="1:10" x14ac:dyDescent="0.2">
      <c r="A108" s="9" t="s">
        <v>400</v>
      </c>
      <c r="B108" s="9" t="s">
        <v>722</v>
      </c>
      <c r="C108" s="9" t="s">
        <v>201</v>
      </c>
      <c r="D108" s="9">
        <v>10000</v>
      </c>
      <c r="E108" s="36">
        <v>9532.1200000000008</v>
      </c>
      <c r="F108" s="10">
        <v>0.74007583365959695</v>
      </c>
    </row>
    <row r="109" spans="1:10" x14ac:dyDescent="0.2">
      <c r="A109" s="9" t="s">
        <v>200</v>
      </c>
      <c r="B109" s="9" t="s">
        <v>723</v>
      </c>
      <c r="C109" s="9" t="s">
        <v>201</v>
      </c>
      <c r="D109" s="9">
        <v>10000</v>
      </c>
      <c r="E109" s="36">
        <v>9524.69</v>
      </c>
      <c r="F109" s="10">
        <v>0.73949896687192596</v>
      </c>
    </row>
    <row r="110" spans="1:10" x14ac:dyDescent="0.2">
      <c r="A110" s="9" t="s">
        <v>619</v>
      </c>
      <c r="B110" s="9" t="s">
        <v>724</v>
      </c>
      <c r="C110" s="9" t="s">
        <v>167</v>
      </c>
      <c r="D110" s="9">
        <v>10000</v>
      </c>
      <c r="E110" s="36">
        <v>9449.7900000000009</v>
      </c>
      <c r="F110" s="10">
        <v>0.73368371486701001</v>
      </c>
    </row>
    <row r="111" spans="1:10" x14ac:dyDescent="0.2">
      <c r="A111" s="9" t="s">
        <v>203</v>
      </c>
      <c r="B111" s="9" t="s">
        <v>725</v>
      </c>
      <c r="C111" s="9" t="s">
        <v>167</v>
      </c>
      <c r="D111" s="9">
        <v>8500</v>
      </c>
      <c r="E111" s="36">
        <v>8102.3019999999997</v>
      </c>
      <c r="F111" s="10">
        <v>0.62906445861065696</v>
      </c>
    </row>
    <row r="112" spans="1:10" x14ac:dyDescent="0.2">
      <c r="A112" s="9" t="s">
        <v>401</v>
      </c>
      <c r="B112" s="9" t="s">
        <v>726</v>
      </c>
      <c r="C112" s="9" t="s">
        <v>167</v>
      </c>
      <c r="D112" s="9">
        <v>7000</v>
      </c>
      <c r="E112" s="36">
        <v>6934.3540000000003</v>
      </c>
      <c r="F112" s="10">
        <v>0.53838472631909395</v>
      </c>
    </row>
    <row r="113" spans="1:10" x14ac:dyDescent="0.2">
      <c r="A113" s="9" t="s">
        <v>311</v>
      </c>
      <c r="B113" s="9" t="s">
        <v>727</v>
      </c>
      <c r="C113" s="9" t="s">
        <v>167</v>
      </c>
      <c r="D113" s="9">
        <v>5700</v>
      </c>
      <c r="E113" s="36">
        <v>5676.9264000000003</v>
      </c>
      <c r="F113" s="10">
        <v>0.44075777876319</v>
      </c>
    </row>
    <row r="114" spans="1:10" x14ac:dyDescent="0.2">
      <c r="A114" s="9" t="s">
        <v>620</v>
      </c>
      <c r="B114" s="9" t="s">
        <v>728</v>
      </c>
      <c r="C114" s="9" t="s">
        <v>201</v>
      </c>
      <c r="D114" s="9">
        <v>5000</v>
      </c>
      <c r="E114" s="36">
        <v>4944.6949999999997</v>
      </c>
      <c r="F114" s="10">
        <v>0.38390717640120398</v>
      </c>
    </row>
    <row r="115" spans="1:10" x14ac:dyDescent="0.2">
      <c r="A115" s="9" t="s">
        <v>204</v>
      </c>
      <c r="B115" s="9" t="s">
        <v>729</v>
      </c>
      <c r="C115" s="9" t="s">
        <v>199</v>
      </c>
      <c r="D115" s="9">
        <v>2300</v>
      </c>
      <c r="E115" s="36">
        <v>2287.4994999999999</v>
      </c>
      <c r="F115" s="10">
        <v>0.17760194998157899</v>
      </c>
    </row>
    <row r="116" spans="1:10" x14ac:dyDescent="0.2">
      <c r="A116" s="9" t="s">
        <v>168</v>
      </c>
      <c r="B116" s="9" t="s">
        <v>730</v>
      </c>
      <c r="C116" s="9" t="s">
        <v>167</v>
      </c>
      <c r="D116" s="9">
        <v>500</v>
      </c>
      <c r="E116" s="36">
        <v>485.41250000000002</v>
      </c>
      <c r="F116" s="10">
        <v>3.76875302247862E-2</v>
      </c>
    </row>
    <row r="117" spans="1:10" x14ac:dyDescent="0.2">
      <c r="A117" s="8" t="s">
        <v>105</v>
      </c>
      <c r="B117" s="9"/>
      <c r="C117" s="9"/>
      <c r="D117" s="9"/>
      <c r="E117" s="37">
        <f>SUM(E107:E116)</f>
        <v>66670.349400000006</v>
      </c>
      <c r="F117" s="12">
        <f>SUM(F107:F116)</f>
        <v>5.1763001737894188</v>
      </c>
      <c r="I117" s="2"/>
      <c r="J117" s="2"/>
    </row>
    <row r="118" spans="1:10" x14ac:dyDescent="0.2">
      <c r="A118" s="9"/>
      <c r="B118" s="9"/>
      <c r="C118" s="9"/>
      <c r="D118" s="9"/>
      <c r="E118" s="36"/>
      <c r="F118" s="10"/>
    </row>
    <row r="119" spans="1:10" x14ac:dyDescent="0.2">
      <c r="A119" s="8" t="s">
        <v>169</v>
      </c>
      <c r="B119" s="9"/>
      <c r="C119" s="9"/>
      <c r="D119" s="9"/>
      <c r="E119" s="36"/>
      <c r="F119" s="10"/>
    </row>
    <row r="120" spans="1:10" x14ac:dyDescent="0.2">
      <c r="A120" s="9" t="s">
        <v>405</v>
      </c>
      <c r="B120" s="9" t="s">
        <v>731</v>
      </c>
      <c r="C120" s="9" t="s">
        <v>201</v>
      </c>
      <c r="D120" s="9">
        <v>6000</v>
      </c>
      <c r="E120" s="36">
        <v>29511.119999999999</v>
      </c>
      <c r="F120" s="10">
        <v>2.29124966284818</v>
      </c>
    </row>
    <row r="121" spans="1:10" x14ac:dyDescent="0.2">
      <c r="A121" s="9" t="s">
        <v>408</v>
      </c>
      <c r="B121" s="9" t="s">
        <v>732</v>
      </c>
      <c r="C121" s="9" t="s">
        <v>199</v>
      </c>
      <c r="D121" s="9">
        <v>4400</v>
      </c>
      <c r="E121" s="36">
        <v>20762.39</v>
      </c>
      <c r="F121" s="10">
        <v>1.6119963961863299</v>
      </c>
    </row>
    <row r="122" spans="1:10" x14ac:dyDescent="0.2">
      <c r="A122" s="9" t="s">
        <v>205</v>
      </c>
      <c r="B122" s="9" t="s">
        <v>733</v>
      </c>
      <c r="C122" s="9" t="s">
        <v>167</v>
      </c>
      <c r="D122" s="9">
        <v>4000</v>
      </c>
      <c r="E122" s="36">
        <v>19491.599999999999</v>
      </c>
      <c r="F122" s="10">
        <v>1.5133319890390999</v>
      </c>
    </row>
    <row r="123" spans="1:10" x14ac:dyDescent="0.2">
      <c r="A123" s="9" t="s">
        <v>406</v>
      </c>
      <c r="B123" s="9" t="s">
        <v>734</v>
      </c>
      <c r="C123" s="9" t="s">
        <v>167</v>
      </c>
      <c r="D123" s="9">
        <v>4000</v>
      </c>
      <c r="E123" s="36">
        <v>18735.580000000002</v>
      </c>
      <c r="F123" s="10">
        <v>1.4546344346898801</v>
      </c>
    </row>
    <row r="124" spans="1:10" x14ac:dyDescent="0.2">
      <c r="A124" s="9" t="s">
        <v>317</v>
      </c>
      <c r="B124" s="9" t="s">
        <v>735</v>
      </c>
      <c r="C124" s="9" t="s">
        <v>201</v>
      </c>
      <c r="D124" s="9">
        <v>2760</v>
      </c>
      <c r="E124" s="36">
        <v>13772.4552</v>
      </c>
      <c r="F124" s="10">
        <v>1.0692963646785201</v>
      </c>
    </row>
    <row r="125" spans="1:10" x14ac:dyDescent="0.2">
      <c r="A125" s="9" t="s">
        <v>621</v>
      </c>
      <c r="B125" s="9" t="s">
        <v>736</v>
      </c>
      <c r="C125" s="9" t="s">
        <v>622</v>
      </c>
      <c r="D125" s="9">
        <v>2000</v>
      </c>
      <c r="E125" s="36">
        <v>9776.31</v>
      </c>
      <c r="F125" s="10">
        <v>0.75903479743904301</v>
      </c>
    </row>
    <row r="126" spans="1:10" x14ac:dyDescent="0.2">
      <c r="A126" s="9" t="s">
        <v>623</v>
      </c>
      <c r="B126" s="9" t="s">
        <v>737</v>
      </c>
      <c r="C126" s="9" t="s">
        <v>201</v>
      </c>
      <c r="D126" s="9">
        <v>2000</v>
      </c>
      <c r="E126" s="36">
        <v>9762.2000000000007</v>
      </c>
      <c r="F126" s="10">
        <v>0.75793929402396498</v>
      </c>
    </row>
    <row r="127" spans="1:10" x14ac:dyDescent="0.2">
      <c r="A127" s="9" t="s">
        <v>624</v>
      </c>
      <c r="B127" s="9" t="s">
        <v>738</v>
      </c>
      <c r="C127" s="9" t="s">
        <v>167</v>
      </c>
      <c r="D127" s="9">
        <v>2000</v>
      </c>
      <c r="E127" s="36">
        <v>9745.4699999999993</v>
      </c>
      <c r="F127" s="10">
        <v>0.75664037324903499</v>
      </c>
    </row>
    <row r="128" spans="1:10" x14ac:dyDescent="0.2">
      <c r="A128" s="9" t="s">
        <v>313</v>
      </c>
      <c r="B128" s="9" t="s">
        <v>739</v>
      </c>
      <c r="C128" s="9" t="s">
        <v>201</v>
      </c>
      <c r="D128" s="9">
        <v>1900</v>
      </c>
      <c r="E128" s="36">
        <v>9437.6229999999996</v>
      </c>
      <c r="F128" s="10">
        <v>0.73273906638711905</v>
      </c>
    </row>
    <row r="129" spans="1:10" x14ac:dyDescent="0.2">
      <c r="A129" s="9" t="s">
        <v>625</v>
      </c>
      <c r="B129" s="9" t="s">
        <v>740</v>
      </c>
      <c r="C129" s="9" t="s">
        <v>201</v>
      </c>
      <c r="D129" s="9">
        <v>2000</v>
      </c>
      <c r="E129" s="36">
        <v>9394.9599999999991</v>
      </c>
      <c r="F129" s="10">
        <v>0.72942670195072701</v>
      </c>
    </row>
    <row r="130" spans="1:10" x14ac:dyDescent="0.2">
      <c r="A130" s="9" t="s">
        <v>411</v>
      </c>
      <c r="B130" s="9" t="s">
        <v>741</v>
      </c>
      <c r="C130" s="9" t="s">
        <v>167</v>
      </c>
      <c r="D130" s="9">
        <v>1800</v>
      </c>
      <c r="E130" s="36">
        <v>8905.9590000000007</v>
      </c>
      <c r="F130" s="10">
        <v>0.69146055981913701</v>
      </c>
    </row>
    <row r="131" spans="1:10" x14ac:dyDescent="0.2">
      <c r="A131" s="9" t="s">
        <v>318</v>
      </c>
      <c r="B131" s="9" t="s">
        <v>742</v>
      </c>
      <c r="C131" s="9" t="s">
        <v>201</v>
      </c>
      <c r="D131" s="9">
        <v>1200</v>
      </c>
      <c r="E131" s="36">
        <v>5975.31</v>
      </c>
      <c r="F131" s="10">
        <v>0.46392434522692999</v>
      </c>
    </row>
    <row r="132" spans="1:10" x14ac:dyDescent="0.2">
      <c r="A132" s="9" t="s">
        <v>211</v>
      </c>
      <c r="B132" s="9" t="s">
        <v>743</v>
      </c>
      <c r="C132" s="9" t="s">
        <v>201</v>
      </c>
      <c r="D132" s="9">
        <v>1160</v>
      </c>
      <c r="E132" s="36">
        <v>5666.6405999999997</v>
      </c>
      <c r="F132" s="10">
        <v>0.43995918705328102</v>
      </c>
    </row>
    <row r="133" spans="1:10" x14ac:dyDescent="0.2">
      <c r="A133" s="9" t="s">
        <v>316</v>
      </c>
      <c r="B133" s="9" t="s">
        <v>744</v>
      </c>
      <c r="C133" s="9" t="s">
        <v>199</v>
      </c>
      <c r="D133" s="9">
        <v>940</v>
      </c>
      <c r="E133" s="36">
        <v>4648.1120000000001</v>
      </c>
      <c r="F133" s="10">
        <v>0.36088040890622203</v>
      </c>
    </row>
    <row r="134" spans="1:10" x14ac:dyDescent="0.2">
      <c r="A134" s="9" t="s">
        <v>565</v>
      </c>
      <c r="B134" s="9" t="s">
        <v>745</v>
      </c>
      <c r="C134" s="9" t="s">
        <v>201</v>
      </c>
      <c r="D134" s="9">
        <v>800</v>
      </c>
      <c r="E134" s="36">
        <v>3970.8519999999999</v>
      </c>
      <c r="F134" s="10">
        <v>0.308297797786733</v>
      </c>
    </row>
    <row r="135" spans="1:10" x14ac:dyDescent="0.2">
      <c r="A135" s="9" t="s">
        <v>568</v>
      </c>
      <c r="B135" s="9" t="s">
        <v>1120</v>
      </c>
      <c r="C135" s="9" t="s">
        <v>315</v>
      </c>
      <c r="D135" s="9">
        <v>500</v>
      </c>
      <c r="E135" s="36">
        <v>2495.9124999999999</v>
      </c>
      <c r="F135" s="10">
        <v>0.19378317983606</v>
      </c>
    </row>
    <row r="136" spans="1:10" x14ac:dyDescent="0.2">
      <c r="A136" s="9" t="s">
        <v>207</v>
      </c>
      <c r="B136" s="9" t="s">
        <v>746</v>
      </c>
      <c r="C136" s="9" t="s">
        <v>167</v>
      </c>
      <c r="D136" s="9">
        <v>300</v>
      </c>
      <c r="E136" s="36">
        <v>1487.433</v>
      </c>
      <c r="F136" s="10">
        <v>0.11548461596033199</v>
      </c>
    </row>
    <row r="137" spans="1:10" x14ac:dyDescent="0.2">
      <c r="A137" s="9" t="s">
        <v>206</v>
      </c>
      <c r="B137" s="9" t="s">
        <v>747</v>
      </c>
      <c r="C137" s="9" t="s">
        <v>199</v>
      </c>
      <c r="D137" s="9">
        <v>200</v>
      </c>
      <c r="E137" s="36">
        <v>996.79300000000001</v>
      </c>
      <c r="F137" s="10">
        <v>7.7391221518513298E-2</v>
      </c>
    </row>
    <row r="138" spans="1:10" x14ac:dyDescent="0.2">
      <c r="A138" s="9" t="s">
        <v>210</v>
      </c>
      <c r="B138" s="9" t="s">
        <v>1119</v>
      </c>
      <c r="C138" s="9" t="s">
        <v>167</v>
      </c>
      <c r="D138" s="9">
        <v>100</v>
      </c>
      <c r="E138" s="36">
        <v>499.46699999999998</v>
      </c>
      <c r="F138" s="10">
        <v>3.8778724608005098E-2</v>
      </c>
    </row>
    <row r="139" spans="1:10" x14ac:dyDescent="0.2">
      <c r="A139" s="8" t="s">
        <v>105</v>
      </c>
      <c r="B139" s="9"/>
      <c r="C139" s="9"/>
      <c r="D139" s="9"/>
      <c r="E139" s="37">
        <f>SUM(E120:E138)</f>
        <v>185036.18729999999</v>
      </c>
      <c r="F139" s="12">
        <f>SUM(F120:F138)</f>
        <v>14.366249121207112</v>
      </c>
      <c r="I139" s="2"/>
      <c r="J139" s="2"/>
    </row>
    <row r="140" spans="1:10" x14ac:dyDescent="0.2">
      <c r="A140" s="9"/>
      <c r="B140" s="9"/>
      <c r="C140" s="9"/>
      <c r="D140" s="9"/>
      <c r="E140" s="36"/>
      <c r="F140" s="10"/>
    </row>
    <row r="141" spans="1:10" x14ac:dyDescent="0.2">
      <c r="A141" s="8" t="s">
        <v>105</v>
      </c>
      <c r="B141" s="9"/>
      <c r="C141" s="9"/>
      <c r="D141" s="9"/>
      <c r="E141" s="37">
        <v>1253098.7798334996</v>
      </c>
      <c r="F141" s="12">
        <v>97.290857033178511</v>
      </c>
      <c r="I141" s="2"/>
      <c r="J141" s="2"/>
    </row>
    <row r="142" spans="1:10" x14ac:dyDescent="0.2">
      <c r="A142" s="9"/>
      <c r="B142" s="9"/>
      <c r="C142" s="9"/>
      <c r="D142" s="9"/>
      <c r="E142" s="36"/>
      <c r="F142" s="10"/>
    </row>
    <row r="143" spans="1:10" x14ac:dyDescent="0.2">
      <c r="A143" s="8" t="s">
        <v>138</v>
      </c>
      <c r="B143" s="9"/>
      <c r="C143" s="9"/>
      <c r="D143" s="9"/>
      <c r="E143" s="37">
        <v>34893.553551099998</v>
      </c>
      <c r="F143" s="12">
        <v>2.71</v>
      </c>
      <c r="I143" s="2"/>
      <c r="J143" s="2"/>
    </row>
    <row r="144" spans="1:10" x14ac:dyDescent="0.2">
      <c r="A144" s="9"/>
      <c r="B144" s="9"/>
      <c r="C144" s="9"/>
      <c r="D144" s="9"/>
      <c r="E144" s="36"/>
      <c r="F144" s="10"/>
    </row>
    <row r="145" spans="1:10" x14ac:dyDescent="0.2">
      <c r="A145" s="13" t="s">
        <v>139</v>
      </c>
      <c r="B145" s="6"/>
      <c r="C145" s="6"/>
      <c r="D145" s="6"/>
      <c r="E145" s="38">
        <v>1287992.3335511</v>
      </c>
      <c r="F145" s="14">
        <f xml:space="preserve"> ROUND(SUM(F141:F144),2)</f>
        <v>100</v>
      </c>
      <c r="I145" s="2"/>
      <c r="J145" s="2"/>
    </row>
    <row r="146" spans="1:10" x14ac:dyDescent="0.2">
      <c r="A146" s="1" t="s">
        <v>171</v>
      </c>
    </row>
    <row r="148" spans="1:10" x14ac:dyDescent="0.2">
      <c r="A148" s="1" t="s">
        <v>142</v>
      </c>
    </row>
    <row r="149" spans="1:10" x14ac:dyDescent="0.2">
      <c r="A149" s="1" t="s">
        <v>143</v>
      </c>
    </row>
    <row r="150" spans="1:10" x14ac:dyDescent="0.2">
      <c r="A150" s="1" t="s">
        <v>144</v>
      </c>
    </row>
    <row r="151" spans="1:10" x14ac:dyDescent="0.2">
      <c r="A151" s="3" t="s">
        <v>686</v>
      </c>
      <c r="D151" s="16">
        <v>23.352499999999999</v>
      </c>
    </row>
    <row r="152" spans="1:10" x14ac:dyDescent="0.2">
      <c r="A152" s="3" t="s">
        <v>635</v>
      </c>
      <c r="D152" s="16">
        <v>10.131600000000001</v>
      </c>
    </row>
    <row r="153" spans="1:10" x14ac:dyDescent="0.2">
      <c r="A153" s="3" t="s">
        <v>636</v>
      </c>
      <c r="D153" s="16">
        <v>10.1043</v>
      </c>
    </row>
    <row r="154" spans="1:10" x14ac:dyDescent="0.2">
      <c r="A154" s="3" t="s">
        <v>692</v>
      </c>
      <c r="D154" s="16">
        <v>10.0701</v>
      </c>
    </row>
    <row r="155" spans="1:10" x14ac:dyDescent="0.2">
      <c r="A155" s="3" t="s">
        <v>638</v>
      </c>
      <c r="D155" s="16">
        <v>10.0967</v>
      </c>
    </row>
    <row r="156" spans="1:10" x14ac:dyDescent="0.2">
      <c r="A156" s="3" t="s">
        <v>683</v>
      </c>
      <c r="D156" s="16">
        <v>22.7166</v>
      </c>
    </row>
    <row r="157" spans="1:10" x14ac:dyDescent="0.2">
      <c r="A157" s="3" t="s">
        <v>693</v>
      </c>
      <c r="D157" s="16">
        <v>10.087899999999999</v>
      </c>
    </row>
    <row r="158" spans="1:10" x14ac:dyDescent="0.2">
      <c r="A158" s="3" t="s">
        <v>673</v>
      </c>
      <c r="D158" s="16">
        <v>22.273199999999999</v>
      </c>
    </row>
    <row r="159" spans="1:10" x14ac:dyDescent="0.2">
      <c r="A159" s="3" t="s">
        <v>694</v>
      </c>
      <c r="D159" s="16">
        <v>23.431000000000001</v>
      </c>
    </row>
    <row r="160" spans="1:10" x14ac:dyDescent="0.2">
      <c r="A160" s="3" t="s">
        <v>632</v>
      </c>
      <c r="D160" s="16">
        <v>10.061</v>
      </c>
    </row>
    <row r="161" spans="1:4" x14ac:dyDescent="0.2">
      <c r="A161" s="3" t="s">
        <v>695</v>
      </c>
      <c r="D161" s="16">
        <v>10</v>
      </c>
    </row>
    <row r="163" spans="1:4" x14ac:dyDescent="0.2">
      <c r="A163" s="1" t="s">
        <v>145</v>
      </c>
    </row>
    <row r="164" spans="1:4" x14ac:dyDescent="0.2">
      <c r="A164" s="3" t="s">
        <v>694</v>
      </c>
      <c r="D164" s="16">
        <v>24.244599999999998</v>
      </c>
    </row>
    <row r="165" spans="1:4" x14ac:dyDescent="0.2">
      <c r="A165" s="3" t="s">
        <v>635</v>
      </c>
      <c r="D165" s="16">
        <v>10.127000000000001</v>
      </c>
    </row>
    <row r="166" spans="1:4" x14ac:dyDescent="0.2">
      <c r="A166" s="3" t="s">
        <v>686</v>
      </c>
      <c r="D166" s="16">
        <v>24.154900000000001</v>
      </c>
    </row>
    <row r="167" spans="1:4" x14ac:dyDescent="0.2">
      <c r="A167" s="3" t="s">
        <v>693</v>
      </c>
      <c r="D167" s="16">
        <v>10.070399999999999</v>
      </c>
    </row>
    <row r="168" spans="1:4" x14ac:dyDescent="0.2">
      <c r="A168" s="3" t="s">
        <v>636</v>
      </c>
      <c r="D168" s="16">
        <v>10.100099999999999</v>
      </c>
    </row>
    <row r="169" spans="1:4" x14ac:dyDescent="0.2">
      <c r="A169" s="3" t="s">
        <v>692</v>
      </c>
      <c r="D169" s="16">
        <v>10.052899999999999</v>
      </c>
    </row>
    <row r="170" spans="1:4" x14ac:dyDescent="0.2">
      <c r="A170" s="3" t="s">
        <v>638</v>
      </c>
      <c r="D170" s="16">
        <v>10.092599999999999</v>
      </c>
    </row>
    <row r="171" spans="1:4" x14ac:dyDescent="0.2">
      <c r="A171" s="3" t="s">
        <v>683</v>
      </c>
      <c r="D171" s="16">
        <v>23.469200000000001</v>
      </c>
    </row>
    <row r="172" spans="1:4" x14ac:dyDescent="0.2">
      <c r="A172" s="3" t="s">
        <v>632</v>
      </c>
      <c r="D172" s="16">
        <v>10.041399999999999</v>
      </c>
    </row>
    <row r="173" spans="1:4" x14ac:dyDescent="0.2">
      <c r="A173" s="3" t="s">
        <v>695</v>
      </c>
      <c r="D173" s="16">
        <v>9.9968000000000004</v>
      </c>
    </row>
    <row r="174" spans="1:4" x14ac:dyDescent="0.2">
      <c r="A174" s="3" t="s">
        <v>673</v>
      </c>
      <c r="D174" s="16">
        <v>22.988700000000001</v>
      </c>
    </row>
    <row r="176" spans="1:4" x14ac:dyDescent="0.2">
      <c r="A176" s="1" t="s">
        <v>146</v>
      </c>
      <c r="D176" s="17"/>
    </row>
    <row r="177" spans="1:5" x14ac:dyDescent="0.2">
      <c r="A177" s="1"/>
      <c r="D177" s="17"/>
    </row>
    <row r="178" spans="1:5" x14ac:dyDescent="0.2">
      <c r="A178" s="19" t="s">
        <v>628</v>
      </c>
      <c r="B178" s="20"/>
      <c r="C178" s="32" t="s">
        <v>629</v>
      </c>
      <c r="D178" s="33"/>
    </row>
    <row r="179" spans="1:5" x14ac:dyDescent="0.2">
      <c r="A179" s="34"/>
      <c r="B179" s="35"/>
      <c r="C179" s="21" t="s">
        <v>630</v>
      </c>
      <c r="D179" s="21" t="s">
        <v>631</v>
      </c>
    </row>
    <row r="180" spans="1:5" x14ac:dyDescent="0.2">
      <c r="A180" s="22" t="s">
        <v>632</v>
      </c>
      <c r="B180" s="23"/>
      <c r="C180" s="24">
        <v>0.24371433460000005</v>
      </c>
      <c r="D180" s="24">
        <v>0.22578061660000001</v>
      </c>
    </row>
    <row r="181" spans="1:5" x14ac:dyDescent="0.2">
      <c r="A181" s="22" t="s">
        <v>633</v>
      </c>
      <c r="B181" s="23"/>
      <c r="C181" s="24">
        <v>0.23767420329999997</v>
      </c>
      <c r="D181" s="24">
        <v>0.22018575370000004</v>
      </c>
    </row>
    <row r="182" spans="1:5" x14ac:dyDescent="0.2">
      <c r="A182" s="22" t="s">
        <v>634</v>
      </c>
      <c r="B182" s="23"/>
      <c r="C182" s="24">
        <v>0.25866410890000008</v>
      </c>
      <c r="D182" s="24">
        <v>0.23963025269999993</v>
      </c>
    </row>
    <row r="183" spans="1:5" x14ac:dyDescent="0.2">
      <c r="A183" s="22" t="s">
        <v>635</v>
      </c>
      <c r="B183" s="23"/>
      <c r="C183" s="24">
        <v>0.23469492650000007</v>
      </c>
      <c r="D183" s="24">
        <v>0.21742038219999996</v>
      </c>
    </row>
    <row r="184" spans="1:5" x14ac:dyDescent="0.2">
      <c r="A184" s="22" t="s">
        <v>636</v>
      </c>
      <c r="B184" s="23"/>
      <c r="C184" s="24">
        <v>0.24963940279999997</v>
      </c>
      <c r="D184" s="24">
        <v>0.23126502520000006</v>
      </c>
    </row>
    <row r="185" spans="1:5" x14ac:dyDescent="0.2">
      <c r="A185" s="22" t="s">
        <v>637</v>
      </c>
      <c r="B185" s="23"/>
      <c r="C185" s="24">
        <v>0.2603117043</v>
      </c>
      <c r="D185" s="24">
        <v>0.24115659129999995</v>
      </c>
    </row>
    <row r="186" spans="1:5" x14ac:dyDescent="0.2">
      <c r="A186" s="22" t="s">
        <v>638</v>
      </c>
      <c r="B186" s="23"/>
      <c r="C186" s="24">
        <v>0.25173300020000006</v>
      </c>
      <c r="D186" s="24">
        <v>0.23320453209999997</v>
      </c>
    </row>
    <row r="188" spans="1:5" x14ac:dyDescent="0.2">
      <c r="A188" s="1" t="s">
        <v>148</v>
      </c>
      <c r="D188" s="18">
        <v>0.81576604975717737</v>
      </c>
      <c r="E188" s="2" t="s">
        <v>149</v>
      </c>
    </row>
  </sheetData>
  <sortState ref="A120:F138">
    <sortCondition descending="1" ref="E120:E138"/>
  </sortState>
  <mergeCells count="3">
    <mergeCell ref="B1:E1"/>
    <mergeCell ref="C178:D178"/>
    <mergeCell ref="A179:B17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GridLines="0" workbookViewId="0"/>
  </sheetViews>
  <sheetFormatPr defaultRowHeight="11.25" x14ac:dyDescent="0.2"/>
  <cols>
    <col min="1" max="1" width="46.42578125" style="3" customWidth="1"/>
    <col min="2" max="2" width="57.85546875" style="3" bestFit="1" customWidth="1"/>
    <col min="3" max="3" width="11.7109375" style="3" bestFit="1" customWidth="1"/>
    <col min="4" max="4" width="8.2851562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x14ac:dyDescent="0.2">
      <c r="B1" s="31" t="s">
        <v>575</v>
      </c>
      <c r="C1" s="31"/>
      <c r="D1" s="31"/>
      <c r="E1" s="31"/>
    </row>
    <row r="3" spans="1:10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106</v>
      </c>
      <c r="B5" s="9"/>
      <c r="C5" s="9"/>
      <c r="D5" s="9"/>
      <c r="E5" s="10"/>
      <c r="F5" s="10"/>
    </row>
    <row r="6" spans="1:10" x14ac:dyDescent="0.2">
      <c r="A6" s="8" t="s">
        <v>1118</v>
      </c>
      <c r="B6" s="9"/>
      <c r="C6" s="9"/>
      <c r="D6" s="9"/>
      <c r="E6" s="10"/>
      <c r="F6" s="10"/>
    </row>
    <row r="7" spans="1:10" x14ac:dyDescent="0.2">
      <c r="A7" s="9" t="s">
        <v>308</v>
      </c>
      <c r="B7" s="9" t="s">
        <v>837</v>
      </c>
      <c r="C7" s="9" t="s">
        <v>309</v>
      </c>
      <c r="D7" s="9">
        <v>93</v>
      </c>
      <c r="E7" s="10">
        <v>12422.000216099999</v>
      </c>
      <c r="F7" s="10">
        <v>3.51165091610055</v>
      </c>
    </row>
    <row r="8" spans="1:10" x14ac:dyDescent="0.2">
      <c r="A8" s="8" t="s">
        <v>105</v>
      </c>
      <c r="B8" s="9"/>
      <c r="C8" s="9"/>
      <c r="D8" s="9"/>
      <c r="E8" s="12">
        <f>SUM(E7)</f>
        <v>12422.000216099999</v>
      </c>
      <c r="F8" s="12">
        <f>SUM(F7)</f>
        <v>3.51165091610055</v>
      </c>
      <c r="I8" s="2"/>
      <c r="J8" s="2"/>
    </row>
    <row r="9" spans="1:10" x14ac:dyDescent="0.2">
      <c r="A9" s="9"/>
      <c r="B9" s="9"/>
      <c r="C9" s="9"/>
      <c r="D9" s="9"/>
      <c r="E9" s="10"/>
      <c r="F9" s="10"/>
    </row>
    <row r="10" spans="1:10" x14ac:dyDescent="0.2">
      <c r="A10" s="8" t="s">
        <v>164</v>
      </c>
      <c r="B10" s="9"/>
      <c r="C10" s="9"/>
      <c r="D10" s="9"/>
      <c r="E10" s="10"/>
      <c r="F10" s="10"/>
    </row>
    <row r="11" spans="1:10" x14ac:dyDescent="0.2">
      <c r="A11" s="8" t="s">
        <v>165</v>
      </c>
      <c r="B11" s="9"/>
      <c r="C11" s="9"/>
      <c r="D11" s="9"/>
      <c r="E11" s="10"/>
      <c r="F11" s="10"/>
    </row>
    <row r="12" spans="1:10" x14ac:dyDescent="0.2">
      <c r="A12" s="9" t="s">
        <v>558</v>
      </c>
      <c r="B12" s="9" t="s">
        <v>1087</v>
      </c>
      <c r="C12" s="9" t="s">
        <v>167</v>
      </c>
      <c r="D12" s="9">
        <v>20000</v>
      </c>
      <c r="E12" s="10">
        <v>19968</v>
      </c>
      <c r="F12" s="10">
        <v>5.6448755653548703</v>
      </c>
    </row>
    <row r="13" spans="1:10" x14ac:dyDescent="0.2">
      <c r="A13" s="9" t="s">
        <v>310</v>
      </c>
      <c r="B13" s="9" t="s">
        <v>1088</v>
      </c>
      <c r="C13" s="9" t="s">
        <v>201</v>
      </c>
      <c r="D13" s="9">
        <v>18000</v>
      </c>
      <c r="E13" s="10">
        <v>17918.946</v>
      </c>
      <c r="F13" s="10">
        <v>5.0656160072272396</v>
      </c>
    </row>
    <row r="14" spans="1:10" x14ac:dyDescent="0.2">
      <c r="A14" s="9" t="s">
        <v>204</v>
      </c>
      <c r="B14" s="9" t="s">
        <v>729</v>
      </c>
      <c r="C14" s="9" t="s">
        <v>199</v>
      </c>
      <c r="D14" s="9">
        <v>15000</v>
      </c>
      <c r="E14" s="10">
        <v>14918.475</v>
      </c>
      <c r="F14" s="10">
        <v>4.2173945813229903</v>
      </c>
    </row>
    <row r="15" spans="1:10" x14ac:dyDescent="0.2">
      <c r="A15" s="9" t="s">
        <v>559</v>
      </c>
      <c r="B15" s="9" t="s">
        <v>1089</v>
      </c>
      <c r="C15" s="9" t="s">
        <v>201</v>
      </c>
      <c r="D15" s="9">
        <v>15000</v>
      </c>
      <c r="E15" s="10">
        <v>14882.834999999999</v>
      </c>
      <c r="F15" s="10">
        <v>4.2073192926035796</v>
      </c>
    </row>
    <row r="16" spans="1:10" x14ac:dyDescent="0.2">
      <c r="A16" s="9" t="s">
        <v>401</v>
      </c>
      <c r="B16" s="9" t="s">
        <v>726</v>
      </c>
      <c r="C16" s="9" t="s">
        <v>167</v>
      </c>
      <c r="D16" s="9">
        <v>7500</v>
      </c>
      <c r="E16" s="10">
        <v>7429.665</v>
      </c>
      <c r="F16" s="10">
        <v>2.1003372604803801</v>
      </c>
    </row>
    <row r="17" spans="1:10" x14ac:dyDescent="0.2">
      <c r="A17" s="9" t="s">
        <v>560</v>
      </c>
      <c r="B17" s="9" t="s">
        <v>1090</v>
      </c>
      <c r="C17" s="9" t="s">
        <v>167</v>
      </c>
      <c r="D17" s="9">
        <v>5000</v>
      </c>
      <c r="E17" s="10">
        <v>4973.22</v>
      </c>
      <c r="F17" s="10">
        <v>1.40590985873068</v>
      </c>
    </row>
    <row r="18" spans="1:10" x14ac:dyDescent="0.2">
      <c r="A18" s="9" t="s">
        <v>561</v>
      </c>
      <c r="B18" s="9" t="s">
        <v>1091</v>
      </c>
      <c r="C18" s="9" t="s">
        <v>199</v>
      </c>
      <c r="D18" s="9">
        <v>5000</v>
      </c>
      <c r="E18" s="10">
        <v>4972.1049999999996</v>
      </c>
      <c r="F18" s="10">
        <v>1.40559465258808</v>
      </c>
    </row>
    <row r="19" spans="1:10" x14ac:dyDescent="0.2">
      <c r="A19" s="9" t="s">
        <v>562</v>
      </c>
      <c r="B19" s="9" t="s">
        <v>1092</v>
      </c>
      <c r="C19" s="9" t="s">
        <v>167</v>
      </c>
      <c r="D19" s="9">
        <v>5000</v>
      </c>
      <c r="E19" s="10">
        <v>4969.6949999999997</v>
      </c>
      <c r="F19" s="10">
        <v>1.40491335500632</v>
      </c>
    </row>
    <row r="20" spans="1:10" x14ac:dyDescent="0.2">
      <c r="A20" s="9" t="s">
        <v>563</v>
      </c>
      <c r="B20" s="9" t="s">
        <v>1093</v>
      </c>
      <c r="C20" s="9" t="s">
        <v>201</v>
      </c>
      <c r="D20" s="9">
        <v>5000</v>
      </c>
      <c r="E20" s="10">
        <v>4955.4449999999997</v>
      </c>
      <c r="F20" s="10">
        <v>1.4008849356951101</v>
      </c>
    </row>
    <row r="21" spans="1:10" x14ac:dyDescent="0.2">
      <c r="A21" s="9" t="s">
        <v>403</v>
      </c>
      <c r="B21" s="9" t="s">
        <v>1094</v>
      </c>
      <c r="C21" s="9" t="s">
        <v>201</v>
      </c>
      <c r="D21" s="9">
        <v>3895</v>
      </c>
      <c r="E21" s="10">
        <v>3890.9063550000001</v>
      </c>
      <c r="F21" s="10">
        <v>1.0999440209547</v>
      </c>
    </row>
    <row r="22" spans="1:10" x14ac:dyDescent="0.2">
      <c r="A22" s="9" t="s">
        <v>311</v>
      </c>
      <c r="B22" s="9" t="s">
        <v>727</v>
      </c>
      <c r="C22" s="9" t="s">
        <v>167</v>
      </c>
      <c r="D22" s="9">
        <v>3400</v>
      </c>
      <c r="E22" s="10">
        <v>3386.2368000000001</v>
      </c>
      <c r="F22" s="10">
        <v>0.95727590999726997</v>
      </c>
    </row>
    <row r="23" spans="1:10" x14ac:dyDescent="0.2">
      <c r="A23" s="8" t="s">
        <v>105</v>
      </c>
      <c r="B23" s="9"/>
      <c r="C23" s="9"/>
      <c r="D23" s="9"/>
      <c r="E23" s="37">
        <f>SUM(E12:E22)</f>
        <v>102265.529155</v>
      </c>
      <c r="F23" s="37">
        <f>SUM(F12:F22)</f>
        <v>28.910065439961222</v>
      </c>
      <c r="I23" s="2"/>
      <c r="J23" s="2"/>
    </row>
    <row r="24" spans="1:10" x14ac:dyDescent="0.2">
      <c r="A24" s="9"/>
      <c r="B24" s="9"/>
      <c r="C24" s="9"/>
      <c r="D24" s="9"/>
      <c r="E24" s="10"/>
      <c r="F24" s="10"/>
    </row>
    <row r="25" spans="1:10" x14ac:dyDescent="0.2">
      <c r="A25" s="8" t="s">
        <v>169</v>
      </c>
      <c r="B25" s="9"/>
      <c r="C25" s="9"/>
      <c r="D25" s="9"/>
      <c r="E25" s="10"/>
      <c r="F25" s="10"/>
    </row>
    <row r="26" spans="1:10" x14ac:dyDescent="0.2">
      <c r="A26" s="9" t="s">
        <v>564</v>
      </c>
      <c r="B26" s="9" t="s">
        <v>1095</v>
      </c>
      <c r="C26" s="9" t="s">
        <v>315</v>
      </c>
      <c r="D26" s="9">
        <v>6000</v>
      </c>
      <c r="E26" s="10">
        <v>29742.87</v>
      </c>
      <c r="F26" s="10">
        <v>8.4081931143092206</v>
      </c>
    </row>
    <row r="27" spans="1:10" x14ac:dyDescent="0.2">
      <c r="A27" s="9" t="s">
        <v>313</v>
      </c>
      <c r="B27" s="9" t="s">
        <v>739</v>
      </c>
      <c r="C27" s="9" t="s">
        <v>201</v>
      </c>
      <c r="D27" s="9">
        <v>5400</v>
      </c>
      <c r="E27" s="10">
        <v>26822.718000000001</v>
      </c>
      <c r="F27" s="10">
        <v>7.5826775558195303</v>
      </c>
      <c r="G27" s="2"/>
    </row>
    <row r="28" spans="1:10" x14ac:dyDescent="0.2">
      <c r="A28" s="9" t="s">
        <v>565</v>
      </c>
      <c r="B28" s="9" t="s">
        <v>745</v>
      </c>
      <c r="C28" s="9" t="s">
        <v>201</v>
      </c>
      <c r="D28" s="9">
        <v>5200</v>
      </c>
      <c r="E28" s="10">
        <v>25810.538</v>
      </c>
      <c r="F28" s="10">
        <v>7.29653822540382</v>
      </c>
      <c r="G28" s="2"/>
    </row>
    <row r="29" spans="1:10" x14ac:dyDescent="0.2">
      <c r="A29" s="9" t="s">
        <v>566</v>
      </c>
      <c r="B29" s="9" t="s">
        <v>1096</v>
      </c>
      <c r="C29" s="9" t="s">
        <v>167</v>
      </c>
      <c r="D29" s="9">
        <v>5000</v>
      </c>
      <c r="E29" s="10">
        <v>24981.65</v>
      </c>
      <c r="F29" s="10">
        <v>7.0622148270857199</v>
      </c>
      <c r="G29" s="2"/>
    </row>
    <row r="30" spans="1:10" x14ac:dyDescent="0.2">
      <c r="A30" s="9" t="s">
        <v>567</v>
      </c>
      <c r="B30" s="9" t="s">
        <v>1122</v>
      </c>
      <c r="C30" s="9" t="s">
        <v>167</v>
      </c>
      <c r="D30" s="9">
        <v>5000</v>
      </c>
      <c r="E30" s="10">
        <v>24977.474999999999</v>
      </c>
      <c r="F30" s="10">
        <v>7.0610345709015503</v>
      </c>
      <c r="G30" s="2"/>
    </row>
    <row r="31" spans="1:10" x14ac:dyDescent="0.2">
      <c r="A31" s="9" t="s">
        <v>318</v>
      </c>
      <c r="B31" s="9" t="s">
        <v>742</v>
      </c>
      <c r="C31" s="9" t="s">
        <v>201</v>
      </c>
      <c r="D31" s="9">
        <v>4100</v>
      </c>
      <c r="E31" s="10">
        <v>20415.642500000002</v>
      </c>
      <c r="F31" s="10">
        <v>5.7714223507246798</v>
      </c>
      <c r="G31" s="2"/>
    </row>
    <row r="32" spans="1:10" x14ac:dyDescent="0.2">
      <c r="A32" s="9" t="s">
        <v>568</v>
      </c>
      <c r="B32" s="9" t="s">
        <v>1120</v>
      </c>
      <c r="C32" s="9" t="s">
        <v>315</v>
      </c>
      <c r="D32" s="9">
        <v>4000</v>
      </c>
      <c r="E32" s="10">
        <v>19967.3</v>
      </c>
      <c r="F32" s="10">
        <v>5.6446776780904599</v>
      </c>
      <c r="G32" s="2"/>
    </row>
    <row r="33" spans="1:10" x14ac:dyDescent="0.2">
      <c r="A33" s="9" t="s">
        <v>319</v>
      </c>
      <c r="B33" s="9" t="s">
        <v>1097</v>
      </c>
      <c r="C33" s="9" t="s">
        <v>167</v>
      </c>
      <c r="D33" s="9">
        <v>3800</v>
      </c>
      <c r="E33" s="10">
        <v>18854.536</v>
      </c>
      <c r="F33" s="10">
        <v>5.3301036439555203</v>
      </c>
      <c r="G33" s="2"/>
    </row>
    <row r="34" spans="1:10" x14ac:dyDescent="0.2">
      <c r="A34" s="9" t="s">
        <v>320</v>
      </c>
      <c r="B34" s="9" t="s">
        <v>1098</v>
      </c>
      <c r="C34" s="9" t="s">
        <v>167</v>
      </c>
      <c r="D34" s="9">
        <v>3161</v>
      </c>
      <c r="E34" s="10">
        <v>15675.620269999999</v>
      </c>
      <c r="F34" s="10">
        <v>4.4314365902396098</v>
      </c>
      <c r="G34" s="2"/>
    </row>
    <row r="35" spans="1:10" x14ac:dyDescent="0.2">
      <c r="A35" s="9" t="s">
        <v>569</v>
      </c>
      <c r="B35" s="9" t="s">
        <v>1099</v>
      </c>
      <c r="C35" s="9" t="s">
        <v>167</v>
      </c>
      <c r="D35" s="9">
        <v>3000</v>
      </c>
      <c r="E35" s="10">
        <v>14810.715</v>
      </c>
      <c r="F35" s="10">
        <v>4.1869312504474596</v>
      </c>
      <c r="G35" s="2"/>
    </row>
    <row r="36" spans="1:10" x14ac:dyDescent="0.2">
      <c r="A36" s="9" t="s">
        <v>170</v>
      </c>
      <c r="B36" s="9" t="s">
        <v>1100</v>
      </c>
      <c r="C36" s="9" t="s">
        <v>167</v>
      </c>
      <c r="D36" s="9">
        <v>2880</v>
      </c>
      <c r="E36" s="10">
        <v>14239.152</v>
      </c>
      <c r="F36" s="10">
        <v>4.0253526240071098</v>
      </c>
      <c r="G36" s="2"/>
    </row>
    <row r="37" spans="1:10" x14ac:dyDescent="0.2">
      <c r="A37" s="9" t="s">
        <v>570</v>
      </c>
      <c r="B37" s="9" t="s">
        <v>1101</v>
      </c>
      <c r="C37" s="9" t="s">
        <v>167</v>
      </c>
      <c r="D37" s="9">
        <v>2000</v>
      </c>
      <c r="E37" s="10">
        <v>9976.56</v>
      </c>
      <c r="F37" s="10">
        <v>2.8203345237528499</v>
      </c>
      <c r="G37" s="2"/>
    </row>
    <row r="38" spans="1:10" x14ac:dyDescent="0.2">
      <c r="A38" s="9" t="s">
        <v>409</v>
      </c>
      <c r="B38" s="9" t="s">
        <v>1102</v>
      </c>
      <c r="C38" s="9" t="s">
        <v>201</v>
      </c>
      <c r="D38" s="9">
        <v>2000</v>
      </c>
      <c r="E38" s="10">
        <v>9942.34</v>
      </c>
      <c r="F38" s="10">
        <v>2.8106606634840898</v>
      </c>
      <c r="G38" s="2"/>
    </row>
    <row r="39" spans="1:10" x14ac:dyDescent="0.2">
      <c r="A39" s="9" t="s">
        <v>407</v>
      </c>
      <c r="B39" s="9" t="s">
        <v>1103</v>
      </c>
      <c r="C39" s="9" t="s">
        <v>201</v>
      </c>
      <c r="D39" s="9">
        <v>2000</v>
      </c>
      <c r="E39" s="10">
        <v>9913.76</v>
      </c>
      <c r="F39" s="10">
        <v>2.8025812091743099</v>
      </c>
      <c r="G39" s="2"/>
    </row>
    <row r="40" spans="1:10" x14ac:dyDescent="0.2">
      <c r="A40" s="9" t="s">
        <v>314</v>
      </c>
      <c r="B40" s="9" t="s">
        <v>1104</v>
      </c>
      <c r="C40" s="9" t="s">
        <v>315</v>
      </c>
      <c r="D40" s="9">
        <v>1900</v>
      </c>
      <c r="E40" s="10">
        <v>9490.4050000000007</v>
      </c>
      <c r="F40" s="10">
        <v>2.6829004051393102</v>
      </c>
      <c r="G40" s="2"/>
    </row>
    <row r="41" spans="1:10" x14ac:dyDescent="0.2">
      <c r="A41" s="9" t="s">
        <v>571</v>
      </c>
      <c r="B41" s="9" t="s">
        <v>1105</v>
      </c>
      <c r="C41" s="9" t="s">
        <v>199</v>
      </c>
      <c r="D41" s="9">
        <v>1000</v>
      </c>
      <c r="E41" s="10">
        <v>4974.72</v>
      </c>
      <c r="F41" s="10">
        <v>1.4063339028687001</v>
      </c>
      <c r="G41" s="2"/>
    </row>
    <row r="42" spans="1:10" x14ac:dyDescent="0.2">
      <c r="A42" s="9" t="s">
        <v>572</v>
      </c>
      <c r="B42" s="9" t="s">
        <v>1106</v>
      </c>
      <c r="C42" s="9" t="s">
        <v>167</v>
      </c>
      <c r="D42" s="9">
        <v>1000</v>
      </c>
      <c r="E42" s="10">
        <v>4957.8249999999998</v>
      </c>
      <c r="F42" s="10">
        <v>1.4015577523941101</v>
      </c>
      <c r="G42" s="2"/>
    </row>
    <row r="43" spans="1:10" x14ac:dyDescent="0.2">
      <c r="A43" s="9" t="s">
        <v>573</v>
      </c>
      <c r="B43" s="9" t="s">
        <v>1107</v>
      </c>
      <c r="C43" s="9" t="s">
        <v>201</v>
      </c>
      <c r="D43" s="9">
        <v>1000</v>
      </c>
      <c r="E43" s="10">
        <v>4945.6750000000002</v>
      </c>
      <c r="F43" s="10">
        <v>1.39812299487612</v>
      </c>
      <c r="G43" s="2"/>
    </row>
    <row r="44" spans="1:10" x14ac:dyDescent="0.2">
      <c r="A44" s="9" t="s">
        <v>312</v>
      </c>
      <c r="B44" s="9" t="s">
        <v>1108</v>
      </c>
      <c r="C44" s="9" t="s">
        <v>167</v>
      </c>
      <c r="D44" s="9">
        <v>580</v>
      </c>
      <c r="E44" s="10">
        <v>2890.5749999999998</v>
      </c>
      <c r="F44" s="10">
        <v>0.81715425617616499</v>
      </c>
      <c r="G44" s="2"/>
    </row>
    <row r="45" spans="1:10" x14ac:dyDescent="0.2">
      <c r="A45" s="9" t="s">
        <v>574</v>
      </c>
      <c r="B45" s="9" t="s">
        <v>1109</v>
      </c>
      <c r="C45" s="9" t="s">
        <v>201</v>
      </c>
      <c r="D45" s="9">
        <v>500</v>
      </c>
      <c r="E45" s="10">
        <v>2472.34</v>
      </c>
      <c r="F45" s="10">
        <v>0.69892085613228505</v>
      </c>
      <c r="G45" s="2"/>
    </row>
    <row r="46" spans="1:10" x14ac:dyDescent="0.2">
      <c r="A46" s="8" t="s">
        <v>105</v>
      </c>
      <c r="B46" s="9"/>
      <c r="C46" s="9"/>
      <c r="D46" s="9"/>
      <c r="E46" s="37">
        <f>SUM(E26:E45)</f>
        <v>295862.41677000001</v>
      </c>
      <c r="F46" s="37">
        <f>SUM(F26:F45)</f>
        <v>83.639148994982605</v>
      </c>
      <c r="I46" s="2"/>
      <c r="J46" s="2"/>
    </row>
    <row r="47" spans="1:10" x14ac:dyDescent="0.2">
      <c r="A47" s="9"/>
      <c r="B47" s="9"/>
      <c r="C47" s="9"/>
      <c r="D47" s="9"/>
      <c r="E47" s="36"/>
      <c r="F47" s="36"/>
    </row>
    <row r="48" spans="1:10" x14ac:dyDescent="0.2">
      <c r="A48" s="8" t="s">
        <v>105</v>
      </c>
      <c r="B48" s="9"/>
      <c r="C48" s="9"/>
      <c r="D48" s="9"/>
      <c r="E48" s="37">
        <v>410549.94614110002</v>
      </c>
      <c r="F48" s="37">
        <v>116.06086535104438</v>
      </c>
      <c r="I48" s="2"/>
      <c r="J48" s="2"/>
    </row>
    <row r="49" spans="1:10" x14ac:dyDescent="0.2">
      <c r="A49" s="9"/>
      <c r="B49" s="9"/>
      <c r="C49" s="9"/>
      <c r="D49" s="9"/>
      <c r="E49" s="36"/>
      <c r="F49" s="36"/>
    </row>
    <row r="50" spans="1:10" x14ac:dyDescent="0.2">
      <c r="A50" s="8" t="s">
        <v>138</v>
      </c>
      <c r="B50" s="9"/>
      <c r="C50" s="9"/>
      <c r="D50" s="9"/>
      <c r="E50" s="37">
        <v>-56813.188776199997</v>
      </c>
      <c r="F50" s="37">
        <v>-16.059999999999999</v>
      </c>
      <c r="I50" s="2"/>
      <c r="J50" s="2"/>
    </row>
    <row r="51" spans="1:10" x14ac:dyDescent="0.2">
      <c r="A51" s="9"/>
      <c r="B51" s="9"/>
      <c r="C51" s="9"/>
      <c r="D51" s="9"/>
      <c r="E51" s="36"/>
      <c r="F51" s="36"/>
    </row>
    <row r="52" spans="1:10" x14ac:dyDescent="0.2">
      <c r="A52" s="13" t="s">
        <v>139</v>
      </c>
      <c r="B52" s="6"/>
      <c r="C52" s="6"/>
      <c r="D52" s="6"/>
      <c r="E52" s="38">
        <v>353736.76122380001</v>
      </c>
      <c r="F52" s="38">
        <f xml:space="preserve"> ROUND(SUM(F48:F51),2)</f>
        <v>100</v>
      </c>
      <c r="I52" s="2"/>
      <c r="J52" s="2"/>
    </row>
    <row r="53" spans="1:10" x14ac:dyDescent="0.2">
      <c r="A53" s="1" t="s">
        <v>171</v>
      </c>
      <c r="E53" s="28"/>
      <c r="F53" s="28"/>
    </row>
    <row r="54" spans="1:10" x14ac:dyDescent="0.2">
      <c r="E54" s="28"/>
      <c r="F54" s="28"/>
    </row>
    <row r="55" spans="1:10" x14ac:dyDescent="0.2">
      <c r="A55" s="1" t="s">
        <v>142</v>
      </c>
    </row>
    <row r="56" spans="1:10" x14ac:dyDescent="0.2">
      <c r="A56" s="1" t="s">
        <v>143</v>
      </c>
    </row>
    <row r="57" spans="1:10" x14ac:dyDescent="0.2">
      <c r="A57" s="1" t="s">
        <v>144</v>
      </c>
    </row>
    <row r="58" spans="1:10" x14ac:dyDescent="0.2">
      <c r="A58" s="3" t="s">
        <v>633</v>
      </c>
      <c r="D58" s="16">
        <v>1000.6505</v>
      </c>
    </row>
    <row r="59" spans="1:10" x14ac:dyDescent="0.2">
      <c r="A59" s="3" t="s">
        <v>684</v>
      </c>
      <c r="D59" s="16">
        <v>1021.7446</v>
      </c>
    </row>
    <row r="60" spans="1:10" x14ac:dyDescent="0.2">
      <c r="A60" s="3" t="s">
        <v>685</v>
      </c>
      <c r="D60" s="16">
        <v>1001.8422</v>
      </c>
    </row>
    <row r="61" spans="1:10" x14ac:dyDescent="0.2">
      <c r="A61" s="3" t="s">
        <v>636</v>
      </c>
      <c r="D61" s="16">
        <v>1021.4758</v>
      </c>
    </row>
    <row r="62" spans="1:10" x14ac:dyDescent="0.2">
      <c r="A62" s="3" t="s">
        <v>686</v>
      </c>
      <c r="D62" s="16">
        <v>2520.1113</v>
      </c>
    </row>
    <row r="63" spans="1:10" x14ac:dyDescent="0.2">
      <c r="A63" s="3" t="s">
        <v>641</v>
      </c>
      <c r="D63" s="16">
        <v>1055.0596</v>
      </c>
    </row>
    <row r="64" spans="1:10" x14ac:dyDescent="0.2">
      <c r="A64" s="3" t="s">
        <v>639</v>
      </c>
      <c r="D64" s="16">
        <v>1244.7071000000001</v>
      </c>
    </row>
    <row r="65" spans="1:4" x14ac:dyDescent="0.2">
      <c r="A65" s="3" t="s">
        <v>634</v>
      </c>
      <c r="D65" s="16">
        <v>1000.7051</v>
      </c>
    </row>
    <row r="66" spans="1:4" x14ac:dyDescent="0.2">
      <c r="A66" s="3" t="s">
        <v>687</v>
      </c>
      <c r="D66" s="16">
        <v>2527.3753000000002</v>
      </c>
    </row>
    <row r="67" spans="1:4" x14ac:dyDescent="0.2">
      <c r="A67" s="3" t="s">
        <v>688</v>
      </c>
      <c r="D67" s="16">
        <v>3990.0772999999999</v>
      </c>
    </row>
    <row r="68" spans="1:4" x14ac:dyDescent="0.2">
      <c r="A68" s="3" t="s">
        <v>689</v>
      </c>
      <c r="D68" s="16">
        <v>10.745699999999999</v>
      </c>
    </row>
    <row r="69" spans="1:4" x14ac:dyDescent="0.2">
      <c r="A69" s="3" t="s">
        <v>690</v>
      </c>
      <c r="D69" s="16">
        <v>10.745699999999999</v>
      </c>
    </row>
    <row r="70" spans="1:4" x14ac:dyDescent="0.2">
      <c r="A70" s="3" t="s">
        <v>683</v>
      </c>
      <c r="D70" s="16">
        <v>2577.9623999999999</v>
      </c>
    </row>
    <row r="71" spans="1:4" x14ac:dyDescent="0.2">
      <c r="A71" s="3" t="s">
        <v>691</v>
      </c>
      <c r="D71" s="16">
        <v>1512.2955999999999</v>
      </c>
    </row>
    <row r="73" spans="1:4" x14ac:dyDescent="0.2">
      <c r="A73" s="1" t="s">
        <v>145</v>
      </c>
    </row>
    <row r="74" spans="1:4" x14ac:dyDescent="0.2">
      <c r="A74" s="3" t="s">
        <v>685</v>
      </c>
      <c r="D74" s="16">
        <v>1001.8422</v>
      </c>
    </row>
    <row r="75" spans="1:4" x14ac:dyDescent="0.2">
      <c r="A75" s="3" t="s">
        <v>636</v>
      </c>
      <c r="D75" s="16">
        <v>1022.043</v>
      </c>
    </row>
    <row r="76" spans="1:4" x14ac:dyDescent="0.2">
      <c r="A76" s="3" t="s">
        <v>691</v>
      </c>
      <c r="D76" s="16">
        <v>1512.2955999999999</v>
      </c>
    </row>
    <row r="77" spans="1:4" x14ac:dyDescent="0.2">
      <c r="A77" s="3" t="s">
        <v>683</v>
      </c>
      <c r="D77" s="16">
        <v>2658.2636000000002</v>
      </c>
    </row>
    <row r="78" spans="1:4" x14ac:dyDescent="0.2">
      <c r="A78" s="3" t="s">
        <v>690</v>
      </c>
      <c r="D78" s="16">
        <v>11.0863</v>
      </c>
    </row>
    <row r="79" spans="1:4" x14ac:dyDescent="0.2">
      <c r="A79" s="3" t="s">
        <v>689</v>
      </c>
      <c r="D79" s="16">
        <v>11.0863</v>
      </c>
    </row>
    <row r="80" spans="1:4" x14ac:dyDescent="0.2">
      <c r="A80" s="3" t="s">
        <v>688</v>
      </c>
      <c r="D80" s="16">
        <v>4109.3514999999998</v>
      </c>
    </row>
    <row r="81" spans="1:4" x14ac:dyDescent="0.2">
      <c r="A81" s="3" t="s">
        <v>633</v>
      </c>
      <c r="D81" s="16">
        <v>1000.6505</v>
      </c>
    </row>
    <row r="82" spans="1:4" x14ac:dyDescent="0.2">
      <c r="A82" s="3" t="s">
        <v>634</v>
      </c>
      <c r="D82" s="16">
        <v>1000.7051</v>
      </c>
    </row>
    <row r="83" spans="1:4" x14ac:dyDescent="0.2">
      <c r="A83" s="3" t="s">
        <v>686</v>
      </c>
      <c r="D83" s="16">
        <v>2604.0659999999998</v>
      </c>
    </row>
    <row r="84" spans="1:4" x14ac:dyDescent="0.2">
      <c r="A84" s="3" t="s">
        <v>641</v>
      </c>
      <c r="D84" s="16">
        <v>1055.6052</v>
      </c>
    </row>
    <row r="85" spans="1:4" x14ac:dyDescent="0.2">
      <c r="A85" s="3" t="s">
        <v>639</v>
      </c>
      <c r="D85" s="16">
        <v>1245.328</v>
      </c>
    </row>
    <row r="86" spans="1:4" x14ac:dyDescent="0.2">
      <c r="A86" s="3" t="s">
        <v>687</v>
      </c>
      <c r="D86" s="3">
        <v>2612.3887</v>
      </c>
    </row>
    <row r="87" spans="1:4" x14ac:dyDescent="0.2">
      <c r="A87" s="1" t="s">
        <v>684</v>
      </c>
      <c r="D87" s="17">
        <v>1022.3156</v>
      </c>
    </row>
    <row r="88" spans="1:4" x14ac:dyDescent="0.2">
      <c r="A88" s="1"/>
      <c r="D88" s="17"/>
    </row>
    <row r="89" spans="1:4" x14ac:dyDescent="0.2">
      <c r="A89" s="19" t="s">
        <v>628</v>
      </c>
      <c r="B89" s="20"/>
      <c r="C89" s="32" t="s">
        <v>629</v>
      </c>
      <c r="D89" s="33"/>
    </row>
    <row r="90" spans="1:4" x14ac:dyDescent="0.2">
      <c r="A90" s="34"/>
      <c r="B90" s="35"/>
      <c r="C90" s="21" t="s">
        <v>630</v>
      </c>
      <c r="D90" s="21" t="s">
        <v>631</v>
      </c>
    </row>
    <row r="91" spans="1:4" x14ac:dyDescent="0.2">
      <c r="A91" s="22" t="s">
        <v>639</v>
      </c>
      <c r="B91" s="23"/>
      <c r="C91" s="24">
        <v>26.026143221000002</v>
      </c>
      <c r="D91" s="24">
        <v>24.110465862999998</v>
      </c>
    </row>
    <row r="92" spans="1:4" x14ac:dyDescent="0.2">
      <c r="A92" s="22" t="s">
        <v>640</v>
      </c>
      <c r="B92" s="23"/>
      <c r="C92" s="24">
        <v>32.157905118000002</v>
      </c>
      <c r="D92" s="24">
        <v>29.791038670000002</v>
      </c>
    </row>
    <row r="93" spans="1:4" x14ac:dyDescent="0.2">
      <c r="A93" s="22" t="s">
        <v>641</v>
      </c>
      <c r="B93" s="23"/>
      <c r="C93" s="24">
        <v>22.981741132</v>
      </c>
      <c r="D93" s="24">
        <v>21.290163506000006</v>
      </c>
    </row>
    <row r="94" spans="1:4" x14ac:dyDescent="0.2">
      <c r="A94" s="22" t="s">
        <v>633</v>
      </c>
      <c r="B94" s="23"/>
      <c r="C94" s="24">
        <v>22.161077558999992</v>
      </c>
      <c r="D94" s="24">
        <v>20.529993902000012</v>
      </c>
    </row>
    <row r="95" spans="1:4" x14ac:dyDescent="0.2">
      <c r="A95" s="22" t="s">
        <v>634</v>
      </c>
      <c r="B95" s="23"/>
      <c r="C95" s="24">
        <v>23.678356347999994</v>
      </c>
      <c r="D95" s="24">
        <v>21.935607383999997</v>
      </c>
    </row>
    <row r="96" spans="1:4" x14ac:dyDescent="0.2">
      <c r="A96" s="22" t="s">
        <v>636</v>
      </c>
      <c r="B96" s="23"/>
      <c r="C96" s="24">
        <v>23.764082176000002</v>
      </c>
      <c r="D96" s="24">
        <v>22.014937618000001</v>
      </c>
    </row>
    <row r="97" spans="1:5" x14ac:dyDescent="0.2">
      <c r="A97" s="22" t="s">
        <v>642</v>
      </c>
      <c r="B97" s="23"/>
      <c r="C97" s="24">
        <v>23.931242438000009</v>
      </c>
      <c r="D97" s="24">
        <v>22.169880334999991</v>
      </c>
    </row>
    <row r="98" spans="1:5" x14ac:dyDescent="0.2">
      <c r="A98" s="22" t="s">
        <v>638</v>
      </c>
      <c r="B98" s="23"/>
      <c r="C98" s="24">
        <v>23.998486505999995</v>
      </c>
      <c r="D98" s="24">
        <v>22.232089411000004</v>
      </c>
    </row>
    <row r="99" spans="1:5" x14ac:dyDescent="0.2">
      <c r="A99" s="25"/>
      <c r="B99" s="25"/>
      <c r="C99" s="26"/>
      <c r="D99" s="26"/>
    </row>
    <row r="100" spans="1:5" x14ac:dyDescent="0.2">
      <c r="A100" s="1" t="s">
        <v>148</v>
      </c>
      <c r="D100" s="18">
        <v>0.10252068850423383</v>
      </c>
      <c r="E100" s="2" t="s">
        <v>149</v>
      </c>
    </row>
  </sheetData>
  <sortState ref="A26:F45">
    <sortCondition descending="1" ref="E26:E45"/>
  </sortState>
  <mergeCells count="3">
    <mergeCell ref="B1:E1"/>
    <mergeCell ref="C89:D89"/>
    <mergeCell ref="A90:B9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557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362</v>
      </c>
      <c r="B8" s="9" t="s">
        <v>838</v>
      </c>
      <c r="C8" s="9" t="s">
        <v>112</v>
      </c>
      <c r="D8" s="9">
        <v>1380</v>
      </c>
      <c r="E8" s="10">
        <v>14028.9282</v>
      </c>
      <c r="F8" s="10">
        <v>3.9523697559080699</v>
      </c>
    </row>
    <row r="9" spans="1:6" x14ac:dyDescent="0.2">
      <c r="A9" s="9" t="s">
        <v>338</v>
      </c>
      <c r="B9" s="9" t="s">
        <v>839</v>
      </c>
      <c r="C9" s="9" t="s">
        <v>339</v>
      </c>
      <c r="D9" s="9">
        <v>1400</v>
      </c>
      <c r="E9" s="10">
        <v>13912.962</v>
      </c>
      <c r="F9" s="10">
        <v>3.9196985999185698</v>
      </c>
    </row>
    <row r="10" spans="1:6" x14ac:dyDescent="0.2">
      <c r="A10" s="9" t="s">
        <v>285</v>
      </c>
      <c r="B10" s="9" t="s">
        <v>840</v>
      </c>
      <c r="C10" s="9" t="s">
        <v>180</v>
      </c>
      <c r="D10" s="9">
        <v>1107</v>
      </c>
      <c r="E10" s="10">
        <v>10807.707420000001</v>
      </c>
      <c r="F10" s="10">
        <v>3.0448552682386101</v>
      </c>
    </row>
    <row r="11" spans="1:6" x14ac:dyDescent="0.2">
      <c r="A11" s="9" t="s">
        <v>271</v>
      </c>
      <c r="B11" s="9" t="s">
        <v>841</v>
      </c>
      <c r="C11" s="9" t="s">
        <v>118</v>
      </c>
      <c r="D11" s="9">
        <v>650</v>
      </c>
      <c r="E11" s="10">
        <v>9144.6615000000002</v>
      </c>
      <c r="F11" s="10">
        <v>2.5763253632317298</v>
      </c>
    </row>
    <row r="12" spans="1:6" x14ac:dyDescent="0.2">
      <c r="A12" s="9" t="s">
        <v>436</v>
      </c>
      <c r="B12" s="9" t="s">
        <v>785</v>
      </c>
      <c r="C12" s="9" t="s">
        <v>123</v>
      </c>
      <c r="D12" s="9">
        <v>800</v>
      </c>
      <c r="E12" s="10">
        <v>8385.1919999999991</v>
      </c>
      <c r="F12" s="10">
        <v>2.3623600310594099</v>
      </c>
    </row>
    <row r="13" spans="1:6" x14ac:dyDescent="0.2">
      <c r="A13" s="9" t="s">
        <v>360</v>
      </c>
      <c r="B13" s="9" t="s">
        <v>769</v>
      </c>
      <c r="C13" s="9" t="s">
        <v>123</v>
      </c>
      <c r="D13" s="9">
        <v>850</v>
      </c>
      <c r="E13" s="10">
        <v>8362.6144999999997</v>
      </c>
      <c r="F13" s="10">
        <v>2.3559992722835599</v>
      </c>
    </row>
    <row r="14" spans="1:6" x14ac:dyDescent="0.2">
      <c r="A14" s="9" t="s">
        <v>522</v>
      </c>
      <c r="B14" s="9" t="s">
        <v>842</v>
      </c>
      <c r="C14" s="9" t="s">
        <v>126</v>
      </c>
      <c r="D14" s="9">
        <v>850</v>
      </c>
      <c r="E14" s="10">
        <v>8353.8255000000008</v>
      </c>
      <c r="F14" s="10">
        <v>2.35352314743001</v>
      </c>
    </row>
    <row r="15" spans="1:6" x14ac:dyDescent="0.2">
      <c r="A15" s="9" t="s">
        <v>437</v>
      </c>
      <c r="B15" s="9" t="s">
        <v>843</v>
      </c>
      <c r="C15" s="9" t="s">
        <v>433</v>
      </c>
      <c r="D15" s="9">
        <v>75</v>
      </c>
      <c r="E15" s="10">
        <v>8229.5400000000009</v>
      </c>
      <c r="F15" s="10">
        <v>2.3185081951617401</v>
      </c>
    </row>
    <row r="16" spans="1:6" x14ac:dyDescent="0.2">
      <c r="A16" s="9" t="s">
        <v>288</v>
      </c>
      <c r="B16" s="9" t="s">
        <v>844</v>
      </c>
      <c r="C16" s="9" t="s">
        <v>283</v>
      </c>
      <c r="D16" s="9">
        <v>750</v>
      </c>
      <c r="E16" s="10">
        <v>7265.4375</v>
      </c>
      <c r="F16" s="10">
        <v>2.04689161061073</v>
      </c>
    </row>
    <row r="17" spans="1:6" x14ac:dyDescent="0.2">
      <c r="A17" s="9" t="s">
        <v>279</v>
      </c>
      <c r="B17" s="9" t="s">
        <v>845</v>
      </c>
      <c r="C17" s="9" t="s">
        <v>180</v>
      </c>
      <c r="D17" s="9">
        <v>720</v>
      </c>
      <c r="E17" s="10">
        <v>7108.92</v>
      </c>
      <c r="F17" s="10">
        <v>2.0027959374095299</v>
      </c>
    </row>
    <row r="18" spans="1:6" x14ac:dyDescent="0.2">
      <c r="A18" s="9" t="s">
        <v>324</v>
      </c>
      <c r="B18" s="9" t="s">
        <v>846</v>
      </c>
      <c r="C18" s="9" t="s">
        <v>112</v>
      </c>
      <c r="D18" s="9">
        <v>650</v>
      </c>
      <c r="E18" s="10">
        <v>6446.7325000000001</v>
      </c>
      <c r="F18" s="10">
        <v>1.81623786180826</v>
      </c>
    </row>
    <row r="19" spans="1:6" x14ac:dyDescent="0.2">
      <c r="A19" s="9" t="s">
        <v>369</v>
      </c>
      <c r="B19" s="9" t="s">
        <v>847</v>
      </c>
      <c r="C19" s="9" t="s">
        <v>330</v>
      </c>
      <c r="D19" s="9">
        <v>646</v>
      </c>
      <c r="E19" s="10">
        <v>6342.0468600000004</v>
      </c>
      <c r="F19" s="10">
        <v>1.7867447778381</v>
      </c>
    </row>
    <row r="20" spans="1:6" x14ac:dyDescent="0.2">
      <c r="A20" s="9" t="s">
        <v>513</v>
      </c>
      <c r="B20" s="9" t="s">
        <v>848</v>
      </c>
      <c r="C20" s="9" t="s">
        <v>326</v>
      </c>
      <c r="D20" s="9">
        <v>11</v>
      </c>
      <c r="E20" s="10">
        <v>5761.3050000000003</v>
      </c>
      <c r="F20" s="10">
        <v>1.6231323813149099</v>
      </c>
    </row>
    <row r="21" spans="1:6" x14ac:dyDescent="0.2">
      <c r="A21" s="9" t="s">
        <v>454</v>
      </c>
      <c r="B21" s="9" t="s">
        <v>767</v>
      </c>
      <c r="C21" s="9" t="s">
        <v>161</v>
      </c>
      <c r="D21" s="9">
        <v>550</v>
      </c>
      <c r="E21" s="10">
        <v>5592.7629999999999</v>
      </c>
      <c r="F21" s="10">
        <v>1.5756490458880299</v>
      </c>
    </row>
    <row r="22" spans="1:6" x14ac:dyDescent="0.2">
      <c r="A22" s="9" t="s">
        <v>175</v>
      </c>
      <c r="B22" s="9" t="s">
        <v>849</v>
      </c>
      <c r="C22" s="9" t="s">
        <v>118</v>
      </c>
      <c r="D22" s="9">
        <v>500</v>
      </c>
      <c r="E22" s="10">
        <v>5001.4650000000001</v>
      </c>
      <c r="F22" s="10">
        <v>1.4090626681825</v>
      </c>
    </row>
    <row r="23" spans="1:6" x14ac:dyDescent="0.2">
      <c r="A23" s="9" t="s">
        <v>537</v>
      </c>
      <c r="B23" s="9" t="s">
        <v>850</v>
      </c>
      <c r="C23" s="9" t="s">
        <v>281</v>
      </c>
      <c r="D23" s="9">
        <v>550</v>
      </c>
      <c r="E23" s="10">
        <v>4581.1260000000002</v>
      </c>
      <c r="F23" s="10">
        <v>1.29064056728183</v>
      </c>
    </row>
    <row r="24" spans="1:6" x14ac:dyDescent="0.2">
      <c r="A24" s="9" t="s">
        <v>282</v>
      </c>
      <c r="B24" s="9" t="s">
        <v>851</v>
      </c>
      <c r="C24" s="9" t="s">
        <v>283</v>
      </c>
      <c r="D24" s="9">
        <v>400</v>
      </c>
      <c r="E24" s="10">
        <v>4200.4679999999998</v>
      </c>
      <c r="F24" s="10">
        <v>1.1833977939854099</v>
      </c>
    </row>
    <row r="25" spans="1:6" x14ac:dyDescent="0.2">
      <c r="A25" s="9" t="s">
        <v>340</v>
      </c>
      <c r="B25" s="9" t="s">
        <v>852</v>
      </c>
      <c r="C25" s="9" t="s">
        <v>326</v>
      </c>
      <c r="D25" s="9">
        <v>8</v>
      </c>
      <c r="E25" s="10">
        <v>4190.04</v>
      </c>
      <c r="F25" s="10">
        <v>1.1804599136835701</v>
      </c>
    </row>
    <row r="26" spans="1:6" x14ac:dyDescent="0.2">
      <c r="A26" s="9" t="s">
        <v>430</v>
      </c>
      <c r="B26" s="9" t="s">
        <v>853</v>
      </c>
      <c r="C26" s="9" t="s">
        <v>326</v>
      </c>
      <c r="D26" s="9">
        <v>7</v>
      </c>
      <c r="E26" s="10">
        <v>3601.8885</v>
      </c>
      <c r="F26" s="10">
        <v>1.0147599993813501</v>
      </c>
    </row>
    <row r="27" spans="1:6" x14ac:dyDescent="0.2">
      <c r="A27" s="9" t="s">
        <v>368</v>
      </c>
      <c r="B27" s="9" t="s">
        <v>854</v>
      </c>
      <c r="C27" s="9" t="s">
        <v>330</v>
      </c>
      <c r="D27" s="9">
        <v>350</v>
      </c>
      <c r="E27" s="10">
        <v>3455.5745000000002</v>
      </c>
      <c r="F27" s="10">
        <v>0.97353895809995905</v>
      </c>
    </row>
    <row r="28" spans="1:6" x14ac:dyDescent="0.2">
      <c r="A28" s="9" t="s">
        <v>370</v>
      </c>
      <c r="B28" s="9" t="s">
        <v>784</v>
      </c>
      <c r="C28" s="9" t="s">
        <v>330</v>
      </c>
      <c r="D28" s="9">
        <v>330</v>
      </c>
      <c r="E28" s="10">
        <v>3277.9791</v>
      </c>
      <c r="F28" s="10">
        <v>0.923505008411031</v>
      </c>
    </row>
    <row r="29" spans="1:6" x14ac:dyDescent="0.2">
      <c r="A29" s="9" t="s">
        <v>286</v>
      </c>
      <c r="B29" s="9" t="s">
        <v>855</v>
      </c>
      <c r="C29" s="9" t="s">
        <v>283</v>
      </c>
      <c r="D29" s="9">
        <v>279</v>
      </c>
      <c r="E29" s="10">
        <v>2859.1641</v>
      </c>
      <c r="F29" s="10">
        <v>0.80551226401016895</v>
      </c>
    </row>
    <row r="30" spans="1:6" x14ac:dyDescent="0.2">
      <c r="A30" s="9" t="s">
        <v>442</v>
      </c>
      <c r="B30" s="9" t="s">
        <v>856</v>
      </c>
      <c r="C30" s="9" t="s">
        <v>126</v>
      </c>
      <c r="D30" s="9">
        <v>250</v>
      </c>
      <c r="E30" s="10">
        <v>2542.8175000000001</v>
      </c>
      <c r="F30" s="10">
        <v>0.71638794058364097</v>
      </c>
    </row>
    <row r="31" spans="1:6" x14ac:dyDescent="0.2">
      <c r="A31" s="9" t="s">
        <v>438</v>
      </c>
      <c r="B31" s="9" t="s">
        <v>857</v>
      </c>
      <c r="C31" s="9" t="s">
        <v>161</v>
      </c>
      <c r="D31" s="9">
        <v>250</v>
      </c>
      <c r="E31" s="10">
        <v>2473.9650000000001</v>
      </c>
      <c r="F31" s="10">
        <v>0.69699012667090998</v>
      </c>
    </row>
    <row r="32" spans="1:6" x14ac:dyDescent="0.2">
      <c r="A32" s="9" t="s">
        <v>358</v>
      </c>
      <c r="B32" s="9" t="s">
        <v>858</v>
      </c>
      <c r="C32" s="9" t="s">
        <v>337</v>
      </c>
      <c r="D32" s="9">
        <v>230</v>
      </c>
      <c r="E32" s="10">
        <v>2317.9032000000002</v>
      </c>
      <c r="F32" s="10">
        <v>0.65302283782466897</v>
      </c>
    </row>
    <row r="33" spans="1:6" x14ac:dyDescent="0.2">
      <c r="A33" s="9" t="s">
        <v>462</v>
      </c>
      <c r="B33" s="9" t="s">
        <v>859</v>
      </c>
      <c r="C33" s="9" t="s">
        <v>161</v>
      </c>
      <c r="D33" s="9">
        <v>200</v>
      </c>
      <c r="E33" s="10">
        <v>2063.096</v>
      </c>
      <c r="F33" s="10">
        <v>0.581236008744767</v>
      </c>
    </row>
    <row r="34" spans="1:6" x14ac:dyDescent="0.2">
      <c r="A34" s="9" t="s">
        <v>361</v>
      </c>
      <c r="B34" s="9" t="s">
        <v>761</v>
      </c>
      <c r="C34" s="9" t="s">
        <v>330</v>
      </c>
      <c r="D34" s="9">
        <v>150</v>
      </c>
      <c r="E34" s="10">
        <v>1494.6255000000001</v>
      </c>
      <c r="F34" s="10">
        <v>0.42108082231178401</v>
      </c>
    </row>
    <row r="35" spans="1:6" x14ac:dyDescent="0.2">
      <c r="A35" s="9" t="s">
        <v>449</v>
      </c>
      <c r="B35" s="9" t="s">
        <v>860</v>
      </c>
      <c r="C35" s="9" t="s">
        <v>444</v>
      </c>
      <c r="D35" s="9">
        <v>150</v>
      </c>
      <c r="E35" s="10">
        <v>1488.6659999999999</v>
      </c>
      <c r="F35" s="10">
        <v>0.41940185245574502</v>
      </c>
    </row>
    <row r="36" spans="1:6" x14ac:dyDescent="0.2">
      <c r="A36" s="9" t="s">
        <v>517</v>
      </c>
      <c r="B36" s="9" t="s">
        <v>861</v>
      </c>
      <c r="C36" s="9" t="s">
        <v>330</v>
      </c>
      <c r="D36" s="9">
        <v>150</v>
      </c>
      <c r="E36" s="10">
        <v>1474.0260000000001</v>
      </c>
      <c r="F36" s="10">
        <v>0.41527732544971901</v>
      </c>
    </row>
    <row r="37" spans="1:6" x14ac:dyDescent="0.2">
      <c r="A37" s="9" t="s">
        <v>536</v>
      </c>
      <c r="B37" s="9" t="s">
        <v>862</v>
      </c>
      <c r="C37" s="9" t="s">
        <v>161</v>
      </c>
      <c r="D37" s="9">
        <v>150</v>
      </c>
      <c r="E37" s="10">
        <v>1422.579</v>
      </c>
      <c r="F37" s="10">
        <v>0.400783162821372</v>
      </c>
    </row>
    <row r="38" spans="1:6" x14ac:dyDescent="0.2">
      <c r="A38" s="9" t="s">
        <v>447</v>
      </c>
      <c r="B38" s="9" t="s">
        <v>863</v>
      </c>
      <c r="C38" s="9" t="s">
        <v>112</v>
      </c>
      <c r="D38" s="9">
        <v>110000</v>
      </c>
      <c r="E38" s="10">
        <v>1079.4366</v>
      </c>
      <c r="F38" s="10">
        <v>0.304109659015878</v>
      </c>
    </row>
    <row r="39" spans="1:6" x14ac:dyDescent="0.2">
      <c r="A39" s="9" t="s">
        <v>247</v>
      </c>
      <c r="B39" s="9" t="s">
        <v>864</v>
      </c>
      <c r="C39" s="9" t="s">
        <v>118</v>
      </c>
      <c r="D39" s="9">
        <v>105</v>
      </c>
      <c r="E39" s="10">
        <v>1051.0300500000001</v>
      </c>
      <c r="F39" s="10">
        <v>0.29610668206075402</v>
      </c>
    </row>
    <row r="40" spans="1:6" x14ac:dyDescent="0.2">
      <c r="A40" s="9" t="s">
        <v>289</v>
      </c>
      <c r="B40" s="9" t="s">
        <v>720</v>
      </c>
      <c r="C40" s="9" t="s">
        <v>130</v>
      </c>
      <c r="D40" s="9">
        <v>100</v>
      </c>
      <c r="E40" s="10">
        <v>997.14599999999996</v>
      </c>
      <c r="F40" s="10">
        <v>0.28092592936819699</v>
      </c>
    </row>
    <row r="41" spans="1:6" x14ac:dyDescent="0.2">
      <c r="A41" s="9" t="s">
        <v>452</v>
      </c>
      <c r="B41" s="9" t="s">
        <v>865</v>
      </c>
      <c r="C41" s="9" t="s">
        <v>123</v>
      </c>
      <c r="D41" s="9">
        <v>100</v>
      </c>
      <c r="E41" s="10">
        <v>967.28200000000004</v>
      </c>
      <c r="F41" s="10">
        <v>0.272512345043883</v>
      </c>
    </row>
    <row r="42" spans="1:6" x14ac:dyDescent="0.2">
      <c r="A42" s="9" t="s">
        <v>239</v>
      </c>
      <c r="B42" s="9" t="s">
        <v>866</v>
      </c>
      <c r="C42" s="9" t="s">
        <v>118</v>
      </c>
      <c r="D42" s="9">
        <v>40</v>
      </c>
      <c r="E42" s="10">
        <v>389.44760000000002</v>
      </c>
      <c r="F42" s="10">
        <v>0.10971906718796801</v>
      </c>
    </row>
    <row r="43" spans="1:6" x14ac:dyDescent="0.2">
      <c r="A43" s="9" t="s">
        <v>240</v>
      </c>
      <c r="B43" s="9" t="s">
        <v>867</v>
      </c>
      <c r="C43" s="9" t="s">
        <v>118</v>
      </c>
      <c r="D43" s="9">
        <v>24</v>
      </c>
      <c r="E43" s="10">
        <v>240.94800000000001</v>
      </c>
      <c r="F43" s="10">
        <v>6.7882276847531106E-2</v>
      </c>
    </row>
    <row r="44" spans="1:6" x14ac:dyDescent="0.2">
      <c r="A44" s="8" t="s">
        <v>105</v>
      </c>
      <c r="B44" s="9"/>
      <c r="C44" s="9"/>
      <c r="D44" s="9"/>
      <c r="E44" s="12">
        <f>SUM(E8:E43)</f>
        <v>170913.30963</v>
      </c>
      <c r="F44" s="12">
        <f>SUM(F8:F43)</f>
        <v>48.151404457523896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8" t="s">
        <v>128</v>
      </c>
      <c r="B46" s="9"/>
      <c r="C46" s="9"/>
      <c r="D46" s="9"/>
      <c r="E46" s="10"/>
      <c r="F46" s="10"/>
    </row>
    <row r="47" spans="1:6" x14ac:dyDescent="0.2">
      <c r="A47" s="9" t="s">
        <v>555</v>
      </c>
      <c r="B47" s="9" t="s">
        <v>868</v>
      </c>
      <c r="C47" s="9" t="s">
        <v>298</v>
      </c>
      <c r="D47" s="9">
        <v>1650</v>
      </c>
      <c r="E47" s="10">
        <v>16190.1795</v>
      </c>
      <c r="F47" s="10">
        <v>4.56125905602131</v>
      </c>
    </row>
    <row r="48" spans="1:6" x14ac:dyDescent="0.2">
      <c r="A48" s="9" t="s">
        <v>503</v>
      </c>
      <c r="B48" s="9" t="s">
        <v>869</v>
      </c>
      <c r="C48" s="9" t="s">
        <v>504</v>
      </c>
      <c r="D48" s="9">
        <v>110</v>
      </c>
      <c r="E48" s="10">
        <v>12718.397999999999</v>
      </c>
      <c r="F48" s="10">
        <v>3.58315410002609</v>
      </c>
    </row>
    <row r="49" spans="1:6" x14ac:dyDescent="0.2">
      <c r="A49" s="9" t="s">
        <v>501</v>
      </c>
      <c r="B49" s="9" t="s">
        <v>870</v>
      </c>
      <c r="C49" s="9" t="s">
        <v>194</v>
      </c>
      <c r="D49" s="9">
        <v>1050</v>
      </c>
      <c r="E49" s="10">
        <v>11618.082</v>
      </c>
      <c r="F49" s="10">
        <v>3.27316208792486</v>
      </c>
    </row>
    <row r="50" spans="1:6" x14ac:dyDescent="0.2">
      <c r="A50" s="9" t="s">
        <v>377</v>
      </c>
      <c r="B50" s="9" t="s">
        <v>871</v>
      </c>
      <c r="C50" s="9" t="s">
        <v>378</v>
      </c>
      <c r="D50" s="9">
        <v>10673</v>
      </c>
      <c r="E50" s="10">
        <v>10423.99891</v>
      </c>
      <c r="F50" s="10">
        <v>2.9367530748003001</v>
      </c>
    </row>
    <row r="51" spans="1:6" x14ac:dyDescent="0.2">
      <c r="A51" s="9" t="s">
        <v>551</v>
      </c>
      <c r="B51" s="9" t="s">
        <v>872</v>
      </c>
      <c r="C51" s="9" t="s">
        <v>478</v>
      </c>
      <c r="D51" s="9">
        <v>1000</v>
      </c>
      <c r="E51" s="10">
        <v>10401.35</v>
      </c>
      <c r="F51" s="10">
        <v>2.9303721976860899</v>
      </c>
    </row>
    <row r="52" spans="1:6" x14ac:dyDescent="0.2">
      <c r="A52" s="9" t="s">
        <v>479</v>
      </c>
      <c r="B52" s="9" t="s">
        <v>873</v>
      </c>
      <c r="C52" s="9" t="s">
        <v>326</v>
      </c>
      <c r="D52" s="9">
        <v>980</v>
      </c>
      <c r="E52" s="10">
        <v>9584.1844000000001</v>
      </c>
      <c r="F52" s="10">
        <v>2.7001521440252199</v>
      </c>
    </row>
    <row r="53" spans="1:6" x14ac:dyDescent="0.2">
      <c r="A53" s="9" t="s">
        <v>527</v>
      </c>
      <c r="B53" s="9" t="s">
        <v>874</v>
      </c>
      <c r="C53" s="9" t="s">
        <v>375</v>
      </c>
      <c r="D53" s="9">
        <v>850</v>
      </c>
      <c r="E53" s="10">
        <v>8492.7919999999995</v>
      </c>
      <c r="F53" s="10">
        <v>2.3926741776337499</v>
      </c>
    </row>
    <row r="54" spans="1:6" x14ac:dyDescent="0.2">
      <c r="A54" s="9" t="s">
        <v>374</v>
      </c>
      <c r="B54" s="9" t="s">
        <v>875</v>
      </c>
      <c r="C54" s="9" t="s">
        <v>375</v>
      </c>
      <c r="D54" s="9">
        <v>850</v>
      </c>
      <c r="E54" s="10">
        <v>8474.1514999999999</v>
      </c>
      <c r="F54" s="10">
        <v>2.38742258981573</v>
      </c>
    </row>
    <row r="55" spans="1:6" x14ac:dyDescent="0.2">
      <c r="A55" s="9" t="s">
        <v>291</v>
      </c>
      <c r="B55" s="9" t="s">
        <v>876</v>
      </c>
      <c r="C55" s="9" t="s">
        <v>292</v>
      </c>
      <c r="D55" s="9">
        <v>770</v>
      </c>
      <c r="E55" s="10">
        <v>7471.5410000000002</v>
      </c>
      <c r="F55" s="10">
        <v>2.10495714693494</v>
      </c>
    </row>
    <row r="56" spans="1:6" x14ac:dyDescent="0.2">
      <c r="A56" s="9" t="s">
        <v>497</v>
      </c>
      <c r="B56" s="9" t="s">
        <v>877</v>
      </c>
      <c r="C56" s="9" t="s">
        <v>309</v>
      </c>
      <c r="D56" s="9">
        <v>750</v>
      </c>
      <c r="E56" s="10">
        <v>7432.9650000000001</v>
      </c>
      <c r="F56" s="10">
        <v>2.0940891309660601</v>
      </c>
    </row>
    <row r="57" spans="1:6" x14ac:dyDescent="0.2">
      <c r="A57" s="9" t="s">
        <v>483</v>
      </c>
      <c r="B57" s="9" t="s">
        <v>878</v>
      </c>
      <c r="C57" s="9" t="s">
        <v>375</v>
      </c>
      <c r="D57" s="9">
        <v>750</v>
      </c>
      <c r="E57" s="10">
        <v>7380.8850000000002</v>
      </c>
      <c r="F57" s="10">
        <v>2.0794166332561002</v>
      </c>
    </row>
    <row r="58" spans="1:6" x14ac:dyDescent="0.2">
      <c r="A58" s="9" t="s">
        <v>507</v>
      </c>
      <c r="B58" s="9" t="s">
        <v>879</v>
      </c>
      <c r="C58" s="9" t="s">
        <v>378</v>
      </c>
      <c r="D58" s="9">
        <v>44</v>
      </c>
      <c r="E58" s="10">
        <v>6096.4552000000003</v>
      </c>
      <c r="F58" s="10">
        <v>1.7175542427203001</v>
      </c>
    </row>
    <row r="59" spans="1:6" x14ac:dyDescent="0.2">
      <c r="A59" s="9" t="s">
        <v>552</v>
      </c>
      <c r="B59" s="9" t="s">
        <v>880</v>
      </c>
      <c r="C59" s="9" t="s">
        <v>307</v>
      </c>
      <c r="D59" s="9">
        <v>600</v>
      </c>
      <c r="E59" s="10">
        <v>6022.1880000000001</v>
      </c>
      <c r="F59" s="10">
        <v>1.6966309454483099</v>
      </c>
    </row>
    <row r="60" spans="1:6" x14ac:dyDescent="0.2">
      <c r="A60" s="9" t="s">
        <v>471</v>
      </c>
      <c r="B60" s="9" t="s">
        <v>881</v>
      </c>
      <c r="C60" s="9" t="s">
        <v>292</v>
      </c>
      <c r="D60" s="9">
        <v>6000</v>
      </c>
      <c r="E60" s="10">
        <v>5941.62</v>
      </c>
      <c r="F60" s="10">
        <v>1.67393252387581</v>
      </c>
    </row>
    <row r="61" spans="1:6" x14ac:dyDescent="0.2">
      <c r="A61" s="9" t="s">
        <v>397</v>
      </c>
      <c r="B61" s="9" t="s">
        <v>827</v>
      </c>
      <c r="C61" s="9" t="s">
        <v>387</v>
      </c>
      <c r="D61" s="9">
        <v>450</v>
      </c>
      <c r="E61" s="10">
        <v>4503.4545002000004</v>
      </c>
      <c r="F61" s="10">
        <v>1.2687581766723</v>
      </c>
    </row>
    <row r="62" spans="1:6" x14ac:dyDescent="0.2">
      <c r="A62" s="9" t="s">
        <v>299</v>
      </c>
      <c r="B62" s="9" t="s">
        <v>818</v>
      </c>
      <c r="C62" s="9" t="s">
        <v>180</v>
      </c>
      <c r="D62" s="9">
        <v>350</v>
      </c>
      <c r="E62" s="10">
        <v>3672.9</v>
      </c>
      <c r="F62" s="10">
        <v>1.03476606833548</v>
      </c>
    </row>
    <row r="63" spans="1:6" x14ac:dyDescent="0.2">
      <c r="A63" s="9" t="s">
        <v>533</v>
      </c>
      <c r="B63" s="9" t="s">
        <v>821</v>
      </c>
      <c r="C63" s="9" t="s">
        <v>387</v>
      </c>
      <c r="D63" s="9">
        <v>350</v>
      </c>
      <c r="E63" s="10">
        <v>3502.069375</v>
      </c>
      <c r="F63" s="10">
        <v>0.98663795861767001</v>
      </c>
    </row>
    <row r="64" spans="1:6" x14ac:dyDescent="0.2">
      <c r="A64" s="9" t="s">
        <v>553</v>
      </c>
      <c r="B64" s="9" t="s">
        <v>882</v>
      </c>
      <c r="C64" s="9" t="s">
        <v>378</v>
      </c>
      <c r="D64" s="9">
        <v>3559</v>
      </c>
      <c r="E64" s="10">
        <v>3475.9685300000001</v>
      </c>
      <c r="F64" s="10">
        <v>0.97928456790164597</v>
      </c>
    </row>
    <row r="65" spans="1:6" x14ac:dyDescent="0.2">
      <c r="A65" s="9" t="s">
        <v>300</v>
      </c>
      <c r="B65" s="9" t="s">
        <v>883</v>
      </c>
      <c r="C65" s="9" t="s">
        <v>301</v>
      </c>
      <c r="D65" s="9">
        <v>350</v>
      </c>
      <c r="E65" s="10">
        <v>3468.0205000000001</v>
      </c>
      <c r="F65" s="10">
        <v>0.97704536951505505</v>
      </c>
    </row>
    <row r="66" spans="1:6" x14ac:dyDescent="0.2">
      <c r="A66" s="9" t="s">
        <v>498</v>
      </c>
      <c r="B66" s="9" t="s">
        <v>884</v>
      </c>
      <c r="C66" s="9" t="s">
        <v>478</v>
      </c>
      <c r="D66" s="9">
        <v>320</v>
      </c>
      <c r="E66" s="10">
        <v>3328.4319999999998</v>
      </c>
      <c r="F66" s="10">
        <v>0.93771910325954899</v>
      </c>
    </row>
    <row r="67" spans="1:6" x14ac:dyDescent="0.2">
      <c r="A67" s="9" t="s">
        <v>502</v>
      </c>
      <c r="B67" s="9" t="s">
        <v>885</v>
      </c>
      <c r="C67" s="9" t="s">
        <v>298</v>
      </c>
      <c r="D67" s="9">
        <v>350</v>
      </c>
      <c r="E67" s="10">
        <v>3320.1174999999998</v>
      </c>
      <c r="F67" s="10">
        <v>0.93537665928471303</v>
      </c>
    </row>
    <row r="68" spans="1:6" x14ac:dyDescent="0.2">
      <c r="A68" s="9" t="s">
        <v>547</v>
      </c>
      <c r="B68" s="9" t="s">
        <v>886</v>
      </c>
      <c r="C68" s="9" t="s">
        <v>307</v>
      </c>
      <c r="D68" s="9">
        <v>307</v>
      </c>
      <c r="E68" s="10">
        <v>3084.0728800000002</v>
      </c>
      <c r="F68" s="10">
        <v>0.86887581161961402</v>
      </c>
    </row>
    <row r="69" spans="1:6" x14ac:dyDescent="0.2">
      <c r="A69" s="9" t="s">
        <v>554</v>
      </c>
      <c r="B69" s="9" t="s">
        <v>819</v>
      </c>
      <c r="C69" s="9" t="s">
        <v>292</v>
      </c>
      <c r="D69" s="9">
        <v>3000</v>
      </c>
      <c r="E69" s="10">
        <v>2994.261</v>
      </c>
      <c r="F69" s="10">
        <v>0.84357311185718697</v>
      </c>
    </row>
    <row r="70" spans="1:6" x14ac:dyDescent="0.2">
      <c r="A70" s="9" t="s">
        <v>546</v>
      </c>
      <c r="B70" s="9" t="s">
        <v>887</v>
      </c>
      <c r="C70" s="9" t="s">
        <v>292</v>
      </c>
      <c r="D70" s="9">
        <v>250</v>
      </c>
      <c r="E70" s="10">
        <v>2506.915</v>
      </c>
      <c r="F70" s="10">
        <v>0.70627312973433498</v>
      </c>
    </row>
    <row r="71" spans="1:6" x14ac:dyDescent="0.2">
      <c r="A71" s="9" t="s">
        <v>384</v>
      </c>
      <c r="B71" s="9" t="s">
        <v>888</v>
      </c>
      <c r="C71" s="9" t="s">
        <v>292</v>
      </c>
      <c r="D71" s="9">
        <v>250</v>
      </c>
      <c r="E71" s="10">
        <v>2488.9675000000002</v>
      </c>
      <c r="F71" s="10">
        <v>0.70121678079713201</v>
      </c>
    </row>
    <row r="72" spans="1:6" x14ac:dyDescent="0.2">
      <c r="A72" s="9" t="s">
        <v>383</v>
      </c>
      <c r="B72" s="9" t="s">
        <v>889</v>
      </c>
      <c r="C72" s="9" t="s">
        <v>183</v>
      </c>
      <c r="D72" s="9">
        <v>140</v>
      </c>
      <c r="E72" s="10">
        <v>1379.8904</v>
      </c>
      <c r="F72" s="10">
        <v>0.38875650410897999</v>
      </c>
    </row>
    <row r="73" spans="1:6" x14ac:dyDescent="0.2">
      <c r="A73" s="9" t="s">
        <v>556</v>
      </c>
      <c r="B73" s="9" t="s">
        <v>828</v>
      </c>
      <c r="C73" s="9" t="s">
        <v>387</v>
      </c>
      <c r="D73" s="9">
        <v>135</v>
      </c>
      <c r="E73" s="10">
        <v>1320.2837999999999</v>
      </c>
      <c r="F73" s="10">
        <v>0.37196353748074501</v>
      </c>
    </row>
    <row r="74" spans="1:6" x14ac:dyDescent="0.2">
      <c r="A74" s="9" t="s">
        <v>396</v>
      </c>
      <c r="B74" s="9" t="s">
        <v>890</v>
      </c>
      <c r="C74" s="9" t="s">
        <v>108</v>
      </c>
      <c r="D74" s="9">
        <v>10</v>
      </c>
      <c r="E74" s="10">
        <v>1093.9870000000001</v>
      </c>
      <c r="F74" s="10">
        <v>0.308208943015091</v>
      </c>
    </row>
    <row r="75" spans="1:6" x14ac:dyDescent="0.2">
      <c r="A75" s="9" t="s">
        <v>474</v>
      </c>
      <c r="B75" s="9" t="s">
        <v>891</v>
      </c>
      <c r="C75" s="9" t="s">
        <v>292</v>
      </c>
      <c r="D75" s="9">
        <v>100</v>
      </c>
      <c r="E75" s="10">
        <v>998.67399999999998</v>
      </c>
      <c r="F75" s="10">
        <v>0.28135641278795098</v>
      </c>
    </row>
    <row r="76" spans="1:6" x14ac:dyDescent="0.2">
      <c r="A76" s="9" t="s">
        <v>380</v>
      </c>
      <c r="B76" s="9" t="s">
        <v>892</v>
      </c>
      <c r="C76" s="9" t="s">
        <v>381</v>
      </c>
      <c r="D76" s="9">
        <v>100</v>
      </c>
      <c r="E76" s="10">
        <v>990.40899999999999</v>
      </c>
      <c r="F76" s="10">
        <v>0.27902791444746</v>
      </c>
    </row>
    <row r="77" spans="1:6" x14ac:dyDescent="0.2">
      <c r="A77" s="9" t="s">
        <v>499</v>
      </c>
      <c r="B77" s="9" t="s">
        <v>829</v>
      </c>
      <c r="C77" s="9" t="s">
        <v>292</v>
      </c>
      <c r="D77" s="9">
        <v>70</v>
      </c>
      <c r="E77" s="10">
        <v>694.79759999999999</v>
      </c>
      <c r="F77" s="10">
        <v>0.19574531864219799</v>
      </c>
    </row>
    <row r="78" spans="1:6" x14ac:dyDescent="0.2">
      <c r="A78" s="9" t="s">
        <v>391</v>
      </c>
      <c r="B78" s="9" t="s">
        <v>893</v>
      </c>
      <c r="C78" s="9" t="s">
        <v>326</v>
      </c>
      <c r="D78" s="9">
        <v>50</v>
      </c>
      <c r="E78" s="10">
        <v>560.91750000000002</v>
      </c>
      <c r="F78" s="10">
        <v>0.15802727984305801</v>
      </c>
    </row>
    <row r="79" spans="1:6" x14ac:dyDescent="0.2">
      <c r="A79" s="9" t="s">
        <v>305</v>
      </c>
      <c r="B79" s="9" t="s">
        <v>894</v>
      </c>
      <c r="C79" s="9" t="s">
        <v>292</v>
      </c>
      <c r="D79" s="9">
        <v>135</v>
      </c>
      <c r="E79" s="10">
        <v>467.33669090000001</v>
      </c>
      <c r="F79" s="10">
        <v>0.13166275973522501</v>
      </c>
    </row>
    <row r="80" spans="1:6" x14ac:dyDescent="0.2">
      <c r="A80" s="9" t="s">
        <v>195</v>
      </c>
      <c r="B80" s="9" t="s">
        <v>815</v>
      </c>
      <c r="C80" s="9" t="s">
        <v>196</v>
      </c>
      <c r="D80" s="9">
        <v>60</v>
      </c>
      <c r="E80" s="10">
        <v>300.21854999999999</v>
      </c>
      <c r="F80" s="10">
        <v>8.4580568113719001E-2</v>
      </c>
    </row>
    <row r="81" spans="1:10" x14ac:dyDescent="0.2">
      <c r="A81" s="8" t="s">
        <v>105</v>
      </c>
      <c r="B81" s="9"/>
      <c r="C81" s="9"/>
      <c r="D81" s="9"/>
      <c r="E81" s="37">
        <f>SUM(E47:E80)</f>
        <v>172400.4838361</v>
      </c>
      <c r="F81" s="37">
        <f>SUM(F47:F80)</f>
        <v>48.570386026903989</v>
      </c>
      <c r="I81" s="2"/>
      <c r="J81" s="2"/>
    </row>
    <row r="82" spans="1:10" x14ac:dyDescent="0.2">
      <c r="A82" s="9"/>
      <c r="B82" s="9"/>
      <c r="C82" s="9"/>
      <c r="D82" s="9"/>
      <c r="E82" s="36"/>
      <c r="F82" s="36"/>
    </row>
    <row r="83" spans="1:10" x14ac:dyDescent="0.2">
      <c r="A83" s="8" t="s">
        <v>169</v>
      </c>
      <c r="B83" s="9"/>
      <c r="C83" s="9"/>
      <c r="D83" s="9"/>
      <c r="E83" s="36"/>
      <c r="F83" s="36"/>
    </row>
    <row r="84" spans="1:10" x14ac:dyDescent="0.2">
      <c r="A84" s="9" t="s">
        <v>410</v>
      </c>
      <c r="B84" s="9" t="s">
        <v>1110</v>
      </c>
      <c r="C84" s="9" t="s">
        <v>167</v>
      </c>
      <c r="D84" s="9">
        <v>500</v>
      </c>
      <c r="E84" s="36">
        <v>2359.9875000000002</v>
      </c>
      <c r="F84" s="36">
        <v>0.66487924710606805</v>
      </c>
    </row>
    <row r="85" spans="1:10" x14ac:dyDescent="0.2">
      <c r="A85" s="8" t="s">
        <v>105</v>
      </c>
      <c r="B85" s="9"/>
      <c r="C85" s="9"/>
      <c r="D85" s="9"/>
      <c r="E85" s="37">
        <f>SUM(E84:E84)</f>
        <v>2359.9875000000002</v>
      </c>
      <c r="F85" s="37">
        <f>SUM(F84:F84)</f>
        <v>0.66487924710606805</v>
      </c>
      <c r="I85" s="2"/>
      <c r="J85" s="2"/>
    </row>
    <row r="86" spans="1:10" x14ac:dyDescent="0.2">
      <c r="A86" s="9"/>
      <c r="B86" s="9"/>
      <c r="C86" s="9"/>
      <c r="D86" s="9"/>
      <c r="E86" s="36"/>
      <c r="F86" s="36"/>
    </row>
    <row r="87" spans="1:10" x14ac:dyDescent="0.2">
      <c r="A87" s="8" t="s">
        <v>105</v>
      </c>
      <c r="B87" s="9"/>
      <c r="C87" s="9"/>
      <c r="D87" s="9"/>
      <c r="E87" s="37">
        <v>345673.78096609999</v>
      </c>
      <c r="F87" s="37">
        <v>97.386669731533928</v>
      </c>
      <c r="I87" s="2"/>
      <c r="J87" s="2"/>
    </row>
    <row r="88" spans="1:10" x14ac:dyDescent="0.2">
      <c r="A88" s="9"/>
      <c r="B88" s="9"/>
      <c r="C88" s="9"/>
      <c r="D88" s="9"/>
      <c r="E88" s="36"/>
      <c r="F88" s="36"/>
    </row>
    <row r="89" spans="1:10" x14ac:dyDescent="0.2">
      <c r="A89" s="8" t="s">
        <v>138</v>
      </c>
      <c r="B89" s="9"/>
      <c r="C89" s="9"/>
      <c r="D89" s="9"/>
      <c r="E89" s="37">
        <v>9276.0113000000001</v>
      </c>
      <c r="F89" s="37">
        <v>2.61</v>
      </c>
      <c r="I89" s="2"/>
      <c r="J89" s="2"/>
    </row>
    <row r="90" spans="1:10" x14ac:dyDescent="0.2">
      <c r="A90" s="9"/>
      <c r="B90" s="9"/>
      <c r="C90" s="9"/>
      <c r="D90" s="9"/>
      <c r="E90" s="36"/>
      <c r="F90" s="36"/>
    </row>
    <row r="91" spans="1:10" x14ac:dyDescent="0.2">
      <c r="A91" s="13" t="s">
        <v>139</v>
      </c>
      <c r="B91" s="6"/>
      <c r="C91" s="6"/>
      <c r="D91" s="6"/>
      <c r="E91" s="38">
        <v>354949.79129999998</v>
      </c>
      <c r="F91" s="38">
        <f xml:space="preserve"> ROUND(SUM(F87:F90),2)</f>
        <v>100</v>
      </c>
      <c r="I91" s="2"/>
      <c r="J91" s="2"/>
    </row>
    <row r="92" spans="1:10" x14ac:dyDescent="0.2">
      <c r="A92" s="1" t="s">
        <v>171</v>
      </c>
      <c r="E92" s="28"/>
      <c r="F92" s="28"/>
    </row>
    <row r="94" spans="1:10" x14ac:dyDescent="0.2">
      <c r="A94" s="1" t="s">
        <v>142</v>
      </c>
    </row>
    <row r="95" spans="1:10" x14ac:dyDescent="0.2">
      <c r="A95" s="1" t="s">
        <v>143</v>
      </c>
    </row>
    <row r="96" spans="1:10" x14ac:dyDescent="0.2">
      <c r="A96" s="1" t="s">
        <v>144</v>
      </c>
    </row>
    <row r="97" spans="1:4" x14ac:dyDescent="0.2">
      <c r="A97" s="3" t="s">
        <v>672</v>
      </c>
      <c r="D97" s="16">
        <v>20.112200000000001</v>
      </c>
    </row>
    <row r="98" spans="1:4" x14ac:dyDescent="0.2">
      <c r="A98" s="3" t="s">
        <v>644</v>
      </c>
      <c r="D98" s="16">
        <v>11.635300000000001</v>
      </c>
    </row>
    <row r="99" spans="1:4" x14ac:dyDescent="0.2">
      <c r="A99" s="3" t="s">
        <v>671</v>
      </c>
      <c r="D99" s="16">
        <v>20.893699999999999</v>
      </c>
    </row>
    <row r="100" spans="1:4" x14ac:dyDescent="0.2">
      <c r="A100" s="3" t="s">
        <v>643</v>
      </c>
      <c r="D100" s="16">
        <v>11.1675</v>
      </c>
    </row>
    <row r="102" spans="1:4" x14ac:dyDescent="0.2">
      <c r="A102" s="1" t="s">
        <v>145</v>
      </c>
    </row>
    <row r="103" spans="1:4" x14ac:dyDescent="0.2">
      <c r="A103" s="3" t="s">
        <v>672</v>
      </c>
      <c r="D103" s="16">
        <v>20.628499999999999</v>
      </c>
    </row>
    <row r="104" spans="1:4" x14ac:dyDescent="0.2">
      <c r="A104" s="3" t="s">
        <v>644</v>
      </c>
      <c r="D104" s="16">
        <v>11.532299999999999</v>
      </c>
    </row>
    <row r="105" spans="1:4" x14ac:dyDescent="0.2">
      <c r="A105" s="3" t="s">
        <v>671</v>
      </c>
      <c r="D105" s="16">
        <v>21.507100000000001</v>
      </c>
    </row>
    <row r="106" spans="1:4" x14ac:dyDescent="0.2">
      <c r="A106" s="3" t="s">
        <v>643</v>
      </c>
      <c r="D106" s="16">
        <v>11.0091</v>
      </c>
    </row>
    <row r="108" spans="1:4" x14ac:dyDescent="0.2">
      <c r="A108" s="1" t="s">
        <v>146</v>
      </c>
      <c r="D108" s="17"/>
    </row>
    <row r="109" spans="1:4" x14ac:dyDescent="0.2">
      <c r="A109" s="19" t="s">
        <v>628</v>
      </c>
      <c r="B109" s="20"/>
      <c r="C109" s="32" t="s">
        <v>629</v>
      </c>
      <c r="D109" s="33"/>
    </row>
    <row r="110" spans="1:4" x14ac:dyDescent="0.2">
      <c r="A110" s="34"/>
      <c r="B110" s="35"/>
      <c r="C110" s="21" t="s">
        <v>630</v>
      </c>
      <c r="D110" s="21" t="s">
        <v>631</v>
      </c>
    </row>
    <row r="111" spans="1:4" x14ac:dyDescent="0.2">
      <c r="A111" s="22"/>
      <c r="B111" s="23"/>
      <c r="C111" s="24"/>
      <c r="D111" s="24"/>
    </row>
    <row r="112" spans="1:4" x14ac:dyDescent="0.2">
      <c r="A112" s="22" t="s">
        <v>643</v>
      </c>
      <c r="B112" s="23"/>
      <c r="C112" s="24">
        <v>0.31779660879999999</v>
      </c>
      <c r="D112" s="24">
        <v>0.29443254720000001</v>
      </c>
    </row>
    <row r="113" spans="1:5" x14ac:dyDescent="0.2">
      <c r="A113" s="22" t="s">
        <v>644</v>
      </c>
      <c r="B113" s="23"/>
      <c r="C113" s="24">
        <v>0.31779660879999999</v>
      </c>
      <c r="D113" s="24">
        <v>0.29443254720000001</v>
      </c>
    </row>
    <row r="115" spans="1:5" x14ac:dyDescent="0.2">
      <c r="A115" s="1" t="s">
        <v>148</v>
      </c>
      <c r="D115" s="18">
        <v>2.5648772552272558</v>
      </c>
      <c r="E115" s="2" t="s">
        <v>149</v>
      </c>
    </row>
  </sheetData>
  <sortState ref="A8:F43">
    <sortCondition descending="1" ref="E8:E43"/>
  </sortState>
  <mergeCells count="3">
    <mergeCell ref="B1:E1"/>
    <mergeCell ref="C109:D109"/>
    <mergeCell ref="A110:B11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550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362</v>
      </c>
      <c r="B8" s="9" t="s">
        <v>838</v>
      </c>
      <c r="C8" s="9" t="s">
        <v>112</v>
      </c>
      <c r="D8" s="9">
        <v>2830</v>
      </c>
      <c r="E8" s="10">
        <v>28769.468700000001</v>
      </c>
      <c r="F8" s="10">
        <v>4.1546275444369902</v>
      </c>
    </row>
    <row r="9" spans="1:6" x14ac:dyDescent="0.2">
      <c r="A9" s="9" t="s">
        <v>279</v>
      </c>
      <c r="B9" s="9" t="s">
        <v>845</v>
      </c>
      <c r="C9" s="9" t="s">
        <v>180</v>
      </c>
      <c r="D9" s="9">
        <v>2060</v>
      </c>
      <c r="E9" s="10">
        <v>20339.41</v>
      </c>
      <c r="F9" s="10">
        <v>2.9372343961151102</v>
      </c>
    </row>
    <row r="10" spans="1:6" x14ac:dyDescent="0.2">
      <c r="A10" s="9" t="s">
        <v>514</v>
      </c>
      <c r="B10" s="9" t="s">
        <v>895</v>
      </c>
      <c r="C10" s="9" t="s">
        <v>515</v>
      </c>
      <c r="D10" s="9">
        <v>16200</v>
      </c>
      <c r="E10" s="10">
        <v>15631.0398</v>
      </c>
      <c r="F10" s="10">
        <v>2.25729397989442</v>
      </c>
    </row>
    <row r="11" spans="1:6" x14ac:dyDescent="0.2">
      <c r="A11" s="9" t="s">
        <v>324</v>
      </c>
      <c r="B11" s="9" t="s">
        <v>846</v>
      </c>
      <c r="C11" s="9" t="s">
        <v>112</v>
      </c>
      <c r="D11" s="9">
        <v>1300</v>
      </c>
      <c r="E11" s="10">
        <v>12893.465</v>
      </c>
      <c r="F11" s="10">
        <v>1.8619580844826</v>
      </c>
    </row>
    <row r="12" spans="1:6" x14ac:dyDescent="0.2">
      <c r="A12" s="9" t="s">
        <v>285</v>
      </c>
      <c r="B12" s="9" t="s">
        <v>840</v>
      </c>
      <c r="C12" s="9" t="s">
        <v>180</v>
      </c>
      <c r="D12" s="9">
        <v>1255</v>
      </c>
      <c r="E12" s="10">
        <v>12252.640299999999</v>
      </c>
      <c r="F12" s="10">
        <v>1.7694159531857701</v>
      </c>
    </row>
    <row r="13" spans="1:6" x14ac:dyDescent="0.2">
      <c r="A13" s="9" t="s">
        <v>340</v>
      </c>
      <c r="B13" s="9" t="s">
        <v>852</v>
      </c>
      <c r="C13" s="9" t="s">
        <v>326</v>
      </c>
      <c r="D13" s="9">
        <v>19</v>
      </c>
      <c r="E13" s="10">
        <v>9951.3449999999993</v>
      </c>
      <c r="F13" s="10">
        <v>1.43708361361554</v>
      </c>
    </row>
    <row r="14" spans="1:6" x14ac:dyDescent="0.2">
      <c r="A14" s="9" t="s">
        <v>520</v>
      </c>
      <c r="B14" s="9" t="s">
        <v>896</v>
      </c>
      <c r="C14" s="9" t="s">
        <v>521</v>
      </c>
      <c r="D14" s="9">
        <v>10000</v>
      </c>
      <c r="E14" s="10">
        <v>9633.24</v>
      </c>
      <c r="F14" s="10">
        <v>1.3911457546719399</v>
      </c>
    </row>
    <row r="15" spans="1:6" x14ac:dyDescent="0.2">
      <c r="A15" s="9" t="s">
        <v>512</v>
      </c>
      <c r="B15" s="9" t="s">
        <v>897</v>
      </c>
      <c r="C15" s="9" t="s">
        <v>292</v>
      </c>
      <c r="D15" s="9">
        <v>850</v>
      </c>
      <c r="E15" s="10">
        <v>8464.1895000000004</v>
      </c>
      <c r="F15" s="10">
        <v>1.2223220110434101</v>
      </c>
    </row>
    <row r="16" spans="1:6" x14ac:dyDescent="0.2">
      <c r="A16" s="9" t="s">
        <v>536</v>
      </c>
      <c r="B16" s="9" t="s">
        <v>862</v>
      </c>
      <c r="C16" s="9" t="s">
        <v>161</v>
      </c>
      <c r="D16" s="9">
        <v>850</v>
      </c>
      <c r="E16" s="10">
        <v>8061.2809999999999</v>
      </c>
      <c r="F16" s="10">
        <v>1.1641375944508301</v>
      </c>
    </row>
    <row r="17" spans="1:6" x14ac:dyDescent="0.2">
      <c r="A17" s="9" t="s">
        <v>432</v>
      </c>
      <c r="B17" s="9" t="s">
        <v>898</v>
      </c>
      <c r="C17" s="9" t="s">
        <v>433</v>
      </c>
      <c r="D17" s="9">
        <v>70</v>
      </c>
      <c r="E17" s="10">
        <v>7630.4129999999996</v>
      </c>
      <c r="F17" s="10">
        <v>1.10191551869813</v>
      </c>
    </row>
    <row r="18" spans="1:6" x14ac:dyDescent="0.2">
      <c r="A18" s="9" t="s">
        <v>698</v>
      </c>
      <c r="B18" s="9" t="s">
        <v>899</v>
      </c>
      <c r="C18" s="9" t="s">
        <v>337</v>
      </c>
      <c r="D18" s="9">
        <v>750</v>
      </c>
      <c r="E18" s="10">
        <v>7476.6674999999996</v>
      </c>
      <c r="F18" s="10">
        <v>1.0797129783664301</v>
      </c>
    </row>
    <row r="19" spans="1:6" x14ac:dyDescent="0.2">
      <c r="A19" s="9" t="s">
        <v>282</v>
      </c>
      <c r="B19" s="9" t="s">
        <v>851</v>
      </c>
      <c r="C19" s="9" t="s">
        <v>283</v>
      </c>
      <c r="D19" s="9">
        <v>680</v>
      </c>
      <c r="E19" s="10">
        <v>7140.7956000000004</v>
      </c>
      <c r="F19" s="10">
        <v>1.0312093837504399</v>
      </c>
    </row>
    <row r="20" spans="1:6" x14ac:dyDescent="0.2">
      <c r="A20" s="9" t="s">
        <v>290</v>
      </c>
      <c r="B20" s="9" t="s">
        <v>900</v>
      </c>
      <c r="C20" s="9" t="s">
        <v>161</v>
      </c>
      <c r="D20" s="9">
        <v>650</v>
      </c>
      <c r="E20" s="10">
        <v>6642.1679999999997</v>
      </c>
      <c r="F20" s="10">
        <v>0.95920207687318004</v>
      </c>
    </row>
    <row r="21" spans="1:6" x14ac:dyDescent="0.2">
      <c r="A21" s="9" t="s">
        <v>699</v>
      </c>
      <c r="B21" s="9" t="s">
        <v>901</v>
      </c>
      <c r="C21" s="9" t="s">
        <v>470</v>
      </c>
      <c r="D21" s="9">
        <v>650</v>
      </c>
      <c r="E21" s="10">
        <v>6501.4621723999999</v>
      </c>
      <c r="F21" s="10">
        <v>0.93888260858179096</v>
      </c>
    </row>
    <row r="22" spans="1:6" x14ac:dyDescent="0.2">
      <c r="A22" s="9" t="s">
        <v>368</v>
      </c>
      <c r="B22" s="9" t="s">
        <v>854</v>
      </c>
      <c r="C22" s="9" t="s">
        <v>330</v>
      </c>
      <c r="D22" s="9">
        <v>648</v>
      </c>
      <c r="E22" s="10">
        <v>6397.7493599999998</v>
      </c>
      <c r="F22" s="10">
        <v>0.92390533835128197</v>
      </c>
    </row>
    <row r="23" spans="1:6" x14ac:dyDescent="0.2">
      <c r="A23" s="9" t="s">
        <v>370</v>
      </c>
      <c r="B23" s="9" t="s">
        <v>784</v>
      </c>
      <c r="C23" s="9" t="s">
        <v>330</v>
      </c>
      <c r="D23" s="9">
        <v>586</v>
      </c>
      <c r="E23" s="10">
        <v>5820.8962199999996</v>
      </c>
      <c r="F23" s="10">
        <v>0.84060140356089197</v>
      </c>
    </row>
    <row r="24" spans="1:6" x14ac:dyDescent="0.2">
      <c r="A24" s="9" t="s">
        <v>456</v>
      </c>
      <c r="B24" s="9" t="s">
        <v>902</v>
      </c>
      <c r="C24" s="9" t="s">
        <v>326</v>
      </c>
      <c r="D24" s="9">
        <v>5500</v>
      </c>
      <c r="E24" s="10">
        <v>5499.6040000000003</v>
      </c>
      <c r="F24" s="10">
        <v>0.79420327501202104</v>
      </c>
    </row>
    <row r="25" spans="1:6" x14ac:dyDescent="0.2">
      <c r="A25" s="9" t="s">
        <v>174</v>
      </c>
      <c r="B25" s="9" t="s">
        <v>903</v>
      </c>
      <c r="C25" s="9" t="s">
        <v>118</v>
      </c>
      <c r="D25" s="9">
        <v>55</v>
      </c>
      <c r="E25" s="10">
        <v>5410.02</v>
      </c>
      <c r="F25" s="10">
        <v>0.78126636061078902</v>
      </c>
    </row>
    <row r="26" spans="1:6" x14ac:dyDescent="0.2">
      <c r="A26" s="9" t="s">
        <v>517</v>
      </c>
      <c r="B26" s="9" t="s">
        <v>861</v>
      </c>
      <c r="C26" s="9" t="s">
        <v>330</v>
      </c>
      <c r="D26" s="9">
        <v>550</v>
      </c>
      <c r="E26" s="10">
        <v>5404.7619999999997</v>
      </c>
      <c r="F26" s="10">
        <v>0.78050704760934098</v>
      </c>
    </row>
    <row r="27" spans="1:6" x14ac:dyDescent="0.2">
      <c r="A27" s="9" t="s">
        <v>468</v>
      </c>
      <c r="B27" s="9" t="s">
        <v>904</v>
      </c>
      <c r="C27" s="9" t="s">
        <v>339</v>
      </c>
      <c r="D27" s="9">
        <v>520</v>
      </c>
      <c r="E27" s="10">
        <v>5369.8527999999997</v>
      </c>
      <c r="F27" s="10">
        <v>0.77546577537082195</v>
      </c>
    </row>
    <row r="28" spans="1:6" x14ac:dyDescent="0.2">
      <c r="A28" s="9" t="s">
        <v>461</v>
      </c>
      <c r="B28" s="9" t="s">
        <v>905</v>
      </c>
      <c r="C28" s="9" t="s">
        <v>161</v>
      </c>
      <c r="D28" s="9">
        <v>550</v>
      </c>
      <c r="E28" s="10">
        <v>5265.2325000000001</v>
      </c>
      <c r="F28" s="10">
        <v>0.76035745395481802</v>
      </c>
    </row>
    <row r="29" spans="1:6" x14ac:dyDescent="0.2">
      <c r="A29" s="9" t="s">
        <v>277</v>
      </c>
      <c r="B29" s="9" t="s">
        <v>906</v>
      </c>
      <c r="C29" s="9" t="s">
        <v>108</v>
      </c>
      <c r="D29" s="9">
        <v>500</v>
      </c>
      <c r="E29" s="10">
        <v>5234.3050000000003</v>
      </c>
      <c r="F29" s="10">
        <v>0.75589118296731905</v>
      </c>
    </row>
    <row r="30" spans="1:6" x14ac:dyDescent="0.2">
      <c r="A30" s="9" t="s">
        <v>176</v>
      </c>
      <c r="B30" s="9" t="s">
        <v>907</v>
      </c>
      <c r="C30" s="9" t="s">
        <v>118</v>
      </c>
      <c r="D30" s="9">
        <v>500</v>
      </c>
      <c r="E30" s="10">
        <v>5207.375</v>
      </c>
      <c r="F30" s="10">
        <v>0.75200219492453002</v>
      </c>
    </row>
    <row r="31" spans="1:6" x14ac:dyDescent="0.2">
      <c r="A31" s="9" t="s">
        <v>175</v>
      </c>
      <c r="B31" s="9" t="s">
        <v>849</v>
      </c>
      <c r="C31" s="9" t="s">
        <v>118</v>
      </c>
      <c r="D31" s="9">
        <v>500</v>
      </c>
      <c r="E31" s="10">
        <v>5001.4650000000001</v>
      </c>
      <c r="F31" s="10">
        <v>0.72226652734596897</v>
      </c>
    </row>
    <row r="32" spans="1:6" x14ac:dyDescent="0.2">
      <c r="A32" s="9" t="s">
        <v>287</v>
      </c>
      <c r="B32" s="9" t="s">
        <v>768</v>
      </c>
      <c r="C32" s="9" t="s">
        <v>118</v>
      </c>
      <c r="D32" s="9">
        <v>50</v>
      </c>
      <c r="E32" s="10">
        <v>4974.3450000000003</v>
      </c>
      <c r="F32" s="10">
        <v>0.71835010121450105</v>
      </c>
    </row>
    <row r="33" spans="1:6" x14ac:dyDescent="0.2">
      <c r="A33" s="9" t="s">
        <v>516</v>
      </c>
      <c r="B33" s="9" t="s">
        <v>908</v>
      </c>
      <c r="C33" s="9" t="s">
        <v>364</v>
      </c>
      <c r="D33" s="9">
        <v>450</v>
      </c>
      <c r="E33" s="10">
        <v>4655.43</v>
      </c>
      <c r="F33" s="10">
        <v>0.67229526936652395</v>
      </c>
    </row>
    <row r="34" spans="1:6" x14ac:dyDescent="0.2">
      <c r="A34" s="9" t="s">
        <v>440</v>
      </c>
      <c r="B34" s="9" t="s">
        <v>909</v>
      </c>
      <c r="C34" s="9" t="s">
        <v>326</v>
      </c>
      <c r="D34" s="9">
        <v>9</v>
      </c>
      <c r="E34" s="10">
        <v>4630.9994999999999</v>
      </c>
      <c r="F34" s="10">
        <v>0.66876723660085902</v>
      </c>
    </row>
    <row r="35" spans="1:6" x14ac:dyDescent="0.2">
      <c r="A35" s="9" t="s">
        <v>125</v>
      </c>
      <c r="B35" s="9" t="s">
        <v>910</v>
      </c>
      <c r="C35" s="9" t="s">
        <v>126</v>
      </c>
      <c r="D35" s="9">
        <v>440</v>
      </c>
      <c r="E35" s="10">
        <v>4459.8927999999996</v>
      </c>
      <c r="F35" s="10">
        <v>0.64405754813665395</v>
      </c>
    </row>
    <row r="36" spans="1:6" x14ac:dyDescent="0.2">
      <c r="A36" s="29" t="s">
        <v>719</v>
      </c>
      <c r="B36" s="29" t="s">
        <v>911</v>
      </c>
      <c r="C36" s="29" t="s">
        <v>444</v>
      </c>
      <c r="D36" s="29">
        <v>400</v>
      </c>
      <c r="E36" s="30">
        <v>4000.8747155999999</v>
      </c>
      <c r="F36" s="30">
        <v>0.577770290741353</v>
      </c>
    </row>
    <row r="37" spans="1:6" x14ac:dyDescent="0.2">
      <c r="A37" s="9" t="s">
        <v>280</v>
      </c>
      <c r="B37" s="9" t="s">
        <v>912</v>
      </c>
      <c r="C37" s="9" t="s">
        <v>281</v>
      </c>
      <c r="D37" s="9">
        <v>400</v>
      </c>
      <c r="E37" s="10">
        <v>3977.6280000000002</v>
      </c>
      <c r="F37" s="10">
        <v>0.57441320945644703</v>
      </c>
    </row>
    <row r="38" spans="1:6" x14ac:dyDescent="0.2">
      <c r="A38" s="9" t="s">
        <v>422</v>
      </c>
      <c r="B38" s="9" t="s">
        <v>775</v>
      </c>
      <c r="C38" s="9" t="s">
        <v>116</v>
      </c>
      <c r="D38" s="9">
        <v>390</v>
      </c>
      <c r="E38" s="10">
        <v>3942.8921999999998</v>
      </c>
      <c r="F38" s="10">
        <v>0.56939697808412304</v>
      </c>
    </row>
    <row r="39" spans="1:6" x14ac:dyDescent="0.2">
      <c r="A39" s="9" t="s">
        <v>434</v>
      </c>
      <c r="B39" s="9" t="s">
        <v>913</v>
      </c>
      <c r="C39" s="9" t="s">
        <v>120</v>
      </c>
      <c r="D39" s="9">
        <v>400</v>
      </c>
      <c r="E39" s="10">
        <v>3883.6120000000001</v>
      </c>
      <c r="F39" s="10">
        <v>0.56083626553402499</v>
      </c>
    </row>
    <row r="40" spans="1:6" x14ac:dyDescent="0.2">
      <c r="A40" s="9" t="s">
        <v>537</v>
      </c>
      <c r="B40" s="9" t="s">
        <v>850</v>
      </c>
      <c r="C40" s="9" t="s">
        <v>281</v>
      </c>
      <c r="D40" s="9">
        <v>450</v>
      </c>
      <c r="E40" s="10">
        <v>3748.194</v>
      </c>
      <c r="F40" s="10">
        <v>0.54128041767741997</v>
      </c>
    </row>
    <row r="41" spans="1:6" x14ac:dyDescent="0.2">
      <c r="A41" s="9" t="s">
        <v>155</v>
      </c>
      <c r="B41" s="9" t="s">
        <v>914</v>
      </c>
      <c r="C41" s="9" t="s">
        <v>116</v>
      </c>
      <c r="D41" s="9">
        <v>360</v>
      </c>
      <c r="E41" s="10">
        <v>3633.7860000000001</v>
      </c>
      <c r="F41" s="10">
        <v>0.52475864478475798</v>
      </c>
    </row>
    <row r="42" spans="1:6" x14ac:dyDescent="0.2">
      <c r="A42" s="9" t="s">
        <v>369</v>
      </c>
      <c r="B42" s="9" t="s">
        <v>847</v>
      </c>
      <c r="C42" s="9" t="s">
        <v>330</v>
      </c>
      <c r="D42" s="9">
        <v>352</v>
      </c>
      <c r="E42" s="10">
        <v>3455.7283200000002</v>
      </c>
      <c r="F42" s="10">
        <v>0.49904515839609398</v>
      </c>
    </row>
    <row r="43" spans="1:6" x14ac:dyDescent="0.2">
      <c r="A43" s="9" t="s">
        <v>344</v>
      </c>
      <c r="B43" s="9" t="s">
        <v>915</v>
      </c>
      <c r="C43" s="9" t="s">
        <v>330</v>
      </c>
      <c r="D43" s="9">
        <v>350</v>
      </c>
      <c r="E43" s="10">
        <v>3455.3015</v>
      </c>
      <c r="F43" s="10">
        <v>0.49898352089604098</v>
      </c>
    </row>
    <row r="44" spans="1:6" x14ac:dyDescent="0.2">
      <c r="A44" s="9" t="s">
        <v>361</v>
      </c>
      <c r="B44" s="9" t="s">
        <v>761</v>
      </c>
      <c r="C44" s="9" t="s">
        <v>330</v>
      </c>
      <c r="D44" s="9">
        <v>331</v>
      </c>
      <c r="E44" s="10">
        <v>3298.1402699999999</v>
      </c>
      <c r="F44" s="10">
        <v>0.47628771160305899</v>
      </c>
    </row>
    <row r="45" spans="1:6" x14ac:dyDescent="0.2">
      <c r="A45" s="9" t="s">
        <v>341</v>
      </c>
      <c r="B45" s="9" t="s">
        <v>916</v>
      </c>
      <c r="C45" s="9" t="s">
        <v>330</v>
      </c>
      <c r="D45" s="9">
        <v>306</v>
      </c>
      <c r="E45" s="10">
        <v>3024.9813600000002</v>
      </c>
      <c r="F45" s="10">
        <v>0.43684056214998701</v>
      </c>
    </row>
    <row r="46" spans="1:6" x14ac:dyDescent="0.2">
      <c r="A46" s="9" t="s">
        <v>358</v>
      </c>
      <c r="B46" s="9" t="s">
        <v>858</v>
      </c>
      <c r="C46" s="9" t="s">
        <v>337</v>
      </c>
      <c r="D46" s="9">
        <v>300</v>
      </c>
      <c r="E46" s="10">
        <v>3023.3519999999999</v>
      </c>
      <c r="F46" s="10">
        <v>0.43660526465435401</v>
      </c>
    </row>
    <row r="47" spans="1:6" x14ac:dyDescent="0.2">
      <c r="A47" s="9" t="s">
        <v>442</v>
      </c>
      <c r="B47" s="9" t="s">
        <v>856</v>
      </c>
      <c r="C47" s="9" t="s">
        <v>126</v>
      </c>
      <c r="D47" s="9">
        <v>250</v>
      </c>
      <c r="E47" s="10">
        <v>2542.8175000000001</v>
      </c>
      <c r="F47" s="10">
        <v>0.36721080031541897</v>
      </c>
    </row>
    <row r="48" spans="1:6" x14ac:dyDescent="0.2">
      <c r="A48" s="9" t="s">
        <v>335</v>
      </c>
      <c r="B48" s="9" t="s">
        <v>786</v>
      </c>
      <c r="C48" s="9" t="s">
        <v>118</v>
      </c>
      <c r="D48" s="9">
        <v>250</v>
      </c>
      <c r="E48" s="10">
        <v>2501.2525000000001</v>
      </c>
      <c r="F48" s="10">
        <v>0.36120835738936902</v>
      </c>
    </row>
    <row r="49" spans="1:6" x14ac:dyDescent="0.2">
      <c r="A49" s="9" t="s">
        <v>160</v>
      </c>
      <c r="B49" s="9" t="s">
        <v>917</v>
      </c>
      <c r="C49" s="9" t="s">
        <v>161</v>
      </c>
      <c r="D49" s="9">
        <v>250</v>
      </c>
      <c r="E49" s="10">
        <v>2479.5650000000001</v>
      </c>
      <c r="F49" s="10">
        <v>0.35807644397763599</v>
      </c>
    </row>
    <row r="50" spans="1:6" x14ac:dyDescent="0.2">
      <c r="A50" s="9" t="s">
        <v>286</v>
      </c>
      <c r="B50" s="9" t="s">
        <v>855</v>
      </c>
      <c r="C50" s="9" t="s">
        <v>283</v>
      </c>
      <c r="D50" s="9">
        <v>200</v>
      </c>
      <c r="E50" s="10">
        <v>2049.58</v>
      </c>
      <c r="F50" s="10">
        <v>0.29598188313179202</v>
      </c>
    </row>
    <row r="51" spans="1:6" x14ac:dyDescent="0.2">
      <c r="A51" s="9" t="s">
        <v>228</v>
      </c>
      <c r="B51" s="9" t="s">
        <v>918</v>
      </c>
      <c r="C51" s="9" t="s">
        <v>118</v>
      </c>
      <c r="D51" s="9">
        <v>20</v>
      </c>
      <c r="E51" s="10">
        <v>2016.002</v>
      </c>
      <c r="F51" s="10">
        <v>0.29113285080721901</v>
      </c>
    </row>
    <row r="52" spans="1:6" x14ac:dyDescent="0.2">
      <c r="A52" s="9" t="s">
        <v>435</v>
      </c>
      <c r="B52" s="9" t="s">
        <v>919</v>
      </c>
      <c r="C52" s="9" t="s">
        <v>326</v>
      </c>
      <c r="D52" s="9">
        <v>2000</v>
      </c>
      <c r="E52" s="10">
        <v>1990.6079999999999</v>
      </c>
      <c r="F52" s="10">
        <v>0.28746567804975198</v>
      </c>
    </row>
    <row r="53" spans="1:6" x14ac:dyDescent="0.2">
      <c r="A53" s="9" t="s">
        <v>460</v>
      </c>
      <c r="B53" s="9" t="s">
        <v>920</v>
      </c>
      <c r="C53" s="9" t="s">
        <v>326</v>
      </c>
      <c r="D53" s="9">
        <v>2000</v>
      </c>
      <c r="E53" s="10">
        <v>1990.2660000000001</v>
      </c>
      <c r="F53" s="10">
        <v>0.28741628949012998</v>
      </c>
    </row>
    <row r="54" spans="1:6" x14ac:dyDescent="0.2">
      <c r="A54" s="9" t="s">
        <v>262</v>
      </c>
      <c r="B54" s="9" t="s">
        <v>921</v>
      </c>
      <c r="C54" s="9" t="s">
        <v>118</v>
      </c>
      <c r="D54" s="9">
        <v>178</v>
      </c>
      <c r="E54" s="10">
        <v>1755.43956</v>
      </c>
      <c r="F54" s="10">
        <v>0.25350477009574901</v>
      </c>
    </row>
    <row r="55" spans="1:6" x14ac:dyDescent="0.2">
      <c r="A55" s="9" t="s">
        <v>366</v>
      </c>
      <c r="B55" s="9" t="s">
        <v>922</v>
      </c>
      <c r="C55" s="9" t="s">
        <v>330</v>
      </c>
      <c r="D55" s="9">
        <v>176</v>
      </c>
      <c r="E55" s="10">
        <v>1748.1815999999999</v>
      </c>
      <c r="F55" s="10">
        <v>0.25245664088464498</v>
      </c>
    </row>
    <row r="56" spans="1:6" x14ac:dyDescent="0.2">
      <c r="A56" s="9" t="s">
        <v>367</v>
      </c>
      <c r="B56" s="9" t="s">
        <v>923</v>
      </c>
      <c r="C56" s="9" t="s">
        <v>330</v>
      </c>
      <c r="D56" s="9">
        <v>176</v>
      </c>
      <c r="E56" s="10">
        <v>1745.09104</v>
      </c>
      <c r="F56" s="10">
        <v>0.25201033004597001</v>
      </c>
    </row>
    <row r="57" spans="1:6" x14ac:dyDescent="0.2">
      <c r="A57" s="9" t="s">
        <v>448</v>
      </c>
      <c r="B57" s="9" t="s">
        <v>924</v>
      </c>
      <c r="C57" s="9" t="s">
        <v>120</v>
      </c>
      <c r="D57" s="9">
        <v>160</v>
      </c>
      <c r="E57" s="10">
        <v>1640.3440000000001</v>
      </c>
      <c r="F57" s="10">
        <v>0.23688370598070699</v>
      </c>
    </row>
    <row r="58" spans="1:6" x14ac:dyDescent="0.2">
      <c r="A58" s="9" t="s">
        <v>462</v>
      </c>
      <c r="B58" s="9" t="s">
        <v>859</v>
      </c>
      <c r="C58" s="9" t="s">
        <v>161</v>
      </c>
      <c r="D58" s="9">
        <v>150</v>
      </c>
      <c r="E58" s="10">
        <v>1547.3219999999999</v>
      </c>
      <c r="F58" s="10">
        <v>0.22345030658537399</v>
      </c>
    </row>
    <row r="59" spans="1:6" x14ac:dyDescent="0.2">
      <c r="A59" s="9" t="s">
        <v>284</v>
      </c>
      <c r="B59" s="9" t="s">
        <v>925</v>
      </c>
      <c r="C59" s="9" t="s">
        <v>118</v>
      </c>
      <c r="D59" s="9">
        <v>150</v>
      </c>
      <c r="E59" s="10">
        <v>1522.8795</v>
      </c>
      <c r="F59" s="10">
        <v>0.219920540887793</v>
      </c>
    </row>
    <row r="60" spans="1:6" x14ac:dyDescent="0.2">
      <c r="A60" s="9" t="s">
        <v>275</v>
      </c>
      <c r="B60" s="9" t="s">
        <v>926</v>
      </c>
      <c r="C60" s="9" t="s">
        <v>112</v>
      </c>
      <c r="D60" s="9">
        <v>150</v>
      </c>
      <c r="E60" s="10">
        <v>1503.6224999999999</v>
      </c>
      <c r="F60" s="10">
        <v>0.217139618394663</v>
      </c>
    </row>
    <row r="61" spans="1:6" x14ac:dyDescent="0.2">
      <c r="A61" s="9" t="s">
        <v>463</v>
      </c>
      <c r="B61" s="9" t="s">
        <v>927</v>
      </c>
      <c r="C61" s="9" t="s">
        <v>161</v>
      </c>
      <c r="D61" s="9">
        <v>110</v>
      </c>
      <c r="E61" s="10">
        <v>1135.2759000000001</v>
      </c>
      <c r="F61" s="10">
        <v>0.163946320102724</v>
      </c>
    </row>
    <row r="62" spans="1:6" x14ac:dyDescent="0.2">
      <c r="A62" s="9" t="s">
        <v>538</v>
      </c>
      <c r="B62" s="9" t="s">
        <v>928</v>
      </c>
      <c r="C62" s="9" t="s">
        <v>178</v>
      </c>
      <c r="D62" s="9">
        <v>1000</v>
      </c>
      <c r="E62" s="10">
        <v>1005.571</v>
      </c>
      <c r="F62" s="10">
        <v>0.14521550669050201</v>
      </c>
    </row>
    <row r="63" spans="1:6" x14ac:dyDescent="0.2">
      <c r="A63" s="9" t="s">
        <v>360</v>
      </c>
      <c r="B63" s="9" t="s">
        <v>769</v>
      </c>
      <c r="C63" s="9" t="s">
        <v>123</v>
      </c>
      <c r="D63" s="9">
        <v>100</v>
      </c>
      <c r="E63" s="10">
        <v>983.83699999999999</v>
      </c>
      <c r="F63" s="10">
        <v>0.14207687816759201</v>
      </c>
    </row>
    <row r="64" spans="1:6" x14ac:dyDescent="0.2">
      <c r="A64" s="9" t="s">
        <v>452</v>
      </c>
      <c r="B64" s="9" t="s">
        <v>865</v>
      </c>
      <c r="C64" s="9" t="s">
        <v>123</v>
      </c>
      <c r="D64" s="9">
        <v>100</v>
      </c>
      <c r="E64" s="10">
        <v>967.28200000000004</v>
      </c>
      <c r="F64" s="10">
        <v>0.13968615417767899</v>
      </c>
    </row>
    <row r="65" spans="1:6" x14ac:dyDescent="0.2">
      <c r="A65" s="9" t="s">
        <v>446</v>
      </c>
      <c r="B65" s="9" t="s">
        <v>929</v>
      </c>
      <c r="C65" s="9" t="s">
        <v>339</v>
      </c>
      <c r="D65" s="9">
        <v>90</v>
      </c>
      <c r="E65" s="10">
        <v>932.63850000000002</v>
      </c>
      <c r="F65" s="10">
        <v>0.13468325194001199</v>
      </c>
    </row>
    <row r="66" spans="1:6" x14ac:dyDescent="0.2">
      <c r="A66" s="9" t="s">
        <v>192</v>
      </c>
      <c r="B66" s="9" t="s">
        <v>930</v>
      </c>
      <c r="C66" s="9" t="s">
        <v>118</v>
      </c>
      <c r="D66" s="9">
        <v>54</v>
      </c>
      <c r="E66" s="10">
        <v>530.67960000000005</v>
      </c>
      <c r="F66" s="10">
        <v>7.6635968026437795E-2</v>
      </c>
    </row>
    <row r="67" spans="1:6" x14ac:dyDescent="0.2">
      <c r="A67" s="9" t="s">
        <v>156</v>
      </c>
      <c r="B67" s="9" t="s">
        <v>764</v>
      </c>
      <c r="C67" s="9" t="s">
        <v>157</v>
      </c>
      <c r="D67" s="9">
        <v>40</v>
      </c>
      <c r="E67" s="10">
        <v>401.90280000000001</v>
      </c>
      <c r="F67" s="10">
        <v>5.8039182456864402E-2</v>
      </c>
    </row>
    <row r="68" spans="1:6" x14ac:dyDescent="0.2">
      <c r="A68" s="9" t="s">
        <v>450</v>
      </c>
      <c r="B68" s="9" t="s">
        <v>931</v>
      </c>
      <c r="C68" s="9" t="s">
        <v>451</v>
      </c>
      <c r="D68" s="9">
        <v>40</v>
      </c>
      <c r="E68" s="10">
        <v>390.07319999999999</v>
      </c>
      <c r="F68" s="10">
        <v>5.63308581735011E-2</v>
      </c>
    </row>
    <row r="69" spans="1:6" x14ac:dyDescent="0.2">
      <c r="A69" s="9" t="s">
        <v>239</v>
      </c>
      <c r="B69" s="9" t="s">
        <v>866</v>
      </c>
      <c r="C69" s="9" t="s">
        <v>118</v>
      </c>
      <c r="D69" s="9">
        <v>26</v>
      </c>
      <c r="E69" s="10">
        <v>253.14094</v>
      </c>
      <c r="F69" s="10">
        <v>3.6556334526562602E-2</v>
      </c>
    </row>
    <row r="70" spans="1:6" x14ac:dyDescent="0.2">
      <c r="A70" s="9" t="s">
        <v>256</v>
      </c>
      <c r="B70" s="9" t="s">
        <v>932</v>
      </c>
      <c r="C70" s="9" t="s">
        <v>118</v>
      </c>
      <c r="D70" s="9">
        <v>17</v>
      </c>
      <c r="E70" s="36">
        <v>168.44399000000001</v>
      </c>
      <c r="F70" s="36">
        <v>2.4325163868906201E-2</v>
      </c>
    </row>
    <row r="71" spans="1:6" x14ac:dyDescent="0.2">
      <c r="A71" s="8" t="s">
        <v>105</v>
      </c>
      <c r="B71" s="9"/>
      <c r="C71" s="9"/>
      <c r="D71" s="9"/>
      <c r="E71" s="37">
        <f>SUM(E8:E70)</f>
        <v>307965.82124799985</v>
      </c>
      <c r="F71" s="37">
        <f>SUM(F8:F70)</f>
        <v>44.473650071337573</v>
      </c>
    </row>
    <row r="72" spans="1:6" x14ac:dyDescent="0.2">
      <c r="A72" s="9"/>
      <c r="B72" s="9"/>
      <c r="C72" s="9"/>
      <c r="D72" s="9"/>
      <c r="E72" s="36"/>
      <c r="F72" s="36"/>
    </row>
    <row r="73" spans="1:6" x14ac:dyDescent="0.2">
      <c r="A73" s="8" t="s">
        <v>128</v>
      </c>
      <c r="B73" s="9"/>
      <c r="C73" s="9"/>
      <c r="D73" s="9"/>
      <c r="E73" s="36"/>
      <c r="F73" s="36"/>
    </row>
    <row r="74" spans="1:6" x14ac:dyDescent="0.2">
      <c r="A74" s="9" t="s">
        <v>389</v>
      </c>
      <c r="B74" s="9" t="s">
        <v>824</v>
      </c>
      <c r="C74" s="9" t="s">
        <v>301</v>
      </c>
      <c r="D74" s="9">
        <v>2750</v>
      </c>
      <c r="E74" s="36">
        <v>42300.362500000003</v>
      </c>
      <c r="F74" s="36">
        <v>6.10863735492513</v>
      </c>
    </row>
    <row r="75" spans="1:6" x14ac:dyDescent="0.2">
      <c r="A75" s="9" t="s">
        <v>534</v>
      </c>
      <c r="B75" s="9" t="s">
        <v>933</v>
      </c>
      <c r="C75" s="9" t="s">
        <v>130</v>
      </c>
      <c r="D75" s="9">
        <v>2795</v>
      </c>
      <c r="E75" s="36">
        <v>27856.73085</v>
      </c>
      <c r="F75" s="36">
        <v>4.0228181651257797</v>
      </c>
    </row>
    <row r="76" spans="1:6" x14ac:dyDescent="0.2">
      <c r="A76" s="9" t="s">
        <v>508</v>
      </c>
      <c r="B76" s="9" t="s">
        <v>934</v>
      </c>
      <c r="C76" s="9" t="s">
        <v>301</v>
      </c>
      <c r="D76" s="9">
        <v>170</v>
      </c>
      <c r="E76" s="36">
        <v>23587.075000000001</v>
      </c>
      <c r="F76" s="36">
        <v>3.4062329238530902</v>
      </c>
    </row>
    <row r="77" spans="1:6" x14ac:dyDescent="0.2">
      <c r="A77" s="9" t="s">
        <v>374</v>
      </c>
      <c r="B77" s="9" t="s">
        <v>875</v>
      </c>
      <c r="C77" s="9" t="s">
        <v>375</v>
      </c>
      <c r="D77" s="9">
        <v>1700</v>
      </c>
      <c r="E77" s="36">
        <v>16948.303</v>
      </c>
      <c r="F77" s="36">
        <v>2.4475212667123101</v>
      </c>
    </row>
    <row r="78" spans="1:6" x14ac:dyDescent="0.2">
      <c r="A78" s="9" t="s">
        <v>503</v>
      </c>
      <c r="B78" s="9" t="s">
        <v>869</v>
      </c>
      <c r="C78" s="9" t="s">
        <v>504</v>
      </c>
      <c r="D78" s="9">
        <v>130</v>
      </c>
      <c r="E78" s="36">
        <v>15030.834000000001</v>
      </c>
      <c r="F78" s="36">
        <v>2.1706176642831099</v>
      </c>
    </row>
    <row r="79" spans="1:6" x14ac:dyDescent="0.2">
      <c r="A79" s="9" t="s">
        <v>497</v>
      </c>
      <c r="B79" s="9" t="s">
        <v>877</v>
      </c>
      <c r="C79" s="9" t="s">
        <v>309</v>
      </c>
      <c r="D79" s="9">
        <v>1400</v>
      </c>
      <c r="E79" s="36">
        <v>13874.868</v>
      </c>
      <c r="F79" s="36">
        <v>2.0036834662931202</v>
      </c>
    </row>
    <row r="80" spans="1:6" x14ac:dyDescent="0.2">
      <c r="A80" s="9" t="s">
        <v>397</v>
      </c>
      <c r="B80" s="9" t="s">
        <v>827</v>
      </c>
      <c r="C80" s="9" t="s">
        <v>387</v>
      </c>
      <c r="D80" s="9">
        <v>1300</v>
      </c>
      <c r="E80" s="36">
        <v>13009.9796671</v>
      </c>
      <c r="F80" s="36">
        <v>1.8787840832631999</v>
      </c>
    </row>
    <row r="81" spans="1:6" x14ac:dyDescent="0.2">
      <c r="A81" s="9" t="s">
        <v>527</v>
      </c>
      <c r="B81" s="9" t="s">
        <v>874</v>
      </c>
      <c r="C81" s="9" t="s">
        <v>375</v>
      </c>
      <c r="D81" s="9">
        <v>1200</v>
      </c>
      <c r="E81" s="36">
        <v>11989.824000000001</v>
      </c>
      <c r="F81" s="36">
        <v>1.73146239031351</v>
      </c>
    </row>
    <row r="82" spans="1:6" x14ac:dyDescent="0.2">
      <c r="A82" s="9" t="s">
        <v>526</v>
      </c>
      <c r="B82" s="9" t="s">
        <v>935</v>
      </c>
      <c r="C82" s="9" t="s">
        <v>159</v>
      </c>
      <c r="D82" s="9">
        <v>1200</v>
      </c>
      <c r="E82" s="36">
        <v>11694.407999999999</v>
      </c>
      <c r="F82" s="36">
        <v>1.6888010723911699</v>
      </c>
    </row>
    <row r="83" spans="1:6" x14ac:dyDescent="0.2">
      <c r="A83" s="9" t="s">
        <v>479</v>
      </c>
      <c r="B83" s="9" t="s">
        <v>873</v>
      </c>
      <c r="C83" s="9" t="s">
        <v>326</v>
      </c>
      <c r="D83" s="9">
        <v>1190</v>
      </c>
      <c r="E83" s="36">
        <v>11637.938200000001</v>
      </c>
      <c r="F83" s="36">
        <v>1.68064621249594</v>
      </c>
    </row>
    <row r="84" spans="1:6" x14ac:dyDescent="0.2">
      <c r="A84" s="9" t="s">
        <v>539</v>
      </c>
      <c r="B84" s="9" t="s">
        <v>936</v>
      </c>
      <c r="C84" s="9" t="s">
        <v>307</v>
      </c>
      <c r="D84" s="9">
        <v>1000</v>
      </c>
      <c r="E84" s="36">
        <v>9854.85</v>
      </c>
      <c r="F84" s="36">
        <v>1.42314867484136</v>
      </c>
    </row>
    <row r="85" spans="1:6" x14ac:dyDescent="0.2">
      <c r="A85" s="9" t="s">
        <v>532</v>
      </c>
      <c r="B85" s="9" t="s">
        <v>937</v>
      </c>
      <c r="C85" s="9" t="s">
        <v>292</v>
      </c>
      <c r="D85" s="9">
        <v>1000</v>
      </c>
      <c r="E85" s="36">
        <v>9191.39</v>
      </c>
      <c r="F85" s="36">
        <v>1.3273377573935801</v>
      </c>
    </row>
    <row r="86" spans="1:6" x14ac:dyDescent="0.2">
      <c r="A86" s="9" t="s">
        <v>475</v>
      </c>
      <c r="B86" s="9" t="s">
        <v>938</v>
      </c>
      <c r="C86" s="9" t="s">
        <v>375</v>
      </c>
      <c r="D86" s="9">
        <v>900</v>
      </c>
      <c r="E86" s="36">
        <v>8998.3889999999992</v>
      </c>
      <c r="F86" s="36">
        <v>1.2994662913242701</v>
      </c>
    </row>
    <row r="87" spans="1:6" x14ac:dyDescent="0.2">
      <c r="A87" s="9" t="s">
        <v>473</v>
      </c>
      <c r="B87" s="9" t="s">
        <v>939</v>
      </c>
      <c r="C87" s="9" t="s">
        <v>292</v>
      </c>
      <c r="D87" s="9">
        <v>9000</v>
      </c>
      <c r="E87" s="36">
        <v>8918.6579999999994</v>
      </c>
      <c r="F87" s="36">
        <v>1.28795225843755</v>
      </c>
    </row>
    <row r="88" spans="1:6" x14ac:dyDescent="0.2">
      <c r="A88" s="9" t="s">
        <v>485</v>
      </c>
      <c r="B88" s="9" t="s">
        <v>940</v>
      </c>
      <c r="C88" s="9" t="s">
        <v>292</v>
      </c>
      <c r="D88" s="9">
        <v>9000</v>
      </c>
      <c r="E88" s="36">
        <v>8909.1540000000005</v>
      </c>
      <c r="F88" s="36">
        <v>1.2865797763596201</v>
      </c>
    </row>
    <row r="89" spans="1:6" x14ac:dyDescent="0.2">
      <c r="A89" s="9" t="s">
        <v>548</v>
      </c>
      <c r="B89" s="9" t="s">
        <v>941</v>
      </c>
      <c r="C89" s="9" t="s">
        <v>326</v>
      </c>
      <c r="D89" s="9">
        <v>650</v>
      </c>
      <c r="E89" s="36">
        <v>8205.8794999999991</v>
      </c>
      <c r="F89" s="36">
        <v>1.1850192074291199</v>
      </c>
    </row>
    <row r="90" spans="1:6" x14ac:dyDescent="0.2">
      <c r="A90" s="9" t="s">
        <v>390</v>
      </c>
      <c r="B90" s="9" t="s">
        <v>942</v>
      </c>
      <c r="C90" s="9" t="s">
        <v>326</v>
      </c>
      <c r="D90" s="9">
        <v>700</v>
      </c>
      <c r="E90" s="36">
        <v>7852.8450000000003</v>
      </c>
      <c r="F90" s="36">
        <v>1.13403714470383</v>
      </c>
    </row>
    <row r="91" spans="1:6" x14ac:dyDescent="0.2">
      <c r="A91" s="9" t="s">
        <v>540</v>
      </c>
      <c r="B91" s="9" t="s">
        <v>943</v>
      </c>
      <c r="C91" s="9" t="s">
        <v>307</v>
      </c>
      <c r="D91" s="9">
        <v>750</v>
      </c>
      <c r="E91" s="36">
        <v>7540.98</v>
      </c>
      <c r="F91" s="36">
        <v>1.08900041035685</v>
      </c>
    </row>
    <row r="92" spans="1:6" x14ac:dyDescent="0.2">
      <c r="A92" s="9" t="s">
        <v>541</v>
      </c>
      <c r="B92" s="9" t="s">
        <v>944</v>
      </c>
      <c r="C92" s="9" t="s">
        <v>307</v>
      </c>
      <c r="D92" s="9">
        <v>644</v>
      </c>
      <c r="E92" s="36">
        <v>6476.8947600000001</v>
      </c>
      <c r="F92" s="36">
        <v>0.93533480416048098</v>
      </c>
    </row>
    <row r="93" spans="1:6" x14ac:dyDescent="0.2">
      <c r="A93" s="9" t="s">
        <v>542</v>
      </c>
      <c r="B93" s="9" t="s">
        <v>945</v>
      </c>
      <c r="C93" s="9" t="s">
        <v>307</v>
      </c>
      <c r="D93" s="9">
        <v>600</v>
      </c>
      <c r="E93" s="36">
        <v>6017.2259999999997</v>
      </c>
      <c r="F93" s="36">
        <v>0.868953582055632</v>
      </c>
    </row>
    <row r="94" spans="1:6" x14ac:dyDescent="0.2">
      <c r="A94" s="9" t="s">
        <v>543</v>
      </c>
      <c r="B94" s="9" t="s">
        <v>946</v>
      </c>
      <c r="C94" s="9" t="s">
        <v>292</v>
      </c>
      <c r="D94" s="9">
        <v>597</v>
      </c>
      <c r="E94" s="36">
        <v>5989.3428000000004</v>
      </c>
      <c r="F94" s="36">
        <v>0.86492694145426996</v>
      </c>
    </row>
    <row r="95" spans="1:6" x14ac:dyDescent="0.2">
      <c r="A95" s="9" t="s">
        <v>544</v>
      </c>
      <c r="B95" s="9" t="s">
        <v>831</v>
      </c>
      <c r="C95" s="9" t="s">
        <v>292</v>
      </c>
      <c r="D95" s="9">
        <v>6000</v>
      </c>
      <c r="E95" s="36">
        <v>5987.1959999999999</v>
      </c>
      <c r="F95" s="36">
        <v>0.86461691993439405</v>
      </c>
    </row>
    <row r="96" spans="1:6" x14ac:dyDescent="0.2">
      <c r="A96" s="9" t="s">
        <v>300</v>
      </c>
      <c r="B96" s="9" t="s">
        <v>883</v>
      </c>
      <c r="C96" s="9" t="s">
        <v>301</v>
      </c>
      <c r="D96" s="9">
        <v>580</v>
      </c>
      <c r="E96" s="36">
        <v>5747.0054</v>
      </c>
      <c r="F96" s="36">
        <v>0.82993075686754403</v>
      </c>
    </row>
    <row r="97" spans="1:6" x14ac:dyDescent="0.2">
      <c r="A97" s="9" t="s">
        <v>396</v>
      </c>
      <c r="B97" s="9" t="s">
        <v>890</v>
      </c>
      <c r="C97" s="9" t="s">
        <v>108</v>
      </c>
      <c r="D97" s="9">
        <v>50</v>
      </c>
      <c r="E97" s="36">
        <v>5469.9350000000004</v>
      </c>
      <c r="F97" s="36">
        <v>0.78991874525927297</v>
      </c>
    </row>
    <row r="98" spans="1:6" x14ac:dyDescent="0.2">
      <c r="A98" s="9" t="s">
        <v>499</v>
      </c>
      <c r="B98" s="9" t="s">
        <v>829</v>
      </c>
      <c r="C98" s="9" t="s">
        <v>292</v>
      </c>
      <c r="D98" s="9">
        <v>530</v>
      </c>
      <c r="E98" s="36">
        <v>5260.6103999999996</v>
      </c>
      <c r="F98" s="36">
        <v>0.75968997190385001</v>
      </c>
    </row>
    <row r="99" spans="1:6" x14ac:dyDescent="0.2">
      <c r="A99" s="9" t="s">
        <v>545</v>
      </c>
      <c r="B99" s="9" t="s">
        <v>947</v>
      </c>
      <c r="C99" s="9" t="s">
        <v>478</v>
      </c>
      <c r="D99" s="9">
        <v>500</v>
      </c>
      <c r="E99" s="36">
        <v>5215.6049999999996</v>
      </c>
      <c r="F99" s="36">
        <v>0.75319069739731703</v>
      </c>
    </row>
    <row r="100" spans="1:6" x14ac:dyDescent="0.2">
      <c r="A100" s="9" t="s">
        <v>533</v>
      </c>
      <c r="B100" s="9" t="s">
        <v>821</v>
      </c>
      <c r="C100" s="9" t="s">
        <v>387</v>
      </c>
      <c r="D100" s="9">
        <v>500</v>
      </c>
      <c r="E100" s="36">
        <v>5002.9562500000002</v>
      </c>
      <c r="F100" s="36">
        <v>0.722481880239352</v>
      </c>
    </row>
    <row r="101" spans="1:6" x14ac:dyDescent="0.2">
      <c r="A101" s="9" t="s">
        <v>385</v>
      </c>
      <c r="B101" s="9" t="s">
        <v>948</v>
      </c>
      <c r="C101" s="9" t="s">
        <v>301</v>
      </c>
      <c r="D101" s="9">
        <v>34</v>
      </c>
      <c r="E101" s="36">
        <v>4780.9372000000003</v>
      </c>
      <c r="F101" s="36">
        <v>0.69041988875322702</v>
      </c>
    </row>
    <row r="102" spans="1:6" x14ac:dyDescent="0.2">
      <c r="A102" s="9" t="s">
        <v>530</v>
      </c>
      <c r="B102" s="9" t="s">
        <v>949</v>
      </c>
      <c r="C102" s="9" t="s">
        <v>292</v>
      </c>
      <c r="D102" s="9">
        <v>422</v>
      </c>
      <c r="E102" s="36">
        <v>4240.8932199999999</v>
      </c>
      <c r="F102" s="36">
        <v>0.61243160131170804</v>
      </c>
    </row>
    <row r="103" spans="1:6" x14ac:dyDescent="0.2">
      <c r="A103" s="9" t="s">
        <v>529</v>
      </c>
      <c r="B103" s="9" t="s">
        <v>950</v>
      </c>
      <c r="C103" s="9" t="s">
        <v>307</v>
      </c>
      <c r="D103" s="9">
        <v>370</v>
      </c>
      <c r="E103" s="36">
        <v>3725.4005000000002</v>
      </c>
      <c r="F103" s="36">
        <v>0.53798878570737496</v>
      </c>
    </row>
    <row r="104" spans="1:6" x14ac:dyDescent="0.2">
      <c r="A104" s="9" t="s">
        <v>546</v>
      </c>
      <c r="B104" s="9" t="s">
        <v>887</v>
      </c>
      <c r="C104" s="9" t="s">
        <v>292</v>
      </c>
      <c r="D104" s="9">
        <v>338</v>
      </c>
      <c r="E104" s="36">
        <v>3389.34908</v>
      </c>
      <c r="F104" s="36">
        <v>0.489459266429907</v>
      </c>
    </row>
    <row r="105" spans="1:6" x14ac:dyDescent="0.2">
      <c r="A105" s="9" t="s">
        <v>382</v>
      </c>
      <c r="B105" s="9" t="s">
        <v>951</v>
      </c>
      <c r="C105" s="9" t="s">
        <v>292</v>
      </c>
      <c r="D105" s="9">
        <v>323</v>
      </c>
      <c r="E105" s="36">
        <v>3244.6060600000001</v>
      </c>
      <c r="F105" s="36">
        <v>0.46855678317490701</v>
      </c>
    </row>
    <row r="106" spans="1:6" x14ac:dyDescent="0.2">
      <c r="A106" s="9" t="s">
        <v>495</v>
      </c>
      <c r="B106" s="9" t="s">
        <v>952</v>
      </c>
      <c r="C106" s="9" t="s">
        <v>307</v>
      </c>
      <c r="D106" s="9">
        <v>320</v>
      </c>
      <c r="E106" s="36">
        <v>3220.4416000000001</v>
      </c>
      <c r="F106" s="36">
        <v>0.46506716950983301</v>
      </c>
    </row>
    <row r="107" spans="1:6" x14ac:dyDescent="0.2">
      <c r="A107" s="9" t="s">
        <v>380</v>
      </c>
      <c r="B107" s="9" t="s">
        <v>892</v>
      </c>
      <c r="C107" s="9" t="s">
        <v>381</v>
      </c>
      <c r="D107" s="9">
        <v>300</v>
      </c>
      <c r="E107" s="36">
        <v>2971.2269999999999</v>
      </c>
      <c r="F107" s="36">
        <v>0.42907784164171497</v>
      </c>
    </row>
    <row r="108" spans="1:6" x14ac:dyDescent="0.2">
      <c r="A108" s="9" t="s">
        <v>547</v>
      </c>
      <c r="B108" s="9" t="s">
        <v>886</v>
      </c>
      <c r="C108" s="9" t="s">
        <v>307</v>
      </c>
      <c r="D108" s="9">
        <v>280</v>
      </c>
      <c r="E108" s="36">
        <v>2812.8352</v>
      </c>
      <c r="F108" s="36">
        <v>0.40620432451301802</v>
      </c>
    </row>
    <row r="109" spans="1:6" x14ac:dyDescent="0.2">
      <c r="A109" s="9" t="s">
        <v>528</v>
      </c>
      <c r="B109" s="9" t="s">
        <v>953</v>
      </c>
      <c r="C109" s="9" t="s">
        <v>298</v>
      </c>
      <c r="D109" s="9">
        <v>2500</v>
      </c>
      <c r="E109" s="36">
        <v>2483.2775000000001</v>
      </c>
      <c r="F109" s="36">
        <v>0.35861256978932698</v>
      </c>
    </row>
    <row r="110" spans="1:6" x14ac:dyDescent="0.2">
      <c r="A110" s="9" t="s">
        <v>507</v>
      </c>
      <c r="B110" s="9" t="s">
        <v>879</v>
      </c>
      <c r="C110" s="9" t="s">
        <v>378</v>
      </c>
      <c r="D110" s="9">
        <v>15</v>
      </c>
      <c r="E110" s="36">
        <v>2078.337</v>
      </c>
      <c r="F110" s="36">
        <v>0.30013471005887998</v>
      </c>
    </row>
    <row r="111" spans="1:6" x14ac:dyDescent="0.2">
      <c r="A111" s="9" t="s">
        <v>474</v>
      </c>
      <c r="B111" s="9" t="s">
        <v>891</v>
      </c>
      <c r="C111" s="9" t="s">
        <v>292</v>
      </c>
      <c r="D111" s="9">
        <v>200</v>
      </c>
      <c r="E111" s="36">
        <v>1997.348</v>
      </c>
      <c r="F111" s="36">
        <v>0.28843900814289702</v>
      </c>
    </row>
    <row r="112" spans="1:6" x14ac:dyDescent="0.2">
      <c r="A112" s="9" t="s">
        <v>549</v>
      </c>
      <c r="B112" s="9" t="s">
        <v>835</v>
      </c>
      <c r="C112" s="9" t="s">
        <v>307</v>
      </c>
      <c r="D112" s="9">
        <v>200</v>
      </c>
      <c r="E112" s="36">
        <v>1973.5840000000001</v>
      </c>
      <c r="F112" s="36">
        <v>0.285007225304099</v>
      </c>
    </row>
    <row r="113" spans="1:10" x14ac:dyDescent="0.2">
      <c r="A113" s="9" t="s">
        <v>501</v>
      </c>
      <c r="B113" s="9" t="s">
        <v>870</v>
      </c>
      <c r="C113" s="9" t="s">
        <v>194</v>
      </c>
      <c r="D113" s="9">
        <v>160</v>
      </c>
      <c r="E113" s="36">
        <v>1770.3743999999999</v>
      </c>
      <c r="F113" s="36">
        <v>0.25566152517116503</v>
      </c>
    </row>
    <row r="114" spans="1:10" x14ac:dyDescent="0.2">
      <c r="A114" s="9" t="s">
        <v>383</v>
      </c>
      <c r="B114" s="9" t="s">
        <v>889</v>
      </c>
      <c r="C114" s="9" t="s">
        <v>183</v>
      </c>
      <c r="D114" s="9">
        <v>160</v>
      </c>
      <c r="E114" s="36">
        <v>1577.0175999999999</v>
      </c>
      <c r="F114" s="36">
        <v>0.22773867767053699</v>
      </c>
    </row>
    <row r="115" spans="1:10" x14ac:dyDescent="0.2">
      <c r="A115" s="9" t="s">
        <v>384</v>
      </c>
      <c r="B115" s="9" t="s">
        <v>888</v>
      </c>
      <c r="C115" s="9" t="s">
        <v>292</v>
      </c>
      <c r="D115" s="9">
        <v>130</v>
      </c>
      <c r="E115" s="36">
        <v>1294.2630999999999</v>
      </c>
      <c r="F115" s="36">
        <v>0.18690581953668101</v>
      </c>
    </row>
    <row r="116" spans="1:10" x14ac:dyDescent="0.2">
      <c r="A116" s="9" t="s">
        <v>500</v>
      </c>
      <c r="B116" s="9" t="s">
        <v>834</v>
      </c>
      <c r="C116" s="9" t="s">
        <v>387</v>
      </c>
      <c r="D116" s="9">
        <v>120</v>
      </c>
      <c r="E116" s="36">
        <v>1204.1892</v>
      </c>
      <c r="F116" s="36">
        <v>0.17389815818995399</v>
      </c>
    </row>
    <row r="117" spans="1:10" x14ac:dyDescent="0.2">
      <c r="A117" s="9" t="s">
        <v>398</v>
      </c>
      <c r="B117" s="9" t="s">
        <v>954</v>
      </c>
      <c r="C117" s="9" t="s">
        <v>326</v>
      </c>
      <c r="D117" s="9">
        <v>100</v>
      </c>
      <c r="E117" s="36">
        <v>1188.4549999999999</v>
      </c>
      <c r="F117" s="36">
        <v>0.17162596674313499</v>
      </c>
    </row>
    <row r="118" spans="1:10" x14ac:dyDescent="0.2">
      <c r="A118" s="9" t="s">
        <v>531</v>
      </c>
      <c r="B118" s="9" t="s">
        <v>955</v>
      </c>
      <c r="C118" s="9" t="s">
        <v>159</v>
      </c>
      <c r="D118" s="9">
        <v>110</v>
      </c>
      <c r="E118" s="36">
        <v>1069.3177000000001</v>
      </c>
      <c r="F118" s="36">
        <v>0.15442123094105001</v>
      </c>
    </row>
    <row r="119" spans="1:10" x14ac:dyDescent="0.2">
      <c r="A119" s="9" t="s">
        <v>477</v>
      </c>
      <c r="B119" s="9" t="s">
        <v>956</v>
      </c>
      <c r="C119" s="9" t="s">
        <v>478</v>
      </c>
      <c r="D119" s="9">
        <v>90</v>
      </c>
      <c r="E119" s="36">
        <v>938.80889999999999</v>
      </c>
      <c r="F119" s="36">
        <v>0.13557432553151699</v>
      </c>
    </row>
    <row r="120" spans="1:10" x14ac:dyDescent="0.2">
      <c r="A120" s="9" t="s">
        <v>306</v>
      </c>
      <c r="B120" s="9" t="s">
        <v>957</v>
      </c>
      <c r="C120" s="9" t="s">
        <v>307</v>
      </c>
      <c r="D120" s="9">
        <v>170</v>
      </c>
      <c r="E120" s="36">
        <v>567.26033500000005</v>
      </c>
      <c r="F120" s="36">
        <v>8.1918628294222001E-2</v>
      </c>
    </row>
    <row r="121" spans="1:10" x14ac:dyDescent="0.2">
      <c r="A121" s="9" t="s">
        <v>195</v>
      </c>
      <c r="B121" s="9" t="s">
        <v>815</v>
      </c>
      <c r="C121" s="9" t="s">
        <v>196</v>
      </c>
      <c r="D121" s="9">
        <v>100</v>
      </c>
      <c r="E121" s="36">
        <v>500.36425000000003</v>
      </c>
      <c r="F121" s="36">
        <v>7.2258098228333095E-2</v>
      </c>
    </row>
    <row r="122" spans="1:10" x14ac:dyDescent="0.2">
      <c r="A122" s="8" t="s">
        <v>105</v>
      </c>
      <c r="B122" s="9"/>
      <c r="C122" s="9"/>
      <c r="D122" s="9"/>
      <c r="E122" s="37">
        <f>SUM(E74:E121)</f>
        <v>355597.52717210009</v>
      </c>
      <c r="F122" s="37">
        <f>SUM(F74:F121)</f>
        <v>51.352192024418137</v>
      </c>
      <c r="I122" s="2"/>
      <c r="J122" s="2"/>
    </row>
    <row r="123" spans="1:10" x14ac:dyDescent="0.2">
      <c r="A123" s="9"/>
      <c r="B123" s="9"/>
      <c r="C123" s="9"/>
      <c r="D123" s="9"/>
      <c r="E123" s="36"/>
      <c r="F123" s="36"/>
    </row>
    <row r="124" spans="1:10" x14ac:dyDescent="0.2">
      <c r="A124" s="8" t="s">
        <v>169</v>
      </c>
      <c r="B124" s="9"/>
      <c r="C124" s="9"/>
      <c r="D124" s="9"/>
      <c r="E124" s="36"/>
      <c r="F124" s="36"/>
    </row>
    <row r="125" spans="1:10" x14ac:dyDescent="0.2">
      <c r="A125" s="9" t="s">
        <v>205</v>
      </c>
      <c r="B125" s="9" t="s">
        <v>733</v>
      </c>
      <c r="C125" s="9" t="s">
        <v>167</v>
      </c>
      <c r="D125" s="9">
        <v>560</v>
      </c>
      <c r="E125" s="36">
        <v>2728.8240000000001</v>
      </c>
      <c r="F125" s="36">
        <v>0.394072183693845</v>
      </c>
    </row>
    <row r="126" spans="1:10" x14ac:dyDescent="0.2">
      <c r="A126" s="9" t="s">
        <v>410</v>
      </c>
      <c r="B126" s="9" t="s">
        <v>1110</v>
      </c>
      <c r="C126" s="9" t="s">
        <v>167</v>
      </c>
      <c r="D126" s="9">
        <v>500</v>
      </c>
      <c r="E126" s="36">
        <v>2359.9875000000002</v>
      </c>
      <c r="F126" s="36">
        <v>0.340808138456411</v>
      </c>
    </row>
    <row r="127" spans="1:10" x14ac:dyDescent="0.2">
      <c r="A127" s="8" t="s">
        <v>105</v>
      </c>
      <c r="B127" s="9"/>
      <c r="C127" s="9"/>
      <c r="D127" s="9"/>
      <c r="E127" s="37">
        <f>SUM(E125:E126)</f>
        <v>5088.8114999999998</v>
      </c>
      <c r="F127" s="37">
        <f>SUM(F125:F126)</f>
        <v>0.734880322150256</v>
      </c>
      <c r="I127" s="2"/>
      <c r="J127" s="2"/>
    </row>
    <row r="128" spans="1:10" x14ac:dyDescent="0.2">
      <c r="A128" s="9"/>
      <c r="B128" s="9"/>
      <c r="C128" s="9"/>
      <c r="D128" s="9"/>
      <c r="E128" s="36"/>
      <c r="F128" s="36"/>
    </row>
    <row r="129" spans="1:10" x14ac:dyDescent="0.2">
      <c r="A129" s="8" t="s">
        <v>105</v>
      </c>
      <c r="B129" s="9"/>
      <c r="C129" s="9"/>
      <c r="D129" s="9"/>
      <c r="E129" s="37">
        <v>668652.15992009989</v>
      </c>
      <c r="F129" s="37">
        <v>96.560722417905978</v>
      </c>
      <c r="I129" s="2"/>
      <c r="J129" s="2"/>
    </row>
    <row r="130" spans="1:10" x14ac:dyDescent="0.2">
      <c r="A130" s="9"/>
      <c r="B130" s="9"/>
      <c r="C130" s="9"/>
      <c r="D130" s="9"/>
      <c r="E130" s="36"/>
      <c r="F130" s="36"/>
    </row>
    <row r="131" spans="1:10" x14ac:dyDescent="0.2">
      <c r="A131" s="8" t="s">
        <v>138</v>
      </c>
      <c r="B131" s="9"/>
      <c r="C131" s="9"/>
      <c r="D131" s="9"/>
      <c r="E131" s="37">
        <v>23815.898623500001</v>
      </c>
      <c r="F131" s="37">
        <v>3.44</v>
      </c>
      <c r="I131" s="2"/>
      <c r="J131" s="2"/>
    </row>
    <row r="132" spans="1:10" x14ac:dyDescent="0.2">
      <c r="A132" s="9"/>
      <c r="B132" s="9"/>
      <c r="C132" s="9"/>
      <c r="D132" s="9"/>
      <c r="E132" s="36"/>
      <c r="F132" s="36"/>
    </row>
    <row r="133" spans="1:10" x14ac:dyDescent="0.2">
      <c r="A133" s="13" t="s">
        <v>139</v>
      </c>
      <c r="B133" s="6"/>
      <c r="C133" s="6"/>
      <c r="D133" s="6"/>
      <c r="E133" s="38">
        <v>692468.05862350005</v>
      </c>
      <c r="F133" s="38">
        <f xml:space="preserve"> ROUND(SUM(F129:F132),2)</f>
        <v>100</v>
      </c>
      <c r="I133" s="2"/>
      <c r="J133" s="2"/>
    </row>
    <row r="134" spans="1:10" x14ac:dyDescent="0.2">
      <c r="A134" s="1" t="s">
        <v>171</v>
      </c>
    </row>
    <row r="136" spans="1:10" x14ac:dyDescent="0.2">
      <c r="A136" s="1" t="s">
        <v>142</v>
      </c>
    </row>
    <row r="137" spans="1:10" x14ac:dyDescent="0.2">
      <c r="A137" s="1" t="s">
        <v>143</v>
      </c>
    </row>
    <row r="138" spans="1:10" x14ac:dyDescent="0.2">
      <c r="A138" s="1" t="s">
        <v>144</v>
      </c>
    </row>
    <row r="139" spans="1:10" x14ac:dyDescent="0.2">
      <c r="A139" s="3" t="s">
        <v>672</v>
      </c>
      <c r="D139" s="16">
        <v>17.59</v>
      </c>
    </row>
    <row r="140" spans="1:10" x14ac:dyDescent="0.2">
      <c r="A140" s="3" t="s">
        <v>644</v>
      </c>
      <c r="D140" s="16">
        <v>11.8642</v>
      </c>
    </row>
    <row r="141" spans="1:10" x14ac:dyDescent="0.2">
      <c r="A141" s="3" t="s">
        <v>671</v>
      </c>
      <c r="D141" s="16">
        <v>18.315000000000001</v>
      </c>
    </row>
    <row r="142" spans="1:10" x14ac:dyDescent="0.2">
      <c r="A142" s="3" t="s">
        <v>643</v>
      </c>
      <c r="D142" s="16">
        <v>11.2782</v>
      </c>
    </row>
    <row r="144" spans="1:10" x14ac:dyDescent="0.2">
      <c r="A144" s="1" t="s">
        <v>145</v>
      </c>
    </row>
    <row r="145" spans="1:5" x14ac:dyDescent="0.2">
      <c r="A145" s="3" t="s">
        <v>672</v>
      </c>
      <c r="D145" s="16">
        <v>18.028600000000001</v>
      </c>
    </row>
    <row r="146" spans="1:5" x14ac:dyDescent="0.2">
      <c r="A146" s="3" t="s">
        <v>644</v>
      </c>
      <c r="D146" s="16">
        <v>11.7584</v>
      </c>
    </row>
    <row r="147" spans="1:5" x14ac:dyDescent="0.2">
      <c r="A147" s="3" t="s">
        <v>671</v>
      </c>
      <c r="D147" s="16">
        <v>18.838699999999999</v>
      </c>
    </row>
    <row r="148" spans="1:5" x14ac:dyDescent="0.2">
      <c r="A148" s="3" t="s">
        <v>643</v>
      </c>
      <c r="D148" s="16">
        <v>11.1143</v>
      </c>
    </row>
    <row r="150" spans="1:5" x14ac:dyDescent="0.2">
      <c r="A150" s="1" t="s">
        <v>146</v>
      </c>
      <c r="D150" s="17"/>
    </row>
    <row r="151" spans="1:5" x14ac:dyDescent="0.2">
      <c r="A151" s="19" t="s">
        <v>628</v>
      </c>
      <c r="B151" s="20"/>
      <c r="C151" s="32" t="s">
        <v>629</v>
      </c>
      <c r="D151" s="33"/>
    </row>
    <row r="152" spans="1:5" x14ac:dyDescent="0.2">
      <c r="A152" s="34"/>
      <c r="B152" s="35"/>
      <c r="C152" s="21" t="s">
        <v>630</v>
      </c>
      <c r="D152" s="21" t="s">
        <v>631</v>
      </c>
    </row>
    <row r="153" spans="1:5" x14ac:dyDescent="0.2">
      <c r="A153" s="22"/>
      <c r="B153" s="23"/>
      <c r="C153" s="24"/>
      <c r="D153" s="24"/>
    </row>
    <row r="154" spans="1:5" x14ac:dyDescent="0.2">
      <c r="A154" s="22" t="s">
        <v>643</v>
      </c>
      <c r="B154" s="23"/>
      <c r="C154" s="24">
        <v>0.31779660879999999</v>
      </c>
      <c r="D154" s="24">
        <v>0.29443254720000001</v>
      </c>
    </row>
    <row r="155" spans="1:5" x14ac:dyDescent="0.2">
      <c r="A155" s="22" t="s">
        <v>644</v>
      </c>
      <c r="B155" s="23"/>
      <c r="C155" s="24">
        <v>0.31779660879999999</v>
      </c>
      <c r="D155" s="24">
        <v>0.29443254720000001</v>
      </c>
    </row>
    <row r="156" spans="1:5" x14ac:dyDescent="0.2">
      <c r="A156" s="25"/>
      <c r="B156" s="25"/>
      <c r="C156" s="26"/>
      <c r="D156" s="26"/>
    </row>
    <row r="157" spans="1:5" x14ac:dyDescent="0.2">
      <c r="A157" s="1" t="s">
        <v>148</v>
      </c>
      <c r="D157" s="18">
        <v>2.7926193338518162</v>
      </c>
      <c r="E157" s="2" t="s">
        <v>149</v>
      </c>
    </row>
  </sheetData>
  <sortState ref="A8:F70">
    <sortCondition descending="1" ref="E8:E70"/>
  </sortState>
  <mergeCells count="3">
    <mergeCell ref="B1:E1"/>
    <mergeCell ref="C151:D151"/>
    <mergeCell ref="A152:B1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535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370</v>
      </c>
      <c r="B8" s="9" t="s">
        <v>784</v>
      </c>
      <c r="C8" s="9" t="s">
        <v>330</v>
      </c>
      <c r="D8" s="9">
        <v>1065</v>
      </c>
      <c r="E8" s="36">
        <v>10578.93255</v>
      </c>
      <c r="F8" s="36">
        <v>3.1868274063255102</v>
      </c>
    </row>
    <row r="9" spans="1:6" x14ac:dyDescent="0.2">
      <c r="A9" s="9" t="s">
        <v>512</v>
      </c>
      <c r="B9" s="9" t="s">
        <v>897</v>
      </c>
      <c r="C9" s="9" t="s">
        <v>292</v>
      </c>
      <c r="D9" s="9">
        <v>850</v>
      </c>
      <c r="E9" s="36">
        <v>8464.1895000000004</v>
      </c>
      <c r="F9" s="36">
        <v>2.5497762598867002</v>
      </c>
    </row>
    <row r="10" spans="1:6" x14ac:dyDescent="0.2">
      <c r="A10" s="9" t="s">
        <v>437</v>
      </c>
      <c r="B10" s="9" t="s">
        <v>843</v>
      </c>
      <c r="C10" s="9" t="s">
        <v>433</v>
      </c>
      <c r="D10" s="9">
        <v>75</v>
      </c>
      <c r="E10" s="36">
        <v>8229.5400000000009</v>
      </c>
      <c r="F10" s="36">
        <v>2.4790897842951098</v>
      </c>
    </row>
    <row r="11" spans="1:6" x14ac:dyDescent="0.2">
      <c r="A11" s="9" t="s">
        <v>279</v>
      </c>
      <c r="B11" s="9" t="s">
        <v>845</v>
      </c>
      <c r="C11" s="9" t="s">
        <v>180</v>
      </c>
      <c r="D11" s="9">
        <v>830</v>
      </c>
      <c r="E11" s="36">
        <v>8195.0049999999992</v>
      </c>
      <c r="F11" s="36">
        <v>2.4686863637271799</v>
      </c>
    </row>
    <row r="12" spans="1:6" x14ac:dyDescent="0.2">
      <c r="A12" s="9" t="s">
        <v>362</v>
      </c>
      <c r="B12" s="9" t="s">
        <v>838</v>
      </c>
      <c r="C12" s="9" t="s">
        <v>112</v>
      </c>
      <c r="D12" s="9">
        <v>790</v>
      </c>
      <c r="E12" s="36">
        <v>8031.0531000000001</v>
      </c>
      <c r="F12" s="36">
        <v>2.4192970320748901</v>
      </c>
    </row>
    <row r="13" spans="1:6" x14ac:dyDescent="0.2">
      <c r="A13" s="9" t="s">
        <v>285</v>
      </c>
      <c r="B13" s="9" t="s">
        <v>840</v>
      </c>
      <c r="C13" s="9" t="s">
        <v>180</v>
      </c>
      <c r="D13" s="9">
        <v>650</v>
      </c>
      <c r="E13" s="36">
        <v>6345.9889999999996</v>
      </c>
      <c r="F13" s="36">
        <v>1.9116835814819699</v>
      </c>
    </row>
    <row r="14" spans="1:6" x14ac:dyDescent="0.2">
      <c r="A14" s="9" t="s">
        <v>340</v>
      </c>
      <c r="B14" s="9" t="s">
        <v>852</v>
      </c>
      <c r="C14" s="9" t="s">
        <v>326</v>
      </c>
      <c r="D14" s="9">
        <v>11</v>
      </c>
      <c r="E14" s="36">
        <v>5761.3050000000003</v>
      </c>
      <c r="F14" s="36">
        <v>1.73555172825071</v>
      </c>
    </row>
    <row r="15" spans="1:6" x14ac:dyDescent="0.2">
      <c r="A15" s="9" t="s">
        <v>434</v>
      </c>
      <c r="B15" s="9" t="s">
        <v>913</v>
      </c>
      <c r="C15" s="9" t="s">
        <v>120</v>
      </c>
      <c r="D15" s="9">
        <v>550</v>
      </c>
      <c r="E15" s="36">
        <v>5339.9665000000005</v>
      </c>
      <c r="F15" s="36">
        <v>1.6086265330295699</v>
      </c>
    </row>
    <row r="16" spans="1:6" x14ac:dyDescent="0.2">
      <c r="A16" s="9" t="s">
        <v>442</v>
      </c>
      <c r="B16" s="9" t="s">
        <v>856</v>
      </c>
      <c r="C16" s="9" t="s">
        <v>126</v>
      </c>
      <c r="D16" s="9">
        <v>515</v>
      </c>
      <c r="E16" s="36">
        <v>5238.2040500000003</v>
      </c>
      <c r="F16" s="36">
        <v>1.5779713262719799</v>
      </c>
    </row>
    <row r="17" spans="1:6" x14ac:dyDescent="0.2">
      <c r="A17" s="9" t="s">
        <v>441</v>
      </c>
      <c r="B17" s="9" t="s">
        <v>958</v>
      </c>
      <c r="C17" s="9" t="s">
        <v>161</v>
      </c>
      <c r="D17" s="9">
        <v>500</v>
      </c>
      <c r="E17" s="36">
        <v>5115.93</v>
      </c>
      <c r="F17" s="36">
        <v>1.5411371474188</v>
      </c>
    </row>
    <row r="18" spans="1:6" x14ac:dyDescent="0.2">
      <c r="A18" s="9" t="s">
        <v>513</v>
      </c>
      <c r="B18" s="9" t="s">
        <v>848</v>
      </c>
      <c r="C18" s="9" t="s">
        <v>326</v>
      </c>
      <c r="D18" s="9">
        <v>8</v>
      </c>
      <c r="E18" s="36">
        <v>4190.04</v>
      </c>
      <c r="F18" s="36">
        <v>1.2622194387277901</v>
      </c>
    </row>
    <row r="19" spans="1:6" x14ac:dyDescent="0.2">
      <c r="A19" s="9" t="s">
        <v>514</v>
      </c>
      <c r="B19" s="9" t="s">
        <v>895</v>
      </c>
      <c r="C19" s="9" t="s">
        <v>515</v>
      </c>
      <c r="D19" s="9">
        <v>3800</v>
      </c>
      <c r="E19" s="36">
        <v>3666.5401999999999</v>
      </c>
      <c r="F19" s="36">
        <v>1.1045188860528501</v>
      </c>
    </row>
    <row r="20" spans="1:6" x14ac:dyDescent="0.2">
      <c r="A20" s="9" t="s">
        <v>175</v>
      </c>
      <c r="B20" s="9" t="s">
        <v>849</v>
      </c>
      <c r="C20" s="9" t="s">
        <v>118</v>
      </c>
      <c r="D20" s="9">
        <v>350</v>
      </c>
      <c r="E20" s="36">
        <v>3501.0255000000002</v>
      </c>
      <c r="F20" s="36">
        <v>1.05465877213146</v>
      </c>
    </row>
    <row r="21" spans="1:6" x14ac:dyDescent="0.2">
      <c r="A21" s="9" t="s">
        <v>277</v>
      </c>
      <c r="B21" s="9" t="s">
        <v>906</v>
      </c>
      <c r="C21" s="9" t="s">
        <v>108</v>
      </c>
      <c r="D21" s="9">
        <v>300</v>
      </c>
      <c r="E21" s="36">
        <v>3140.5830000000001</v>
      </c>
      <c r="F21" s="36">
        <v>0.94607805928774902</v>
      </c>
    </row>
    <row r="22" spans="1:6" x14ac:dyDescent="0.2">
      <c r="A22" s="9" t="s">
        <v>516</v>
      </c>
      <c r="B22" s="9" t="s">
        <v>908</v>
      </c>
      <c r="C22" s="9" t="s">
        <v>364</v>
      </c>
      <c r="D22" s="9">
        <v>300</v>
      </c>
      <c r="E22" s="36">
        <v>3103.62</v>
      </c>
      <c r="F22" s="36">
        <v>0.93494322116837703</v>
      </c>
    </row>
    <row r="23" spans="1:6" x14ac:dyDescent="0.2">
      <c r="A23" s="9" t="s">
        <v>160</v>
      </c>
      <c r="B23" s="9" t="s">
        <v>917</v>
      </c>
      <c r="C23" s="9" t="s">
        <v>161</v>
      </c>
      <c r="D23" s="9">
        <v>300</v>
      </c>
      <c r="E23" s="36">
        <v>2975.4780000000001</v>
      </c>
      <c r="F23" s="36">
        <v>0.89634136454709001</v>
      </c>
    </row>
    <row r="24" spans="1:6" x14ac:dyDescent="0.2">
      <c r="A24" s="9" t="s">
        <v>324</v>
      </c>
      <c r="B24" s="9" t="s">
        <v>846</v>
      </c>
      <c r="C24" s="9" t="s">
        <v>112</v>
      </c>
      <c r="D24" s="9">
        <v>300</v>
      </c>
      <c r="E24" s="36">
        <v>2975.415</v>
      </c>
      <c r="F24" s="36">
        <v>0.89632238624983296</v>
      </c>
    </row>
    <row r="25" spans="1:6" x14ac:dyDescent="0.2">
      <c r="A25" s="9" t="s">
        <v>517</v>
      </c>
      <c r="B25" s="9" t="s">
        <v>861</v>
      </c>
      <c r="C25" s="9" t="s">
        <v>330</v>
      </c>
      <c r="D25" s="9">
        <v>300</v>
      </c>
      <c r="E25" s="36">
        <v>2948.0520000000001</v>
      </c>
      <c r="F25" s="36">
        <v>0.88807947914109198</v>
      </c>
    </row>
    <row r="26" spans="1:6" x14ac:dyDescent="0.2">
      <c r="A26" s="9" t="s">
        <v>468</v>
      </c>
      <c r="B26" s="9" t="s">
        <v>904</v>
      </c>
      <c r="C26" s="9" t="s">
        <v>339</v>
      </c>
      <c r="D26" s="9">
        <v>280</v>
      </c>
      <c r="E26" s="36">
        <v>2891.4591999999998</v>
      </c>
      <c r="F26" s="36">
        <v>0.87103130483916802</v>
      </c>
    </row>
    <row r="27" spans="1:6" x14ac:dyDescent="0.2">
      <c r="A27" s="9" t="s">
        <v>282</v>
      </c>
      <c r="B27" s="9" t="s">
        <v>851</v>
      </c>
      <c r="C27" s="9" t="s">
        <v>283</v>
      </c>
      <c r="D27" s="9">
        <v>270</v>
      </c>
      <c r="E27" s="36">
        <v>2835.3159000000001</v>
      </c>
      <c r="F27" s="36">
        <v>0.85411853918196001</v>
      </c>
    </row>
    <row r="28" spans="1:6" x14ac:dyDescent="0.2">
      <c r="A28" s="9" t="s">
        <v>358</v>
      </c>
      <c r="B28" s="9" t="s">
        <v>858</v>
      </c>
      <c r="C28" s="9" t="s">
        <v>337</v>
      </c>
      <c r="D28" s="9">
        <v>270</v>
      </c>
      <c r="E28" s="36">
        <v>2721.0167999999999</v>
      </c>
      <c r="F28" s="36">
        <v>0.81968675670516</v>
      </c>
    </row>
    <row r="29" spans="1:6" x14ac:dyDescent="0.2">
      <c r="A29" s="9" t="s">
        <v>518</v>
      </c>
      <c r="B29" s="9" t="s">
        <v>959</v>
      </c>
      <c r="C29" s="9" t="s">
        <v>330</v>
      </c>
      <c r="D29" s="9">
        <v>270</v>
      </c>
      <c r="E29" s="36">
        <v>2636.7525000000001</v>
      </c>
      <c r="F29" s="36">
        <v>0.79430274188649697</v>
      </c>
    </row>
    <row r="30" spans="1:6" x14ac:dyDescent="0.2">
      <c r="A30" s="9" t="s">
        <v>289</v>
      </c>
      <c r="B30" s="9" t="s">
        <v>720</v>
      </c>
      <c r="C30" s="9" t="s">
        <v>130</v>
      </c>
      <c r="D30" s="9">
        <v>260</v>
      </c>
      <c r="E30" s="36">
        <v>2592.5796</v>
      </c>
      <c r="F30" s="36">
        <v>0.78099597320529601</v>
      </c>
    </row>
    <row r="31" spans="1:6" x14ac:dyDescent="0.2">
      <c r="A31" s="9" t="s">
        <v>519</v>
      </c>
      <c r="B31" s="9" t="s">
        <v>960</v>
      </c>
      <c r="C31" s="9" t="s">
        <v>281</v>
      </c>
      <c r="D31" s="9">
        <v>250</v>
      </c>
      <c r="E31" s="36">
        <v>2472.3975</v>
      </c>
      <c r="F31" s="36">
        <v>0.74479197925604301</v>
      </c>
    </row>
    <row r="32" spans="1:6" x14ac:dyDescent="0.2">
      <c r="A32" s="9" t="s">
        <v>360</v>
      </c>
      <c r="B32" s="9" t="s">
        <v>769</v>
      </c>
      <c r="C32" s="9" t="s">
        <v>123</v>
      </c>
      <c r="D32" s="9">
        <v>250</v>
      </c>
      <c r="E32" s="36">
        <v>2459.5925000000002</v>
      </c>
      <c r="F32" s="36">
        <v>0.74093456502779997</v>
      </c>
    </row>
    <row r="33" spans="1:6" x14ac:dyDescent="0.2">
      <c r="A33" s="9" t="s">
        <v>520</v>
      </c>
      <c r="B33" s="9" t="s">
        <v>896</v>
      </c>
      <c r="C33" s="9" t="s">
        <v>521</v>
      </c>
      <c r="D33" s="9">
        <v>2500</v>
      </c>
      <c r="E33" s="36">
        <v>2408.31</v>
      </c>
      <c r="F33" s="36">
        <v>0.725486080438976</v>
      </c>
    </row>
    <row r="34" spans="1:6" x14ac:dyDescent="0.2">
      <c r="A34" s="9" t="s">
        <v>461</v>
      </c>
      <c r="B34" s="9" t="s">
        <v>905</v>
      </c>
      <c r="C34" s="9" t="s">
        <v>161</v>
      </c>
      <c r="D34" s="9">
        <v>250</v>
      </c>
      <c r="E34" s="36">
        <v>2393.2874999999999</v>
      </c>
      <c r="F34" s="36">
        <v>0.72096066027155703</v>
      </c>
    </row>
    <row r="35" spans="1:6" x14ac:dyDescent="0.2">
      <c r="A35" s="9" t="s">
        <v>450</v>
      </c>
      <c r="B35" s="9" t="s">
        <v>931</v>
      </c>
      <c r="C35" s="9" t="s">
        <v>451</v>
      </c>
      <c r="D35" s="9">
        <v>210</v>
      </c>
      <c r="E35" s="36">
        <v>2047.8842999999999</v>
      </c>
      <c r="F35" s="36">
        <v>0.61691042847453803</v>
      </c>
    </row>
    <row r="36" spans="1:6" x14ac:dyDescent="0.2">
      <c r="A36" s="9" t="s">
        <v>438</v>
      </c>
      <c r="B36" s="9" t="s">
        <v>857</v>
      </c>
      <c r="C36" s="9" t="s">
        <v>161</v>
      </c>
      <c r="D36" s="9">
        <v>200</v>
      </c>
      <c r="E36" s="36">
        <v>1979.172</v>
      </c>
      <c r="F36" s="36">
        <v>0.59621134189309899</v>
      </c>
    </row>
    <row r="37" spans="1:6" x14ac:dyDescent="0.2">
      <c r="A37" s="9" t="s">
        <v>278</v>
      </c>
      <c r="B37" s="9" t="s">
        <v>788</v>
      </c>
      <c r="C37" s="9" t="s">
        <v>123</v>
      </c>
      <c r="D37" s="9">
        <v>200</v>
      </c>
      <c r="E37" s="36">
        <v>1970.8219999999999</v>
      </c>
      <c r="F37" s="36">
        <v>0.59369596439947603</v>
      </c>
    </row>
    <row r="38" spans="1:6" x14ac:dyDescent="0.2">
      <c r="A38" s="9" t="s">
        <v>125</v>
      </c>
      <c r="B38" s="9" t="s">
        <v>910</v>
      </c>
      <c r="C38" s="9" t="s">
        <v>126</v>
      </c>
      <c r="D38" s="9">
        <v>170</v>
      </c>
      <c r="E38" s="36">
        <v>1723.1404</v>
      </c>
      <c r="F38" s="36">
        <v>0.51908366233667902</v>
      </c>
    </row>
    <row r="39" spans="1:6" x14ac:dyDescent="0.2">
      <c r="A39" s="9" t="s">
        <v>275</v>
      </c>
      <c r="B39" s="9" t="s">
        <v>926</v>
      </c>
      <c r="C39" s="9" t="s">
        <v>112</v>
      </c>
      <c r="D39" s="9">
        <v>150</v>
      </c>
      <c r="E39" s="36">
        <v>1503.6224999999999</v>
      </c>
      <c r="F39" s="36">
        <v>0.45295547250347901</v>
      </c>
    </row>
    <row r="40" spans="1:6" x14ac:dyDescent="0.2">
      <c r="A40" s="9" t="s">
        <v>287</v>
      </c>
      <c r="B40" s="9" t="s">
        <v>768</v>
      </c>
      <c r="C40" s="9" t="s">
        <v>118</v>
      </c>
      <c r="D40" s="9">
        <v>15</v>
      </c>
      <c r="E40" s="36">
        <v>1492.3035</v>
      </c>
      <c r="F40" s="36">
        <v>0.44954570509625602</v>
      </c>
    </row>
    <row r="41" spans="1:6" x14ac:dyDescent="0.2">
      <c r="A41" s="9" t="s">
        <v>522</v>
      </c>
      <c r="B41" s="9" t="s">
        <v>842</v>
      </c>
      <c r="C41" s="9" t="s">
        <v>126</v>
      </c>
      <c r="D41" s="9">
        <v>150</v>
      </c>
      <c r="E41" s="36">
        <v>1474.2045000000001</v>
      </c>
      <c r="F41" s="36">
        <v>0.44409351141277498</v>
      </c>
    </row>
    <row r="42" spans="1:6" x14ac:dyDescent="0.2">
      <c r="A42" s="9" t="s">
        <v>446</v>
      </c>
      <c r="B42" s="9" t="s">
        <v>929</v>
      </c>
      <c r="C42" s="9" t="s">
        <v>339</v>
      </c>
      <c r="D42" s="9">
        <v>140</v>
      </c>
      <c r="E42" s="36">
        <v>1450.771</v>
      </c>
      <c r="F42" s="36">
        <v>0.43703433794010399</v>
      </c>
    </row>
    <row r="43" spans="1:6" x14ac:dyDescent="0.2">
      <c r="A43" s="9" t="s">
        <v>462</v>
      </c>
      <c r="B43" s="9" t="s">
        <v>859</v>
      </c>
      <c r="C43" s="9" t="s">
        <v>161</v>
      </c>
      <c r="D43" s="9">
        <v>100</v>
      </c>
      <c r="E43" s="36">
        <v>1031.548</v>
      </c>
      <c r="F43" s="36">
        <v>0.31074642189114499</v>
      </c>
    </row>
    <row r="44" spans="1:6" x14ac:dyDescent="0.2">
      <c r="A44" s="9" t="s">
        <v>284</v>
      </c>
      <c r="B44" s="9" t="s">
        <v>925</v>
      </c>
      <c r="C44" s="9" t="s">
        <v>118</v>
      </c>
      <c r="D44" s="9">
        <v>100</v>
      </c>
      <c r="E44" s="36">
        <v>1015.253</v>
      </c>
      <c r="F44" s="36">
        <v>0.30583767024341202</v>
      </c>
    </row>
    <row r="45" spans="1:6" x14ac:dyDescent="0.2">
      <c r="A45" s="9" t="s">
        <v>422</v>
      </c>
      <c r="B45" s="9" t="s">
        <v>775</v>
      </c>
      <c r="C45" s="9" t="s">
        <v>116</v>
      </c>
      <c r="D45" s="9">
        <v>100</v>
      </c>
      <c r="E45" s="36">
        <v>1010.998</v>
      </c>
      <c r="F45" s="36">
        <v>0.30455588207151202</v>
      </c>
    </row>
    <row r="46" spans="1:6" x14ac:dyDescent="0.2">
      <c r="A46" s="9" t="s">
        <v>347</v>
      </c>
      <c r="B46" s="9" t="s">
        <v>777</v>
      </c>
      <c r="C46" s="9" t="s">
        <v>339</v>
      </c>
      <c r="D46" s="9">
        <v>100</v>
      </c>
      <c r="E46" s="36">
        <v>1004.146</v>
      </c>
      <c r="F46" s="36">
        <v>0.30249176631267399</v>
      </c>
    </row>
    <row r="47" spans="1:6" x14ac:dyDescent="0.2">
      <c r="A47" s="9" t="s">
        <v>280</v>
      </c>
      <c r="B47" s="9" t="s">
        <v>912</v>
      </c>
      <c r="C47" s="9" t="s">
        <v>281</v>
      </c>
      <c r="D47" s="9">
        <v>100</v>
      </c>
      <c r="E47" s="36">
        <v>994.40700000000004</v>
      </c>
      <c r="F47" s="36">
        <v>0.29955796255095102</v>
      </c>
    </row>
    <row r="48" spans="1:6" x14ac:dyDescent="0.2">
      <c r="A48" s="9" t="s">
        <v>155</v>
      </c>
      <c r="B48" s="9" t="s">
        <v>914</v>
      </c>
      <c r="C48" s="9" t="s">
        <v>116</v>
      </c>
      <c r="D48" s="9">
        <v>80</v>
      </c>
      <c r="E48" s="36">
        <v>807.50800000000004</v>
      </c>
      <c r="F48" s="36">
        <v>0.243255981930531</v>
      </c>
    </row>
    <row r="49" spans="1:7" x14ac:dyDescent="0.2">
      <c r="A49" s="9" t="s">
        <v>286</v>
      </c>
      <c r="B49" s="9" t="s">
        <v>855</v>
      </c>
      <c r="C49" s="9" t="s">
        <v>283</v>
      </c>
      <c r="D49" s="9">
        <v>58</v>
      </c>
      <c r="E49" s="36">
        <v>594.37819999999999</v>
      </c>
      <c r="F49" s="36">
        <v>0.17905216131493601</v>
      </c>
    </row>
    <row r="50" spans="1:7" x14ac:dyDescent="0.2">
      <c r="A50" s="9" t="s">
        <v>523</v>
      </c>
      <c r="B50" s="9" t="s">
        <v>961</v>
      </c>
      <c r="C50" s="9" t="s">
        <v>521</v>
      </c>
      <c r="D50" s="9">
        <v>50</v>
      </c>
      <c r="E50" s="36">
        <v>515.6825</v>
      </c>
      <c r="F50" s="36">
        <v>0.15534564722812799</v>
      </c>
    </row>
    <row r="51" spans="1:7" x14ac:dyDescent="0.2">
      <c r="A51" s="9" t="s">
        <v>353</v>
      </c>
      <c r="B51" s="9" t="s">
        <v>962</v>
      </c>
      <c r="C51" s="9" t="s">
        <v>118</v>
      </c>
      <c r="D51" s="9">
        <v>50</v>
      </c>
      <c r="E51" s="36">
        <v>502.41800000000001</v>
      </c>
      <c r="F51" s="36">
        <v>0.15134981192703201</v>
      </c>
    </row>
    <row r="52" spans="1:7" x14ac:dyDescent="0.2">
      <c r="A52" s="9" t="s">
        <v>524</v>
      </c>
      <c r="B52" s="9" t="s">
        <v>963</v>
      </c>
      <c r="C52" s="9" t="s">
        <v>339</v>
      </c>
      <c r="D52" s="9">
        <v>1500</v>
      </c>
      <c r="E52" s="36">
        <v>304.89150000000001</v>
      </c>
      <c r="F52" s="36">
        <v>9.1846373304998105E-2</v>
      </c>
    </row>
    <row r="53" spans="1:7" x14ac:dyDescent="0.2">
      <c r="A53" s="9" t="s">
        <v>345</v>
      </c>
      <c r="B53" s="9" t="s">
        <v>807</v>
      </c>
      <c r="C53" s="9" t="s">
        <v>346</v>
      </c>
      <c r="D53" s="9">
        <v>20</v>
      </c>
      <c r="E53" s="36">
        <v>202.80459999999999</v>
      </c>
      <c r="F53" s="36">
        <v>6.1093428316534901E-2</v>
      </c>
    </row>
    <row r="54" spans="1:7" x14ac:dyDescent="0.2">
      <c r="A54" s="8" t="s">
        <v>105</v>
      </c>
      <c r="B54" s="9"/>
      <c r="C54" s="9"/>
      <c r="D54" s="9"/>
      <c r="E54" s="37">
        <f>SUM(E8:E53)</f>
        <v>142837.53490000003</v>
      </c>
      <c r="F54" s="37">
        <f>SUM(F8:F53)</f>
        <v>43.028780902029375</v>
      </c>
    </row>
    <row r="55" spans="1:7" x14ac:dyDescent="0.2">
      <c r="A55" s="9"/>
      <c r="B55" s="9"/>
      <c r="C55" s="9"/>
      <c r="D55" s="9"/>
      <c r="E55" s="36"/>
      <c r="F55" s="36"/>
    </row>
    <row r="56" spans="1:7" x14ac:dyDescent="0.2">
      <c r="A56" s="8" t="s">
        <v>128</v>
      </c>
      <c r="B56" s="9"/>
      <c r="C56" s="9"/>
      <c r="D56" s="9"/>
      <c r="E56" s="36"/>
      <c r="F56" s="36"/>
    </row>
    <row r="57" spans="1:7" x14ac:dyDescent="0.2">
      <c r="A57" s="9" t="s">
        <v>377</v>
      </c>
      <c r="B57" s="9" t="s">
        <v>871</v>
      </c>
      <c r="C57" s="9" t="s">
        <v>378</v>
      </c>
      <c r="D57" s="9">
        <v>11978</v>
      </c>
      <c r="E57" s="36">
        <v>11698.553260000001</v>
      </c>
      <c r="F57" s="36">
        <v>3.5241050991790899</v>
      </c>
    </row>
    <row r="58" spans="1:7" x14ac:dyDescent="0.2">
      <c r="A58" s="9" t="s">
        <v>389</v>
      </c>
      <c r="B58" s="9" t="s">
        <v>824</v>
      </c>
      <c r="C58" s="9" t="s">
        <v>301</v>
      </c>
      <c r="D58" s="9">
        <v>740</v>
      </c>
      <c r="E58" s="36">
        <v>11382.643</v>
      </c>
      <c r="F58" s="36">
        <v>3.4289394036092302</v>
      </c>
      <c r="G58" s="28"/>
    </row>
    <row r="59" spans="1:7" x14ac:dyDescent="0.2">
      <c r="A59" s="9" t="s">
        <v>479</v>
      </c>
      <c r="B59" s="9" t="s">
        <v>873</v>
      </c>
      <c r="C59" s="9" t="s">
        <v>326</v>
      </c>
      <c r="D59" s="9">
        <v>1060</v>
      </c>
      <c r="E59" s="36">
        <v>10366.566800000001</v>
      </c>
      <c r="F59" s="36">
        <v>3.12285375028166</v>
      </c>
      <c r="G59" s="28"/>
    </row>
    <row r="60" spans="1:7" x14ac:dyDescent="0.2">
      <c r="A60" s="9" t="s">
        <v>489</v>
      </c>
      <c r="B60" s="9" t="s">
        <v>964</v>
      </c>
      <c r="C60" s="9" t="s">
        <v>307</v>
      </c>
      <c r="D60" s="9">
        <v>1000</v>
      </c>
      <c r="E60" s="36">
        <v>9820.7999999999993</v>
      </c>
      <c r="F60" s="36">
        <v>2.9584454238761202</v>
      </c>
      <c r="G60" s="28"/>
    </row>
    <row r="61" spans="1:7" x14ac:dyDescent="0.2">
      <c r="A61" s="9" t="s">
        <v>471</v>
      </c>
      <c r="B61" s="9" t="s">
        <v>881</v>
      </c>
      <c r="C61" s="9" t="s">
        <v>292</v>
      </c>
      <c r="D61" s="9">
        <v>9000</v>
      </c>
      <c r="E61" s="36">
        <v>8912.43</v>
      </c>
      <c r="F61" s="36">
        <v>2.6848054892795101</v>
      </c>
      <c r="G61" s="28"/>
    </row>
    <row r="62" spans="1:7" x14ac:dyDescent="0.2">
      <c r="A62" s="9" t="s">
        <v>385</v>
      </c>
      <c r="B62" s="9" t="s">
        <v>948</v>
      </c>
      <c r="C62" s="9" t="s">
        <v>301</v>
      </c>
      <c r="D62" s="9">
        <v>60</v>
      </c>
      <c r="E62" s="36">
        <v>8436.9480000000003</v>
      </c>
      <c r="F62" s="36">
        <v>2.5415699537798102</v>
      </c>
      <c r="G62" s="28"/>
    </row>
    <row r="63" spans="1:7" x14ac:dyDescent="0.2">
      <c r="A63" s="9" t="s">
        <v>503</v>
      </c>
      <c r="B63" s="9" t="s">
        <v>869</v>
      </c>
      <c r="C63" s="9" t="s">
        <v>504</v>
      </c>
      <c r="D63" s="9">
        <v>60</v>
      </c>
      <c r="E63" s="36">
        <v>6937.308</v>
      </c>
      <c r="F63" s="36">
        <v>2.08981418078152</v>
      </c>
      <c r="G63" s="28"/>
    </row>
    <row r="64" spans="1:7" x14ac:dyDescent="0.2">
      <c r="A64" s="9" t="s">
        <v>473</v>
      </c>
      <c r="B64" s="9" t="s">
        <v>939</v>
      </c>
      <c r="C64" s="9" t="s">
        <v>292</v>
      </c>
      <c r="D64" s="9">
        <v>6000</v>
      </c>
      <c r="E64" s="36">
        <v>5945.7719999999999</v>
      </c>
      <c r="F64" s="36">
        <v>1.7911210863484399</v>
      </c>
      <c r="G64" s="28"/>
    </row>
    <row r="65" spans="1:7" x14ac:dyDescent="0.2">
      <c r="A65" s="9" t="s">
        <v>492</v>
      </c>
      <c r="B65" s="9" t="s">
        <v>965</v>
      </c>
      <c r="C65" s="9" t="s">
        <v>493</v>
      </c>
      <c r="D65" s="9">
        <v>600</v>
      </c>
      <c r="E65" s="36">
        <v>5942.0640000000003</v>
      </c>
      <c r="F65" s="36">
        <v>1.7900040779955799</v>
      </c>
      <c r="G65" s="28"/>
    </row>
    <row r="66" spans="1:7" x14ac:dyDescent="0.2">
      <c r="A66" s="9" t="s">
        <v>483</v>
      </c>
      <c r="B66" s="9" t="s">
        <v>878</v>
      </c>
      <c r="C66" s="9" t="s">
        <v>375</v>
      </c>
      <c r="D66" s="9">
        <v>550</v>
      </c>
      <c r="E66" s="36">
        <v>5412.6490000000003</v>
      </c>
      <c r="F66" s="36">
        <v>1.6305216138295899</v>
      </c>
      <c r="G66" s="28"/>
    </row>
    <row r="67" spans="1:7" x14ac:dyDescent="0.2">
      <c r="A67" s="9" t="s">
        <v>525</v>
      </c>
      <c r="B67" s="9" t="s">
        <v>966</v>
      </c>
      <c r="C67" s="9" t="s">
        <v>478</v>
      </c>
      <c r="D67" s="9">
        <v>500</v>
      </c>
      <c r="E67" s="36">
        <v>5215.6049999999996</v>
      </c>
      <c r="F67" s="36">
        <v>1.5711635248651199</v>
      </c>
      <c r="G67" s="28"/>
    </row>
    <row r="68" spans="1:7" x14ac:dyDescent="0.2">
      <c r="A68" s="9" t="s">
        <v>526</v>
      </c>
      <c r="B68" s="9" t="s">
        <v>935</v>
      </c>
      <c r="C68" s="9" t="s">
        <v>159</v>
      </c>
      <c r="D68" s="9">
        <v>500</v>
      </c>
      <c r="E68" s="36">
        <v>4872.67</v>
      </c>
      <c r="F68" s="36">
        <v>1.4678568205806499</v>
      </c>
      <c r="G68" s="28"/>
    </row>
    <row r="69" spans="1:7" x14ac:dyDescent="0.2">
      <c r="A69" s="9" t="s">
        <v>527</v>
      </c>
      <c r="B69" s="9" t="s">
        <v>874</v>
      </c>
      <c r="C69" s="9" t="s">
        <v>375</v>
      </c>
      <c r="D69" s="9">
        <v>450</v>
      </c>
      <c r="E69" s="36">
        <v>4496.1840000000002</v>
      </c>
      <c r="F69" s="36">
        <v>1.35444311865683</v>
      </c>
      <c r="G69" s="28"/>
    </row>
    <row r="70" spans="1:7" x14ac:dyDescent="0.2">
      <c r="A70" s="9" t="s">
        <v>291</v>
      </c>
      <c r="B70" s="9" t="s">
        <v>876</v>
      </c>
      <c r="C70" s="9" t="s">
        <v>292</v>
      </c>
      <c r="D70" s="9">
        <v>450</v>
      </c>
      <c r="E70" s="36">
        <v>4366.4849999999997</v>
      </c>
      <c r="F70" s="36">
        <v>1.3153722269747601</v>
      </c>
      <c r="G70" s="28"/>
    </row>
    <row r="71" spans="1:7" x14ac:dyDescent="0.2">
      <c r="A71" s="9" t="s">
        <v>299</v>
      </c>
      <c r="B71" s="9" t="s">
        <v>818</v>
      </c>
      <c r="C71" s="9" t="s">
        <v>180</v>
      </c>
      <c r="D71" s="9">
        <v>375</v>
      </c>
      <c r="E71" s="36">
        <v>3935.25</v>
      </c>
      <c r="F71" s="36">
        <v>1.18546578224875</v>
      </c>
      <c r="G71" s="28"/>
    </row>
    <row r="72" spans="1:7" x14ac:dyDescent="0.2">
      <c r="A72" s="9" t="s">
        <v>295</v>
      </c>
      <c r="B72" s="9" t="s">
        <v>967</v>
      </c>
      <c r="C72" s="9" t="s">
        <v>130</v>
      </c>
      <c r="D72" s="9">
        <v>400</v>
      </c>
      <c r="E72" s="36">
        <v>3933.34</v>
      </c>
      <c r="F72" s="36">
        <v>1.18489040847476</v>
      </c>
      <c r="G72" s="28"/>
    </row>
    <row r="73" spans="1:7" x14ac:dyDescent="0.2">
      <c r="A73" s="9" t="s">
        <v>296</v>
      </c>
      <c r="B73" s="9" t="s">
        <v>968</v>
      </c>
      <c r="C73" s="9" t="s">
        <v>294</v>
      </c>
      <c r="D73" s="9">
        <v>370</v>
      </c>
      <c r="E73" s="36">
        <v>3921.741</v>
      </c>
      <c r="F73" s="36">
        <v>1.1813962930797199</v>
      </c>
      <c r="G73" s="28"/>
    </row>
    <row r="74" spans="1:7" x14ac:dyDescent="0.2">
      <c r="A74" s="9" t="s">
        <v>532</v>
      </c>
      <c r="B74" s="9" t="s">
        <v>937</v>
      </c>
      <c r="C74" s="9" t="s">
        <v>292</v>
      </c>
      <c r="D74" s="9">
        <v>400</v>
      </c>
      <c r="E74" s="36">
        <v>3676.556</v>
      </c>
      <c r="F74" s="36">
        <v>1.1075360738253801</v>
      </c>
      <c r="G74" s="28"/>
    </row>
    <row r="75" spans="1:7" x14ac:dyDescent="0.2">
      <c r="A75" s="9" t="s">
        <v>380</v>
      </c>
      <c r="B75" s="9" t="s">
        <v>892</v>
      </c>
      <c r="C75" s="9" t="s">
        <v>381</v>
      </c>
      <c r="D75" s="9">
        <v>350</v>
      </c>
      <c r="E75" s="36">
        <v>3466.4315000000001</v>
      </c>
      <c r="F75" s="36">
        <v>1.0442375782375199</v>
      </c>
      <c r="G75" s="28"/>
    </row>
    <row r="76" spans="1:7" x14ac:dyDescent="0.2">
      <c r="A76" s="9" t="s">
        <v>391</v>
      </c>
      <c r="B76" s="9" t="s">
        <v>893</v>
      </c>
      <c r="C76" s="9" t="s">
        <v>326</v>
      </c>
      <c r="D76" s="9">
        <v>300</v>
      </c>
      <c r="E76" s="36">
        <v>3365.5050000000001</v>
      </c>
      <c r="F76" s="36">
        <v>1.0138341954099701</v>
      </c>
      <c r="G76" s="28"/>
    </row>
    <row r="77" spans="1:7" x14ac:dyDescent="0.2">
      <c r="A77" s="9" t="s">
        <v>500</v>
      </c>
      <c r="B77" s="9" t="s">
        <v>834</v>
      </c>
      <c r="C77" s="9" t="s">
        <v>387</v>
      </c>
      <c r="D77" s="9">
        <v>310</v>
      </c>
      <c r="E77" s="36">
        <v>3110.8220999999999</v>
      </c>
      <c r="F77" s="36">
        <v>0.93711280203625902</v>
      </c>
      <c r="G77" s="28"/>
    </row>
    <row r="78" spans="1:7" x14ac:dyDescent="0.2">
      <c r="A78" s="9" t="s">
        <v>297</v>
      </c>
      <c r="B78" s="9" t="s">
        <v>969</v>
      </c>
      <c r="C78" s="9" t="s">
        <v>298</v>
      </c>
      <c r="D78" s="9">
        <v>338</v>
      </c>
      <c r="E78" s="36">
        <v>3095.7318599999999</v>
      </c>
      <c r="F78" s="36">
        <v>0.93256697568064695</v>
      </c>
      <c r="G78" s="28"/>
    </row>
    <row r="79" spans="1:7" x14ac:dyDescent="0.2">
      <c r="A79" s="9" t="s">
        <v>507</v>
      </c>
      <c r="B79" s="9" t="s">
        <v>879</v>
      </c>
      <c r="C79" s="9" t="s">
        <v>378</v>
      </c>
      <c r="D79" s="9">
        <v>22</v>
      </c>
      <c r="E79" s="36">
        <v>3048.2276000000002</v>
      </c>
      <c r="F79" s="36">
        <v>0.91825665873990703</v>
      </c>
      <c r="G79" s="28"/>
    </row>
    <row r="80" spans="1:7" x14ac:dyDescent="0.2">
      <c r="A80" s="9" t="s">
        <v>373</v>
      </c>
      <c r="B80" s="9" t="s">
        <v>970</v>
      </c>
      <c r="C80" s="9" t="s">
        <v>309</v>
      </c>
      <c r="D80" s="9">
        <v>300</v>
      </c>
      <c r="E80" s="36">
        <v>2977.4549999999999</v>
      </c>
      <c r="F80" s="36">
        <v>0.89693692158959204</v>
      </c>
      <c r="G80" s="28"/>
    </row>
    <row r="81" spans="1:7" x14ac:dyDescent="0.2">
      <c r="A81" s="9" t="s">
        <v>396</v>
      </c>
      <c r="B81" s="9" t="s">
        <v>890</v>
      </c>
      <c r="C81" s="9" t="s">
        <v>108</v>
      </c>
      <c r="D81" s="9">
        <v>25</v>
      </c>
      <c r="E81" s="36">
        <v>2734.9675000000002</v>
      </c>
      <c r="F81" s="36">
        <v>0.82388930482495404</v>
      </c>
      <c r="G81" s="28"/>
    </row>
    <row r="82" spans="1:7" x14ac:dyDescent="0.2">
      <c r="A82" s="9" t="s">
        <v>293</v>
      </c>
      <c r="B82" s="9" t="s">
        <v>971</v>
      </c>
      <c r="C82" s="9" t="s">
        <v>294</v>
      </c>
      <c r="D82" s="9">
        <v>250</v>
      </c>
      <c r="E82" s="36">
        <v>2626.7019168000002</v>
      </c>
      <c r="F82" s="36">
        <v>0.79127507592493296</v>
      </c>
      <c r="G82" s="28"/>
    </row>
    <row r="83" spans="1:7" x14ac:dyDescent="0.2">
      <c r="A83" s="9" t="s">
        <v>491</v>
      </c>
      <c r="B83" s="9" t="s">
        <v>972</v>
      </c>
      <c r="C83" s="9" t="s">
        <v>307</v>
      </c>
      <c r="D83" s="9">
        <v>250</v>
      </c>
      <c r="E83" s="36">
        <v>2516.1824999999999</v>
      </c>
      <c r="F83" s="36">
        <v>0.75798189584984599</v>
      </c>
      <c r="G83" s="28"/>
    </row>
    <row r="84" spans="1:7" x14ac:dyDescent="0.2">
      <c r="A84" s="9" t="s">
        <v>528</v>
      </c>
      <c r="B84" s="9" t="s">
        <v>953</v>
      </c>
      <c r="C84" s="9" t="s">
        <v>298</v>
      </c>
      <c r="D84" s="9">
        <v>2500</v>
      </c>
      <c r="E84" s="36">
        <v>2483.2775000000001</v>
      </c>
      <c r="F84" s="36">
        <v>0.748069501068093</v>
      </c>
      <c r="G84" s="28"/>
    </row>
    <row r="85" spans="1:7" x14ac:dyDescent="0.2">
      <c r="A85" s="9" t="s">
        <v>508</v>
      </c>
      <c r="B85" s="9" t="s">
        <v>934</v>
      </c>
      <c r="C85" s="9" t="s">
        <v>301</v>
      </c>
      <c r="D85" s="9">
        <v>17</v>
      </c>
      <c r="E85" s="36">
        <v>2358.7075</v>
      </c>
      <c r="F85" s="36">
        <v>0.71054368377701205</v>
      </c>
      <c r="G85" s="28"/>
    </row>
    <row r="86" spans="1:7" x14ac:dyDescent="0.2">
      <c r="A86" s="9" t="s">
        <v>529</v>
      </c>
      <c r="B86" s="9" t="s">
        <v>950</v>
      </c>
      <c r="C86" s="9" t="s">
        <v>307</v>
      </c>
      <c r="D86" s="9">
        <v>230</v>
      </c>
      <c r="E86" s="36">
        <v>2315.7894999999999</v>
      </c>
      <c r="F86" s="36">
        <v>0.69761494470260699</v>
      </c>
      <c r="G86" s="28"/>
    </row>
    <row r="87" spans="1:7" x14ac:dyDescent="0.2">
      <c r="A87" s="9" t="s">
        <v>495</v>
      </c>
      <c r="B87" s="9" t="s">
        <v>952</v>
      </c>
      <c r="C87" s="9" t="s">
        <v>307</v>
      </c>
      <c r="D87" s="9">
        <v>230</v>
      </c>
      <c r="E87" s="36">
        <v>2314.6923999999999</v>
      </c>
      <c r="F87" s="36">
        <v>0.69728445121179805</v>
      </c>
      <c r="G87" s="28"/>
    </row>
    <row r="88" spans="1:7" x14ac:dyDescent="0.2">
      <c r="A88" s="9" t="s">
        <v>494</v>
      </c>
      <c r="B88" s="9" t="s">
        <v>973</v>
      </c>
      <c r="C88" s="9" t="s">
        <v>307</v>
      </c>
      <c r="D88" s="9">
        <v>250</v>
      </c>
      <c r="E88" s="36">
        <v>2086.6275000000001</v>
      </c>
      <c r="F88" s="36">
        <v>0.62858153905069503</v>
      </c>
      <c r="G88" s="28"/>
    </row>
    <row r="89" spans="1:7" x14ac:dyDescent="0.2">
      <c r="A89" s="9" t="s">
        <v>530</v>
      </c>
      <c r="B89" s="9" t="s">
        <v>949</v>
      </c>
      <c r="C89" s="9" t="s">
        <v>292</v>
      </c>
      <c r="D89" s="9">
        <v>200</v>
      </c>
      <c r="E89" s="36">
        <v>2009.902</v>
      </c>
      <c r="F89" s="36">
        <v>0.60546853355525598</v>
      </c>
      <c r="G89" s="28"/>
    </row>
    <row r="90" spans="1:7" x14ac:dyDescent="0.2">
      <c r="A90" s="9" t="s">
        <v>531</v>
      </c>
      <c r="B90" s="9" t="s">
        <v>955</v>
      </c>
      <c r="C90" s="9" t="s">
        <v>159</v>
      </c>
      <c r="D90" s="9">
        <v>190</v>
      </c>
      <c r="E90" s="36">
        <v>1847.0033000000001</v>
      </c>
      <c r="F90" s="36">
        <v>0.55639647083425903</v>
      </c>
      <c r="G90" s="28"/>
    </row>
    <row r="91" spans="1:7" x14ac:dyDescent="0.2">
      <c r="A91" s="9" t="s">
        <v>398</v>
      </c>
      <c r="B91" s="9" t="s">
        <v>954</v>
      </c>
      <c r="C91" s="9" t="s">
        <v>326</v>
      </c>
      <c r="D91" s="9">
        <v>150</v>
      </c>
      <c r="E91" s="36">
        <v>1782.6824999999999</v>
      </c>
      <c r="F91" s="36">
        <v>0.537020292068776</v>
      </c>
      <c r="G91" s="28"/>
    </row>
    <row r="92" spans="1:7" x14ac:dyDescent="0.2">
      <c r="A92" s="9" t="s">
        <v>477</v>
      </c>
      <c r="B92" s="9" t="s">
        <v>956</v>
      </c>
      <c r="C92" s="9" t="s">
        <v>478</v>
      </c>
      <c r="D92" s="9">
        <v>160</v>
      </c>
      <c r="E92" s="36">
        <v>1668.9936</v>
      </c>
      <c r="F92" s="36">
        <v>0.50277232795683902</v>
      </c>
      <c r="G92" s="28"/>
    </row>
    <row r="93" spans="1:7" x14ac:dyDescent="0.2">
      <c r="A93" s="9" t="s">
        <v>501</v>
      </c>
      <c r="B93" s="9" t="s">
        <v>870</v>
      </c>
      <c r="C93" s="9" t="s">
        <v>194</v>
      </c>
      <c r="D93" s="9">
        <v>150</v>
      </c>
      <c r="E93" s="36">
        <v>1659.7260000000001</v>
      </c>
      <c r="F93" s="36">
        <v>0.49998053005745102</v>
      </c>
      <c r="G93" s="28"/>
    </row>
    <row r="94" spans="1:7" x14ac:dyDescent="0.2">
      <c r="A94" s="9" t="s">
        <v>193</v>
      </c>
      <c r="B94" s="9" t="s">
        <v>974</v>
      </c>
      <c r="C94" s="9" t="s">
        <v>194</v>
      </c>
      <c r="D94" s="9">
        <v>140</v>
      </c>
      <c r="E94" s="36">
        <v>1549.6823999999999</v>
      </c>
      <c r="F94" s="36">
        <v>0.46683068637395703</v>
      </c>
      <c r="G94" s="28"/>
    </row>
    <row r="95" spans="1:7" x14ac:dyDescent="0.2">
      <c r="A95" s="9" t="s">
        <v>397</v>
      </c>
      <c r="B95" s="9" t="s">
        <v>827</v>
      </c>
      <c r="C95" s="9" t="s">
        <v>387</v>
      </c>
      <c r="D95" s="9">
        <v>150</v>
      </c>
      <c r="E95" s="36">
        <v>1501.1515001</v>
      </c>
      <c r="F95" s="36">
        <v>0.45221110154117899</v>
      </c>
      <c r="G95" s="28"/>
    </row>
    <row r="96" spans="1:7" x14ac:dyDescent="0.2">
      <c r="A96" s="9" t="s">
        <v>533</v>
      </c>
      <c r="B96" s="9" t="s">
        <v>821</v>
      </c>
      <c r="C96" s="9" t="s">
        <v>387</v>
      </c>
      <c r="D96" s="9">
        <v>150</v>
      </c>
      <c r="E96" s="36">
        <v>1500.8868749999999</v>
      </c>
      <c r="F96" s="36">
        <v>0.45213138513150403</v>
      </c>
      <c r="G96" s="28"/>
    </row>
    <row r="97" spans="1:10" x14ac:dyDescent="0.2">
      <c r="A97" s="9" t="s">
        <v>499</v>
      </c>
      <c r="B97" s="9" t="s">
        <v>829</v>
      </c>
      <c r="C97" s="9" t="s">
        <v>292</v>
      </c>
      <c r="D97" s="9">
        <v>150</v>
      </c>
      <c r="E97" s="36">
        <v>1488.8520000000001</v>
      </c>
      <c r="F97" s="36">
        <v>0.44850596552508998</v>
      </c>
      <c r="G97" s="28"/>
    </row>
    <row r="98" spans="1:10" x14ac:dyDescent="0.2">
      <c r="A98" s="9" t="s">
        <v>497</v>
      </c>
      <c r="B98" s="9" t="s">
        <v>877</v>
      </c>
      <c r="C98" s="9" t="s">
        <v>309</v>
      </c>
      <c r="D98" s="9">
        <v>150</v>
      </c>
      <c r="E98" s="36">
        <v>1486.5930000000001</v>
      </c>
      <c r="F98" s="36">
        <v>0.44782545800915102</v>
      </c>
      <c r="G98" s="28"/>
    </row>
    <row r="99" spans="1:10" x14ac:dyDescent="0.2">
      <c r="A99" s="9" t="s">
        <v>300</v>
      </c>
      <c r="B99" s="9" t="s">
        <v>883</v>
      </c>
      <c r="C99" s="9" t="s">
        <v>301</v>
      </c>
      <c r="D99" s="9">
        <v>120</v>
      </c>
      <c r="E99" s="36">
        <v>1189.0355999999999</v>
      </c>
      <c r="F99" s="36">
        <v>0.358188429623431</v>
      </c>
      <c r="G99" s="28"/>
    </row>
    <row r="100" spans="1:10" x14ac:dyDescent="0.2">
      <c r="A100" s="9" t="s">
        <v>474</v>
      </c>
      <c r="B100" s="9" t="s">
        <v>891</v>
      </c>
      <c r="C100" s="9" t="s">
        <v>292</v>
      </c>
      <c r="D100" s="9">
        <v>100</v>
      </c>
      <c r="E100" s="36">
        <v>998.67399999999998</v>
      </c>
      <c r="F100" s="36">
        <v>0.30084336563661401</v>
      </c>
      <c r="G100" s="28"/>
    </row>
    <row r="101" spans="1:10" x14ac:dyDescent="0.2">
      <c r="A101" s="9" t="s">
        <v>383</v>
      </c>
      <c r="B101" s="9" t="s">
        <v>889</v>
      </c>
      <c r="C101" s="9" t="s">
        <v>183</v>
      </c>
      <c r="D101" s="9">
        <v>100</v>
      </c>
      <c r="E101" s="36">
        <v>985.63599999999997</v>
      </c>
      <c r="F101" s="36">
        <v>0.2969157618328</v>
      </c>
      <c r="G101" s="28"/>
    </row>
    <row r="102" spans="1:10" x14ac:dyDescent="0.2">
      <c r="A102" s="9" t="s">
        <v>195</v>
      </c>
      <c r="B102" s="9" t="s">
        <v>815</v>
      </c>
      <c r="C102" s="9" t="s">
        <v>196</v>
      </c>
      <c r="D102" s="9">
        <v>160</v>
      </c>
      <c r="E102" s="36">
        <v>800.58280000000002</v>
      </c>
      <c r="F102" s="36">
        <v>0.241169815197736</v>
      </c>
      <c r="G102" s="28"/>
    </row>
    <row r="103" spans="1:10" x14ac:dyDescent="0.2">
      <c r="A103" s="9" t="s">
        <v>390</v>
      </c>
      <c r="B103" s="9" t="s">
        <v>942</v>
      </c>
      <c r="C103" s="9" t="s">
        <v>326</v>
      </c>
      <c r="D103" s="9">
        <v>50</v>
      </c>
      <c r="E103" s="36">
        <v>560.91750000000002</v>
      </c>
      <c r="F103" s="36">
        <v>0.16897236590166101</v>
      </c>
      <c r="G103" s="28"/>
    </row>
    <row r="104" spans="1:10" x14ac:dyDescent="0.2">
      <c r="A104" s="9" t="s">
        <v>384</v>
      </c>
      <c r="B104" s="9" t="s">
        <v>888</v>
      </c>
      <c r="C104" s="9" t="s">
        <v>292</v>
      </c>
      <c r="D104" s="9">
        <v>50</v>
      </c>
      <c r="E104" s="36">
        <v>497.79349999999999</v>
      </c>
      <c r="F104" s="36">
        <v>0.14995671453550399</v>
      </c>
      <c r="G104" s="28"/>
    </row>
    <row r="105" spans="1:10" x14ac:dyDescent="0.2">
      <c r="A105" s="9" t="s">
        <v>306</v>
      </c>
      <c r="B105" s="9" t="s">
        <v>957</v>
      </c>
      <c r="C105" s="9" t="s">
        <v>307</v>
      </c>
      <c r="D105" s="9">
        <v>130</v>
      </c>
      <c r="E105" s="36">
        <v>433.78731499999998</v>
      </c>
      <c r="F105" s="36">
        <v>0.130675311277824</v>
      </c>
      <c r="G105" s="28"/>
    </row>
    <row r="106" spans="1:10" x14ac:dyDescent="0.2">
      <c r="A106" s="9" t="s">
        <v>534</v>
      </c>
      <c r="B106" s="9" t="s">
        <v>933</v>
      </c>
      <c r="C106" s="9" t="s">
        <v>130</v>
      </c>
      <c r="D106" s="9">
        <v>40</v>
      </c>
      <c r="E106" s="36">
        <v>398.66520000000003</v>
      </c>
      <c r="F106" s="36">
        <v>0.12009502653538</v>
      </c>
      <c r="G106" s="28"/>
    </row>
    <row r="107" spans="1:10" x14ac:dyDescent="0.2">
      <c r="A107" s="8" t="s">
        <v>105</v>
      </c>
      <c r="B107" s="9"/>
      <c r="C107" s="9"/>
      <c r="D107" s="9"/>
      <c r="E107" s="37">
        <f>SUM(E57:E106)</f>
        <v>180135.24952689998</v>
      </c>
      <c r="F107" s="37">
        <f>SUM(F57:F106)</f>
        <v>54.264449397364764</v>
      </c>
    </row>
    <row r="108" spans="1:10" x14ac:dyDescent="0.2">
      <c r="A108" s="9"/>
      <c r="B108" s="9"/>
      <c r="C108" s="9"/>
      <c r="D108" s="9"/>
      <c r="E108" s="36"/>
      <c r="F108" s="36"/>
    </row>
    <row r="109" spans="1:10" x14ac:dyDescent="0.2">
      <c r="A109" s="8" t="s">
        <v>105</v>
      </c>
      <c r="B109" s="9"/>
      <c r="C109" s="9"/>
      <c r="D109" s="9"/>
      <c r="E109" s="37">
        <v>322972.78442689998</v>
      </c>
      <c r="F109" s="37">
        <v>97.293230299394153</v>
      </c>
      <c r="I109" s="2"/>
      <c r="J109" s="2"/>
    </row>
    <row r="110" spans="1:10" x14ac:dyDescent="0.2">
      <c r="A110" s="9"/>
      <c r="B110" s="9"/>
      <c r="C110" s="9"/>
      <c r="D110" s="9"/>
      <c r="E110" s="36"/>
      <c r="F110" s="36"/>
    </row>
    <row r="111" spans="1:10" x14ac:dyDescent="0.2">
      <c r="A111" s="8" t="s">
        <v>138</v>
      </c>
      <c r="B111" s="9"/>
      <c r="C111" s="9"/>
      <c r="D111" s="9"/>
      <c r="E111" s="37">
        <v>8985.3464113000009</v>
      </c>
      <c r="F111" s="37">
        <v>2.71</v>
      </c>
      <c r="I111" s="2"/>
      <c r="J111" s="2"/>
    </row>
    <row r="112" spans="1:10" x14ac:dyDescent="0.2">
      <c r="A112" s="9"/>
      <c r="B112" s="9"/>
      <c r="C112" s="9"/>
      <c r="D112" s="9"/>
      <c r="E112" s="36"/>
      <c r="F112" s="36"/>
    </row>
    <row r="113" spans="1:10" x14ac:dyDescent="0.2">
      <c r="A113" s="13" t="s">
        <v>139</v>
      </c>
      <c r="B113" s="6"/>
      <c r="C113" s="6"/>
      <c r="D113" s="6"/>
      <c r="E113" s="38">
        <v>331958.12641129998</v>
      </c>
      <c r="F113" s="38">
        <f xml:space="preserve"> ROUND(SUM(F109:F112),2)</f>
        <v>100</v>
      </c>
      <c r="H113" s="28"/>
      <c r="I113" s="2"/>
      <c r="J113" s="2"/>
    </row>
    <row r="114" spans="1:10" x14ac:dyDescent="0.2">
      <c r="A114" s="1" t="s">
        <v>171</v>
      </c>
    </row>
    <row r="116" spans="1:10" x14ac:dyDescent="0.2">
      <c r="A116" s="1" t="s">
        <v>142</v>
      </c>
    </row>
    <row r="117" spans="1:10" x14ac:dyDescent="0.2">
      <c r="A117" s="1" t="s">
        <v>143</v>
      </c>
    </row>
    <row r="118" spans="1:10" x14ac:dyDescent="0.2">
      <c r="A118" s="1" t="s">
        <v>144</v>
      </c>
    </row>
    <row r="119" spans="1:10" x14ac:dyDescent="0.2">
      <c r="A119" s="3" t="s">
        <v>672</v>
      </c>
      <c r="D119" s="16">
        <v>59.908499999999997</v>
      </c>
    </row>
    <row r="120" spans="1:10" x14ac:dyDescent="0.2">
      <c r="A120" s="3" t="s">
        <v>643</v>
      </c>
      <c r="D120" s="16">
        <v>11.984400000000001</v>
      </c>
    </row>
    <row r="121" spans="1:10" x14ac:dyDescent="0.2">
      <c r="A121" s="3" t="s">
        <v>671</v>
      </c>
      <c r="D121" s="16">
        <v>62.176099999999998</v>
      </c>
    </row>
    <row r="122" spans="1:10" x14ac:dyDescent="0.2">
      <c r="A122" s="3" t="s">
        <v>644</v>
      </c>
      <c r="D122" s="16">
        <v>12.5372</v>
      </c>
    </row>
    <row r="124" spans="1:10" x14ac:dyDescent="0.2">
      <c r="A124" s="1" t="s">
        <v>145</v>
      </c>
    </row>
    <row r="125" spans="1:10" x14ac:dyDescent="0.2">
      <c r="A125" s="3" t="s">
        <v>672</v>
      </c>
      <c r="D125" s="16">
        <v>61.201599999999999</v>
      </c>
    </row>
    <row r="126" spans="1:10" x14ac:dyDescent="0.2">
      <c r="A126" s="3" t="s">
        <v>644</v>
      </c>
      <c r="D126" s="16">
        <v>12.4102</v>
      </c>
    </row>
    <row r="127" spans="1:10" x14ac:dyDescent="0.2">
      <c r="A127" s="3" t="s">
        <v>671</v>
      </c>
      <c r="D127" s="16">
        <v>63.801900000000003</v>
      </c>
    </row>
    <row r="128" spans="1:10" x14ac:dyDescent="0.2">
      <c r="A128" s="3" t="s">
        <v>643</v>
      </c>
      <c r="D128" s="16">
        <v>11.7888</v>
      </c>
    </row>
    <row r="130" spans="1:5" x14ac:dyDescent="0.2">
      <c r="A130" s="1" t="s">
        <v>146</v>
      </c>
      <c r="D130" s="17"/>
    </row>
    <row r="131" spans="1:5" x14ac:dyDescent="0.2">
      <c r="A131" s="19" t="s">
        <v>628</v>
      </c>
      <c r="B131" s="20"/>
      <c r="C131" s="32" t="s">
        <v>629</v>
      </c>
      <c r="D131" s="33"/>
    </row>
    <row r="132" spans="1:5" x14ac:dyDescent="0.2">
      <c r="A132" s="34"/>
      <c r="B132" s="35"/>
      <c r="C132" s="21" t="s">
        <v>630</v>
      </c>
      <c r="D132" s="21" t="s">
        <v>631</v>
      </c>
    </row>
    <row r="133" spans="1:5" x14ac:dyDescent="0.2">
      <c r="A133" s="22" t="s">
        <v>643</v>
      </c>
      <c r="B133" s="23"/>
      <c r="C133" s="24">
        <v>0.325019259</v>
      </c>
      <c r="D133" s="24">
        <v>0.30112419600000001</v>
      </c>
    </row>
    <row r="134" spans="1:5" x14ac:dyDescent="0.2">
      <c r="A134" s="22" t="s">
        <v>644</v>
      </c>
      <c r="B134" s="23"/>
      <c r="C134" s="24">
        <v>0.325019259</v>
      </c>
      <c r="D134" s="24">
        <v>0.30112419600000001</v>
      </c>
    </row>
    <row r="136" spans="1:5" x14ac:dyDescent="0.2">
      <c r="A136" s="1" t="s">
        <v>148</v>
      </c>
      <c r="D136" s="18">
        <v>2.8222357857962144</v>
      </c>
      <c r="E136" s="2" t="s">
        <v>149</v>
      </c>
    </row>
  </sheetData>
  <sortState ref="A57:F106">
    <sortCondition descending="1" ref="F57:F106"/>
  </sortState>
  <mergeCells count="3">
    <mergeCell ref="B1:E1"/>
    <mergeCell ref="C131:D131"/>
    <mergeCell ref="A132:B1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1" t="s">
        <v>511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362</v>
      </c>
      <c r="B8" s="9" t="s">
        <v>838</v>
      </c>
      <c r="C8" s="9" t="s">
        <v>112</v>
      </c>
      <c r="D8" s="9">
        <v>3100</v>
      </c>
      <c r="E8" s="36">
        <v>31514.258999999998</v>
      </c>
      <c r="F8" s="36">
        <v>3.1606309844127898</v>
      </c>
    </row>
    <row r="9" spans="1:6" x14ac:dyDescent="0.2">
      <c r="A9" s="9" t="s">
        <v>279</v>
      </c>
      <c r="B9" s="9" t="s">
        <v>845</v>
      </c>
      <c r="C9" s="9" t="s">
        <v>180</v>
      </c>
      <c r="D9" s="9">
        <v>2440</v>
      </c>
      <c r="E9" s="36">
        <v>24091.34</v>
      </c>
      <c r="F9" s="36">
        <v>2.4161709040984598</v>
      </c>
    </row>
    <row r="10" spans="1:6" x14ac:dyDescent="0.2">
      <c r="A10" s="9" t="s">
        <v>430</v>
      </c>
      <c r="B10" s="9" t="s">
        <v>853</v>
      </c>
      <c r="C10" s="9" t="s">
        <v>326</v>
      </c>
      <c r="D10" s="9">
        <v>43</v>
      </c>
      <c r="E10" s="36">
        <v>22125.886500000001</v>
      </c>
      <c r="F10" s="36">
        <v>2.2190514595155402</v>
      </c>
    </row>
    <row r="11" spans="1:6" x14ac:dyDescent="0.2">
      <c r="A11" s="9" t="s">
        <v>327</v>
      </c>
      <c r="B11" s="9" t="s">
        <v>975</v>
      </c>
      <c r="C11" s="9" t="s">
        <v>328</v>
      </c>
      <c r="D11" s="9">
        <v>1750</v>
      </c>
      <c r="E11" s="36">
        <v>17309.002899999999</v>
      </c>
      <c r="F11" s="36">
        <v>1.73595612306895</v>
      </c>
    </row>
    <row r="12" spans="1:6" x14ac:dyDescent="0.2">
      <c r="A12" s="9" t="s">
        <v>431</v>
      </c>
      <c r="B12" s="9" t="s">
        <v>976</v>
      </c>
      <c r="C12" s="9" t="s">
        <v>112</v>
      </c>
      <c r="D12" s="9">
        <v>1550</v>
      </c>
      <c r="E12" s="36">
        <v>15508.121999999999</v>
      </c>
      <c r="F12" s="36">
        <v>1.5553420089380401</v>
      </c>
    </row>
    <row r="13" spans="1:6" x14ac:dyDescent="0.2">
      <c r="A13" s="9" t="s">
        <v>432</v>
      </c>
      <c r="B13" s="9" t="s">
        <v>898</v>
      </c>
      <c r="C13" s="9" t="s">
        <v>433</v>
      </c>
      <c r="D13" s="9">
        <v>130</v>
      </c>
      <c r="E13" s="36">
        <v>14170.767</v>
      </c>
      <c r="F13" s="36">
        <v>1.42121587733014</v>
      </c>
    </row>
    <row r="14" spans="1:6" x14ac:dyDescent="0.2">
      <c r="A14" s="9" t="s">
        <v>360</v>
      </c>
      <c r="B14" s="9" t="s">
        <v>769</v>
      </c>
      <c r="C14" s="9" t="s">
        <v>123</v>
      </c>
      <c r="D14" s="9">
        <v>1400</v>
      </c>
      <c r="E14" s="36">
        <v>13773.718000000001</v>
      </c>
      <c r="F14" s="36">
        <v>1.3813950022230901</v>
      </c>
    </row>
    <row r="15" spans="1:6" x14ac:dyDescent="0.2">
      <c r="A15" s="9" t="s">
        <v>155</v>
      </c>
      <c r="B15" s="9" t="s">
        <v>914</v>
      </c>
      <c r="C15" s="9" t="s">
        <v>116</v>
      </c>
      <c r="D15" s="9">
        <v>1250</v>
      </c>
      <c r="E15" s="36">
        <v>12617.3125</v>
      </c>
      <c r="F15" s="36">
        <v>1.2654166746398401</v>
      </c>
    </row>
    <row r="16" spans="1:6" x14ac:dyDescent="0.2">
      <c r="A16" s="9" t="s">
        <v>160</v>
      </c>
      <c r="B16" s="9" t="s">
        <v>917</v>
      </c>
      <c r="C16" s="9" t="s">
        <v>161</v>
      </c>
      <c r="D16" s="9">
        <v>1265</v>
      </c>
      <c r="E16" s="36">
        <v>12546.598900000001</v>
      </c>
      <c r="F16" s="36">
        <v>1.2583246597148099</v>
      </c>
    </row>
    <row r="17" spans="1:6" x14ac:dyDescent="0.2">
      <c r="A17" s="9" t="s">
        <v>275</v>
      </c>
      <c r="B17" s="9" t="s">
        <v>926</v>
      </c>
      <c r="C17" s="9" t="s">
        <v>112</v>
      </c>
      <c r="D17" s="9">
        <v>1200</v>
      </c>
      <c r="E17" s="36">
        <v>12028.98</v>
      </c>
      <c r="F17" s="36">
        <v>1.20641157702238</v>
      </c>
    </row>
    <row r="18" spans="1:6" x14ac:dyDescent="0.2">
      <c r="A18" s="9" t="s">
        <v>361</v>
      </c>
      <c r="B18" s="9" t="s">
        <v>761</v>
      </c>
      <c r="C18" s="9" t="s">
        <v>330</v>
      </c>
      <c r="D18" s="9">
        <v>999</v>
      </c>
      <c r="E18" s="36">
        <v>9954.2058300000008</v>
      </c>
      <c r="F18" s="36">
        <v>0.99832813367182205</v>
      </c>
    </row>
    <row r="19" spans="1:6" x14ac:dyDescent="0.2">
      <c r="A19" s="9" t="s">
        <v>176</v>
      </c>
      <c r="B19" s="9" t="s">
        <v>907</v>
      </c>
      <c r="C19" s="9" t="s">
        <v>118</v>
      </c>
      <c r="D19" s="9">
        <v>950</v>
      </c>
      <c r="E19" s="36">
        <v>9894.0125000000007</v>
      </c>
      <c r="F19" s="36">
        <v>0.99229121864066205</v>
      </c>
    </row>
    <row r="20" spans="1:6" x14ac:dyDescent="0.2">
      <c r="A20" s="9" t="s">
        <v>278</v>
      </c>
      <c r="B20" s="9" t="s">
        <v>788</v>
      </c>
      <c r="C20" s="9" t="s">
        <v>123</v>
      </c>
      <c r="D20" s="9">
        <v>1000</v>
      </c>
      <c r="E20" s="36">
        <v>9854.11</v>
      </c>
      <c r="F20" s="36">
        <v>0.98828931341244297</v>
      </c>
    </row>
    <row r="21" spans="1:6" x14ac:dyDescent="0.2">
      <c r="A21" s="9" t="s">
        <v>434</v>
      </c>
      <c r="B21" s="9" t="s">
        <v>913</v>
      </c>
      <c r="C21" s="9" t="s">
        <v>120</v>
      </c>
      <c r="D21" s="9">
        <v>1000</v>
      </c>
      <c r="E21" s="36">
        <v>9709.0300000000007</v>
      </c>
      <c r="F21" s="36">
        <v>0.97373893660622901</v>
      </c>
    </row>
    <row r="22" spans="1:6" x14ac:dyDescent="0.2">
      <c r="A22" s="9" t="s">
        <v>285</v>
      </c>
      <c r="B22" s="9" t="s">
        <v>840</v>
      </c>
      <c r="C22" s="9" t="s">
        <v>180</v>
      </c>
      <c r="D22" s="9">
        <v>920</v>
      </c>
      <c r="E22" s="36">
        <v>8982.0151999999998</v>
      </c>
      <c r="F22" s="36">
        <v>0.9008251009039</v>
      </c>
    </row>
    <row r="23" spans="1:6" x14ac:dyDescent="0.2">
      <c r="A23" s="9" t="s">
        <v>288</v>
      </c>
      <c r="B23" s="9" t="s">
        <v>844</v>
      </c>
      <c r="C23" s="9" t="s">
        <v>283</v>
      </c>
      <c r="D23" s="9">
        <v>850</v>
      </c>
      <c r="E23" s="36">
        <v>8234.1625000000004</v>
      </c>
      <c r="F23" s="36">
        <v>0.82582138860348497</v>
      </c>
    </row>
    <row r="24" spans="1:6" x14ac:dyDescent="0.2">
      <c r="A24" s="9" t="s">
        <v>289</v>
      </c>
      <c r="B24" s="9" t="s">
        <v>720</v>
      </c>
      <c r="C24" s="9" t="s">
        <v>130</v>
      </c>
      <c r="D24" s="9">
        <v>820</v>
      </c>
      <c r="E24" s="36">
        <v>8176.5972000000002</v>
      </c>
      <c r="F24" s="36">
        <v>0.82004804420065402</v>
      </c>
    </row>
    <row r="25" spans="1:6" x14ac:dyDescent="0.2">
      <c r="A25" s="9" t="s">
        <v>366</v>
      </c>
      <c r="B25" s="9" t="s">
        <v>922</v>
      </c>
      <c r="C25" s="9" t="s">
        <v>330</v>
      </c>
      <c r="D25" s="9">
        <v>822</v>
      </c>
      <c r="E25" s="36">
        <v>8164.8027000000002</v>
      </c>
      <c r="F25" s="36">
        <v>0.81886514911352304</v>
      </c>
    </row>
    <row r="26" spans="1:6" x14ac:dyDescent="0.2">
      <c r="A26" s="9" t="s">
        <v>367</v>
      </c>
      <c r="B26" s="9" t="s">
        <v>923</v>
      </c>
      <c r="C26" s="9" t="s">
        <v>330</v>
      </c>
      <c r="D26" s="9">
        <v>822</v>
      </c>
      <c r="E26" s="36">
        <v>8150.3683799999999</v>
      </c>
      <c r="F26" s="36">
        <v>0.817417500954291</v>
      </c>
    </row>
    <row r="27" spans="1:6" x14ac:dyDescent="0.2">
      <c r="A27" s="9" t="s">
        <v>324</v>
      </c>
      <c r="B27" s="9" t="s">
        <v>846</v>
      </c>
      <c r="C27" s="9" t="s">
        <v>112</v>
      </c>
      <c r="D27" s="9">
        <v>800</v>
      </c>
      <c r="E27" s="36">
        <v>7934.44</v>
      </c>
      <c r="F27" s="36">
        <v>0.79576159185479201</v>
      </c>
    </row>
    <row r="28" spans="1:6" x14ac:dyDescent="0.2">
      <c r="A28" s="9" t="s">
        <v>271</v>
      </c>
      <c r="B28" s="9" t="s">
        <v>841</v>
      </c>
      <c r="C28" s="9" t="s">
        <v>118</v>
      </c>
      <c r="D28" s="9">
        <v>550</v>
      </c>
      <c r="E28" s="36">
        <v>7737.7905000000001</v>
      </c>
      <c r="F28" s="36">
        <v>0.77603920197504594</v>
      </c>
    </row>
    <row r="29" spans="1:6" x14ac:dyDescent="0.2">
      <c r="A29" s="9" t="s">
        <v>697</v>
      </c>
      <c r="B29" s="9" t="s">
        <v>977</v>
      </c>
      <c r="C29" s="9" t="s">
        <v>337</v>
      </c>
      <c r="D29" s="9">
        <v>750</v>
      </c>
      <c r="E29" s="36">
        <v>7477.8</v>
      </c>
      <c r="F29" s="36">
        <v>0.74996421065276997</v>
      </c>
    </row>
    <row r="30" spans="1:6" x14ac:dyDescent="0.2">
      <c r="A30" s="9" t="s">
        <v>287</v>
      </c>
      <c r="B30" s="9" t="s">
        <v>768</v>
      </c>
      <c r="C30" s="9" t="s">
        <v>118</v>
      </c>
      <c r="D30" s="9">
        <v>75</v>
      </c>
      <c r="E30" s="36">
        <v>7461.5174999999999</v>
      </c>
      <c r="F30" s="36">
        <v>0.74833120465368497</v>
      </c>
    </row>
    <row r="31" spans="1:6" x14ac:dyDescent="0.2">
      <c r="A31" s="9" t="s">
        <v>329</v>
      </c>
      <c r="B31" s="9" t="s">
        <v>763</v>
      </c>
      <c r="C31" s="9" t="s">
        <v>330</v>
      </c>
      <c r="D31" s="9">
        <v>650</v>
      </c>
      <c r="E31" s="36">
        <v>6493.11</v>
      </c>
      <c r="F31" s="36">
        <v>0.65120758991034899</v>
      </c>
    </row>
    <row r="32" spans="1:6" x14ac:dyDescent="0.2">
      <c r="A32" s="9" t="s">
        <v>286</v>
      </c>
      <c r="B32" s="9" t="s">
        <v>855</v>
      </c>
      <c r="C32" s="9" t="s">
        <v>283</v>
      </c>
      <c r="D32" s="9">
        <v>622</v>
      </c>
      <c r="E32" s="36">
        <v>6374.1938</v>
      </c>
      <c r="F32" s="36">
        <v>0.63928123535863202</v>
      </c>
    </row>
    <row r="33" spans="1:6" x14ac:dyDescent="0.2">
      <c r="A33" s="9" t="s">
        <v>158</v>
      </c>
      <c r="B33" s="9" t="s">
        <v>978</v>
      </c>
      <c r="C33" s="9" t="s">
        <v>159</v>
      </c>
      <c r="D33" s="9">
        <v>595</v>
      </c>
      <c r="E33" s="36">
        <v>6070.4896419999995</v>
      </c>
      <c r="F33" s="36">
        <v>0.60882210979677798</v>
      </c>
    </row>
    <row r="34" spans="1:6" x14ac:dyDescent="0.2">
      <c r="A34" s="9" t="s">
        <v>435</v>
      </c>
      <c r="B34" s="9" t="s">
        <v>919</v>
      </c>
      <c r="C34" s="9" t="s">
        <v>326</v>
      </c>
      <c r="D34" s="9">
        <v>6000</v>
      </c>
      <c r="E34" s="36">
        <v>5971.8239999999996</v>
      </c>
      <c r="F34" s="36">
        <v>0.59892672608484698</v>
      </c>
    </row>
    <row r="35" spans="1:6" x14ac:dyDescent="0.2">
      <c r="A35" s="9" t="s">
        <v>436</v>
      </c>
      <c r="B35" s="9" t="s">
        <v>785</v>
      </c>
      <c r="C35" s="9" t="s">
        <v>123</v>
      </c>
      <c r="D35" s="9">
        <v>530</v>
      </c>
      <c r="E35" s="36">
        <v>5555.1896999999999</v>
      </c>
      <c r="F35" s="36">
        <v>0.55714160025500803</v>
      </c>
    </row>
    <row r="36" spans="1:6" x14ac:dyDescent="0.2">
      <c r="A36" s="9" t="s">
        <v>437</v>
      </c>
      <c r="B36" s="9" t="s">
        <v>843</v>
      </c>
      <c r="C36" s="9" t="s">
        <v>433</v>
      </c>
      <c r="D36" s="9">
        <v>50</v>
      </c>
      <c r="E36" s="36">
        <v>5486.36</v>
      </c>
      <c r="F36" s="36">
        <v>0.55023852560337705</v>
      </c>
    </row>
    <row r="37" spans="1:6" x14ac:dyDescent="0.2">
      <c r="A37" s="9" t="s">
        <v>438</v>
      </c>
      <c r="B37" s="9" t="s">
        <v>857</v>
      </c>
      <c r="C37" s="9" t="s">
        <v>161</v>
      </c>
      <c r="D37" s="9">
        <v>550</v>
      </c>
      <c r="E37" s="36">
        <v>5442.723</v>
      </c>
      <c r="F37" s="36">
        <v>0.54586207955503996</v>
      </c>
    </row>
    <row r="38" spans="1:6" x14ac:dyDescent="0.2">
      <c r="A38" s="9" t="s">
        <v>439</v>
      </c>
      <c r="B38" s="9" t="s">
        <v>979</v>
      </c>
      <c r="C38" s="9" t="s">
        <v>161</v>
      </c>
      <c r="D38" s="9">
        <v>500</v>
      </c>
      <c r="E38" s="36">
        <v>5238.665</v>
      </c>
      <c r="F38" s="36">
        <v>0.52539667570666404</v>
      </c>
    </row>
    <row r="39" spans="1:6" x14ac:dyDescent="0.2">
      <c r="A39" s="9" t="s">
        <v>282</v>
      </c>
      <c r="B39" s="9" t="s">
        <v>851</v>
      </c>
      <c r="C39" s="9" t="s">
        <v>283</v>
      </c>
      <c r="D39" s="9">
        <v>494</v>
      </c>
      <c r="E39" s="36">
        <v>5187.57798</v>
      </c>
      <c r="F39" s="36">
        <v>0.52027305156200898</v>
      </c>
    </row>
    <row r="40" spans="1:6" x14ac:dyDescent="0.2">
      <c r="A40" s="9" t="s">
        <v>440</v>
      </c>
      <c r="B40" s="9" t="s">
        <v>909</v>
      </c>
      <c r="C40" s="9" t="s">
        <v>326</v>
      </c>
      <c r="D40" s="9">
        <v>10</v>
      </c>
      <c r="E40" s="36">
        <v>5145.5550000000003</v>
      </c>
      <c r="F40" s="36">
        <v>0.516058478957101</v>
      </c>
    </row>
    <row r="41" spans="1:6" x14ac:dyDescent="0.2">
      <c r="A41" s="9" t="s">
        <v>441</v>
      </c>
      <c r="B41" s="9" t="s">
        <v>958</v>
      </c>
      <c r="C41" s="9" t="s">
        <v>161</v>
      </c>
      <c r="D41" s="9">
        <v>500</v>
      </c>
      <c r="E41" s="36">
        <v>5115.93</v>
      </c>
      <c r="F41" s="36">
        <v>0.51308732571141602</v>
      </c>
    </row>
    <row r="42" spans="1:6" x14ac:dyDescent="0.2">
      <c r="A42" s="9" t="s">
        <v>442</v>
      </c>
      <c r="B42" s="9" t="s">
        <v>856</v>
      </c>
      <c r="C42" s="9" t="s">
        <v>126</v>
      </c>
      <c r="D42" s="9">
        <v>500</v>
      </c>
      <c r="E42" s="36">
        <v>5085.6350000000002</v>
      </c>
      <c r="F42" s="36">
        <v>0.51004897676363303</v>
      </c>
    </row>
    <row r="43" spans="1:6" x14ac:dyDescent="0.2">
      <c r="A43" s="9" t="s">
        <v>358</v>
      </c>
      <c r="B43" s="9" t="s">
        <v>858</v>
      </c>
      <c r="C43" s="9" t="s">
        <v>337</v>
      </c>
      <c r="D43" s="9">
        <v>500</v>
      </c>
      <c r="E43" s="36">
        <v>5038.92</v>
      </c>
      <c r="F43" s="36">
        <v>0.50536383165402299</v>
      </c>
    </row>
    <row r="44" spans="1:6" x14ac:dyDescent="0.2">
      <c r="A44" s="9" t="s">
        <v>175</v>
      </c>
      <c r="B44" s="9" t="s">
        <v>849</v>
      </c>
      <c r="C44" s="9" t="s">
        <v>118</v>
      </c>
      <c r="D44" s="9">
        <v>500</v>
      </c>
      <c r="E44" s="36">
        <v>5001.4650000000001</v>
      </c>
      <c r="F44" s="36">
        <v>0.50160739132264198</v>
      </c>
    </row>
    <row r="45" spans="1:6" x14ac:dyDescent="0.2">
      <c r="A45" s="9" t="s">
        <v>443</v>
      </c>
      <c r="B45" s="9" t="s">
        <v>860</v>
      </c>
      <c r="C45" s="9" t="s">
        <v>444</v>
      </c>
      <c r="D45" s="9">
        <v>500</v>
      </c>
      <c r="E45" s="36">
        <v>4941.375</v>
      </c>
      <c r="F45" s="36">
        <v>0.49558083947341902</v>
      </c>
    </row>
    <row r="46" spans="1:6" x14ac:dyDescent="0.2">
      <c r="A46" s="9" t="s">
        <v>445</v>
      </c>
      <c r="B46" s="9" t="s">
        <v>980</v>
      </c>
      <c r="C46" s="9" t="s">
        <v>118</v>
      </c>
      <c r="D46" s="9">
        <v>500</v>
      </c>
      <c r="E46" s="36">
        <v>4929.87</v>
      </c>
      <c r="F46" s="36">
        <v>0.49442697894712001</v>
      </c>
    </row>
    <row r="47" spans="1:6" x14ac:dyDescent="0.2">
      <c r="A47" s="9" t="s">
        <v>370</v>
      </c>
      <c r="B47" s="9" t="s">
        <v>784</v>
      </c>
      <c r="C47" s="9" t="s">
        <v>330</v>
      </c>
      <c r="D47" s="9">
        <v>470</v>
      </c>
      <c r="E47" s="36">
        <v>4668.6369000000004</v>
      </c>
      <c r="F47" s="36">
        <v>0.46822736467047699</v>
      </c>
    </row>
    <row r="48" spans="1:6" x14ac:dyDescent="0.2">
      <c r="A48" s="9" t="s">
        <v>341</v>
      </c>
      <c r="B48" s="9" t="s">
        <v>916</v>
      </c>
      <c r="C48" s="9" t="s">
        <v>330</v>
      </c>
      <c r="D48" s="9">
        <v>426</v>
      </c>
      <c r="E48" s="36">
        <v>4211.24856</v>
      </c>
      <c r="F48" s="36">
        <v>0.42235493088381798</v>
      </c>
    </row>
    <row r="49" spans="1:6" x14ac:dyDescent="0.2">
      <c r="A49" s="9" t="s">
        <v>446</v>
      </c>
      <c r="B49" s="9" t="s">
        <v>929</v>
      </c>
      <c r="C49" s="9" t="s">
        <v>339</v>
      </c>
      <c r="D49" s="9">
        <v>370</v>
      </c>
      <c r="E49" s="36">
        <v>3834.1804999999999</v>
      </c>
      <c r="F49" s="36">
        <v>0.38453798606311201</v>
      </c>
    </row>
    <row r="50" spans="1:6" x14ac:dyDescent="0.2">
      <c r="A50" s="9" t="s">
        <v>447</v>
      </c>
      <c r="B50" s="9" t="s">
        <v>863</v>
      </c>
      <c r="C50" s="9" t="s">
        <v>112</v>
      </c>
      <c r="D50" s="9">
        <v>390000</v>
      </c>
      <c r="E50" s="36">
        <v>3827.0934000000002</v>
      </c>
      <c r="F50" s="36">
        <v>0.38382720597307002</v>
      </c>
    </row>
    <row r="51" spans="1:6" x14ac:dyDescent="0.2">
      <c r="A51" s="9" t="s">
        <v>448</v>
      </c>
      <c r="B51" s="9" t="s">
        <v>924</v>
      </c>
      <c r="C51" s="9" t="s">
        <v>120</v>
      </c>
      <c r="D51" s="9">
        <v>340</v>
      </c>
      <c r="E51" s="36">
        <v>3485.7310000000002</v>
      </c>
      <c r="F51" s="36">
        <v>0.34959125651433398</v>
      </c>
    </row>
    <row r="52" spans="1:6" x14ac:dyDescent="0.2">
      <c r="A52" s="9" t="s">
        <v>449</v>
      </c>
      <c r="B52" s="9" t="s">
        <v>860</v>
      </c>
      <c r="C52" s="9" t="s">
        <v>444</v>
      </c>
      <c r="D52" s="9">
        <v>350</v>
      </c>
      <c r="E52" s="36">
        <v>3473.5540000000001</v>
      </c>
      <c r="F52" s="36">
        <v>0.34836999970175297</v>
      </c>
    </row>
    <row r="53" spans="1:6" x14ac:dyDescent="0.2">
      <c r="A53" s="9" t="s">
        <v>344</v>
      </c>
      <c r="B53" s="9" t="s">
        <v>915</v>
      </c>
      <c r="C53" s="9" t="s">
        <v>330</v>
      </c>
      <c r="D53" s="9">
        <v>350</v>
      </c>
      <c r="E53" s="36">
        <v>3455.3015</v>
      </c>
      <c r="F53" s="36">
        <v>0.346539418280087</v>
      </c>
    </row>
    <row r="54" spans="1:6" x14ac:dyDescent="0.2">
      <c r="A54" s="9" t="s">
        <v>174</v>
      </c>
      <c r="B54" s="9" t="s">
        <v>903</v>
      </c>
      <c r="C54" s="9" t="s">
        <v>118</v>
      </c>
      <c r="D54" s="9">
        <v>35</v>
      </c>
      <c r="E54" s="36">
        <v>3442.74</v>
      </c>
      <c r="F54" s="36">
        <v>0.34527959915786899</v>
      </c>
    </row>
    <row r="55" spans="1:6" x14ac:dyDescent="0.2">
      <c r="A55" s="9" t="s">
        <v>450</v>
      </c>
      <c r="B55" s="9" t="s">
        <v>931</v>
      </c>
      <c r="C55" s="9" t="s">
        <v>451</v>
      </c>
      <c r="D55" s="9">
        <v>300</v>
      </c>
      <c r="E55" s="36">
        <v>2925.549</v>
      </c>
      <c r="F55" s="36">
        <v>0.29340943145189802</v>
      </c>
    </row>
    <row r="56" spans="1:6" x14ac:dyDescent="0.2">
      <c r="A56" s="9" t="s">
        <v>452</v>
      </c>
      <c r="B56" s="9" t="s">
        <v>865</v>
      </c>
      <c r="C56" s="9" t="s">
        <v>123</v>
      </c>
      <c r="D56" s="9">
        <v>300</v>
      </c>
      <c r="E56" s="36">
        <v>2901.846</v>
      </c>
      <c r="F56" s="36">
        <v>0.29103220797907098</v>
      </c>
    </row>
    <row r="57" spans="1:6" x14ac:dyDescent="0.2">
      <c r="A57" s="9" t="s">
        <v>290</v>
      </c>
      <c r="B57" s="9" t="s">
        <v>900</v>
      </c>
      <c r="C57" s="9" t="s">
        <v>161</v>
      </c>
      <c r="D57" s="9">
        <v>280</v>
      </c>
      <c r="E57" s="36">
        <v>2861.2415999999998</v>
      </c>
      <c r="F57" s="36">
        <v>0.286959907731</v>
      </c>
    </row>
    <row r="58" spans="1:6" x14ac:dyDescent="0.2">
      <c r="A58" s="9" t="s">
        <v>453</v>
      </c>
      <c r="B58" s="9" t="s">
        <v>981</v>
      </c>
      <c r="C58" s="9" t="s">
        <v>130</v>
      </c>
      <c r="D58" s="9">
        <v>272</v>
      </c>
      <c r="E58" s="36">
        <v>2740.1796800000002</v>
      </c>
      <c r="F58" s="36">
        <v>0.27481835443017499</v>
      </c>
    </row>
    <row r="59" spans="1:6" x14ac:dyDescent="0.2">
      <c r="A59" s="9" t="s">
        <v>340</v>
      </c>
      <c r="B59" s="9" t="s">
        <v>852</v>
      </c>
      <c r="C59" s="9" t="s">
        <v>326</v>
      </c>
      <c r="D59" s="9">
        <v>5</v>
      </c>
      <c r="E59" s="36">
        <v>2618.7750000000001</v>
      </c>
      <c r="F59" s="36">
        <v>0.26264242501166202</v>
      </c>
    </row>
    <row r="60" spans="1:6" x14ac:dyDescent="0.2">
      <c r="A60" s="9" t="s">
        <v>454</v>
      </c>
      <c r="B60" s="9" t="s">
        <v>767</v>
      </c>
      <c r="C60" s="9" t="s">
        <v>161</v>
      </c>
      <c r="D60" s="9">
        <v>250</v>
      </c>
      <c r="E60" s="36">
        <v>2542.165</v>
      </c>
      <c r="F60" s="36">
        <v>0.25495904779134199</v>
      </c>
    </row>
    <row r="61" spans="1:6" x14ac:dyDescent="0.2">
      <c r="A61" s="9" t="s">
        <v>455</v>
      </c>
      <c r="B61" s="9" t="s">
        <v>982</v>
      </c>
      <c r="C61" s="9" t="s">
        <v>159</v>
      </c>
      <c r="D61" s="9">
        <v>250</v>
      </c>
      <c r="E61" s="36">
        <v>2527.1314000000002</v>
      </c>
      <c r="F61" s="36">
        <v>0.25345129658680798</v>
      </c>
    </row>
    <row r="62" spans="1:6" x14ac:dyDescent="0.2">
      <c r="A62" s="9" t="s">
        <v>335</v>
      </c>
      <c r="B62" s="9" t="s">
        <v>786</v>
      </c>
      <c r="C62" s="9" t="s">
        <v>118</v>
      </c>
      <c r="D62" s="9">
        <v>250</v>
      </c>
      <c r="E62" s="36">
        <v>2501.2525000000001</v>
      </c>
      <c r="F62" s="36">
        <v>0.25085584754951601</v>
      </c>
    </row>
    <row r="63" spans="1:6" x14ac:dyDescent="0.2">
      <c r="A63" s="9" t="s">
        <v>456</v>
      </c>
      <c r="B63" s="9" t="s">
        <v>902</v>
      </c>
      <c r="C63" s="9" t="s">
        <v>326</v>
      </c>
      <c r="D63" s="9">
        <v>2500</v>
      </c>
      <c r="E63" s="36">
        <v>2499.8200000000002</v>
      </c>
      <c r="F63" s="36">
        <v>0.25071217912674898</v>
      </c>
    </row>
    <row r="64" spans="1:6" x14ac:dyDescent="0.2">
      <c r="A64" s="9" t="s">
        <v>331</v>
      </c>
      <c r="B64" s="9" t="s">
        <v>793</v>
      </c>
      <c r="C64" s="9" t="s">
        <v>118</v>
      </c>
      <c r="D64" s="9">
        <v>25</v>
      </c>
      <c r="E64" s="36">
        <v>2485.2325000000001</v>
      </c>
      <c r="F64" s="36">
        <v>0.24924916822476001</v>
      </c>
    </row>
    <row r="65" spans="1:6" x14ac:dyDescent="0.2">
      <c r="A65" s="9" t="s">
        <v>457</v>
      </c>
      <c r="B65" s="9" t="s">
        <v>983</v>
      </c>
      <c r="C65" s="9" t="s">
        <v>123</v>
      </c>
      <c r="D65" s="9">
        <v>250</v>
      </c>
      <c r="E65" s="36">
        <v>2482.5100000000002</v>
      </c>
      <c r="F65" s="36">
        <v>0.24897612300243499</v>
      </c>
    </row>
    <row r="66" spans="1:6" x14ac:dyDescent="0.2">
      <c r="A66" s="9" t="s">
        <v>458</v>
      </c>
      <c r="B66" s="9" t="s">
        <v>781</v>
      </c>
      <c r="C66" s="9" t="s">
        <v>330</v>
      </c>
      <c r="D66" s="9">
        <v>250</v>
      </c>
      <c r="E66" s="36">
        <v>2479.3024999999998</v>
      </c>
      <c r="F66" s="36">
        <v>0.248654436115159</v>
      </c>
    </row>
    <row r="67" spans="1:6" x14ac:dyDescent="0.2">
      <c r="A67" s="9" t="s">
        <v>459</v>
      </c>
      <c r="B67" s="9" t="s">
        <v>984</v>
      </c>
      <c r="C67" s="9" t="s">
        <v>123</v>
      </c>
      <c r="D67" s="9">
        <v>250</v>
      </c>
      <c r="E67" s="36">
        <v>2460.665</v>
      </c>
      <c r="F67" s="36">
        <v>0.24678524223781001</v>
      </c>
    </row>
    <row r="68" spans="1:6" x14ac:dyDescent="0.2">
      <c r="A68" s="9" t="s">
        <v>460</v>
      </c>
      <c r="B68" s="9" t="s">
        <v>920</v>
      </c>
      <c r="C68" s="9" t="s">
        <v>326</v>
      </c>
      <c r="D68" s="9">
        <v>2000</v>
      </c>
      <c r="E68" s="36">
        <v>1990.2660000000001</v>
      </c>
      <c r="F68" s="36">
        <v>0.19960794213258501</v>
      </c>
    </row>
    <row r="69" spans="1:6" x14ac:dyDescent="0.2">
      <c r="A69" s="9" t="s">
        <v>280</v>
      </c>
      <c r="B69" s="9" t="s">
        <v>912</v>
      </c>
      <c r="C69" s="9" t="s">
        <v>281</v>
      </c>
      <c r="D69" s="9">
        <v>200</v>
      </c>
      <c r="E69" s="36">
        <v>1988.8140000000001</v>
      </c>
      <c r="F69" s="36">
        <v>0.19946231801401201</v>
      </c>
    </row>
    <row r="70" spans="1:6" x14ac:dyDescent="0.2">
      <c r="A70" s="9" t="s">
        <v>338</v>
      </c>
      <c r="B70" s="9" t="s">
        <v>839</v>
      </c>
      <c r="C70" s="9" t="s">
        <v>339</v>
      </c>
      <c r="D70" s="9">
        <v>200</v>
      </c>
      <c r="E70" s="36">
        <v>1987.566</v>
      </c>
      <c r="F70" s="36">
        <v>0.19933715348234499</v>
      </c>
    </row>
    <row r="71" spans="1:6" x14ac:dyDescent="0.2">
      <c r="A71" s="9" t="s">
        <v>332</v>
      </c>
      <c r="B71" s="9" t="s">
        <v>776</v>
      </c>
      <c r="C71" s="9" t="s">
        <v>123</v>
      </c>
      <c r="D71" s="9">
        <v>200</v>
      </c>
      <c r="E71" s="36">
        <v>1987.462</v>
      </c>
      <c r="F71" s="36">
        <v>0.199326723104707</v>
      </c>
    </row>
    <row r="72" spans="1:6" x14ac:dyDescent="0.2">
      <c r="A72" s="9" t="s">
        <v>461</v>
      </c>
      <c r="B72" s="9" t="s">
        <v>905</v>
      </c>
      <c r="C72" s="9" t="s">
        <v>161</v>
      </c>
      <c r="D72" s="9">
        <v>200</v>
      </c>
      <c r="E72" s="36">
        <v>1914.63</v>
      </c>
      <c r="F72" s="36">
        <v>0.192022249410537</v>
      </c>
    </row>
    <row r="73" spans="1:6" x14ac:dyDescent="0.2">
      <c r="A73" s="9" t="s">
        <v>462</v>
      </c>
      <c r="B73" s="9" t="s">
        <v>859</v>
      </c>
      <c r="C73" s="9" t="s">
        <v>161</v>
      </c>
      <c r="D73" s="9">
        <v>150</v>
      </c>
      <c r="E73" s="36">
        <v>1547.3219999999999</v>
      </c>
      <c r="F73" s="36">
        <v>0.15518416143192701</v>
      </c>
    </row>
    <row r="74" spans="1:6" x14ac:dyDescent="0.2">
      <c r="A74" s="9" t="s">
        <v>422</v>
      </c>
      <c r="B74" s="9" t="s">
        <v>775</v>
      </c>
      <c r="C74" s="9" t="s">
        <v>116</v>
      </c>
      <c r="D74" s="9">
        <v>150</v>
      </c>
      <c r="E74" s="36">
        <v>1516.4970000000001</v>
      </c>
      <c r="F74" s="36">
        <v>0.152092657675024</v>
      </c>
    </row>
    <row r="75" spans="1:6" x14ac:dyDescent="0.2">
      <c r="A75" s="9" t="s">
        <v>343</v>
      </c>
      <c r="B75" s="9" t="s">
        <v>985</v>
      </c>
      <c r="C75" s="9" t="s">
        <v>130</v>
      </c>
      <c r="D75" s="9">
        <v>150</v>
      </c>
      <c r="E75" s="36">
        <v>1504.6289999999999</v>
      </c>
      <c r="F75" s="36">
        <v>0.15090239111908099</v>
      </c>
    </row>
    <row r="76" spans="1:6" x14ac:dyDescent="0.2">
      <c r="A76" s="9" t="s">
        <v>334</v>
      </c>
      <c r="B76" s="9" t="s">
        <v>778</v>
      </c>
      <c r="C76" s="9" t="s">
        <v>330</v>
      </c>
      <c r="D76" s="9">
        <v>150</v>
      </c>
      <c r="E76" s="36">
        <v>1500.1949999999999</v>
      </c>
      <c r="F76" s="36">
        <v>0.15045769598013201</v>
      </c>
    </row>
    <row r="77" spans="1:6" x14ac:dyDescent="0.2">
      <c r="A77" s="9" t="s">
        <v>276</v>
      </c>
      <c r="B77" s="9" t="s">
        <v>986</v>
      </c>
      <c r="C77" s="9" t="s">
        <v>118</v>
      </c>
      <c r="D77" s="9">
        <v>150</v>
      </c>
      <c r="E77" s="36">
        <v>1497.1875</v>
      </c>
      <c r="F77" s="36">
        <v>0.15015606751139299</v>
      </c>
    </row>
    <row r="78" spans="1:6" x14ac:dyDescent="0.2">
      <c r="A78" s="9" t="s">
        <v>463</v>
      </c>
      <c r="B78" s="9" t="s">
        <v>927</v>
      </c>
      <c r="C78" s="9" t="s">
        <v>161</v>
      </c>
      <c r="D78" s="9">
        <v>140</v>
      </c>
      <c r="E78" s="36">
        <v>1444.8966</v>
      </c>
      <c r="F78" s="36">
        <v>0.1449117037222</v>
      </c>
    </row>
    <row r="79" spans="1:6" x14ac:dyDescent="0.2">
      <c r="A79" s="9" t="s">
        <v>464</v>
      </c>
      <c r="B79" s="9" t="s">
        <v>987</v>
      </c>
      <c r="C79" s="9" t="s">
        <v>339</v>
      </c>
      <c r="D79" s="9">
        <v>1400</v>
      </c>
      <c r="E79" s="36">
        <v>1358.028</v>
      </c>
      <c r="F79" s="36">
        <v>0.13619947003989899</v>
      </c>
    </row>
    <row r="80" spans="1:6" x14ac:dyDescent="0.2">
      <c r="A80" s="9" t="s">
        <v>261</v>
      </c>
      <c r="B80" s="9" t="s">
        <v>988</v>
      </c>
      <c r="C80" s="9" t="s">
        <v>118</v>
      </c>
      <c r="D80" s="9">
        <v>112</v>
      </c>
      <c r="E80" s="36">
        <v>1106.75712</v>
      </c>
      <c r="F80" s="36">
        <v>0.11099898765480901</v>
      </c>
    </row>
    <row r="81" spans="1:6" x14ac:dyDescent="0.2">
      <c r="A81" s="9" t="s">
        <v>465</v>
      </c>
      <c r="B81" s="9" t="s">
        <v>989</v>
      </c>
      <c r="C81" s="9" t="s">
        <v>108</v>
      </c>
      <c r="D81" s="9">
        <v>100</v>
      </c>
      <c r="E81" s="36">
        <v>1047.6890000000001</v>
      </c>
      <c r="F81" s="36">
        <v>0.105074922289255</v>
      </c>
    </row>
    <row r="82" spans="1:6" x14ac:dyDescent="0.2">
      <c r="A82" s="9" t="s">
        <v>265</v>
      </c>
      <c r="B82" s="9" t="s">
        <v>990</v>
      </c>
      <c r="C82" s="9" t="s">
        <v>178</v>
      </c>
      <c r="D82" s="9">
        <v>104</v>
      </c>
      <c r="E82" s="36">
        <v>1027.4035200000001</v>
      </c>
      <c r="F82" s="36">
        <v>0.103040449049009</v>
      </c>
    </row>
    <row r="83" spans="1:6" x14ac:dyDescent="0.2">
      <c r="A83" s="9" t="s">
        <v>284</v>
      </c>
      <c r="B83" s="9" t="s">
        <v>925</v>
      </c>
      <c r="C83" s="9" t="s">
        <v>118</v>
      </c>
      <c r="D83" s="9">
        <v>100</v>
      </c>
      <c r="E83" s="36">
        <v>1015.253</v>
      </c>
      <c r="F83" s="36">
        <v>0.101821847971042</v>
      </c>
    </row>
    <row r="84" spans="1:6" x14ac:dyDescent="0.2">
      <c r="A84" s="9" t="s">
        <v>466</v>
      </c>
      <c r="B84" s="9" t="s">
        <v>991</v>
      </c>
      <c r="C84" s="9" t="s">
        <v>118</v>
      </c>
      <c r="D84" s="9">
        <v>100</v>
      </c>
      <c r="E84" s="36">
        <v>1005.308</v>
      </c>
      <c r="F84" s="36">
        <v>0.10082444310932601</v>
      </c>
    </row>
    <row r="85" spans="1:6" x14ac:dyDescent="0.2">
      <c r="A85" s="9" t="s">
        <v>467</v>
      </c>
      <c r="B85" s="9" t="s">
        <v>992</v>
      </c>
      <c r="C85" s="9" t="s">
        <v>116</v>
      </c>
      <c r="D85" s="9">
        <v>97</v>
      </c>
      <c r="E85" s="36">
        <v>983.29093999999998</v>
      </c>
      <c r="F85" s="36">
        <v>9.8616306087234207E-2</v>
      </c>
    </row>
    <row r="86" spans="1:6" x14ac:dyDescent="0.2">
      <c r="A86" s="9" t="s">
        <v>240</v>
      </c>
      <c r="B86" s="9" t="s">
        <v>867</v>
      </c>
      <c r="C86" s="9" t="s">
        <v>118</v>
      </c>
      <c r="D86" s="9">
        <v>86</v>
      </c>
      <c r="E86" s="36">
        <v>863.39700000000005</v>
      </c>
      <c r="F86" s="36">
        <v>8.6591891944819296E-2</v>
      </c>
    </row>
    <row r="87" spans="1:6" x14ac:dyDescent="0.2">
      <c r="A87" s="9" t="s">
        <v>252</v>
      </c>
      <c r="B87" s="9" t="s">
        <v>993</v>
      </c>
      <c r="C87" s="9" t="s">
        <v>118</v>
      </c>
      <c r="D87" s="9">
        <v>76</v>
      </c>
      <c r="E87" s="36">
        <v>767.4366</v>
      </c>
      <c r="F87" s="36">
        <v>7.6967822614277703E-2</v>
      </c>
    </row>
    <row r="88" spans="1:6" x14ac:dyDescent="0.2">
      <c r="A88" s="9" t="s">
        <v>263</v>
      </c>
      <c r="B88" s="9" t="s">
        <v>994</v>
      </c>
      <c r="C88" s="9" t="s">
        <v>152</v>
      </c>
      <c r="D88" s="9">
        <v>76</v>
      </c>
      <c r="E88" s="36">
        <v>758.81212000000005</v>
      </c>
      <c r="F88" s="36">
        <v>7.6102855466788993E-2</v>
      </c>
    </row>
    <row r="89" spans="1:6" x14ac:dyDescent="0.2">
      <c r="A89" s="9" t="s">
        <v>468</v>
      </c>
      <c r="B89" s="9" t="s">
        <v>904</v>
      </c>
      <c r="C89" s="9" t="s">
        <v>339</v>
      </c>
      <c r="D89" s="9">
        <v>50</v>
      </c>
      <c r="E89" s="36">
        <v>516.33199999999999</v>
      </c>
      <c r="F89" s="36">
        <v>5.1784016798358597E-2</v>
      </c>
    </row>
    <row r="90" spans="1:6" x14ac:dyDescent="0.2">
      <c r="A90" s="9" t="s">
        <v>469</v>
      </c>
      <c r="B90" s="9" t="s">
        <v>901</v>
      </c>
      <c r="C90" s="9" t="s">
        <v>470</v>
      </c>
      <c r="D90" s="9">
        <v>50</v>
      </c>
      <c r="E90" s="36">
        <v>495.64699999999999</v>
      </c>
      <c r="F90" s="36">
        <v>4.9709474861244399E-2</v>
      </c>
    </row>
    <row r="91" spans="1:6" x14ac:dyDescent="0.2">
      <c r="A91" s="9" t="s">
        <v>214</v>
      </c>
      <c r="B91" s="9" t="s">
        <v>995</v>
      </c>
      <c r="C91" s="9" t="s">
        <v>215</v>
      </c>
      <c r="D91" s="9">
        <v>47</v>
      </c>
      <c r="E91" s="36">
        <v>476.26979999999998</v>
      </c>
      <c r="F91" s="36">
        <v>4.7766094922938901E-2</v>
      </c>
    </row>
    <row r="92" spans="1:6" x14ac:dyDescent="0.2">
      <c r="A92" s="9" t="s">
        <v>216</v>
      </c>
      <c r="B92" s="9" t="s">
        <v>996</v>
      </c>
      <c r="C92" s="9" t="s">
        <v>118</v>
      </c>
      <c r="D92" s="9">
        <v>47</v>
      </c>
      <c r="E92" s="36">
        <v>471.22341</v>
      </c>
      <c r="F92" s="36">
        <v>4.72599819093526E-2</v>
      </c>
    </row>
    <row r="93" spans="1:6" x14ac:dyDescent="0.2">
      <c r="A93" s="9" t="s">
        <v>217</v>
      </c>
      <c r="B93" s="9" t="s">
        <v>997</v>
      </c>
      <c r="C93" s="9" t="s">
        <v>118</v>
      </c>
      <c r="D93" s="9">
        <v>47</v>
      </c>
      <c r="E93" s="36">
        <v>470.92590000000001</v>
      </c>
      <c r="F93" s="36">
        <v>4.7230144008858901E-2</v>
      </c>
    </row>
    <row r="94" spans="1:6" x14ac:dyDescent="0.2">
      <c r="A94" s="9" t="s">
        <v>222</v>
      </c>
      <c r="B94" s="9" t="s">
        <v>998</v>
      </c>
      <c r="C94" s="9" t="s">
        <v>118</v>
      </c>
      <c r="D94" s="9">
        <v>1</v>
      </c>
      <c r="E94" s="36">
        <v>99.057299999999998</v>
      </c>
      <c r="F94" s="39" t="s">
        <v>140</v>
      </c>
    </row>
    <row r="95" spans="1:6" x14ac:dyDescent="0.2">
      <c r="A95" s="9" t="s">
        <v>218</v>
      </c>
      <c r="B95" s="9" t="s">
        <v>999</v>
      </c>
      <c r="C95" s="9" t="s">
        <v>118</v>
      </c>
      <c r="D95" s="9">
        <v>1</v>
      </c>
      <c r="E95" s="36">
        <v>9.9077699999999993</v>
      </c>
      <c r="F95" s="39" t="s">
        <v>140</v>
      </c>
    </row>
    <row r="96" spans="1:6" x14ac:dyDescent="0.2">
      <c r="A96" s="8" t="s">
        <v>105</v>
      </c>
      <c r="B96" s="9"/>
      <c r="C96" s="9"/>
      <c r="D96" s="9"/>
      <c r="E96" s="37">
        <f>SUM(E8:E95)</f>
        <v>470272.08185199997</v>
      </c>
      <c r="F96" s="37">
        <f>SUM(F8:F95)</f>
        <v>47.153642883663515</v>
      </c>
    </row>
    <row r="97" spans="1:6" x14ac:dyDescent="0.2">
      <c r="A97" s="9"/>
      <c r="B97" s="9"/>
      <c r="C97" s="9"/>
      <c r="D97" s="9"/>
      <c r="E97" s="36"/>
      <c r="F97" s="36"/>
    </row>
    <row r="98" spans="1:6" x14ac:dyDescent="0.2">
      <c r="A98" s="8" t="s">
        <v>128</v>
      </c>
      <c r="B98" s="9"/>
      <c r="C98" s="9"/>
      <c r="D98" s="9"/>
      <c r="E98" s="36"/>
      <c r="F98" s="36"/>
    </row>
    <row r="99" spans="1:6" x14ac:dyDescent="0.2">
      <c r="A99" s="9" t="s">
        <v>389</v>
      </c>
      <c r="B99" s="9" t="s">
        <v>824</v>
      </c>
      <c r="C99" s="9" t="s">
        <v>301</v>
      </c>
      <c r="D99" s="9">
        <v>2380</v>
      </c>
      <c r="E99" s="36">
        <v>36609.040999999997</v>
      </c>
      <c r="F99" s="36">
        <v>3.6715973329481799</v>
      </c>
    </row>
    <row r="100" spans="1:6" x14ac:dyDescent="0.2">
      <c r="A100" s="9" t="s">
        <v>471</v>
      </c>
      <c r="B100" s="9" t="s">
        <v>881</v>
      </c>
      <c r="C100" s="9" t="s">
        <v>292</v>
      </c>
      <c r="D100" s="9">
        <v>30000</v>
      </c>
      <c r="E100" s="36">
        <v>29708.1</v>
      </c>
      <c r="F100" s="36">
        <v>2.9794875185874901</v>
      </c>
    </row>
    <row r="101" spans="1:6" x14ac:dyDescent="0.2">
      <c r="A101" s="9" t="s">
        <v>472</v>
      </c>
      <c r="B101" s="9" t="s">
        <v>1000</v>
      </c>
      <c r="C101" s="9" t="s">
        <v>309</v>
      </c>
      <c r="D101" s="9">
        <v>2500</v>
      </c>
      <c r="E101" s="36">
        <v>24791.025000000001</v>
      </c>
      <c r="F101" s="36">
        <v>2.4863437769662302</v>
      </c>
    </row>
    <row r="102" spans="1:6" x14ac:dyDescent="0.2">
      <c r="A102" s="9" t="s">
        <v>299</v>
      </c>
      <c r="B102" s="9" t="s">
        <v>818</v>
      </c>
      <c r="C102" s="9" t="s">
        <v>180</v>
      </c>
      <c r="D102" s="9">
        <v>2200</v>
      </c>
      <c r="E102" s="36">
        <v>23086.799999999999</v>
      </c>
      <c r="F102" s="36">
        <v>2.31542348531632</v>
      </c>
    </row>
    <row r="103" spans="1:6" x14ac:dyDescent="0.2">
      <c r="A103" s="9" t="s">
        <v>374</v>
      </c>
      <c r="B103" s="9" t="s">
        <v>875</v>
      </c>
      <c r="C103" s="9" t="s">
        <v>375</v>
      </c>
      <c r="D103" s="9">
        <v>2100</v>
      </c>
      <c r="E103" s="36">
        <v>20936.138999999999</v>
      </c>
      <c r="F103" s="36">
        <v>2.0997291929781001</v>
      </c>
    </row>
    <row r="104" spans="1:6" x14ac:dyDescent="0.2">
      <c r="A104" s="9" t="s">
        <v>129</v>
      </c>
      <c r="B104" s="9" t="s">
        <v>1001</v>
      </c>
      <c r="C104" s="9" t="s">
        <v>130</v>
      </c>
      <c r="D104" s="9">
        <v>1800</v>
      </c>
      <c r="E104" s="36">
        <v>18078.57</v>
      </c>
      <c r="F104" s="36">
        <v>1.81313761798669</v>
      </c>
    </row>
    <row r="105" spans="1:6" x14ac:dyDescent="0.2">
      <c r="A105" s="9" t="s">
        <v>473</v>
      </c>
      <c r="B105" s="9" t="s">
        <v>939</v>
      </c>
      <c r="C105" s="9" t="s">
        <v>292</v>
      </c>
      <c r="D105" s="9">
        <v>17000</v>
      </c>
      <c r="E105" s="36">
        <v>16846.353999999999</v>
      </c>
      <c r="F105" s="36">
        <v>1.68955609671122</v>
      </c>
    </row>
    <row r="106" spans="1:6" x14ac:dyDescent="0.2">
      <c r="A106" s="9" t="s">
        <v>474</v>
      </c>
      <c r="B106" s="9" t="s">
        <v>891</v>
      </c>
      <c r="C106" s="9" t="s">
        <v>292</v>
      </c>
      <c r="D106" s="9">
        <v>1600</v>
      </c>
      <c r="E106" s="36">
        <v>15978.784</v>
      </c>
      <c r="F106" s="36">
        <v>1.60254568586364</v>
      </c>
    </row>
    <row r="107" spans="1:6" x14ac:dyDescent="0.2">
      <c r="A107" s="9" t="s">
        <v>501</v>
      </c>
      <c r="B107" s="9" t="s">
        <v>870</v>
      </c>
      <c r="C107" s="9" t="s">
        <v>194</v>
      </c>
      <c r="D107" s="9">
        <v>1440</v>
      </c>
      <c r="E107" s="36">
        <v>15933.3696</v>
      </c>
      <c r="F107" s="36">
        <v>1.5979909806497701</v>
      </c>
    </row>
    <row r="108" spans="1:6" x14ac:dyDescent="0.2">
      <c r="A108" s="9" t="s">
        <v>396</v>
      </c>
      <c r="B108" s="9" t="s">
        <v>890</v>
      </c>
      <c r="C108" s="9" t="s">
        <v>108</v>
      </c>
      <c r="D108" s="9">
        <v>140</v>
      </c>
      <c r="E108" s="36">
        <v>15315.817999999999</v>
      </c>
      <c r="F108" s="36">
        <v>1.5360554383470399</v>
      </c>
    </row>
    <row r="109" spans="1:6" x14ac:dyDescent="0.2">
      <c r="A109" s="9" t="s">
        <v>383</v>
      </c>
      <c r="B109" s="9" t="s">
        <v>889</v>
      </c>
      <c r="C109" s="9" t="s">
        <v>183</v>
      </c>
      <c r="D109" s="9">
        <v>1370</v>
      </c>
      <c r="E109" s="36">
        <v>13503.2132</v>
      </c>
      <c r="F109" s="36">
        <v>1.3542655097507399</v>
      </c>
    </row>
    <row r="110" spans="1:6" x14ac:dyDescent="0.2">
      <c r="A110" s="9" t="s">
        <v>193</v>
      </c>
      <c r="B110" s="9" t="s">
        <v>974</v>
      </c>
      <c r="C110" s="9" t="s">
        <v>194</v>
      </c>
      <c r="D110" s="9">
        <v>1200</v>
      </c>
      <c r="E110" s="36">
        <v>13282.992</v>
      </c>
      <c r="F110" s="36">
        <v>1.3321790647499301</v>
      </c>
    </row>
    <row r="111" spans="1:6" x14ac:dyDescent="0.2">
      <c r="A111" s="9" t="s">
        <v>502</v>
      </c>
      <c r="B111" s="9" t="s">
        <v>885</v>
      </c>
      <c r="C111" s="9" t="s">
        <v>298</v>
      </c>
      <c r="D111" s="9">
        <v>1300</v>
      </c>
      <c r="E111" s="36">
        <v>12331.865</v>
      </c>
      <c r="F111" s="36">
        <v>1.23678854751418</v>
      </c>
    </row>
    <row r="112" spans="1:6" x14ac:dyDescent="0.2">
      <c r="A112" s="9" t="s">
        <v>503</v>
      </c>
      <c r="B112" s="9" t="s">
        <v>869</v>
      </c>
      <c r="C112" s="9" t="s">
        <v>504</v>
      </c>
      <c r="D112" s="9">
        <v>100</v>
      </c>
      <c r="E112" s="36">
        <v>11562.18</v>
      </c>
      <c r="F112" s="36">
        <v>1.1595952281587201</v>
      </c>
    </row>
    <row r="113" spans="1:6" x14ac:dyDescent="0.2">
      <c r="A113" s="9" t="s">
        <v>391</v>
      </c>
      <c r="B113" s="9" t="s">
        <v>893</v>
      </c>
      <c r="C113" s="9" t="s">
        <v>326</v>
      </c>
      <c r="D113" s="9">
        <v>1000</v>
      </c>
      <c r="E113" s="36">
        <v>11218.35</v>
      </c>
      <c r="F113" s="36">
        <v>1.1251117979320799</v>
      </c>
    </row>
    <row r="114" spans="1:6" x14ac:dyDescent="0.2">
      <c r="A114" s="9" t="s">
        <v>475</v>
      </c>
      <c r="B114" s="9" t="s">
        <v>938</v>
      </c>
      <c r="C114" s="9" t="s">
        <v>375</v>
      </c>
      <c r="D114" s="9">
        <v>1100</v>
      </c>
      <c r="E114" s="36">
        <v>10998.031000000001</v>
      </c>
      <c r="F114" s="36">
        <v>1.1030155443646099</v>
      </c>
    </row>
    <row r="115" spans="1:6" x14ac:dyDescent="0.2">
      <c r="A115" s="9" t="s">
        <v>505</v>
      </c>
      <c r="B115" s="9" t="s">
        <v>1002</v>
      </c>
      <c r="C115" s="9" t="s">
        <v>378</v>
      </c>
      <c r="D115" s="9">
        <v>75</v>
      </c>
      <c r="E115" s="36">
        <v>10364.805</v>
      </c>
      <c r="F115" s="36">
        <v>1.0395079836843599</v>
      </c>
    </row>
    <row r="116" spans="1:6" x14ac:dyDescent="0.2">
      <c r="A116" s="9" t="s">
        <v>297</v>
      </c>
      <c r="B116" s="9" t="s">
        <v>969</v>
      </c>
      <c r="C116" s="9" t="s">
        <v>298</v>
      </c>
      <c r="D116" s="9">
        <v>1112</v>
      </c>
      <c r="E116" s="36">
        <v>10184.77464</v>
      </c>
      <c r="F116" s="36">
        <v>1.0214523621337801</v>
      </c>
    </row>
    <row r="117" spans="1:6" x14ac:dyDescent="0.2">
      <c r="A117" s="9" t="s">
        <v>506</v>
      </c>
      <c r="B117" s="9" t="s">
        <v>1003</v>
      </c>
      <c r="C117" s="9" t="s">
        <v>307</v>
      </c>
      <c r="D117" s="9">
        <v>950</v>
      </c>
      <c r="E117" s="36">
        <v>9362.1075000000001</v>
      </c>
      <c r="F117" s="36">
        <v>0.938945353082976</v>
      </c>
    </row>
    <row r="118" spans="1:6" x14ac:dyDescent="0.2">
      <c r="A118" s="9" t="s">
        <v>291</v>
      </c>
      <c r="B118" s="9" t="s">
        <v>876</v>
      </c>
      <c r="C118" s="9" t="s">
        <v>292</v>
      </c>
      <c r="D118" s="9">
        <v>910</v>
      </c>
      <c r="E118" s="36">
        <v>8830.0030000000006</v>
      </c>
      <c r="F118" s="36">
        <v>0.88557947925280001</v>
      </c>
    </row>
    <row r="119" spans="1:6" x14ac:dyDescent="0.2">
      <c r="A119" s="9" t="s">
        <v>398</v>
      </c>
      <c r="B119" s="9" t="s">
        <v>954</v>
      </c>
      <c r="C119" s="9" t="s">
        <v>326</v>
      </c>
      <c r="D119" s="9">
        <v>740</v>
      </c>
      <c r="E119" s="36">
        <v>8794.5669999999991</v>
      </c>
      <c r="F119" s="36">
        <v>0.88202552865654305</v>
      </c>
    </row>
    <row r="120" spans="1:6" x14ac:dyDescent="0.2">
      <c r="A120" s="9" t="s">
        <v>476</v>
      </c>
      <c r="B120" s="9" t="s">
        <v>1004</v>
      </c>
      <c r="C120" s="9" t="s">
        <v>375</v>
      </c>
      <c r="D120" s="9">
        <v>800</v>
      </c>
      <c r="E120" s="36">
        <v>7892.9359999999997</v>
      </c>
      <c r="F120" s="36">
        <v>0.79159906884014397</v>
      </c>
    </row>
    <row r="121" spans="1:6" x14ac:dyDescent="0.2">
      <c r="A121" s="9" t="s">
        <v>477</v>
      </c>
      <c r="B121" s="9" t="s">
        <v>956</v>
      </c>
      <c r="C121" s="9" t="s">
        <v>478</v>
      </c>
      <c r="D121" s="9">
        <v>750</v>
      </c>
      <c r="E121" s="36">
        <v>7823.4075000000003</v>
      </c>
      <c r="F121" s="36">
        <v>0.78462591007414695</v>
      </c>
    </row>
    <row r="122" spans="1:6" x14ac:dyDescent="0.2">
      <c r="A122" s="9" t="s">
        <v>479</v>
      </c>
      <c r="B122" s="9" t="s">
        <v>873</v>
      </c>
      <c r="C122" s="9" t="s">
        <v>326</v>
      </c>
      <c r="D122" s="9">
        <v>770</v>
      </c>
      <c r="E122" s="36">
        <v>7530.4305999999997</v>
      </c>
      <c r="F122" s="36">
        <v>0.75524264366584604</v>
      </c>
    </row>
    <row r="123" spans="1:6" x14ac:dyDescent="0.2">
      <c r="A123" s="9" t="s">
        <v>480</v>
      </c>
      <c r="B123" s="9" t="s">
        <v>1005</v>
      </c>
      <c r="C123" s="9" t="s">
        <v>294</v>
      </c>
      <c r="D123" s="9">
        <v>668</v>
      </c>
      <c r="E123" s="36">
        <v>7060.9403599999996</v>
      </c>
      <c r="F123" s="36">
        <v>0.70815648500276596</v>
      </c>
    </row>
    <row r="124" spans="1:6" x14ac:dyDescent="0.2">
      <c r="A124" s="9" t="s">
        <v>481</v>
      </c>
      <c r="B124" s="9" t="s">
        <v>1006</v>
      </c>
      <c r="C124" s="9" t="s">
        <v>294</v>
      </c>
      <c r="D124" s="9">
        <v>666</v>
      </c>
      <c r="E124" s="36">
        <v>7006.49316</v>
      </c>
      <c r="F124" s="36">
        <v>0.70269586137412499</v>
      </c>
    </row>
    <row r="125" spans="1:6" x14ac:dyDescent="0.2">
      <c r="A125" s="9" t="s">
        <v>482</v>
      </c>
      <c r="B125" s="9" t="s">
        <v>1007</v>
      </c>
      <c r="C125" s="9" t="s">
        <v>294</v>
      </c>
      <c r="D125" s="9">
        <v>666</v>
      </c>
      <c r="E125" s="36">
        <v>6953.7792600000002</v>
      </c>
      <c r="F125" s="36">
        <v>0.69740907402972796</v>
      </c>
    </row>
    <row r="126" spans="1:6" x14ac:dyDescent="0.2">
      <c r="A126" s="9" t="s">
        <v>483</v>
      </c>
      <c r="B126" s="9" t="s">
        <v>878</v>
      </c>
      <c r="C126" s="9" t="s">
        <v>375</v>
      </c>
      <c r="D126" s="9">
        <v>700</v>
      </c>
      <c r="E126" s="36">
        <v>6888.826</v>
      </c>
      <c r="F126" s="36">
        <v>0.69089477565785096</v>
      </c>
    </row>
    <row r="127" spans="1:6" x14ac:dyDescent="0.2">
      <c r="A127" s="9" t="s">
        <v>300</v>
      </c>
      <c r="B127" s="9" t="s">
        <v>883</v>
      </c>
      <c r="C127" s="9" t="s">
        <v>301</v>
      </c>
      <c r="D127" s="9">
        <v>630</v>
      </c>
      <c r="E127" s="36">
        <v>6242.4368999999997</v>
      </c>
      <c r="F127" s="36">
        <v>0.62606706013242197</v>
      </c>
    </row>
    <row r="128" spans="1:6" x14ac:dyDescent="0.2">
      <c r="A128" s="9" t="s">
        <v>507</v>
      </c>
      <c r="B128" s="9" t="s">
        <v>879</v>
      </c>
      <c r="C128" s="9" t="s">
        <v>378</v>
      </c>
      <c r="D128" s="9">
        <v>44</v>
      </c>
      <c r="E128" s="36">
        <v>6096.4552000000003</v>
      </c>
      <c r="F128" s="36">
        <v>0.61142624994623695</v>
      </c>
    </row>
    <row r="129" spans="1:6" x14ac:dyDescent="0.2">
      <c r="A129" s="9" t="s">
        <v>484</v>
      </c>
      <c r="B129" s="9" t="s">
        <v>1008</v>
      </c>
      <c r="C129" s="9" t="s">
        <v>307</v>
      </c>
      <c r="D129" s="9">
        <v>600</v>
      </c>
      <c r="E129" s="36">
        <v>6018.7920000000004</v>
      </c>
      <c r="F129" s="36">
        <v>0.60363724509390504</v>
      </c>
    </row>
    <row r="130" spans="1:6" x14ac:dyDescent="0.2">
      <c r="A130" s="9" t="s">
        <v>485</v>
      </c>
      <c r="B130" s="9" t="s">
        <v>940</v>
      </c>
      <c r="C130" s="9" t="s">
        <v>292</v>
      </c>
      <c r="D130" s="9">
        <v>6000</v>
      </c>
      <c r="E130" s="36">
        <v>5939.4359999999997</v>
      </c>
      <c r="F130" s="36">
        <v>0.59567846578708195</v>
      </c>
    </row>
    <row r="131" spans="1:6" x14ac:dyDescent="0.2">
      <c r="A131" s="9" t="s">
        <v>486</v>
      </c>
      <c r="B131" s="9" t="s">
        <v>1009</v>
      </c>
      <c r="C131" s="9" t="s">
        <v>375</v>
      </c>
      <c r="D131" s="9">
        <v>600</v>
      </c>
      <c r="E131" s="36">
        <v>5932.0379999999996</v>
      </c>
      <c r="F131" s="36">
        <v>0.59493650488542604</v>
      </c>
    </row>
    <row r="132" spans="1:6" x14ac:dyDescent="0.2">
      <c r="A132" s="9" t="s">
        <v>295</v>
      </c>
      <c r="B132" s="9" t="s">
        <v>967</v>
      </c>
      <c r="C132" s="9" t="s">
        <v>130</v>
      </c>
      <c r="D132" s="9">
        <v>600</v>
      </c>
      <c r="E132" s="36">
        <v>5900.01</v>
      </c>
      <c r="F132" s="36">
        <v>0.59172434974102694</v>
      </c>
    </row>
    <row r="133" spans="1:6" x14ac:dyDescent="0.2">
      <c r="A133" s="9" t="s">
        <v>487</v>
      </c>
      <c r="B133" s="9" t="s">
        <v>1010</v>
      </c>
      <c r="C133" s="9" t="s">
        <v>307</v>
      </c>
      <c r="D133" s="9">
        <v>587</v>
      </c>
      <c r="E133" s="36">
        <v>5889.1655499999997</v>
      </c>
      <c r="F133" s="36">
        <v>0.59063673715654796</v>
      </c>
    </row>
    <row r="134" spans="1:6" x14ac:dyDescent="0.2">
      <c r="A134" s="9" t="s">
        <v>385</v>
      </c>
      <c r="B134" s="9" t="s">
        <v>948</v>
      </c>
      <c r="C134" s="9" t="s">
        <v>301</v>
      </c>
      <c r="D134" s="9">
        <v>38</v>
      </c>
      <c r="E134" s="36">
        <v>5343.4004000000004</v>
      </c>
      <c r="F134" s="36">
        <v>0.53590080815048502</v>
      </c>
    </row>
    <row r="135" spans="1:6" x14ac:dyDescent="0.2">
      <c r="A135" s="9" t="s">
        <v>508</v>
      </c>
      <c r="B135" s="9" t="s">
        <v>934</v>
      </c>
      <c r="C135" s="9" t="s">
        <v>301</v>
      </c>
      <c r="D135" s="9">
        <v>38</v>
      </c>
      <c r="E135" s="36">
        <v>5272.4049999999997</v>
      </c>
      <c r="F135" s="36">
        <v>0.528780530913734</v>
      </c>
    </row>
    <row r="136" spans="1:6" x14ac:dyDescent="0.2">
      <c r="A136" s="9" t="s">
        <v>488</v>
      </c>
      <c r="B136" s="9" t="s">
        <v>1011</v>
      </c>
      <c r="C136" s="9" t="s">
        <v>478</v>
      </c>
      <c r="D136" s="9">
        <v>500</v>
      </c>
      <c r="E136" s="36">
        <v>5200.6750000000002</v>
      </c>
      <c r="F136" s="36">
        <v>0.52158657910569906</v>
      </c>
    </row>
    <row r="137" spans="1:6" x14ac:dyDescent="0.2">
      <c r="A137" s="9" t="s">
        <v>397</v>
      </c>
      <c r="B137" s="9" t="s">
        <v>827</v>
      </c>
      <c r="C137" s="9" t="s">
        <v>387</v>
      </c>
      <c r="D137" s="9">
        <v>500</v>
      </c>
      <c r="E137" s="36">
        <v>5003.8383334999999</v>
      </c>
      <c r="F137" s="36">
        <v>0.50184541790598802</v>
      </c>
    </row>
    <row r="138" spans="1:6" x14ac:dyDescent="0.2">
      <c r="A138" s="9" t="s">
        <v>489</v>
      </c>
      <c r="B138" s="9" t="s">
        <v>964</v>
      </c>
      <c r="C138" s="9" t="s">
        <v>307</v>
      </c>
      <c r="D138" s="9">
        <v>500</v>
      </c>
      <c r="E138" s="36">
        <v>4910.3999999999996</v>
      </c>
      <c r="F138" s="36">
        <v>0.49247429190261299</v>
      </c>
    </row>
    <row r="139" spans="1:6" x14ac:dyDescent="0.2">
      <c r="A139" s="9" t="s">
        <v>399</v>
      </c>
      <c r="B139" s="9" t="s">
        <v>1012</v>
      </c>
      <c r="C139" s="9" t="s">
        <v>378</v>
      </c>
      <c r="D139" s="9">
        <v>34</v>
      </c>
      <c r="E139" s="36">
        <v>4682.9525999999996</v>
      </c>
      <c r="F139" s="36">
        <v>0.469663116181676</v>
      </c>
    </row>
    <row r="140" spans="1:6" x14ac:dyDescent="0.2">
      <c r="A140" s="9" t="s">
        <v>490</v>
      </c>
      <c r="B140" s="9" t="s">
        <v>1013</v>
      </c>
      <c r="C140" s="9" t="s">
        <v>375</v>
      </c>
      <c r="D140" s="9">
        <v>400</v>
      </c>
      <c r="E140" s="36">
        <v>3970.3960000000002</v>
      </c>
      <c r="F140" s="36">
        <v>0.39819932361375199</v>
      </c>
    </row>
    <row r="141" spans="1:6" x14ac:dyDescent="0.2">
      <c r="A141" s="9" t="s">
        <v>491</v>
      </c>
      <c r="B141" s="9" t="s">
        <v>972</v>
      </c>
      <c r="C141" s="9" t="s">
        <v>307</v>
      </c>
      <c r="D141" s="9">
        <v>394</v>
      </c>
      <c r="E141" s="36">
        <v>3965.50362</v>
      </c>
      <c r="F141" s="36">
        <v>0.39770865658535998</v>
      </c>
    </row>
    <row r="142" spans="1:6" x14ac:dyDescent="0.2">
      <c r="A142" s="9" t="s">
        <v>492</v>
      </c>
      <c r="B142" s="9" t="s">
        <v>965</v>
      </c>
      <c r="C142" s="9" t="s">
        <v>493</v>
      </c>
      <c r="D142" s="9">
        <v>400</v>
      </c>
      <c r="E142" s="36">
        <v>3961.3760000000002</v>
      </c>
      <c r="F142" s="36">
        <v>0.39729468893776598</v>
      </c>
    </row>
    <row r="143" spans="1:6" x14ac:dyDescent="0.2">
      <c r="A143" s="9" t="s">
        <v>509</v>
      </c>
      <c r="B143" s="9" t="s">
        <v>1014</v>
      </c>
      <c r="C143" s="9" t="s">
        <v>375</v>
      </c>
      <c r="D143" s="9">
        <v>270</v>
      </c>
      <c r="E143" s="36">
        <v>3637.5264000000002</v>
      </c>
      <c r="F143" s="36">
        <v>0.36481513483974098</v>
      </c>
    </row>
    <row r="144" spans="1:6" x14ac:dyDescent="0.2">
      <c r="A144" s="9" t="s">
        <v>494</v>
      </c>
      <c r="B144" s="9" t="s">
        <v>973</v>
      </c>
      <c r="C144" s="9" t="s">
        <v>307</v>
      </c>
      <c r="D144" s="9">
        <v>275</v>
      </c>
      <c r="E144" s="36">
        <v>2295.29025</v>
      </c>
      <c r="F144" s="36">
        <v>0.230199462483651</v>
      </c>
    </row>
    <row r="145" spans="1:10" x14ac:dyDescent="0.2">
      <c r="A145" s="9" t="s">
        <v>495</v>
      </c>
      <c r="B145" s="9" t="s">
        <v>952</v>
      </c>
      <c r="C145" s="9" t="s">
        <v>307</v>
      </c>
      <c r="D145" s="9">
        <v>200</v>
      </c>
      <c r="E145" s="36">
        <v>2012.7760000000001</v>
      </c>
      <c r="F145" s="36">
        <v>0.20186551713884299</v>
      </c>
    </row>
    <row r="146" spans="1:10" x14ac:dyDescent="0.2">
      <c r="A146" s="9" t="s">
        <v>496</v>
      </c>
      <c r="B146" s="9" t="s">
        <v>1015</v>
      </c>
      <c r="C146" s="9" t="s">
        <v>375</v>
      </c>
      <c r="D146" s="9">
        <v>200</v>
      </c>
      <c r="E146" s="36">
        <v>1992.076</v>
      </c>
      <c r="F146" s="36">
        <v>0.19978947082033799</v>
      </c>
    </row>
    <row r="147" spans="1:10" x14ac:dyDescent="0.2">
      <c r="A147" s="9" t="s">
        <v>497</v>
      </c>
      <c r="B147" s="9" t="s">
        <v>877</v>
      </c>
      <c r="C147" s="9" t="s">
        <v>309</v>
      </c>
      <c r="D147" s="9">
        <v>200</v>
      </c>
      <c r="E147" s="36">
        <v>1982.124</v>
      </c>
      <c r="F147" s="36">
        <v>0.19879136391397301</v>
      </c>
    </row>
    <row r="148" spans="1:10" x14ac:dyDescent="0.2">
      <c r="A148" s="9" t="s">
        <v>498</v>
      </c>
      <c r="B148" s="9" t="s">
        <v>884</v>
      </c>
      <c r="C148" s="9" t="s">
        <v>478</v>
      </c>
      <c r="D148" s="9">
        <v>180</v>
      </c>
      <c r="E148" s="36">
        <v>1872.2429999999999</v>
      </c>
      <c r="F148" s="36">
        <v>0.187771168478052</v>
      </c>
    </row>
    <row r="149" spans="1:10" x14ac:dyDescent="0.2">
      <c r="A149" s="9" t="s">
        <v>384</v>
      </c>
      <c r="B149" s="9" t="s">
        <v>888</v>
      </c>
      <c r="C149" s="9" t="s">
        <v>292</v>
      </c>
      <c r="D149" s="9">
        <v>150</v>
      </c>
      <c r="E149" s="36">
        <v>1493.3805</v>
      </c>
      <c r="F149" s="36">
        <v>0.149774255514555</v>
      </c>
    </row>
    <row r="150" spans="1:10" x14ac:dyDescent="0.2">
      <c r="A150" s="9" t="s">
        <v>499</v>
      </c>
      <c r="B150" s="9" t="s">
        <v>829</v>
      </c>
      <c r="C150" s="9" t="s">
        <v>292</v>
      </c>
      <c r="D150" s="9">
        <v>130</v>
      </c>
      <c r="E150" s="36">
        <v>1290.3384000000001</v>
      </c>
      <c r="F150" s="36">
        <v>0.129410738403134</v>
      </c>
    </row>
    <row r="151" spans="1:10" x14ac:dyDescent="0.2">
      <c r="A151" s="9" t="s">
        <v>500</v>
      </c>
      <c r="B151" s="9" t="s">
        <v>834</v>
      </c>
      <c r="C151" s="9" t="s">
        <v>387</v>
      </c>
      <c r="D151" s="9">
        <v>120</v>
      </c>
      <c r="E151" s="36">
        <v>1204.1892</v>
      </c>
      <c r="F151" s="36">
        <v>0.12077065485230799</v>
      </c>
    </row>
    <row r="152" spans="1:10" x14ac:dyDescent="0.2">
      <c r="A152" s="9" t="s">
        <v>379</v>
      </c>
      <c r="B152" s="9" t="s">
        <v>1016</v>
      </c>
      <c r="C152" s="9" t="s">
        <v>375</v>
      </c>
      <c r="D152" s="9">
        <v>100</v>
      </c>
      <c r="E152" s="36">
        <v>998.59299999999996</v>
      </c>
      <c r="F152" s="36">
        <v>0.10015098170697</v>
      </c>
    </row>
    <row r="153" spans="1:10" x14ac:dyDescent="0.2">
      <c r="A153" s="9" t="s">
        <v>380</v>
      </c>
      <c r="B153" s="9" t="s">
        <v>892</v>
      </c>
      <c r="C153" s="9" t="s">
        <v>381</v>
      </c>
      <c r="D153" s="9">
        <v>100</v>
      </c>
      <c r="E153" s="36">
        <v>990.40899999999999</v>
      </c>
      <c r="F153" s="36">
        <v>9.9330191220465797E-2</v>
      </c>
    </row>
    <row r="154" spans="1:10" x14ac:dyDescent="0.2">
      <c r="A154" s="9" t="s">
        <v>305</v>
      </c>
      <c r="B154" s="9" t="s">
        <v>894</v>
      </c>
      <c r="C154" s="9" t="s">
        <v>292</v>
      </c>
      <c r="D154" s="9">
        <v>205</v>
      </c>
      <c r="E154" s="36">
        <v>709.65941950000001</v>
      </c>
      <c r="F154" s="36">
        <v>7.1173228272703296E-2</v>
      </c>
    </row>
    <row r="155" spans="1:10" x14ac:dyDescent="0.2">
      <c r="A155" s="9" t="s">
        <v>510</v>
      </c>
      <c r="B155" s="9" t="s">
        <v>1017</v>
      </c>
      <c r="C155" s="9" t="s">
        <v>114</v>
      </c>
      <c r="D155" s="9">
        <v>5</v>
      </c>
      <c r="E155" s="36">
        <v>636.78949999999998</v>
      </c>
      <c r="F155" s="36">
        <v>6.3864951552525098E-2</v>
      </c>
    </row>
    <row r="156" spans="1:10" x14ac:dyDescent="0.2">
      <c r="A156" s="9" t="s">
        <v>390</v>
      </c>
      <c r="B156" s="9" t="s">
        <v>942</v>
      </c>
      <c r="C156" s="9" t="s">
        <v>326</v>
      </c>
      <c r="D156" s="9">
        <v>50</v>
      </c>
      <c r="E156" s="36">
        <v>560.91750000000002</v>
      </c>
      <c r="F156" s="36">
        <v>5.6255589896603897E-2</v>
      </c>
    </row>
    <row r="157" spans="1:10" x14ac:dyDescent="0.2">
      <c r="A157" s="9" t="s">
        <v>223</v>
      </c>
      <c r="B157" s="9" t="s">
        <v>1018</v>
      </c>
      <c r="C157" s="9" t="s">
        <v>118</v>
      </c>
      <c r="D157" s="9">
        <v>13</v>
      </c>
      <c r="E157" s="36">
        <v>128.83090999999999</v>
      </c>
      <c r="F157" s="39" t="s">
        <v>140</v>
      </c>
    </row>
    <row r="158" spans="1:10" x14ac:dyDescent="0.2">
      <c r="A158" s="8" t="s">
        <v>105</v>
      </c>
      <c r="B158" s="9"/>
      <c r="C158" s="9"/>
      <c r="D158" s="9"/>
      <c r="E158" s="37">
        <f>SUM(E99:E157)</f>
        <v>495008.1255030001</v>
      </c>
      <c r="F158" s="37">
        <f>SUM(F99:F157)</f>
        <v>49.632480079413583</v>
      </c>
    </row>
    <row r="159" spans="1:10" x14ac:dyDescent="0.2">
      <c r="A159" s="9"/>
      <c r="B159" s="9"/>
      <c r="C159" s="9"/>
      <c r="D159" s="9"/>
      <c r="E159" s="36"/>
      <c r="F159" s="36"/>
    </row>
    <row r="160" spans="1:10" x14ac:dyDescent="0.2">
      <c r="A160" s="8" t="s">
        <v>105</v>
      </c>
      <c r="B160" s="9"/>
      <c r="C160" s="9"/>
      <c r="D160" s="9"/>
      <c r="E160" s="37">
        <v>965280.20735500008</v>
      </c>
      <c r="F160" s="37">
        <v>96.809972019542528</v>
      </c>
      <c r="I160" s="2"/>
      <c r="J160" s="2"/>
    </row>
    <row r="161" spans="1:10" x14ac:dyDescent="0.2">
      <c r="A161" s="9"/>
      <c r="B161" s="9"/>
      <c r="C161" s="9"/>
      <c r="D161" s="9"/>
      <c r="E161" s="36"/>
      <c r="F161" s="36"/>
    </row>
    <row r="162" spans="1:10" x14ac:dyDescent="0.2">
      <c r="A162" s="8" t="s">
        <v>138</v>
      </c>
      <c r="B162" s="9"/>
      <c r="C162" s="9"/>
      <c r="D162" s="9"/>
      <c r="E162" s="37">
        <v>31807.370151499999</v>
      </c>
      <c r="F162" s="37">
        <v>3.19</v>
      </c>
      <c r="I162" s="2"/>
      <c r="J162" s="2"/>
    </row>
    <row r="163" spans="1:10" x14ac:dyDescent="0.2">
      <c r="A163" s="9"/>
      <c r="B163" s="9"/>
      <c r="C163" s="9"/>
      <c r="D163" s="9"/>
      <c r="E163" s="36"/>
      <c r="F163" s="36"/>
    </row>
    <row r="164" spans="1:10" x14ac:dyDescent="0.2">
      <c r="A164" s="13" t="s">
        <v>139</v>
      </c>
      <c r="B164" s="6"/>
      <c r="C164" s="6"/>
      <c r="D164" s="6"/>
      <c r="E164" s="38">
        <v>997087.58015149995</v>
      </c>
      <c r="F164" s="38">
        <f xml:space="preserve"> ROUND(SUM(F160:F163),2)</f>
        <v>100</v>
      </c>
      <c r="I164" s="2"/>
      <c r="J164" s="2"/>
    </row>
    <row r="165" spans="1:10" x14ac:dyDescent="0.2">
      <c r="A165" s="1" t="s">
        <v>171</v>
      </c>
      <c r="F165" s="15" t="s">
        <v>141</v>
      </c>
    </row>
    <row r="167" spans="1:10" x14ac:dyDescent="0.2">
      <c r="A167" s="1" t="s">
        <v>142</v>
      </c>
    </row>
    <row r="168" spans="1:10" x14ac:dyDescent="0.2">
      <c r="A168" s="1" t="s">
        <v>143</v>
      </c>
    </row>
    <row r="169" spans="1:10" x14ac:dyDescent="0.2">
      <c r="A169" s="1" t="s">
        <v>144</v>
      </c>
    </row>
    <row r="170" spans="1:10" x14ac:dyDescent="0.2">
      <c r="A170" s="3" t="s">
        <v>649</v>
      </c>
      <c r="D170" s="16">
        <v>1278.1714999999999</v>
      </c>
    </row>
    <row r="171" spans="1:10" x14ac:dyDescent="0.2">
      <c r="A171" s="3" t="s">
        <v>647</v>
      </c>
      <c r="D171" s="16">
        <v>1318.7587000000001</v>
      </c>
    </row>
    <row r="172" spans="1:10" x14ac:dyDescent="0.2">
      <c r="A172" s="3" t="s">
        <v>646</v>
      </c>
      <c r="D172" s="16">
        <v>1225.0322000000001</v>
      </c>
    </row>
    <row r="173" spans="1:10" x14ac:dyDescent="0.2">
      <c r="A173" s="3" t="s">
        <v>645</v>
      </c>
      <c r="D173" s="16">
        <v>1269.732</v>
      </c>
    </row>
    <row r="174" spans="1:10" x14ac:dyDescent="0.2">
      <c r="A174" s="3" t="s">
        <v>674</v>
      </c>
      <c r="D174" s="16">
        <v>3718.9548</v>
      </c>
    </row>
    <row r="175" spans="1:10" x14ac:dyDescent="0.2">
      <c r="A175" s="3" t="s">
        <v>648</v>
      </c>
      <c r="D175" s="16">
        <v>1326.3130000000001</v>
      </c>
    </row>
    <row r="176" spans="1:10" x14ac:dyDescent="0.2">
      <c r="A176" s="3" t="s">
        <v>635</v>
      </c>
      <c r="D176" s="16">
        <v>1096.5791999999999</v>
      </c>
    </row>
    <row r="177" spans="1:4" x14ac:dyDescent="0.2">
      <c r="A177" s="3" t="s">
        <v>650</v>
      </c>
      <c r="D177" s="16">
        <v>1098.9088999999999</v>
      </c>
    </row>
    <row r="178" spans="1:4" x14ac:dyDescent="0.2">
      <c r="A178" s="3" t="s">
        <v>673</v>
      </c>
      <c r="D178" s="16">
        <v>3580.6500999999998</v>
      </c>
    </row>
    <row r="179" spans="1:4" x14ac:dyDescent="0.2">
      <c r="A179" s="3" t="s">
        <v>683</v>
      </c>
      <c r="D179" s="16">
        <v>2940.1891000000001</v>
      </c>
    </row>
    <row r="181" spans="1:4" x14ac:dyDescent="0.2">
      <c r="A181" s="1" t="s">
        <v>145</v>
      </c>
    </row>
    <row r="182" spans="1:4" x14ac:dyDescent="0.2">
      <c r="A182" s="3" t="s">
        <v>673</v>
      </c>
      <c r="D182" s="16">
        <v>3667.0041999999999</v>
      </c>
    </row>
    <row r="183" spans="1:4" x14ac:dyDescent="0.2">
      <c r="A183" s="3" t="s">
        <v>650</v>
      </c>
      <c r="D183" s="16">
        <v>1091.7514000000001</v>
      </c>
    </row>
    <row r="184" spans="1:4" x14ac:dyDescent="0.2">
      <c r="A184" s="3" t="s">
        <v>674</v>
      </c>
      <c r="D184" s="16">
        <v>3821.9173000000001</v>
      </c>
    </row>
    <row r="185" spans="1:4" x14ac:dyDescent="0.2">
      <c r="A185" s="3" t="s">
        <v>683</v>
      </c>
      <c r="D185" s="16">
        <v>3016.8033999999998</v>
      </c>
    </row>
    <row r="186" spans="1:4" x14ac:dyDescent="0.2">
      <c r="A186" s="3" t="s">
        <v>635</v>
      </c>
      <c r="D186" s="16">
        <v>1088.2378000000001</v>
      </c>
    </row>
    <row r="187" spans="1:4" x14ac:dyDescent="0.2">
      <c r="A187" s="3" t="s">
        <v>646</v>
      </c>
      <c r="D187" s="16">
        <v>1204.4811</v>
      </c>
    </row>
    <row r="188" spans="1:4" x14ac:dyDescent="0.2">
      <c r="A188" s="3" t="s">
        <v>645</v>
      </c>
      <c r="D188" s="16">
        <v>1249.7639999999999</v>
      </c>
    </row>
    <row r="189" spans="1:4" x14ac:dyDescent="0.2">
      <c r="A189" s="3" t="s">
        <v>649</v>
      </c>
      <c r="D189" s="16">
        <v>1263.4351999999999</v>
      </c>
    </row>
    <row r="190" spans="1:4" x14ac:dyDescent="0.2">
      <c r="A190" s="3" t="s">
        <v>648</v>
      </c>
      <c r="D190" s="16">
        <v>1312.4944</v>
      </c>
    </row>
    <row r="192" spans="1:4" x14ac:dyDescent="0.2">
      <c r="A192" s="1" t="s">
        <v>146</v>
      </c>
      <c r="D192" s="17"/>
    </row>
    <row r="193" spans="1:5" x14ac:dyDescent="0.2">
      <c r="A193" s="19" t="s">
        <v>628</v>
      </c>
      <c r="B193" s="20"/>
      <c r="C193" s="32" t="s">
        <v>629</v>
      </c>
      <c r="D193" s="33"/>
    </row>
    <row r="194" spans="1:5" x14ac:dyDescent="0.2">
      <c r="A194" s="34"/>
      <c r="B194" s="35"/>
      <c r="C194" s="21" t="s">
        <v>630</v>
      </c>
      <c r="D194" s="21" t="s">
        <v>631</v>
      </c>
    </row>
    <row r="195" spans="1:5" x14ac:dyDescent="0.2">
      <c r="A195" s="22" t="s">
        <v>645</v>
      </c>
      <c r="B195" s="23"/>
      <c r="C195" s="24">
        <v>36.113250999999998</v>
      </c>
      <c r="D195" s="24">
        <v>33.458244000000001</v>
      </c>
    </row>
    <row r="196" spans="1:5" x14ac:dyDescent="0.2">
      <c r="A196" s="22" t="s">
        <v>646</v>
      </c>
      <c r="B196" s="23"/>
      <c r="C196" s="24">
        <v>35.736094349999995</v>
      </c>
      <c r="D196" s="24">
        <v>33.105986182999992</v>
      </c>
    </row>
    <row r="197" spans="1:5" x14ac:dyDescent="0.2">
      <c r="A197" s="22" t="s">
        <v>635</v>
      </c>
      <c r="B197" s="23"/>
      <c r="C197" s="24">
        <v>24.899845678000002</v>
      </c>
      <c r="D197" s="24">
        <v>23.066413431000004</v>
      </c>
    </row>
    <row r="198" spans="1:5" x14ac:dyDescent="0.2">
      <c r="A198" s="22" t="s">
        <v>647</v>
      </c>
      <c r="B198" s="23"/>
      <c r="C198" s="24">
        <v>35.736094349999995</v>
      </c>
      <c r="D198" s="24">
        <v>33.105986182999992</v>
      </c>
    </row>
    <row r="199" spans="1:5" x14ac:dyDescent="0.2">
      <c r="A199" s="22" t="s">
        <v>648</v>
      </c>
      <c r="B199" s="23"/>
      <c r="C199" s="24">
        <v>36.113250999999998</v>
      </c>
      <c r="D199" s="24">
        <v>33.458244000000001</v>
      </c>
    </row>
    <row r="200" spans="1:5" x14ac:dyDescent="0.2">
      <c r="A200" s="22" t="s">
        <v>649</v>
      </c>
      <c r="B200" s="23"/>
      <c r="C200" s="24">
        <v>35.736094349999995</v>
      </c>
      <c r="D200" s="24">
        <v>33.105986182999992</v>
      </c>
    </row>
    <row r="201" spans="1:5" x14ac:dyDescent="0.2">
      <c r="A201" s="22" t="s">
        <v>650</v>
      </c>
      <c r="B201" s="23"/>
      <c r="C201" s="24">
        <v>26.944819625999997</v>
      </c>
      <c r="D201" s="24">
        <v>24.960932761000009</v>
      </c>
    </row>
    <row r="202" spans="1:5" x14ac:dyDescent="0.2">
      <c r="A202" s="1"/>
      <c r="D202" s="17"/>
    </row>
    <row r="203" spans="1:5" x14ac:dyDescent="0.2">
      <c r="A203" s="1" t="s">
        <v>148</v>
      </c>
      <c r="D203" s="18">
        <v>2.2593090315065276</v>
      </c>
      <c r="E203" s="2" t="s">
        <v>149</v>
      </c>
    </row>
  </sheetData>
  <sortState ref="A99:F157">
    <sortCondition descending="1" ref="E99:E157"/>
  </sortState>
  <mergeCells count="3">
    <mergeCell ref="B1:E1"/>
    <mergeCell ref="C193:D193"/>
    <mergeCell ref="A194:B1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42.7109375" style="2" customWidth="1"/>
    <col min="3" max="3" width="20" style="2" customWidth="1"/>
    <col min="4" max="4" width="11.5703125" style="2" customWidth="1"/>
    <col min="5" max="5" width="24" style="2" customWidth="1"/>
    <col min="6" max="6" width="14.140625" style="2" customWidth="1"/>
    <col min="7" max="7" width="11.7109375" style="3" customWidth="1"/>
    <col min="8" max="10" width="9.140625" style="3"/>
    <col min="11" max="11" width="11.7109375" style="3" customWidth="1"/>
    <col min="12" max="16384" width="9.140625" style="3"/>
  </cols>
  <sheetData>
    <row r="1" spans="1:6" x14ac:dyDescent="0.2">
      <c r="A1" s="40" t="s">
        <v>1212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1213</v>
      </c>
      <c r="B8" s="10" t="s">
        <v>1214</v>
      </c>
      <c r="C8" s="10" t="s">
        <v>417</v>
      </c>
      <c r="D8" s="10">
        <v>4043709</v>
      </c>
      <c r="E8" s="10">
        <v>28299.897436499999</v>
      </c>
      <c r="F8" s="10">
        <v>3.764896323065293</v>
      </c>
    </row>
    <row r="9" spans="1:6" x14ac:dyDescent="0.2">
      <c r="A9" s="10" t="s">
        <v>1142</v>
      </c>
      <c r="B9" s="10" t="s">
        <v>1143</v>
      </c>
      <c r="C9" s="10" t="s">
        <v>98</v>
      </c>
      <c r="D9" s="10">
        <v>3335705</v>
      </c>
      <c r="E9" s="10">
        <v>21503.6222825</v>
      </c>
      <c r="F9" s="10">
        <v>2.8607491827709524</v>
      </c>
    </row>
    <row r="10" spans="1:6" x14ac:dyDescent="0.2">
      <c r="A10" s="10" t="s">
        <v>1215</v>
      </c>
      <c r="B10" s="10" t="s">
        <v>1216</v>
      </c>
      <c r="C10" s="10" t="s">
        <v>1211</v>
      </c>
      <c r="D10" s="10">
        <v>6207416</v>
      </c>
      <c r="E10" s="10">
        <v>17486.290872000001</v>
      </c>
      <c r="F10" s="10">
        <v>2.3263007350384606</v>
      </c>
    </row>
    <row r="11" spans="1:6" x14ac:dyDescent="0.2">
      <c r="A11" s="10" t="s">
        <v>11</v>
      </c>
      <c r="B11" s="10" t="s">
        <v>12</v>
      </c>
      <c r="C11" s="10" t="s">
        <v>10</v>
      </c>
      <c r="D11" s="10">
        <v>897554</v>
      </c>
      <c r="E11" s="10">
        <v>17451.142422000001</v>
      </c>
      <c r="F11" s="10">
        <v>2.3216247368139662</v>
      </c>
    </row>
    <row r="12" spans="1:6" x14ac:dyDescent="0.2">
      <c r="A12" s="10" t="s">
        <v>1217</v>
      </c>
      <c r="B12" s="10" t="s">
        <v>1218</v>
      </c>
      <c r="C12" s="10" t="s">
        <v>30</v>
      </c>
      <c r="D12" s="10">
        <v>1301949</v>
      </c>
      <c r="E12" s="10">
        <v>17371.905506999999</v>
      </c>
      <c r="F12" s="10">
        <v>2.3110833993195841</v>
      </c>
    </row>
    <row r="13" spans="1:6" x14ac:dyDescent="0.2">
      <c r="A13" s="10" t="s">
        <v>1132</v>
      </c>
      <c r="B13" s="10" t="s">
        <v>1133</v>
      </c>
      <c r="C13" s="10" t="s">
        <v>30</v>
      </c>
      <c r="D13" s="10">
        <v>2194726</v>
      </c>
      <c r="E13" s="10">
        <v>16699.670134</v>
      </c>
      <c r="F13" s="10">
        <v>2.2216521040394155</v>
      </c>
    </row>
    <row r="14" spans="1:6" x14ac:dyDescent="0.2">
      <c r="A14" s="10" t="s">
        <v>1219</v>
      </c>
      <c r="B14" s="10" t="s">
        <v>1220</v>
      </c>
      <c r="C14" s="10" t="s">
        <v>1221</v>
      </c>
      <c r="D14" s="10">
        <v>2792522</v>
      </c>
      <c r="E14" s="10">
        <v>16399.085445000001</v>
      </c>
      <c r="F14" s="10">
        <v>2.1816636131650196</v>
      </c>
    </row>
    <row r="15" spans="1:6" x14ac:dyDescent="0.2">
      <c r="A15" s="10" t="s">
        <v>68</v>
      </c>
      <c r="B15" s="10" t="s">
        <v>69</v>
      </c>
      <c r="C15" s="10" t="s">
        <v>70</v>
      </c>
      <c r="D15" s="10">
        <v>2521141</v>
      </c>
      <c r="E15" s="10">
        <v>16198.330925</v>
      </c>
      <c r="F15" s="10">
        <v>2.1549560974970685</v>
      </c>
    </row>
    <row r="16" spans="1:6" x14ac:dyDescent="0.2">
      <c r="A16" s="10" t="s">
        <v>1222</v>
      </c>
      <c r="B16" s="10" t="s">
        <v>1223</v>
      </c>
      <c r="C16" s="10" t="s">
        <v>78</v>
      </c>
      <c r="D16" s="10">
        <v>797182</v>
      </c>
      <c r="E16" s="10">
        <v>15555.810957</v>
      </c>
      <c r="F16" s="10">
        <v>2.0694780115624076</v>
      </c>
    </row>
    <row r="17" spans="1:6" x14ac:dyDescent="0.2">
      <c r="A17" s="10" t="s">
        <v>1224</v>
      </c>
      <c r="B17" s="10" t="s">
        <v>1225</v>
      </c>
      <c r="C17" s="10" t="s">
        <v>89</v>
      </c>
      <c r="D17" s="10">
        <v>5622951</v>
      </c>
      <c r="E17" s="10">
        <v>15136.984092000001</v>
      </c>
      <c r="F17" s="10">
        <v>2.0137590914646362</v>
      </c>
    </row>
    <row r="18" spans="1:6" x14ac:dyDescent="0.2">
      <c r="A18" s="10" t="s">
        <v>1146</v>
      </c>
      <c r="B18" s="10" t="s">
        <v>1147</v>
      </c>
      <c r="C18" s="10" t="s">
        <v>98</v>
      </c>
      <c r="D18" s="10">
        <v>9772603</v>
      </c>
      <c r="E18" s="10">
        <v>15108.444238</v>
      </c>
      <c r="F18" s="10">
        <v>2.0099622723550792</v>
      </c>
    </row>
    <row r="19" spans="1:6" x14ac:dyDescent="0.2">
      <c r="A19" s="10" t="s">
        <v>1226</v>
      </c>
      <c r="B19" s="10" t="s">
        <v>1227</v>
      </c>
      <c r="C19" s="10" t="s">
        <v>60</v>
      </c>
      <c r="D19" s="10">
        <v>3907435</v>
      </c>
      <c r="E19" s="10">
        <v>14967.4297675</v>
      </c>
      <c r="F19" s="10">
        <v>1.9912023152677534</v>
      </c>
    </row>
    <row r="20" spans="1:6" x14ac:dyDescent="0.2">
      <c r="A20" s="10" t="s">
        <v>28</v>
      </c>
      <c r="B20" s="10" t="s">
        <v>29</v>
      </c>
      <c r="C20" s="10" t="s">
        <v>30</v>
      </c>
      <c r="D20" s="10">
        <v>1241644</v>
      </c>
      <c r="E20" s="10">
        <v>14893.519780000001</v>
      </c>
      <c r="F20" s="10">
        <v>1.9813696492377468</v>
      </c>
    </row>
    <row r="21" spans="1:6" x14ac:dyDescent="0.2">
      <c r="A21" s="10" t="s">
        <v>1154</v>
      </c>
      <c r="B21" s="10" t="s">
        <v>1155</v>
      </c>
      <c r="C21" s="10" t="s">
        <v>98</v>
      </c>
      <c r="D21" s="10">
        <v>1054044</v>
      </c>
      <c r="E21" s="10">
        <v>13424.304383999999</v>
      </c>
      <c r="F21" s="10">
        <v>1.7859115683523683</v>
      </c>
    </row>
    <row r="22" spans="1:6" x14ac:dyDescent="0.2">
      <c r="A22" s="10" t="s">
        <v>1228</v>
      </c>
      <c r="B22" s="10" t="s">
        <v>1229</v>
      </c>
      <c r="C22" s="10" t="s">
        <v>1211</v>
      </c>
      <c r="D22" s="10">
        <v>2324335</v>
      </c>
      <c r="E22" s="10">
        <v>12786.166835</v>
      </c>
      <c r="F22" s="10">
        <v>1.7010165005440545</v>
      </c>
    </row>
    <row r="23" spans="1:6" x14ac:dyDescent="0.2">
      <c r="A23" s="10" t="s">
        <v>1230</v>
      </c>
      <c r="B23" s="10" t="s">
        <v>1231</v>
      </c>
      <c r="C23" s="10" t="s">
        <v>86</v>
      </c>
      <c r="D23" s="10">
        <v>3022736</v>
      </c>
      <c r="E23" s="10">
        <v>12622.945535999999</v>
      </c>
      <c r="F23" s="10">
        <v>1.6793022427510751</v>
      </c>
    </row>
    <row r="24" spans="1:6" x14ac:dyDescent="0.2">
      <c r="A24" s="10" t="s">
        <v>1232</v>
      </c>
      <c r="B24" s="10" t="s">
        <v>1233</v>
      </c>
      <c r="C24" s="10" t="s">
        <v>1234</v>
      </c>
      <c r="D24" s="10">
        <v>1475571</v>
      </c>
      <c r="E24" s="10">
        <v>12457.5081675</v>
      </c>
      <c r="F24" s="10">
        <v>1.657293168627721</v>
      </c>
    </row>
    <row r="25" spans="1:6" x14ac:dyDescent="0.2">
      <c r="A25" s="10" t="s">
        <v>1235</v>
      </c>
      <c r="B25" s="10" t="s">
        <v>1236</v>
      </c>
      <c r="C25" s="10" t="s">
        <v>1199</v>
      </c>
      <c r="D25" s="10">
        <v>9028098</v>
      </c>
      <c r="E25" s="10">
        <v>12242.100888000001</v>
      </c>
      <c r="F25" s="10">
        <v>1.6286363130200019</v>
      </c>
    </row>
    <row r="26" spans="1:6" x14ac:dyDescent="0.2">
      <c r="A26" s="10" t="s">
        <v>1237</v>
      </c>
      <c r="B26" s="10" t="s">
        <v>1238</v>
      </c>
      <c r="C26" s="10" t="s">
        <v>60</v>
      </c>
      <c r="D26" s="10">
        <v>7977861</v>
      </c>
      <c r="E26" s="10">
        <v>11615.765616000001</v>
      </c>
      <c r="F26" s="10">
        <v>1.5453113692512113</v>
      </c>
    </row>
    <row r="27" spans="1:6" x14ac:dyDescent="0.2">
      <c r="A27" s="10" t="s">
        <v>1239</v>
      </c>
      <c r="B27" s="10" t="s">
        <v>1240</v>
      </c>
      <c r="C27" s="10" t="s">
        <v>417</v>
      </c>
      <c r="D27" s="10">
        <v>215636</v>
      </c>
      <c r="E27" s="10">
        <v>11576.203024</v>
      </c>
      <c r="F27" s="10">
        <v>1.5400481326092428</v>
      </c>
    </row>
    <row r="28" spans="1:6" x14ac:dyDescent="0.2">
      <c r="A28" s="10" t="s">
        <v>13</v>
      </c>
      <c r="B28" s="10" t="s">
        <v>14</v>
      </c>
      <c r="C28" s="10" t="s">
        <v>10</v>
      </c>
      <c r="D28" s="10">
        <v>2235736</v>
      </c>
      <c r="E28" s="10">
        <v>11565.462328</v>
      </c>
      <c r="F28" s="10">
        <v>1.5386192367283198</v>
      </c>
    </row>
    <row r="29" spans="1:6" x14ac:dyDescent="0.2">
      <c r="A29" s="10" t="s">
        <v>1241</v>
      </c>
      <c r="B29" s="10" t="s">
        <v>1242</v>
      </c>
      <c r="C29" s="10" t="s">
        <v>89</v>
      </c>
      <c r="D29" s="10">
        <v>390642</v>
      </c>
      <c r="E29" s="10">
        <v>11505.774147</v>
      </c>
      <c r="F29" s="10">
        <v>1.5306785785092718</v>
      </c>
    </row>
    <row r="30" spans="1:6" x14ac:dyDescent="0.2">
      <c r="A30" s="10" t="s">
        <v>1243</v>
      </c>
      <c r="B30" s="10" t="s">
        <v>1244</v>
      </c>
      <c r="C30" s="10" t="s">
        <v>70</v>
      </c>
      <c r="D30" s="10">
        <v>4033440</v>
      </c>
      <c r="E30" s="10">
        <v>11465.0532</v>
      </c>
      <c r="F30" s="10">
        <v>1.525261239313042</v>
      </c>
    </row>
    <row r="31" spans="1:6" x14ac:dyDescent="0.2">
      <c r="A31" s="10" t="s">
        <v>1245</v>
      </c>
      <c r="B31" s="10" t="s">
        <v>1246</v>
      </c>
      <c r="C31" s="10" t="s">
        <v>1234</v>
      </c>
      <c r="D31" s="10">
        <v>3789094</v>
      </c>
      <c r="E31" s="10">
        <v>11390.016564</v>
      </c>
      <c r="F31" s="10">
        <v>1.515278688824812</v>
      </c>
    </row>
    <row r="32" spans="1:6" x14ac:dyDescent="0.2">
      <c r="A32" s="10" t="s">
        <v>92</v>
      </c>
      <c r="B32" s="10" t="s">
        <v>93</v>
      </c>
      <c r="C32" s="10" t="s">
        <v>10</v>
      </c>
      <c r="D32" s="10">
        <v>10413975</v>
      </c>
      <c r="E32" s="10">
        <v>11340.818775</v>
      </c>
      <c r="F32" s="10">
        <v>1.5087336271218621</v>
      </c>
    </row>
    <row r="33" spans="1:6" x14ac:dyDescent="0.2">
      <c r="A33" s="10" t="s">
        <v>1247</v>
      </c>
      <c r="B33" s="10" t="s">
        <v>1248</v>
      </c>
      <c r="C33" s="10" t="s">
        <v>1249</v>
      </c>
      <c r="D33" s="10">
        <v>124060</v>
      </c>
      <c r="E33" s="10">
        <v>10448.209140000001</v>
      </c>
      <c r="F33" s="10">
        <v>1.3899846903002817</v>
      </c>
    </row>
    <row r="34" spans="1:6" x14ac:dyDescent="0.2">
      <c r="A34" s="10" t="s">
        <v>1250</v>
      </c>
      <c r="B34" s="10" t="s">
        <v>1251</v>
      </c>
      <c r="C34" s="10" t="s">
        <v>37</v>
      </c>
      <c r="D34" s="10">
        <v>3578963</v>
      </c>
      <c r="E34" s="10">
        <v>10257.307957999999</v>
      </c>
      <c r="F34" s="10">
        <v>1.3645880202313065</v>
      </c>
    </row>
    <row r="35" spans="1:6" x14ac:dyDescent="0.2">
      <c r="A35" s="10" t="s">
        <v>1252</v>
      </c>
      <c r="B35" s="10" t="s">
        <v>1253</v>
      </c>
      <c r="C35" s="10" t="s">
        <v>60</v>
      </c>
      <c r="D35" s="10">
        <v>11046869</v>
      </c>
      <c r="E35" s="10">
        <v>9986.3695759999991</v>
      </c>
      <c r="F35" s="10">
        <v>1.328543546202456</v>
      </c>
    </row>
    <row r="36" spans="1:6" x14ac:dyDescent="0.2">
      <c r="A36" s="10" t="s">
        <v>53</v>
      </c>
      <c r="B36" s="10" t="s">
        <v>54</v>
      </c>
      <c r="C36" s="10" t="s">
        <v>10</v>
      </c>
      <c r="D36" s="10">
        <v>2711706</v>
      </c>
      <c r="E36" s="10">
        <v>9816.37572</v>
      </c>
      <c r="F36" s="10">
        <v>1.3059282966301153</v>
      </c>
    </row>
    <row r="37" spans="1:6" x14ac:dyDescent="0.2">
      <c r="A37" s="10" t="s">
        <v>1254</v>
      </c>
      <c r="B37" s="10" t="s">
        <v>1255</v>
      </c>
      <c r="C37" s="10" t="s">
        <v>46</v>
      </c>
      <c r="D37" s="10">
        <v>1296154</v>
      </c>
      <c r="E37" s="10">
        <v>9743.1896180000003</v>
      </c>
      <c r="F37" s="10">
        <v>1.2961919332055645</v>
      </c>
    </row>
    <row r="38" spans="1:6" x14ac:dyDescent="0.2">
      <c r="A38" s="10" t="s">
        <v>1256</v>
      </c>
      <c r="B38" s="10" t="s">
        <v>1257</v>
      </c>
      <c r="C38" s="10" t="s">
        <v>46</v>
      </c>
      <c r="D38" s="10">
        <v>2981497</v>
      </c>
      <c r="E38" s="10">
        <v>9542.2811485000002</v>
      </c>
      <c r="F38" s="10">
        <v>1.2694639367599783</v>
      </c>
    </row>
    <row r="39" spans="1:6" x14ac:dyDescent="0.2">
      <c r="A39" s="10" t="s">
        <v>1137</v>
      </c>
      <c r="B39" s="10" t="s">
        <v>1138</v>
      </c>
      <c r="C39" s="10" t="s">
        <v>17</v>
      </c>
      <c r="D39" s="10">
        <v>4933939</v>
      </c>
      <c r="E39" s="10">
        <v>9448.4931849999994</v>
      </c>
      <c r="F39" s="10">
        <v>1.2569867905186807</v>
      </c>
    </row>
    <row r="40" spans="1:6" x14ac:dyDescent="0.2">
      <c r="A40" s="10" t="s">
        <v>1258</v>
      </c>
      <c r="B40" s="10" t="s">
        <v>1259</v>
      </c>
      <c r="C40" s="10" t="s">
        <v>37</v>
      </c>
      <c r="D40" s="10">
        <v>2589000</v>
      </c>
      <c r="E40" s="10">
        <v>9400.6589999999997</v>
      </c>
      <c r="F40" s="10">
        <v>1.250623136811899</v>
      </c>
    </row>
    <row r="41" spans="1:6" x14ac:dyDescent="0.2">
      <c r="A41" s="10" t="s">
        <v>1260</v>
      </c>
      <c r="B41" s="10" t="s">
        <v>1261</v>
      </c>
      <c r="C41" s="10" t="s">
        <v>1211</v>
      </c>
      <c r="D41" s="10">
        <v>2134965</v>
      </c>
      <c r="E41" s="10">
        <v>8998.8774749999993</v>
      </c>
      <c r="F41" s="10">
        <v>1.197171855246578</v>
      </c>
    </row>
    <row r="42" spans="1:6" x14ac:dyDescent="0.2">
      <c r="A42" s="10" t="s">
        <v>1262</v>
      </c>
      <c r="B42" s="10" t="s">
        <v>1263</v>
      </c>
      <c r="C42" s="10" t="s">
        <v>1211</v>
      </c>
      <c r="D42" s="10">
        <v>1610000</v>
      </c>
      <c r="E42" s="10">
        <v>8792.2099999999991</v>
      </c>
      <c r="F42" s="10">
        <v>1.1696777055426588</v>
      </c>
    </row>
    <row r="43" spans="1:6" x14ac:dyDescent="0.2">
      <c r="A43" s="10" t="s">
        <v>1192</v>
      </c>
      <c r="B43" s="10" t="s">
        <v>1193</v>
      </c>
      <c r="C43" s="10" t="s">
        <v>1194</v>
      </c>
      <c r="D43" s="10">
        <v>715000</v>
      </c>
      <c r="E43" s="10">
        <v>8770.9050000000007</v>
      </c>
      <c r="F43" s="10">
        <v>1.1668433802118734</v>
      </c>
    </row>
    <row r="44" spans="1:6" x14ac:dyDescent="0.2">
      <c r="A44" s="10" t="s">
        <v>1264</v>
      </c>
      <c r="B44" s="10" t="s">
        <v>1265</v>
      </c>
      <c r="C44" s="10" t="s">
        <v>22</v>
      </c>
      <c r="D44" s="10">
        <v>2095030</v>
      </c>
      <c r="E44" s="10">
        <v>8562.3876099999998</v>
      </c>
      <c r="F44" s="10">
        <v>1.1391031257933661</v>
      </c>
    </row>
    <row r="45" spans="1:6" x14ac:dyDescent="0.2">
      <c r="A45" s="10" t="s">
        <v>1266</v>
      </c>
      <c r="B45" s="10" t="s">
        <v>1267</v>
      </c>
      <c r="C45" s="10" t="s">
        <v>32</v>
      </c>
      <c r="D45" s="10">
        <v>912179</v>
      </c>
      <c r="E45" s="10">
        <v>8518.8396809999995</v>
      </c>
      <c r="F45" s="10">
        <v>1.1333096971020753</v>
      </c>
    </row>
    <row r="46" spans="1:6" x14ac:dyDescent="0.2">
      <c r="A46" s="10" t="s">
        <v>1268</v>
      </c>
      <c r="B46" s="10" t="s">
        <v>1269</v>
      </c>
      <c r="C46" s="10" t="s">
        <v>60</v>
      </c>
      <c r="D46" s="10">
        <v>1762467</v>
      </c>
      <c r="E46" s="10">
        <v>8428.1171940000004</v>
      </c>
      <c r="F46" s="10">
        <v>1.1212403686357075</v>
      </c>
    </row>
    <row r="47" spans="1:6" x14ac:dyDescent="0.2">
      <c r="A47" s="10" t="s">
        <v>1270</v>
      </c>
      <c r="B47" s="10" t="s">
        <v>1271</v>
      </c>
      <c r="C47" s="10" t="s">
        <v>417</v>
      </c>
      <c r="D47" s="10">
        <v>1282743</v>
      </c>
      <c r="E47" s="10">
        <v>8408.3803650000009</v>
      </c>
      <c r="F47" s="10">
        <v>1.1186146660126575</v>
      </c>
    </row>
    <row r="48" spans="1:6" x14ac:dyDescent="0.2">
      <c r="A48" s="10" t="s">
        <v>1272</v>
      </c>
      <c r="B48" s="10" t="s">
        <v>1273</v>
      </c>
      <c r="C48" s="10" t="s">
        <v>35</v>
      </c>
      <c r="D48" s="10">
        <v>12152660</v>
      </c>
      <c r="E48" s="10">
        <v>8403.5643899999995</v>
      </c>
      <c r="F48" s="10">
        <v>1.1179739694656057</v>
      </c>
    </row>
    <row r="49" spans="1:6" x14ac:dyDescent="0.2">
      <c r="A49" s="10" t="s">
        <v>1274</v>
      </c>
      <c r="B49" s="10" t="s">
        <v>1275</v>
      </c>
      <c r="C49" s="10" t="s">
        <v>1221</v>
      </c>
      <c r="D49" s="10">
        <v>300000</v>
      </c>
      <c r="E49" s="10">
        <v>8295.75</v>
      </c>
      <c r="F49" s="10">
        <v>1.1036308079260519</v>
      </c>
    </row>
    <row r="50" spans="1:6" x14ac:dyDescent="0.2">
      <c r="A50" s="10" t="s">
        <v>52</v>
      </c>
      <c r="B50" s="10" t="s">
        <v>1139</v>
      </c>
      <c r="C50" s="10" t="s">
        <v>32</v>
      </c>
      <c r="D50" s="10">
        <v>2722860</v>
      </c>
      <c r="E50" s="10">
        <v>8291.1087000000007</v>
      </c>
      <c r="F50" s="10">
        <v>1.1030133493877852</v>
      </c>
    </row>
    <row r="51" spans="1:6" x14ac:dyDescent="0.2">
      <c r="A51" s="10" t="s">
        <v>1276</v>
      </c>
      <c r="B51" s="10" t="s">
        <v>1277</v>
      </c>
      <c r="C51" s="10" t="s">
        <v>10</v>
      </c>
      <c r="D51" s="10">
        <v>4483600</v>
      </c>
      <c r="E51" s="10">
        <v>8243.0985999999994</v>
      </c>
      <c r="F51" s="10">
        <v>1.096626292707966</v>
      </c>
    </row>
    <row r="52" spans="1:6" x14ac:dyDescent="0.2">
      <c r="A52" s="10" t="s">
        <v>71</v>
      </c>
      <c r="B52" s="10" t="s">
        <v>72</v>
      </c>
      <c r="C52" s="10" t="s">
        <v>73</v>
      </c>
      <c r="D52" s="10">
        <v>2116158</v>
      </c>
      <c r="E52" s="10">
        <v>8240.3192519999993</v>
      </c>
      <c r="F52" s="10">
        <v>1.0962565402348623</v>
      </c>
    </row>
    <row r="53" spans="1:6" x14ac:dyDescent="0.2">
      <c r="A53" s="10" t="s">
        <v>1278</v>
      </c>
      <c r="B53" s="10" t="s">
        <v>1279</v>
      </c>
      <c r="C53" s="10" t="s">
        <v>1280</v>
      </c>
      <c r="D53" s="10">
        <v>3733258</v>
      </c>
      <c r="E53" s="10">
        <v>8229.9672609999998</v>
      </c>
      <c r="F53" s="10">
        <v>1.0948793559910059</v>
      </c>
    </row>
    <row r="54" spans="1:6" x14ac:dyDescent="0.2">
      <c r="A54" s="10" t="s">
        <v>1281</v>
      </c>
      <c r="B54" s="10" t="s">
        <v>1282</v>
      </c>
      <c r="C54" s="10" t="s">
        <v>417</v>
      </c>
      <c r="D54" s="10">
        <v>2174305</v>
      </c>
      <c r="E54" s="10">
        <v>8202.5656125000005</v>
      </c>
      <c r="F54" s="10">
        <v>1.0912339588331166</v>
      </c>
    </row>
    <row r="55" spans="1:6" x14ac:dyDescent="0.2">
      <c r="A55" s="10" t="s">
        <v>8</v>
      </c>
      <c r="B55" s="10" t="s">
        <v>9</v>
      </c>
      <c r="C55" s="10" t="s">
        <v>10</v>
      </c>
      <c r="D55" s="10">
        <v>673158</v>
      </c>
      <c r="E55" s="10">
        <v>8152.6165380000002</v>
      </c>
      <c r="F55" s="10">
        <v>1.0845889493468623</v>
      </c>
    </row>
    <row r="56" spans="1:6" x14ac:dyDescent="0.2">
      <c r="A56" s="10" t="s">
        <v>418</v>
      </c>
      <c r="B56" s="10" t="s">
        <v>419</v>
      </c>
      <c r="C56" s="10" t="s">
        <v>10</v>
      </c>
      <c r="D56" s="10">
        <v>2783714</v>
      </c>
      <c r="E56" s="10">
        <v>7911.3151879999996</v>
      </c>
      <c r="F56" s="10">
        <v>1.0524872582575517</v>
      </c>
    </row>
    <row r="57" spans="1:6" x14ac:dyDescent="0.2">
      <c r="A57" s="10" t="s">
        <v>1283</v>
      </c>
      <c r="B57" s="10" t="s">
        <v>1284</v>
      </c>
      <c r="C57" s="10" t="s">
        <v>1280</v>
      </c>
      <c r="D57" s="10">
        <v>909761</v>
      </c>
      <c r="E57" s="10">
        <v>7894.9059580000003</v>
      </c>
      <c r="F57" s="10">
        <v>1.0503042450565339</v>
      </c>
    </row>
    <row r="58" spans="1:6" x14ac:dyDescent="0.2">
      <c r="A58" s="10" t="s">
        <v>1285</v>
      </c>
      <c r="B58" s="10" t="s">
        <v>1286</v>
      </c>
      <c r="C58" s="10" t="s">
        <v>417</v>
      </c>
      <c r="D58" s="10">
        <v>929347</v>
      </c>
      <c r="E58" s="10">
        <v>7772.1289610000003</v>
      </c>
      <c r="F58" s="10">
        <v>1.0339705228019043</v>
      </c>
    </row>
    <row r="59" spans="1:6" x14ac:dyDescent="0.2">
      <c r="A59" s="10" t="s">
        <v>1287</v>
      </c>
      <c r="B59" s="10" t="s">
        <v>1288</v>
      </c>
      <c r="C59" s="10" t="s">
        <v>1249</v>
      </c>
      <c r="D59" s="10">
        <v>7456827</v>
      </c>
      <c r="E59" s="10">
        <v>7430.7281055000003</v>
      </c>
      <c r="F59" s="10">
        <v>0.98855202513959406</v>
      </c>
    </row>
    <row r="60" spans="1:6" x14ac:dyDescent="0.2">
      <c r="A60" s="10" t="s">
        <v>1289</v>
      </c>
      <c r="B60" s="10" t="s">
        <v>1290</v>
      </c>
      <c r="C60" s="10" t="s">
        <v>1211</v>
      </c>
      <c r="D60" s="10">
        <v>2241874</v>
      </c>
      <c r="E60" s="10">
        <v>7204.2620989999996</v>
      </c>
      <c r="F60" s="10">
        <v>0.95842396417809184</v>
      </c>
    </row>
    <row r="61" spans="1:6" x14ac:dyDescent="0.2">
      <c r="A61" s="10" t="s">
        <v>1291</v>
      </c>
      <c r="B61" s="10" t="s">
        <v>1292</v>
      </c>
      <c r="C61" s="10" t="s">
        <v>70</v>
      </c>
      <c r="D61" s="10">
        <v>2103095</v>
      </c>
      <c r="E61" s="10">
        <v>7159.9869275000001</v>
      </c>
      <c r="F61" s="10">
        <v>0.95253378628054075</v>
      </c>
    </row>
    <row r="62" spans="1:6" x14ac:dyDescent="0.2">
      <c r="A62" s="10" t="s">
        <v>1293</v>
      </c>
      <c r="B62" s="10" t="s">
        <v>1294</v>
      </c>
      <c r="C62" s="10" t="s">
        <v>86</v>
      </c>
      <c r="D62" s="10">
        <v>880646</v>
      </c>
      <c r="E62" s="10">
        <v>7059.2583359999999</v>
      </c>
      <c r="F62" s="10">
        <v>0.93913328881878033</v>
      </c>
    </row>
    <row r="63" spans="1:6" x14ac:dyDescent="0.2">
      <c r="A63" s="10" t="s">
        <v>1295</v>
      </c>
      <c r="B63" s="10" t="s">
        <v>1296</v>
      </c>
      <c r="C63" s="10" t="s">
        <v>37</v>
      </c>
      <c r="D63" s="10">
        <v>1310289</v>
      </c>
      <c r="E63" s="10">
        <v>7006.1152830000001</v>
      </c>
      <c r="F63" s="10">
        <v>0.93206336620562957</v>
      </c>
    </row>
    <row r="64" spans="1:6" x14ac:dyDescent="0.2">
      <c r="A64" s="10" t="s">
        <v>1297</v>
      </c>
      <c r="B64" s="10" t="s">
        <v>1298</v>
      </c>
      <c r="C64" s="10" t="s">
        <v>89</v>
      </c>
      <c r="D64" s="10">
        <v>2461227</v>
      </c>
      <c r="E64" s="10">
        <v>6802.8314280000004</v>
      </c>
      <c r="F64" s="10">
        <v>0.90501935871601469</v>
      </c>
    </row>
    <row r="65" spans="1:9" x14ac:dyDescent="0.2">
      <c r="A65" s="10" t="s">
        <v>1299</v>
      </c>
      <c r="B65" s="10" t="s">
        <v>1300</v>
      </c>
      <c r="C65" s="10" t="s">
        <v>1211</v>
      </c>
      <c r="D65" s="10">
        <v>214370</v>
      </c>
      <c r="E65" s="10">
        <v>6787.1685699999998</v>
      </c>
      <c r="F65" s="10">
        <v>0.90293563962744861</v>
      </c>
    </row>
    <row r="66" spans="1:9" x14ac:dyDescent="0.2">
      <c r="A66" s="10" t="s">
        <v>1301</v>
      </c>
      <c r="B66" s="10" t="s">
        <v>1302</v>
      </c>
      <c r="C66" s="10" t="s">
        <v>417</v>
      </c>
      <c r="D66" s="10">
        <v>570000</v>
      </c>
      <c r="E66" s="10">
        <v>6387.7049999999999</v>
      </c>
      <c r="F66" s="10">
        <v>0.84979272880008216</v>
      </c>
    </row>
    <row r="67" spans="1:9" x14ac:dyDescent="0.2">
      <c r="A67" s="10" t="s">
        <v>1303</v>
      </c>
      <c r="B67" s="10" t="s">
        <v>1304</v>
      </c>
      <c r="C67" s="10" t="s">
        <v>86</v>
      </c>
      <c r="D67" s="10">
        <v>218419</v>
      </c>
      <c r="E67" s="10">
        <v>5681.9518660000003</v>
      </c>
      <c r="F67" s="10">
        <v>0.75590237512829095</v>
      </c>
    </row>
    <row r="68" spans="1:9" x14ac:dyDescent="0.2">
      <c r="A68" s="10" t="s">
        <v>1305</v>
      </c>
      <c r="B68" s="10" t="s">
        <v>1306</v>
      </c>
      <c r="C68" s="10" t="s">
        <v>78</v>
      </c>
      <c r="D68" s="10">
        <v>8689354</v>
      </c>
      <c r="E68" s="10">
        <v>5274.4378779999997</v>
      </c>
      <c r="F68" s="10">
        <v>0.70168847140438306</v>
      </c>
    </row>
    <row r="69" spans="1:9" x14ac:dyDescent="0.2">
      <c r="A69" s="10" t="s">
        <v>1307</v>
      </c>
      <c r="B69" s="10" t="s">
        <v>1308</v>
      </c>
      <c r="C69" s="10" t="s">
        <v>57</v>
      </c>
      <c r="D69" s="10">
        <v>2218887</v>
      </c>
      <c r="E69" s="10">
        <v>5146.7083965000002</v>
      </c>
      <c r="F69" s="10">
        <v>0.68469589196746417</v>
      </c>
    </row>
    <row r="70" spans="1:9" x14ac:dyDescent="0.2">
      <c r="A70" s="10" t="s">
        <v>1309</v>
      </c>
      <c r="B70" s="10" t="s">
        <v>1310</v>
      </c>
      <c r="C70" s="10" t="s">
        <v>417</v>
      </c>
      <c r="D70" s="10">
        <v>1851101</v>
      </c>
      <c r="E70" s="10">
        <v>4976.6850384999998</v>
      </c>
      <c r="F70" s="10">
        <v>0.66207671757625886</v>
      </c>
    </row>
    <row r="71" spans="1:9" x14ac:dyDescent="0.2">
      <c r="A71" s="10" t="s">
        <v>1311</v>
      </c>
      <c r="B71" s="10" t="s">
        <v>1312</v>
      </c>
      <c r="C71" s="10" t="s">
        <v>86</v>
      </c>
      <c r="D71" s="10">
        <v>580666</v>
      </c>
      <c r="E71" s="10">
        <v>4466.1925389999997</v>
      </c>
      <c r="F71" s="10">
        <v>0.59416299673566286</v>
      </c>
    </row>
    <row r="72" spans="1:9" x14ac:dyDescent="0.2">
      <c r="A72" s="10" t="s">
        <v>1313</v>
      </c>
      <c r="B72" s="10" t="s">
        <v>1314</v>
      </c>
      <c r="C72" s="10" t="s">
        <v>103</v>
      </c>
      <c r="D72" s="10">
        <v>978809</v>
      </c>
      <c r="E72" s="10">
        <v>4158.959441</v>
      </c>
      <c r="F72" s="10">
        <v>0.55329003019648748</v>
      </c>
    </row>
    <row r="73" spans="1:9" x14ac:dyDescent="0.2">
      <c r="A73" s="10" t="s">
        <v>1144</v>
      </c>
      <c r="B73" s="10" t="s">
        <v>1145</v>
      </c>
      <c r="C73" s="10" t="s">
        <v>103</v>
      </c>
      <c r="D73" s="10">
        <v>2443119</v>
      </c>
      <c r="E73" s="10">
        <v>3623.145477</v>
      </c>
      <c r="F73" s="10">
        <v>0.4820076509074081</v>
      </c>
    </row>
    <row r="74" spans="1:9" x14ac:dyDescent="0.2">
      <c r="A74" s="10" t="s">
        <v>1315</v>
      </c>
      <c r="B74" s="10" t="s">
        <v>1316</v>
      </c>
      <c r="C74" s="10" t="s">
        <v>60</v>
      </c>
      <c r="D74" s="10">
        <v>484563</v>
      </c>
      <c r="E74" s="10">
        <v>3341.5464480000001</v>
      </c>
      <c r="F74" s="10">
        <v>0.4445449303714154</v>
      </c>
    </row>
    <row r="75" spans="1:9" x14ac:dyDescent="0.2">
      <c r="A75" s="10" t="s">
        <v>101</v>
      </c>
      <c r="B75" s="10" t="s">
        <v>102</v>
      </c>
      <c r="C75" s="10" t="s">
        <v>103</v>
      </c>
      <c r="D75" s="10">
        <v>1500000</v>
      </c>
      <c r="E75" s="10">
        <v>2528.25</v>
      </c>
      <c r="F75" s="10">
        <v>0.33634747794220426</v>
      </c>
    </row>
    <row r="76" spans="1:9" x14ac:dyDescent="0.2">
      <c r="A76" s="10" t="s">
        <v>58</v>
      </c>
      <c r="B76" s="10" t="s">
        <v>59</v>
      </c>
      <c r="C76" s="10" t="s">
        <v>60</v>
      </c>
      <c r="D76" s="10">
        <v>1330705</v>
      </c>
      <c r="E76" s="10">
        <v>2267.5213199999998</v>
      </c>
      <c r="F76" s="10">
        <v>0.3016612586422141</v>
      </c>
    </row>
    <row r="77" spans="1:9" x14ac:dyDescent="0.2">
      <c r="A77" s="10" t="s">
        <v>1317</v>
      </c>
      <c r="B77" s="10" t="s">
        <v>1318</v>
      </c>
      <c r="C77" s="10" t="s">
        <v>1211</v>
      </c>
      <c r="D77" s="10">
        <v>400091</v>
      </c>
      <c r="E77" s="10">
        <v>2224.50596</v>
      </c>
      <c r="F77" s="10">
        <v>0.29593868063419437</v>
      </c>
    </row>
    <row r="78" spans="1:9" x14ac:dyDescent="0.2">
      <c r="A78" s="10" t="s">
        <v>1319</v>
      </c>
      <c r="B78" s="10" t="s">
        <v>1320</v>
      </c>
      <c r="C78" s="10" t="s">
        <v>30</v>
      </c>
      <c r="D78" s="10">
        <v>115243</v>
      </c>
      <c r="E78" s="10">
        <v>1249.9255780000001</v>
      </c>
      <c r="F78" s="10">
        <v>0.16628470909749904</v>
      </c>
    </row>
    <row r="79" spans="1:9" x14ac:dyDescent="0.2">
      <c r="A79" s="10" t="s">
        <v>1321</v>
      </c>
      <c r="B79" s="10" t="s">
        <v>1322</v>
      </c>
      <c r="C79" s="10" t="s">
        <v>98</v>
      </c>
      <c r="D79" s="10">
        <v>192304</v>
      </c>
      <c r="E79" s="10">
        <v>806.13836800000001</v>
      </c>
      <c r="F79" s="10">
        <v>0.10724517233234233</v>
      </c>
      <c r="I79" s="28"/>
    </row>
    <row r="80" spans="1:9" x14ac:dyDescent="0.2">
      <c r="A80" s="10" t="s">
        <v>1323</v>
      </c>
      <c r="B80" s="10" t="s">
        <v>1324</v>
      </c>
      <c r="C80" s="10" t="s">
        <v>1211</v>
      </c>
      <c r="D80" s="10">
        <v>2334565</v>
      </c>
      <c r="E80" s="10">
        <v>91.048034999999999</v>
      </c>
      <c r="F80" s="10">
        <v>1.2112637968493441E-2</v>
      </c>
      <c r="I80" s="28"/>
    </row>
    <row r="81" spans="1:13" x14ac:dyDescent="0.2">
      <c r="A81" s="12" t="s">
        <v>105</v>
      </c>
      <c r="B81" s="10"/>
      <c r="C81" s="10"/>
      <c r="D81" s="10"/>
      <c r="E81" s="12">
        <f xml:space="preserve"> SUM(E8:E80)</f>
        <v>701499.26854799967</v>
      </c>
      <c r="F81" s="12">
        <f>SUM(F8:F80)</f>
        <v>93.324437755135335</v>
      </c>
      <c r="I81" s="2"/>
      <c r="J81" s="2"/>
      <c r="M81" s="28"/>
    </row>
    <row r="82" spans="1:13" x14ac:dyDescent="0.2">
      <c r="A82" s="10"/>
      <c r="B82" s="10"/>
      <c r="C82" s="10"/>
      <c r="D82" s="10"/>
      <c r="E82" s="10"/>
      <c r="F82" s="10"/>
      <c r="K82" s="28"/>
      <c r="M82" s="28"/>
    </row>
    <row r="83" spans="1:13" x14ac:dyDescent="0.2">
      <c r="A83" s="12" t="s">
        <v>105</v>
      </c>
      <c r="B83" s="10"/>
      <c r="C83" s="10"/>
      <c r="D83" s="10"/>
      <c r="E83" s="12">
        <v>701499.26854799967</v>
      </c>
      <c r="F83" s="12">
        <v>93.324437755135335</v>
      </c>
      <c r="I83" s="2"/>
      <c r="J83" s="2"/>
    </row>
    <row r="84" spans="1:13" x14ac:dyDescent="0.2">
      <c r="A84" s="10"/>
      <c r="B84" s="10"/>
      <c r="C84" s="10"/>
      <c r="D84" s="10"/>
      <c r="E84" s="10"/>
      <c r="F84" s="10"/>
    </row>
    <row r="85" spans="1:13" x14ac:dyDescent="0.2">
      <c r="A85" s="12" t="s">
        <v>138</v>
      </c>
      <c r="B85" s="10"/>
      <c r="C85" s="10"/>
      <c r="D85" s="10"/>
      <c r="E85" s="12">
        <v>50178.7328653</v>
      </c>
      <c r="F85" s="12">
        <v>6.68</v>
      </c>
      <c r="I85" s="2"/>
      <c r="J85" s="2"/>
    </row>
    <row r="86" spans="1:13" x14ac:dyDescent="0.2">
      <c r="A86" s="10"/>
      <c r="B86" s="10"/>
      <c r="C86" s="10"/>
      <c r="D86" s="10"/>
      <c r="E86" s="10"/>
      <c r="F86" s="10"/>
    </row>
    <row r="87" spans="1:13" x14ac:dyDescent="0.2">
      <c r="A87" s="14" t="s">
        <v>139</v>
      </c>
      <c r="B87" s="7"/>
      <c r="C87" s="7"/>
      <c r="D87" s="7"/>
      <c r="E87" s="14">
        <v>751678.0014132997</v>
      </c>
      <c r="F87" s="14">
        <f xml:space="preserve"> ROUND(SUM(F83:F86),2)</f>
        <v>100</v>
      </c>
      <c r="I87" s="2"/>
      <c r="J87" s="2"/>
    </row>
    <row r="89" spans="1:13" x14ac:dyDescent="0.2">
      <c r="A89" s="15" t="s">
        <v>142</v>
      </c>
    </row>
    <row r="90" spans="1:13" x14ac:dyDescent="0.2">
      <c r="A90" s="15" t="s">
        <v>706</v>
      </c>
    </row>
    <row r="91" spans="1:13" x14ac:dyDescent="0.2">
      <c r="A91" s="15" t="s">
        <v>144</v>
      </c>
    </row>
    <row r="92" spans="1:13" x14ac:dyDescent="0.2">
      <c r="A92" s="2" t="s">
        <v>671</v>
      </c>
      <c r="B92" s="16">
        <v>62.164700000000003</v>
      </c>
    </row>
    <row r="93" spans="1:13" x14ac:dyDescent="0.2">
      <c r="A93" s="2" t="s">
        <v>643</v>
      </c>
      <c r="B93" s="16">
        <v>31.770199999999999</v>
      </c>
    </row>
    <row r="94" spans="1:13" x14ac:dyDescent="0.2">
      <c r="A94" s="2" t="s">
        <v>644</v>
      </c>
      <c r="B94" s="16">
        <v>33.822299999999998</v>
      </c>
    </row>
    <row r="95" spans="1:13" x14ac:dyDescent="0.2">
      <c r="A95" s="2" t="s">
        <v>672</v>
      </c>
      <c r="B95" s="16">
        <v>58.9589</v>
      </c>
    </row>
    <row r="97" spans="1:4" x14ac:dyDescent="0.2">
      <c r="A97" s="15" t="s">
        <v>696</v>
      </c>
    </row>
    <row r="98" spans="1:4" x14ac:dyDescent="0.2">
      <c r="A98" s="2" t="s">
        <v>672</v>
      </c>
      <c r="B98" s="16">
        <v>62.071399999999997</v>
      </c>
    </row>
    <row r="99" spans="1:4" x14ac:dyDescent="0.2">
      <c r="A99" s="2" t="s">
        <v>644</v>
      </c>
      <c r="B99" s="16">
        <v>32.763300000000001</v>
      </c>
    </row>
    <row r="100" spans="1:4" x14ac:dyDescent="0.2">
      <c r="A100" s="2" t="s">
        <v>671</v>
      </c>
      <c r="B100" s="16">
        <v>65.854600000000005</v>
      </c>
    </row>
    <row r="101" spans="1:4" x14ac:dyDescent="0.2">
      <c r="A101" s="2" t="s">
        <v>643</v>
      </c>
      <c r="B101" s="16">
        <v>30.3873</v>
      </c>
    </row>
    <row r="103" spans="1:4" x14ac:dyDescent="0.2">
      <c r="A103" s="15" t="s">
        <v>651</v>
      </c>
      <c r="B103" s="47"/>
    </row>
    <row r="104" spans="1:4" x14ac:dyDescent="0.2">
      <c r="A104" s="19" t="s">
        <v>628</v>
      </c>
      <c r="B104" s="20"/>
      <c r="C104" s="32" t="s">
        <v>629</v>
      </c>
      <c r="D104" s="33"/>
    </row>
    <row r="105" spans="1:4" x14ac:dyDescent="0.2">
      <c r="A105" s="34"/>
      <c r="B105" s="35"/>
      <c r="C105" s="21" t="s">
        <v>630</v>
      </c>
      <c r="D105" s="21" t="s">
        <v>631</v>
      </c>
    </row>
    <row r="106" spans="1:4" x14ac:dyDescent="0.2">
      <c r="A106" s="22" t="s">
        <v>643</v>
      </c>
      <c r="B106" s="23"/>
      <c r="C106" s="24">
        <v>3</v>
      </c>
      <c r="D106" s="24">
        <v>3</v>
      </c>
    </row>
    <row r="107" spans="1:4" x14ac:dyDescent="0.2">
      <c r="A107" s="22" t="s">
        <v>644</v>
      </c>
      <c r="B107" s="23"/>
      <c r="C107" s="24">
        <v>3</v>
      </c>
      <c r="D107" s="24">
        <v>3</v>
      </c>
    </row>
    <row r="109" spans="1:4" x14ac:dyDescent="0.2">
      <c r="A109" s="15" t="s">
        <v>670</v>
      </c>
      <c r="B109" s="27">
        <v>0.12587567508856168</v>
      </c>
    </row>
  </sheetData>
  <mergeCells count="3">
    <mergeCell ref="A1:E1"/>
    <mergeCell ref="C104:D104"/>
    <mergeCell ref="A105:B10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showGridLines="0" workbookViewId="0"/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1" t="s">
        <v>322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323</v>
      </c>
      <c r="B8" s="9" t="s">
        <v>766</v>
      </c>
      <c r="C8" s="9" t="s">
        <v>161</v>
      </c>
      <c r="D8" s="9">
        <v>1750</v>
      </c>
      <c r="E8" s="36">
        <v>17795.154999999999</v>
      </c>
      <c r="F8" s="36">
        <v>3.0717634045533599</v>
      </c>
    </row>
    <row r="9" spans="1:6" x14ac:dyDescent="0.2">
      <c r="A9" s="9" t="s">
        <v>324</v>
      </c>
      <c r="B9" s="9" t="s">
        <v>846</v>
      </c>
      <c r="C9" s="9" t="s">
        <v>112</v>
      </c>
      <c r="D9" s="9">
        <v>1550</v>
      </c>
      <c r="E9" s="36">
        <v>15372.977500000001</v>
      </c>
      <c r="F9" s="36">
        <v>2.6536520588622201</v>
      </c>
    </row>
    <row r="10" spans="1:6" x14ac:dyDescent="0.2">
      <c r="A10" s="9" t="s">
        <v>325</v>
      </c>
      <c r="B10" s="9" t="s">
        <v>770</v>
      </c>
      <c r="C10" s="9" t="s">
        <v>326</v>
      </c>
      <c r="D10" s="9">
        <v>27</v>
      </c>
      <c r="E10" s="36">
        <v>13611.186</v>
      </c>
      <c r="F10" s="36">
        <v>2.34953519918029</v>
      </c>
    </row>
    <row r="11" spans="1:6" x14ac:dyDescent="0.2">
      <c r="A11" s="9" t="s">
        <v>288</v>
      </c>
      <c r="B11" s="9" t="s">
        <v>844</v>
      </c>
      <c r="C11" s="9" t="s">
        <v>283</v>
      </c>
      <c r="D11" s="9">
        <v>1300</v>
      </c>
      <c r="E11" s="36">
        <v>12593.424999999999</v>
      </c>
      <c r="F11" s="36">
        <v>2.1738513687004901</v>
      </c>
    </row>
    <row r="12" spans="1:6" x14ac:dyDescent="0.2">
      <c r="A12" s="9" t="s">
        <v>327</v>
      </c>
      <c r="B12" s="9" t="s">
        <v>975</v>
      </c>
      <c r="C12" s="9" t="s">
        <v>328</v>
      </c>
      <c r="D12" s="9">
        <v>1250</v>
      </c>
      <c r="E12" s="36">
        <v>12363.5735</v>
      </c>
      <c r="F12" s="36">
        <v>2.1341748710143702</v>
      </c>
    </row>
    <row r="13" spans="1:6" x14ac:dyDescent="0.2">
      <c r="A13" s="9" t="s">
        <v>329</v>
      </c>
      <c r="B13" s="9" t="s">
        <v>763</v>
      </c>
      <c r="C13" s="9" t="s">
        <v>330</v>
      </c>
      <c r="D13" s="9">
        <v>1102</v>
      </c>
      <c r="E13" s="36">
        <v>11008.318799999999</v>
      </c>
      <c r="F13" s="36">
        <v>1.90023356556865</v>
      </c>
    </row>
    <row r="14" spans="1:6" x14ac:dyDescent="0.2">
      <c r="A14" s="9" t="s">
        <v>286</v>
      </c>
      <c r="B14" s="9" t="s">
        <v>855</v>
      </c>
      <c r="C14" s="9" t="s">
        <v>283</v>
      </c>
      <c r="D14" s="9">
        <v>750</v>
      </c>
      <c r="E14" s="36">
        <v>7685.9250000000002</v>
      </c>
      <c r="F14" s="36">
        <v>1.32672871605456</v>
      </c>
    </row>
    <row r="15" spans="1:6" x14ac:dyDescent="0.2">
      <c r="A15" s="9" t="s">
        <v>331</v>
      </c>
      <c r="B15" s="9" t="s">
        <v>793</v>
      </c>
      <c r="C15" s="9" t="s">
        <v>118</v>
      </c>
      <c r="D15" s="9">
        <v>75</v>
      </c>
      <c r="E15" s="36">
        <v>7455.6975000000002</v>
      </c>
      <c r="F15" s="36">
        <v>1.2869873140144099</v>
      </c>
    </row>
    <row r="16" spans="1:6" x14ac:dyDescent="0.2">
      <c r="A16" s="9" t="s">
        <v>332</v>
      </c>
      <c r="B16" s="9" t="s">
        <v>776</v>
      </c>
      <c r="C16" s="9" t="s">
        <v>123</v>
      </c>
      <c r="D16" s="9">
        <v>750</v>
      </c>
      <c r="E16" s="36">
        <v>7452.9825000000001</v>
      </c>
      <c r="F16" s="36">
        <v>1.2865186562452899</v>
      </c>
    </row>
    <row r="17" spans="1:6" x14ac:dyDescent="0.2">
      <c r="A17" s="9" t="s">
        <v>279</v>
      </c>
      <c r="B17" s="9" t="s">
        <v>845</v>
      </c>
      <c r="C17" s="9" t="s">
        <v>180</v>
      </c>
      <c r="D17" s="9">
        <v>720</v>
      </c>
      <c r="E17" s="36">
        <v>7108.92</v>
      </c>
      <c r="F17" s="36">
        <v>1.2271272884050499</v>
      </c>
    </row>
    <row r="18" spans="1:6" x14ac:dyDescent="0.2">
      <c r="A18" s="9" t="s">
        <v>333</v>
      </c>
      <c r="B18" s="9" t="s">
        <v>755</v>
      </c>
      <c r="C18" s="9" t="s">
        <v>130</v>
      </c>
      <c r="D18" s="9">
        <v>650</v>
      </c>
      <c r="E18" s="36">
        <v>6520.0590000000002</v>
      </c>
      <c r="F18" s="36">
        <v>1.12547930218808</v>
      </c>
    </row>
    <row r="19" spans="1:6" x14ac:dyDescent="0.2">
      <c r="A19" s="9" t="s">
        <v>334</v>
      </c>
      <c r="B19" s="9" t="s">
        <v>778</v>
      </c>
      <c r="C19" s="9" t="s">
        <v>330</v>
      </c>
      <c r="D19" s="9">
        <v>638</v>
      </c>
      <c r="E19" s="36">
        <v>6380.8293999999996</v>
      </c>
      <c r="F19" s="36">
        <v>1.10144577226881</v>
      </c>
    </row>
    <row r="20" spans="1:6" x14ac:dyDescent="0.2">
      <c r="A20" s="9" t="s">
        <v>273</v>
      </c>
      <c r="B20" s="9" t="s">
        <v>1019</v>
      </c>
      <c r="C20" s="9" t="s">
        <v>120</v>
      </c>
      <c r="D20" s="9">
        <v>600</v>
      </c>
      <c r="E20" s="36">
        <v>5979.72</v>
      </c>
      <c r="F20" s="36">
        <v>1.03220708476413</v>
      </c>
    </row>
    <row r="21" spans="1:6" x14ac:dyDescent="0.2">
      <c r="A21" s="9" t="s">
        <v>335</v>
      </c>
      <c r="B21" s="9" t="s">
        <v>786</v>
      </c>
      <c r="C21" s="9" t="s">
        <v>118</v>
      </c>
      <c r="D21" s="9">
        <v>550</v>
      </c>
      <c r="E21" s="36">
        <v>5502.7555000000002</v>
      </c>
      <c r="F21" s="36">
        <v>0.94987444442629199</v>
      </c>
    </row>
    <row r="22" spans="1:6" x14ac:dyDescent="0.2">
      <c r="A22" s="9" t="s">
        <v>336</v>
      </c>
      <c r="B22" s="9" t="s">
        <v>1020</v>
      </c>
      <c r="C22" s="9" t="s">
        <v>337</v>
      </c>
      <c r="D22" s="9">
        <v>500</v>
      </c>
      <c r="E22" s="36">
        <v>5081.4049999999997</v>
      </c>
      <c r="F22" s="36">
        <v>0.87714177947393501</v>
      </c>
    </row>
    <row r="23" spans="1:6" x14ac:dyDescent="0.2">
      <c r="A23" s="9" t="s">
        <v>289</v>
      </c>
      <c r="B23" s="9" t="s">
        <v>720</v>
      </c>
      <c r="C23" s="9" t="s">
        <v>130</v>
      </c>
      <c r="D23" s="9">
        <v>400</v>
      </c>
      <c r="E23" s="36">
        <v>3988.5839999999998</v>
      </c>
      <c r="F23" s="36">
        <v>0.68850124470323903</v>
      </c>
    </row>
    <row r="24" spans="1:6" x14ac:dyDescent="0.2">
      <c r="A24" s="9" t="s">
        <v>338</v>
      </c>
      <c r="B24" s="9" t="s">
        <v>839</v>
      </c>
      <c r="C24" s="9" t="s">
        <v>339</v>
      </c>
      <c r="D24" s="9">
        <v>400</v>
      </c>
      <c r="E24" s="36">
        <v>3975.1320000000001</v>
      </c>
      <c r="F24" s="36">
        <v>0.68617918786709198</v>
      </c>
    </row>
    <row r="25" spans="1:6" x14ac:dyDescent="0.2">
      <c r="A25" s="9" t="s">
        <v>340</v>
      </c>
      <c r="B25" s="9" t="s">
        <v>852</v>
      </c>
      <c r="C25" s="9" t="s">
        <v>326</v>
      </c>
      <c r="D25" s="9">
        <v>7</v>
      </c>
      <c r="E25" s="36">
        <v>3666.2849999999999</v>
      </c>
      <c r="F25" s="36">
        <v>0.63286664789730296</v>
      </c>
    </row>
    <row r="26" spans="1:6" x14ac:dyDescent="0.2">
      <c r="A26" s="9" t="s">
        <v>341</v>
      </c>
      <c r="B26" s="9" t="s">
        <v>916</v>
      </c>
      <c r="C26" s="9" t="s">
        <v>330</v>
      </c>
      <c r="D26" s="9">
        <v>328</v>
      </c>
      <c r="E26" s="36">
        <v>3242.4636799999998</v>
      </c>
      <c r="F26" s="36">
        <v>0.55970747502999696</v>
      </c>
    </row>
    <row r="27" spans="1:6" x14ac:dyDescent="0.2">
      <c r="A27" s="9" t="s">
        <v>342</v>
      </c>
      <c r="B27" s="9" t="s">
        <v>1021</v>
      </c>
      <c r="C27" s="9" t="s">
        <v>161</v>
      </c>
      <c r="D27" s="9">
        <v>300</v>
      </c>
      <c r="E27" s="36">
        <v>3068.2649999999999</v>
      </c>
      <c r="F27" s="36">
        <v>0.529637653758674</v>
      </c>
    </row>
    <row r="28" spans="1:6" x14ac:dyDescent="0.2">
      <c r="A28" s="9" t="s">
        <v>343</v>
      </c>
      <c r="B28" s="9" t="s">
        <v>985</v>
      </c>
      <c r="C28" s="9" t="s">
        <v>130</v>
      </c>
      <c r="D28" s="9">
        <v>300</v>
      </c>
      <c r="E28" s="36">
        <v>3009.2579999999998</v>
      </c>
      <c r="F28" s="36">
        <v>0.51945198562526995</v>
      </c>
    </row>
    <row r="29" spans="1:6" x14ac:dyDescent="0.2">
      <c r="A29" s="9" t="s">
        <v>344</v>
      </c>
      <c r="B29" s="9" t="s">
        <v>915</v>
      </c>
      <c r="C29" s="9" t="s">
        <v>330</v>
      </c>
      <c r="D29" s="9">
        <v>300</v>
      </c>
      <c r="E29" s="36">
        <v>2961.6869999999999</v>
      </c>
      <c r="F29" s="36">
        <v>0.51124037651492404</v>
      </c>
    </row>
    <row r="30" spans="1:6" x14ac:dyDescent="0.2">
      <c r="A30" s="9" t="s">
        <v>345</v>
      </c>
      <c r="B30" s="9" t="s">
        <v>807</v>
      </c>
      <c r="C30" s="9" t="s">
        <v>346</v>
      </c>
      <c r="D30" s="9">
        <v>280</v>
      </c>
      <c r="E30" s="36">
        <v>2839.2644</v>
      </c>
      <c r="F30" s="36">
        <v>0.49010803669713299</v>
      </c>
    </row>
    <row r="31" spans="1:6" x14ac:dyDescent="0.2">
      <c r="A31" s="9" t="s">
        <v>347</v>
      </c>
      <c r="B31" s="9" t="s">
        <v>777</v>
      </c>
      <c r="C31" s="9" t="s">
        <v>339</v>
      </c>
      <c r="D31" s="9">
        <v>280</v>
      </c>
      <c r="E31" s="36">
        <v>2811.6088</v>
      </c>
      <c r="F31" s="36">
        <v>0.485334183363966</v>
      </c>
    </row>
    <row r="32" spans="1:6" x14ac:dyDescent="0.2">
      <c r="A32" s="9" t="s">
        <v>348</v>
      </c>
      <c r="B32" s="9" t="s">
        <v>771</v>
      </c>
      <c r="C32" s="9" t="s">
        <v>130</v>
      </c>
      <c r="D32" s="9">
        <v>280</v>
      </c>
      <c r="E32" s="36">
        <v>2808.6408000000001</v>
      </c>
      <c r="F32" s="36">
        <v>0.48482185325025201</v>
      </c>
    </row>
    <row r="33" spans="1:6" x14ac:dyDescent="0.2">
      <c r="A33" s="9" t="s">
        <v>349</v>
      </c>
      <c r="B33" s="9" t="s">
        <v>797</v>
      </c>
      <c r="C33" s="9" t="s">
        <v>112</v>
      </c>
      <c r="D33" s="9">
        <v>270</v>
      </c>
      <c r="E33" s="36">
        <v>2659.1786999999999</v>
      </c>
      <c r="F33" s="36">
        <v>0.45902201002620002</v>
      </c>
    </row>
    <row r="34" spans="1:6" x14ac:dyDescent="0.2">
      <c r="A34" s="9" t="s">
        <v>350</v>
      </c>
      <c r="B34" s="9" t="s">
        <v>758</v>
      </c>
      <c r="C34" s="9" t="s">
        <v>351</v>
      </c>
      <c r="D34" s="9">
        <v>260</v>
      </c>
      <c r="E34" s="36">
        <v>2614.4767999999999</v>
      </c>
      <c r="F34" s="36">
        <v>0.45130565911304399</v>
      </c>
    </row>
    <row r="35" spans="1:6" x14ac:dyDescent="0.2">
      <c r="A35" s="9" t="s">
        <v>352</v>
      </c>
      <c r="B35" s="9" t="s">
        <v>795</v>
      </c>
      <c r="C35" s="9" t="s">
        <v>123</v>
      </c>
      <c r="D35" s="9">
        <v>250</v>
      </c>
      <c r="E35" s="36">
        <v>2543.605</v>
      </c>
      <c r="F35" s="36">
        <v>0.439071913374116</v>
      </c>
    </row>
    <row r="36" spans="1:6" x14ac:dyDescent="0.2">
      <c r="A36" s="9" t="s">
        <v>353</v>
      </c>
      <c r="B36" s="9" t="s">
        <v>962</v>
      </c>
      <c r="C36" s="9" t="s">
        <v>118</v>
      </c>
      <c r="D36" s="9">
        <v>250</v>
      </c>
      <c r="E36" s="36">
        <v>2512.09</v>
      </c>
      <c r="F36" s="36">
        <v>0.43363185827515799</v>
      </c>
    </row>
    <row r="37" spans="1:6" x14ac:dyDescent="0.2">
      <c r="A37" s="9" t="s">
        <v>354</v>
      </c>
      <c r="B37" s="9" t="s">
        <v>1022</v>
      </c>
      <c r="C37" s="9" t="s">
        <v>118</v>
      </c>
      <c r="D37" s="9">
        <v>500</v>
      </c>
      <c r="E37" s="36">
        <v>2504.1568750000001</v>
      </c>
      <c r="F37" s="36">
        <v>0.43226245839868899</v>
      </c>
    </row>
    <row r="38" spans="1:6" x14ac:dyDescent="0.2">
      <c r="A38" s="9" t="s">
        <v>355</v>
      </c>
      <c r="B38" s="9" t="s">
        <v>1023</v>
      </c>
      <c r="C38" s="9" t="s">
        <v>118</v>
      </c>
      <c r="D38" s="9">
        <v>250</v>
      </c>
      <c r="E38" s="36">
        <v>2501.8367579999999</v>
      </c>
      <c r="F38" s="36">
        <v>0.43186196452859399</v>
      </c>
    </row>
    <row r="39" spans="1:6" x14ac:dyDescent="0.2">
      <c r="A39" s="9" t="s">
        <v>356</v>
      </c>
      <c r="B39" s="9" t="s">
        <v>754</v>
      </c>
      <c r="C39" s="9" t="s">
        <v>112</v>
      </c>
      <c r="D39" s="9">
        <v>250</v>
      </c>
      <c r="E39" s="36">
        <v>2477.8024999999998</v>
      </c>
      <c r="F39" s="36">
        <v>0.42771321987422101</v>
      </c>
    </row>
    <row r="40" spans="1:6" x14ac:dyDescent="0.2">
      <c r="A40" s="9" t="s">
        <v>357</v>
      </c>
      <c r="B40" s="9" t="s">
        <v>1024</v>
      </c>
      <c r="C40" s="9" t="s">
        <v>283</v>
      </c>
      <c r="D40" s="9">
        <v>241</v>
      </c>
      <c r="E40" s="36">
        <v>2392.19974</v>
      </c>
      <c r="F40" s="36">
        <v>0.41293664582938899</v>
      </c>
    </row>
    <row r="41" spans="1:6" x14ac:dyDescent="0.2">
      <c r="A41" s="9" t="s">
        <v>358</v>
      </c>
      <c r="B41" s="9" t="s">
        <v>858</v>
      </c>
      <c r="C41" s="9" t="s">
        <v>337</v>
      </c>
      <c r="D41" s="9">
        <v>200</v>
      </c>
      <c r="E41" s="36">
        <v>2015.568</v>
      </c>
      <c r="F41" s="36">
        <v>0.34792324212904102</v>
      </c>
    </row>
    <row r="42" spans="1:6" x14ac:dyDescent="0.2">
      <c r="A42" s="9" t="s">
        <v>359</v>
      </c>
      <c r="B42" s="9" t="s">
        <v>757</v>
      </c>
      <c r="C42" s="9" t="s">
        <v>120</v>
      </c>
      <c r="D42" s="9">
        <v>200</v>
      </c>
      <c r="E42" s="36">
        <v>2002.2840000000001</v>
      </c>
      <c r="F42" s="36">
        <v>0.34563018511065102</v>
      </c>
    </row>
    <row r="43" spans="1:6" x14ac:dyDescent="0.2">
      <c r="A43" s="9" t="s">
        <v>360</v>
      </c>
      <c r="B43" s="9" t="s">
        <v>769</v>
      </c>
      <c r="C43" s="9" t="s">
        <v>123</v>
      </c>
      <c r="D43" s="9">
        <v>200</v>
      </c>
      <c r="E43" s="36">
        <v>1967.674</v>
      </c>
      <c r="F43" s="36">
        <v>0.339655877416698</v>
      </c>
    </row>
    <row r="44" spans="1:6" x14ac:dyDescent="0.2">
      <c r="A44" s="9" t="s">
        <v>361</v>
      </c>
      <c r="B44" s="9" t="s">
        <v>761</v>
      </c>
      <c r="C44" s="9" t="s">
        <v>330</v>
      </c>
      <c r="D44" s="9">
        <v>176</v>
      </c>
      <c r="E44" s="36">
        <v>1753.6939199999999</v>
      </c>
      <c r="F44" s="36">
        <v>0.30271907191838099</v>
      </c>
    </row>
    <row r="45" spans="1:6" x14ac:dyDescent="0.2">
      <c r="A45" s="9" t="s">
        <v>176</v>
      </c>
      <c r="B45" s="9" t="s">
        <v>907</v>
      </c>
      <c r="C45" s="9" t="s">
        <v>118</v>
      </c>
      <c r="D45" s="9">
        <v>150</v>
      </c>
      <c r="E45" s="36">
        <v>1562.2125000000001</v>
      </c>
      <c r="F45" s="36">
        <v>0.26966593927593302</v>
      </c>
    </row>
    <row r="46" spans="1:6" x14ac:dyDescent="0.2">
      <c r="A46" s="9" t="s">
        <v>259</v>
      </c>
      <c r="B46" s="9" t="s">
        <v>1025</v>
      </c>
      <c r="C46" s="9" t="s">
        <v>178</v>
      </c>
      <c r="D46" s="9">
        <v>156</v>
      </c>
      <c r="E46" s="36">
        <v>1558.7208000000001</v>
      </c>
      <c r="F46" s="36">
        <v>0.26906320913507897</v>
      </c>
    </row>
    <row r="47" spans="1:6" x14ac:dyDescent="0.2">
      <c r="A47" s="9" t="s">
        <v>362</v>
      </c>
      <c r="B47" s="9" t="s">
        <v>838</v>
      </c>
      <c r="C47" s="9" t="s">
        <v>112</v>
      </c>
      <c r="D47" s="9">
        <v>150</v>
      </c>
      <c r="E47" s="36">
        <v>1524.8834999999999</v>
      </c>
      <c r="F47" s="36">
        <v>0.263222283341013</v>
      </c>
    </row>
    <row r="48" spans="1:6" x14ac:dyDescent="0.2">
      <c r="A48" s="9" t="s">
        <v>363</v>
      </c>
      <c r="B48" s="9" t="s">
        <v>750</v>
      </c>
      <c r="C48" s="9" t="s">
        <v>364</v>
      </c>
      <c r="D48" s="9">
        <v>150</v>
      </c>
      <c r="E48" s="36">
        <v>1500.1297999999999</v>
      </c>
      <c r="F48" s="36">
        <v>0.25894935007421699</v>
      </c>
    </row>
    <row r="49" spans="1:6" x14ac:dyDescent="0.2">
      <c r="A49" s="9" t="s">
        <v>179</v>
      </c>
      <c r="B49" s="9" t="s">
        <v>760</v>
      </c>
      <c r="C49" s="9" t="s">
        <v>180</v>
      </c>
      <c r="D49" s="9">
        <v>120</v>
      </c>
      <c r="E49" s="36">
        <v>1198.848</v>
      </c>
      <c r="F49" s="36">
        <v>0.20694269951691899</v>
      </c>
    </row>
    <row r="50" spans="1:6" x14ac:dyDescent="0.2">
      <c r="A50" s="9" t="s">
        <v>280</v>
      </c>
      <c r="B50" s="9" t="s">
        <v>912</v>
      </c>
      <c r="C50" s="9" t="s">
        <v>281</v>
      </c>
      <c r="D50" s="9">
        <v>100</v>
      </c>
      <c r="E50" s="36">
        <v>994.40700000000004</v>
      </c>
      <c r="F50" s="36">
        <v>0.171652510575586</v>
      </c>
    </row>
    <row r="51" spans="1:6" x14ac:dyDescent="0.2">
      <c r="A51" s="9" t="s">
        <v>365</v>
      </c>
      <c r="B51" s="9" t="s">
        <v>762</v>
      </c>
      <c r="C51" s="9" t="s">
        <v>123</v>
      </c>
      <c r="D51" s="9">
        <v>100</v>
      </c>
      <c r="E51" s="36">
        <v>992.28499999999997</v>
      </c>
      <c r="F51" s="36">
        <v>0.17128621525843599</v>
      </c>
    </row>
    <row r="52" spans="1:6" x14ac:dyDescent="0.2">
      <c r="A52" s="9" t="s">
        <v>236</v>
      </c>
      <c r="B52" s="9" t="s">
        <v>1026</v>
      </c>
      <c r="C52" s="9" t="s">
        <v>118</v>
      </c>
      <c r="D52" s="9">
        <v>85</v>
      </c>
      <c r="E52" s="36">
        <v>829.83714999999995</v>
      </c>
      <c r="F52" s="36">
        <v>0.143244798323412</v>
      </c>
    </row>
    <row r="53" spans="1:6" x14ac:dyDescent="0.2">
      <c r="A53" s="9" t="s">
        <v>366</v>
      </c>
      <c r="B53" s="9" t="s">
        <v>922</v>
      </c>
      <c r="C53" s="9" t="s">
        <v>330</v>
      </c>
      <c r="D53" s="9">
        <v>62</v>
      </c>
      <c r="E53" s="36">
        <v>615.83669999999995</v>
      </c>
      <c r="F53" s="36">
        <v>0.106304476597192</v>
      </c>
    </row>
    <row r="54" spans="1:6" x14ac:dyDescent="0.2">
      <c r="A54" s="9" t="s">
        <v>367</v>
      </c>
      <c r="B54" s="9" t="s">
        <v>923</v>
      </c>
      <c r="C54" s="9" t="s">
        <v>330</v>
      </c>
      <c r="D54" s="9">
        <v>62</v>
      </c>
      <c r="E54" s="36">
        <v>614.74797999999998</v>
      </c>
      <c r="F54" s="36">
        <v>0.106116543968687</v>
      </c>
    </row>
    <row r="55" spans="1:6" x14ac:dyDescent="0.2">
      <c r="A55" s="9" t="s">
        <v>368</v>
      </c>
      <c r="B55" s="9" t="s">
        <v>854</v>
      </c>
      <c r="C55" s="9" t="s">
        <v>330</v>
      </c>
      <c r="D55" s="9">
        <v>62</v>
      </c>
      <c r="E55" s="36">
        <v>612.13034000000005</v>
      </c>
      <c r="F55" s="36">
        <v>0.10566469228443399</v>
      </c>
    </row>
    <row r="56" spans="1:6" x14ac:dyDescent="0.2">
      <c r="A56" s="9" t="s">
        <v>369</v>
      </c>
      <c r="B56" s="9" t="s">
        <v>847</v>
      </c>
      <c r="C56" s="9" t="s">
        <v>330</v>
      </c>
      <c r="D56" s="9">
        <v>62</v>
      </c>
      <c r="E56" s="36">
        <v>608.67942000000005</v>
      </c>
      <c r="F56" s="36">
        <v>0.105069001504104</v>
      </c>
    </row>
    <row r="57" spans="1:6" x14ac:dyDescent="0.2">
      <c r="A57" s="9" t="s">
        <v>370</v>
      </c>
      <c r="B57" s="9" t="s">
        <v>784</v>
      </c>
      <c r="C57" s="9" t="s">
        <v>330</v>
      </c>
      <c r="D57" s="9">
        <v>55</v>
      </c>
      <c r="E57" s="36">
        <v>546.32984999999996</v>
      </c>
      <c r="F57" s="36">
        <v>9.4306345746644496E-2</v>
      </c>
    </row>
    <row r="58" spans="1:6" x14ac:dyDescent="0.2">
      <c r="A58" s="9" t="s">
        <v>155</v>
      </c>
      <c r="B58" s="9" t="s">
        <v>914</v>
      </c>
      <c r="C58" s="9" t="s">
        <v>116</v>
      </c>
      <c r="D58" s="9">
        <v>50</v>
      </c>
      <c r="E58" s="36">
        <v>504.6925</v>
      </c>
      <c r="F58" s="36">
        <v>8.7118991211515104E-2</v>
      </c>
    </row>
    <row r="59" spans="1:6" x14ac:dyDescent="0.2">
      <c r="A59" s="9" t="s">
        <v>371</v>
      </c>
      <c r="B59" s="9" t="s">
        <v>794</v>
      </c>
      <c r="C59" s="9" t="s">
        <v>118</v>
      </c>
      <c r="D59" s="9">
        <v>50</v>
      </c>
      <c r="E59" s="36">
        <v>502.65800000000002</v>
      </c>
      <c r="F59" s="36">
        <v>8.6767799966113501E-2</v>
      </c>
    </row>
    <row r="60" spans="1:6" x14ac:dyDescent="0.2">
      <c r="A60" s="9" t="s">
        <v>372</v>
      </c>
      <c r="B60" s="9" t="s">
        <v>783</v>
      </c>
      <c r="C60" s="9" t="s">
        <v>108</v>
      </c>
      <c r="D60" s="9">
        <v>20</v>
      </c>
      <c r="E60" s="36">
        <v>202.3656</v>
      </c>
      <c r="F60" s="36">
        <v>3.4931937621250499E-2</v>
      </c>
    </row>
    <row r="61" spans="1:6" x14ac:dyDescent="0.2">
      <c r="A61" s="9" t="s">
        <v>247</v>
      </c>
      <c r="B61" s="9" t="s">
        <v>864</v>
      </c>
      <c r="C61" s="9" t="s">
        <v>118</v>
      </c>
      <c r="D61" s="9">
        <v>5</v>
      </c>
      <c r="E61" s="36">
        <v>50.049050000000001</v>
      </c>
      <c r="F61" s="39" t="s">
        <v>140</v>
      </c>
    </row>
    <row r="62" spans="1:6" x14ac:dyDescent="0.2">
      <c r="A62" s="8" t="s">
        <v>105</v>
      </c>
      <c r="B62" s="9"/>
      <c r="C62" s="9"/>
      <c r="D62" s="9"/>
      <c r="E62" s="37">
        <f>SUM(E8:E61)</f>
        <v>216647.497863</v>
      </c>
      <c r="F62" s="37">
        <f>SUM(F8:F61)</f>
        <v>37.388610370822512</v>
      </c>
    </row>
    <row r="63" spans="1:6" x14ac:dyDescent="0.2">
      <c r="A63" s="9"/>
      <c r="B63" s="9"/>
      <c r="C63" s="9"/>
      <c r="D63" s="9"/>
      <c r="E63" s="36"/>
      <c r="F63" s="36"/>
    </row>
    <row r="64" spans="1:6" x14ac:dyDescent="0.2">
      <c r="A64" s="8" t="s">
        <v>128</v>
      </c>
      <c r="B64" s="9"/>
      <c r="C64" s="9"/>
      <c r="D64" s="9"/>
      <c r="E64" s="36"/>
      <c r="F64" s="36"/>
    </row>
    <row r="65" spans="1:6" x14ac:dyDescent="0.2">
      <c r="A65" s="9" t="s">
        <v>373</v>
      </c>
      <c r="B65" s="9" t="s">
        <v>970</v>
      </c>
      <c r="C65" s="9" t="s">
        <v>309</v>
      </c>
      <c r="D65" s="9">
        <v>2200</v>
      </c>
      <c r="E65" s="36">
        <v>21834.67</v>
      </c>
      <c r="F65" s="36">
        <v>3.7690562547220998</v>
      </c>
    </row>
    <row r="66" spans="1:6" x14ac:dyDescent="0.2">
      <c r="A66" s="9" t="s">
        <v>295</v>
      </c>
      <c r="B66" s="9" t="s">
        <v>967</v>
      </c>
      <c r="C66" s="9" t="s">
        <v>130</v>
      </c>
      <c r="D66" s="9">
        <v>2000</v>
      </c>
      <c r="E66" s="36">
        <v>19666.7</v>
      </c>
      <c r="F66" s="36">
        <v>3.39482568982005</v>
      </c>
    </row>
    <row r="67" spans="1:6" x14ac:dyDescent="0.2">
      <c r="A67" s="9" t="s">
        <v>374</v>
      </c>
      <c r="B67" s="9" t="s">
        <v>875</v>
      </c>
      <c r="C67" s="9" t="s">
        <v>375</v>
      </c>
      <c r="D67" s="9">
        <v>1850</v>
      </c>
      <c r="E67" s="36">
        <v>18443.7415</v>
      </c>
      <c r="F67" s="36">
        <v>3.1837210849100299</v>
      </c>
    </row>
    <row r="68" spans="1:6" x14ac:dyDescent="0.2">
      <c r="A68" s="9" t="s">
        <v>376</v>
      </c>
      <c r="B68" s="9" t="s">
        <v>1027</v>
      </c>
      <c r="C68" s="9" t="s">
        <v>292</v>
      </c>
      <c r="D68" s="9">
        <v>1700</v>
      </c>
      <c r="E68" s="36">
        <v>16548.038</v>
      </c>
      <c r="F68" s="36">
        <v>2.8564886085880401</v>
      </c>
    </row>
    <row r="69" spans="1:6" x14ac:dyDescent="0.2">
      <c r="A69" s="9" t="s">
        <v>299</v>
      </c>
      <c r="B69" s="9" t="s">
        <v>818</v>
      </c>
      <c r="C69" s="9" t="s">
        <v>180</v>
      </c>
      <c r="D69" s="9">
        <v>1355</v>
      </c>
      <c r="E69" s="36">
        <v>14219.37</v>
      </c>
      <c r="F69" s="36">
        <v>2.4545186822932399</v>
      </c>
    </row>
    <row r="70" spans="1:6" x14ac:dyDescent="0.2">
      <c r="A70" s="9" t="s">
        <v>377</v>
      </c>
      <c r="B70" s="9" t="s">
        <v>871</v>
      </c>
      <c r="C70" s="9" t="s">
        <v>378</v>
      </c>
      <c r="D70" s="9">
        <v>12977</v>
      </c>
      <c r="E70" s="36">
        <v>12674.246590000001</v>
      </c>
      <c r="F70" s="36">
        <v>2.1878026269199302</v>
      </c>
    </row>
    <row r="71" spans="1:6" x14ac:dyDescent="0.2">
      <c r="A71" s="9" t="s">
        <v>379</v>
      </c>
      <c r="B71" s="9" t="s">
        <v>1016</v>
      </c>
      <c r="C71" s="9" t="s">
        <v>375</v>
      </c>
      <c r="D71" s="9">
        <v>1150</v>
      </c>
      <c r="E71" s="36">
        <v>11483.8195</v>
      </c>
      <c r="F71" s="36">
        <v>1.9823135277324799</v>
      </c>
    </row>
    <row r="72" spans="1:6" x14ac:dyDescent="0.2">
      <c r="A72" s="9" t="s">
        <v>195</v>
      </c>
      <c r="B72" s="9" t="s">
        <v>815</v>
      </c>
      <c r="C72" s="9" t="s">
        <v>196</v>
      </c>
      <c r="D72" s="9">
        <v>2200</v>
      </c>
      <c r="E72" s="36">
        <v>11008.013499999999</v>
      </c>
      <c r="F72" s="36">
        <v>1.9001808653046</v>
      </c>
    </row>
    <row r="73" spans="1:6" x14ac:dyDescent="0.2">
      <c r="A73" s="9" t="s">
        <v>385</v>
      </c>
      <c r="B73" s="9" t="s">
        <v>948</v>
      </c>
      <c r="C73" s="9" t="s">
        <v>301</v>
      </c>
      <c r="D73" s="9">
        <v>68</v>
      </c>
      <c r="E73" s="36">
        <v>9561.8744000000006</v>
      </c>
      <c r="F73" s="36">
        <v>1.6505512798767801</v>
      </c>
    </row>
    <row r="74" spans="1:6" x14ac:dyDescent="0.2">
      <c r="A74" s="9" t="s">
        <v>386</v>
      </c>
      <c r="B74" s="9" t="s">
        <v>816</v>
      </c>
      <c r="C74" s="9" t="s">
        <v>387</v>
      </c>
      <c r="D74" s="9">
        <v>900</v>
      </c>
      <c r="E74" s="36">
        <v>8992.4706000000006</v>
      </c>
      <c r="F74" s="36">
        <v>1.5522619558864199</v>
      </c>
    </row>
    <row r="75" spans="1:6" x14ac:dyDescent="0.2">
      <c r="A75" s="9" t="s">
        <v>388</v>
      </c>
      <c r="B75" s="9" t="s">
        <v>825</v>
      </c>
      <c r="C75" s="9" t="s">
        <v>294</v>
      </c>
      <c r="D75" s="9">
        <v>800</v>
      </c>
      <c r="E75" s="36">
        <v>8347.4639999999999</v>
      </c>
      <c r="F75" s="36">
        <v>1.4409222305749301</v>
      </c>
    </row>
    <row r="76" spans="1:6" x14ac:dyDescent="0.2">
      <c r="A76" s="9" t="s">
        <v>193</v>
      </c>
      <c r="B76" s="9" t="s">
        <v>974</v>
      </c>
      <c r="C76" s="9" t="s">
        <v>194</v>
      </c>
      <c r="D76" s="9">
        <v>560</v>
      </c>
      <c r="E76" s="36">
        <v>6198.7295999999997</v>
      </c>
      <c r="F76" s="36">
        <v>1.07001207575892</v>
      </c>
    </row>
    <row r="77" spans="1:6" x14ac:dyDescent="0.2">
      <c r="A77" s="9" t="s">
        <v>389</v>
      </c>
      <c r="B77" s="9" t="s">
        <v>824</v>
      </c>
      <c r="C77" s="9" t="s">
        <v>301</v>
      </c>
      <c r="D77" s="9">
        <v>350</v>
      </c>
      <c r="E77" s="36">
        <v>5383.6824999999999</v>
      </c>
      <c r="F77" s="36">
        <v>0.929320305736835</v>
      </c>
    </row>
    <row r="78" spans="1:6" x14ac:dyDescent="0.2">
      <c r="A78" s="9" t="s">
        <v>390</v>
      </c>
      <c r="B78" s="9" t="s">
        <v>942</v>
      </c>
      <c r="C78" s="9" t="s">
        <v>326</v>
      </c>
      <c r="D78" s="9">
        <v>450</v>
      </c>
      <c r="E78" s="36">
        <v>5048.2574999999997</v>
      </c>
      <c r="F78" s="36">
        <v>0.87141992555063796</v>
      </c>
    </row>
    <row r="79" spans="1:6" x14ac:dyDescent="0.2">
      <c r="A79" s="9" t="s">
        <v>391</v>
      </c>
      <c r="B79" s="9" t="s">
        <v>893</v>
      </c>
      <c r="C79" s="9" t="s">
        <v>326</v>
      </c>
      <c r="D79" s="9">
        <v>400</v>
      </c>
      <c r="E79" s="36">
        <v>4487.34</v>
      </c>
      <c r="F79" s="36">
        <v>0.77459548937834499</v>
      </c>
    </row>
    <row r="80" spans="1:6" x14ac:dyDescent="0.2">
      <c r="A80" s="9" t="s">
        <v>380</v>
      </c>
      <c r="B80" s="9" t="s">
        <v>892</v>
      </c>
      <c r="C80" s="9" t="s">
        <v>381</v>
      </c>
      <c r="D80" s="9">
        <v>450</v>
      </c>
      <c r="E80" s="36">
        <v>4456.8405000000002</v>
      </c>
      <c r="F80" s="36">
        <v>0.76933072782065204</v>
      </c>
    </row>
    <row r="81" spans="1:10" x14ac:dyDescent="0.2">
      <c r="A81" s="9" t="s">
        <v>392</v>
      </c>
      <c r="B81" s="9" t="s">
        <v>1028</v>
      </c>
      <c r="C81" s="9" t="s">
        <v>375</v>
      </c>
      <c r="D81" s="9">
        <v>310</v>
      </c>
      <c r="E81" s="36">
        <v>4181.1890028999997</v>
      </c>
      <c r="F81" s="36">
        <v>0.72174832793696897</v>
      </c>
    </row>
    <row r="82" spans="1:10" x14ac:dyDescent="0.2">
      <c r="A82" s="9" t="s">
        <v>393</v>
      </c>
      <c r="B82" s="9" t="s">
        <v>1029</v>
      </c>
      <c r="C82" s="9" t="s">
        <v>375</v>
      </c>
      <c r="D82" s="9">
        <v>285</v>
      </c>
      <c r="E82" s="36">
        <v>3836.4191999999998</v>
      </c>
      <c r="F82" s="36">
        <v>0.66223486691101596</v>
      </c>
    </row>
    <row r="83" spans="1:10" x14ac:dyDescent="0.2">
      <c r="A83" s="9" t="s">
        <v>394</v>
      </c>
      <c r="B83" s="9" t="s">
        <v>1030</v>
      </c>
      <c r="C83" s="9" t="s">
        <v>375</v>
      </c>
      <c r="D83" s="9">
        <v>260</v>
      </c>
      <c r="E83" s="36">
        <v>3503.4766</v>
      </c>
      <c r="F83" s="36">
        <v>0.60476299355577701</v>
      </c>
    </row>
    <row r="84" spans="1:10" x14ac:dyDescent="0.2">
      <c r="A84" s="9" t="s">
        <v>395</v>
      </c>
      <c r="B84" s="9" t="s">
        <v>1031</v>
      </c>
      <c r="C84" s="9" t="s">
        <v>375</v>
      </c>
      <c r="D84" s="9">
        <v>257</v>
      </c>
      <c r="E84" s="36">
        <v>3465.1053000000002</v>
      </c>
      <c r="F84" s="36">
        <v>0.59813941791818703</v>
      </c>
    </row>
    <row r="85" spans="1:10" x14ac:dyDescent="0.2">
      <c r="A85" s="9" t="s">
        <v>382</v>
      </c>
      <c r="B85" s="9" t="s">
        <v>951</v>
      </c>
      <c r="C85" s="9" t="s">
        <v>292</v>
      </c>
      <c r="D85" s="9">
        <v>320</v>
      </c>
      <c r="E85" s="36">
        <v>3214.4704000000002</v>
      </c>
      <c r="F85" s="36">
        <v>0.55487533206313799</v>
      </c>
    </row>
    <row r="86" spans="1:10" x14ac:dyDescent="0.2">
      <c r="A86" s="9" t="s">
        <v>396</v>
      </c>
      <c r="B86" s="9" t="s">
        <v>890</v>
      </c>
      <c r="C86" s="9" t="s">
        <v>108</v>
      </c>
      <c r="D86" s="9">
        <v>25</v>
      </c>
      <c r="E86" s="36">
        <v>2734.9675000000002</v>
      </c>
      <c r="F86" s="36">
        <v>0.47210451828842198</v>
      </c>
    </row>
    <row r="87" spans="1:10" x14ac:dyDescent="0.2">
      <c r="A87" s="9" t="s">
        <v>397</v>
      </c>
      <c r="B87" s="9" t="s">
        <v>827</v>
      </c>
      <c r="C87" s="9" t="s">
        <v>387</v>
      </c>
      <c r="D87" s="9">
        <v>250</v>
      </c>
      <c r="E87" s="36">
        <v>2501.9191667999999</v>
      </c>
      <c r="F87" s="36">
        <v>0.43187618976776998</v>
      </c>
    </row>
    <row r="88" spans="1:10" x14ac:dyDescent="0.2">
      <c r="A88" s="9" t="s">
        <v>398</v>
      </c>
      <c r="B88" s="9" t="s">
        <v>954</v>
      </c>
      <c r="C88" s="9" t="s">
        <v>326</v>
      </c>
      <c r="D88" s="9">
        <v>210</v>
      </c>
      <c r="E88" s="36">
        <v>2495.7555000000002</v>
      </c>
      <c r="F88" s="36">
        <v>0.43081223016111903</v>
      </c>
    </row>
    <row r="89" spans="1:10" x14ac:dyDescent="0.2">
      <c r="A89" s="9" t="s">
        <v>241</v>
      </c>
      <c r="B89" s="9" t="s">
        <v>1032</v>
      </c>
      <c r="C89" s="9" t="s">
        <v>215</v>
      </c>
      <c r="D89" s="9">
        <v>245</v>
      </c>
      <c r="E89" s="36">
        <v>2447.6774</v>
      </c>
      <c r="F89" s="36">
        <v>0.42251308648181601</v>
      </c>
    </row>
    <row r="90" spans="1:10" x14ac:dyDescent="0.2">
      <c r="A90" s="9" t="s">
        <v>383</v>
      </c>
      <c r="B90" s="9" t="s">
        <v>889</v>
      </c>
      <c r="C90" s="9" t="s">
        <v>183</v>
      </c>
      <c r="D90" s="9">
        <v>230</v>
      </c>
      <c r="E90" s="36">
        <v>2266.9627999999998</v>
      </c>
      <c r="F90" s="36">
        <v>0.39131850037405302</v>
      </c>
    </row>
    <row r="91" spans="1:10" x14ac:dyDescent="0.2">
      <c r="A91" s="9" t="s">
        <v>399</v>
      </c>
      <c r="B91" s="9" t="s">
        <v>1012</v>
      </c>
      <c r="C91" s="9" t="s">
        <v>378</v>
      </c>
      <c r="D91" s="9">
        <v>16</v>
      </c>
      <c r="E91" s="36">
        <v>2203.7424000000001</v>
      </c>
      <c r="F91" s="36">
        <v>0.380405523716012</v>
      </c>
    </row>
    <row r="92" spans="1:10" x14ac:dyDescent="0.2">
      <c r="A92" s="9" t="s">
        <v>291</v>
      </c>
      <c r="B92" s="9" t="s">
        <v>876</v>
      </c>
      <c r="C92" s="9" t="s">
        <v>292</v>
      </c>
      <c r="D92" s="9">
        <v>180</v>
      </c>
      <c r="E92" s="36">
        <v>1746.5940000000001</v>
      </c>
      <c r="F92" s="36">
        <v>0.30149349819164101</v>
      </c>
    </row>
    <row r="93" spans="1:10" x14ac:dyDescent="0.2">
      <c r="A93" s="9" t="s">
        <v>384</v>
      </c>
      <c r="B93" s="9" t="s">
        <v>888</v>
      </c>
      <c r="C93" s="9" t="s">
        <v>292</v>
      </c>
      <c r="D93" s="9">
        <v>120</v>
      </c>
      <c r="E93" s="36">
        <v>1194.7044000000001</v>
      </c>
      <c r="F93" s="36">
        <v>0.20622743972608801</v>
      </c>
    </row>
    <row r="94" spans="1:10" x14ac:dyDescent="0.2">
      <c r="A94" s="8" t="s">
        <v>105</v>
      </c>
      <c r="B94" s="9"/>
      <c r="C94" s="9"/>
      <c r="D94" s="9"/>
      <c r="E94" s="37">
        <f>SUM(E65:E93)</f>
        <v>214148.24185969998</v>
      </c>
      <c r="F94" s="37">
        <f>SUM(F65:F93)</f>
        <v>36.96583325596599</v>
      </c>
      <c r="I94" s="2"/>
      <c r="J94" s="2"/>
    </row>
    <row r="95" spans="1:10" x14ac:dyDescent="0.2">
      <c r="A95" s="9"/>
      <c r="B95" s="9"/>
      <c r="C95" s="9"/>
      <c r="D95" s="9"/>
      <c r="E95" s="36"/>
      <c r="F95" s="36"/>
    </row>
    <row r="96" spans="1:10" x14ac:dyDescent="0.2">
      <c r="A96" s="8" t="s">
        <v>164</v>
      </c>
      <c r="B96" s="9"/>
      <c r="C96" s="9"/>
      <c r="D96" s="9"/>
      <c r="E96" s="36"/>
      <c r="F96" s="36"/>
    </row>
    <row r="97" spans="1:10" x14ac:dyDescent="0.2">
      <c r="A97" s="8" t="s">
        <v>165</v>
      </c>
      <c r="B97" s="9"/>
      <c r="C97" s="9"/>
      <c r="D97" s="9"/>
      <c r="E97" s="36"/>
      <c r="F97" s="36"/>
    </row>
    <row r="98" spans="1:10" x14ac:dyDescent="0.2">
      <c r="A98" s="9" t="s">
        <v>400</v>
      </c>
      <c r="B98" s="9" t="s">
        <v>722</v>
      </c>
      <c r="C98" s="9" t="s">
        <v>201</v>
      </c>
      <c r="D98" s="9">
        <v>15000</v>
      </c>
      <c r="E98" s="36">
        <v>14298.18</v>
      </c>
      <c r="F98" s="36">
        <v>2.4681227039447999</v>
      </c>
    </row>
    <row r="99" spans="1:10" x14ac:dyDescent="0.2">
      <c r="A99" s="9" t="s">
        <v>200</v>
      </c>
      <c r="B99" s="9" t="s">
        <v>723</v>
      </c>
      <c r="C99" s="9" t="s">
        <v>201</v>
      </c>
      <c r="D99" s="9">
        <v>8000</v>
      </c>
      <c r="E99" s="36">
        <v>7619.7520000000004</v>
      </c>
      <c r="F99" s="36">
        <v>1.3153060675994299</v>
      </c>
    </row>
    <row r="100" spans="1:10" x14ac:dyDescent="0.2">
      <c r="A100" s="9" t="s">
        <v>401</v>
      </c>
      <c r="B100" s="9" t="s">
        <v>726</v>
      </c>
      <c r="C100" s="9" t="s">
        <v>167</v>
      </c>
      <c r="D100" s="9">
        <v>5000</v>
      </c>
      <c r="E100" s="36">
        <v>4953.1099999999997</v>
      </c>
      <c r="F100" s="36">
        <v>0.85499575793115101</v>
      </c>
    </row>
    <row r="101" spans="1:10" x14ac:dyDescent="0.2">
      <c r="A101" s="9" t="s">
        <v>402</v>
      </c>
      <c r="B101" s="9" t="s">
        <v>1111</v>
      </c>
      <c r="C101" s="9" t="s">
        <v>199</v>
      </c>
      <c r="D101" s="9">
        <v>2500</v>
      </c>
      <c r="E101" s="36">
        <v>2358.7375000000002</v>
      </c>
      <c r="F101" s="36">
        <v>0.40716046212846702</v>
      </c>
    </row>
    <row r="102" spans="1:10" x14ac:dyDescent="0.2">
      <c r="A102" s="9" t="s">
        <v>166</v>
      </c>
      <c r="B102" s="9" t="s">
        <v>1112</v>
      </c>
      <c r="C102" s="9" t="s">
        <v>167</v>
      </c>
      <c r="D102" s="9">
        <v>1500</v>
      </c>
      <c r="E102" s="36">
        <v>1413.0675000000001</v>
      </c>
      <c r="F102" s="36">
        <v>0.24392083320789901</v>
      </c>
    </row>
    <row r="103" spans="1:10" x14ac:dyDescent="0.2">
      <c r="A103" s="9" t="s">
        <v>403</v>
      </c>
      <c r="B103" s="9" t="s">
        <v>1094</v>
      </c>
      <c r="C103" s="9" t="s">
        <v>201</v>
      </c>
      <c r="D103" s="9">
        <v>1105</v>
      </c>
      <c r="E103" s="36">
        <v>1103.838645</v>
      </c>
      <c r="F103" s="36">
        <v>0.190542378205909</v>
      </c>
    </row>
    <row r="104" spans="1:10" x14ac:dyDescent="0.2">
      <c r="A104" s="9" t="s">
        <v>202</v>
      </c>
      <c r="B104" s="9" t="s">
        <v>1113</v>
      </c>
      <c r="C104" s="9" t="s">
        <v>167</v>
      </c>
      <c r="D104" s="9">
        <v>1000</v>
      </c>
      <c r="E104" s="36">
        <v>970.11099999999999</v>
      </c>
      <c r="F104" s="36">
        <v>0.16745858455038301</v>
      </c>
    </row>
    <row r="105" spans="1:10" x14ac:dyDescent="0.2">
      <c r="A105" s="9" t="s">
        <v>198</v>
      </c>
      <c r="B105" s="9" t="s">
        <v>1121</v>
      </c>
      <c r="C105" s="9" t="s">
        <v>199</v>
      </c>
      <c r="D105" s="9">
        <v>800</v>
      </c>
      <c r="E105" s="36">
        <v>796.2568</v>
      </c>
      <c r="F105" s="36">
        <v>0.13744822671489901</v>
      </c>
    </row>
    <row r="106" spans="1:10" x14ac:dyDescent="0.2">
      <c r="A106" s="8" t="s">
        <v>105</v>
      </c>
      <c r="B106" s="9"/>
      <c r="C106" s="9"/>
      <c r="D106" s="9"/>
      <c r="E106" s="37">
        <f>SUM(E98:E105)</f>
        <v>33513.053445000005</v>
      </c>
      <c r="F106" s="37">
        <f>SUM(F98:F105)</f>
        <v>5.7849550142829393</v>
      </c>
      <c r="I106" s="2"/>
      <c r="J106" s="2"/>
    </row>
    <row r="107" spans="1:10" x14ac:dyDescent="0.2">
      <c r="A107" s="9"/>
      <c r="B107" s="9"/>
      <c r="C107" s="9"/>
      <c r="D107" s="9"/>
      <c r="E107" s="36"/>
      <c r="F107" s="36"/>
    </row>
    <row r="108" spans="1:10" x14ac:dyDescent="0.2">
      <c r="A108" s="8" t="s">
        <v>169</v>
      </c>
      <c r="B108" s="9"/>
      <c r="C108" s="9"/>
      <c r="D108" s="9"/>
      <c r="E108" s="36"/>
      <c r="F108" s="36"/>
    </row>
    <row r="109" spans="1:10" x14ac:dyDescent="0.2">
      <c r="A109" s="9" t="s">
        <v>316</v>
      </c>
      <c r="B109" s="9" t="s">
        <v>744</v>
      </c>
      <c r="C109" s="9" t="s">
        <v>199</v>
      </c>
      <c r="D109" s="9">
        <v>2760</v>
      </c>
      <c r="E109" s="36">
        <v>13647.647999999999</v>
      </c>
      <c r="F109" s="36">
        <v>2.3558291953414199</v>
      </c>
    </row>
    <row r="110" spans="1:10" x14ac:dyDescent="0.2">
      <c r="A110" s="9" t="s">
        <v>313</v>
      </c>
      <c r="B110" s="9" t="s">
        <v>739</v>
      </c>
      <c r="C110" s="9" t="s">
        <v>201</v>
      </c>
      <c r="D110" s="9">
        <v>2300</v>
      </c>
      <c r="E110" s="36">
        <v>11424.491</v>
      </c>
      <c r="F110" s="36">
        <v>1.97207236292402</v>
      </c>
    </row>
    <row r="111" spans="1:10" x14ac:dyDescent="0.2">
      <c r="A111" s="9" t="s">
        <v>404</v>
      </c>
      <c r="B111" s="9" t="s">
        <v>1114</v>
      </c>
      <c r="C111" s="9" t="s">
        <v>199</v>
      </c>
      <c r="D111" s="9">
        <v>2000</v>
      </c>
      <c r="E111" s="36">
        <v>9930.89</v>
      </c>
      <c r="F111" s="36">
        <v>1.7142500010056101</v>
      </c>
    </row>
    <row r="112" spans="1:10" x14ac:dyDescent="0.2">
      <c r="A112" s="9" t="s">
        <v>405</v>
      </c>
      <c r="B112" s="9" t="s">
        <v>731</v>
      </c>
      <c r="C112" s="9" t="s">
        <v>201</v>
      </c>
      <c r="D112" s="9">
        <v>2000</v>
      </c>
      <c r="E112" s="36">
        <v>9837.0400000000009</v>
      </c>
      <c r="F112" s="36">
        <v>1.69804980519291</v>
      </c>
    </row>
    <row r="113" spans="1:10" x14ac:dyDescent="0.2">
      <c r="A113" s="9" t="s">
        <v>406</v>
      </c>
      <c r="B113" s="9" t="s">
        <v>734</v>
      </c>
      <c r="C113" s="9" t="s">
        <v>167</v>
      </c>
      <c r="D113" s="9">
        <v>2000</v>
      </c>
      <c r="E113" s="36">
        <v>9367.7900000000009</v>
      </c>
      <c r="F113" s="36">
        <v>1.61704882612941</v>
      </c>
    </row>
    <row r="114" spans="1:10" x14ac:dyDescent="0.2">
      <c r="A114" s="9" t="s">
        <v>407</v>
      </c>
      <c r="B114" s="9" t="s">
        <v>1103</v>
      </c>
      <c r="C114" s="9" t="s">
        <v>201</v>
      </c>
      <c r="D114" s="9">
        <v>1500</v>
      </c>
      <c r="E114" s="36">
        <v>7435.32</v>
      </c>
      <c r="F114" s="36">
        <v>1.2834697914766</v>
      </c>
    </row>
    <row r="115" spans="1:10" x14ac:dyDescent="0.2">
      <c r="A115" s="9" t="s">
        <v>205</v>
      </c>
      <c r="B115" s="9" t="s">
        <v>733</v>
      </c>
      <c r="C115" s="9" t="s">
        <v>167</v>
      </c>
      <c r="D115" s="9">
        <v>1500</v>
      </c>
      <c r="E115" s="36">
        <v>7309.35</v>
      </c>
      <c r="F115" s="36">
        <v>1.26172510669742</v>
      </c>
    </row>
    <row r="116" spans="1:10" x14ac:dyDescent="0.2">
      <c r="A116" s="9" t="s">
        <v>408</v>
      </c>
      <c r="B116" s="9" t="s">
        <v>732</v>
      </c>
      <c r="C116" s="9" t="s">
        <v>199</v>
      </c>
      <c r="D116" s="9">
        <v>1100</v>
      </c>
      <c r="E116" s="36">
        <v>5190.5974999999999</v>
      </c>
      <c r="F116" s="36">
        <v>0.89599036638153395</v>
      </c>
    </row>
    <row r="117" spans="1:10" x14ac:dyDescent="0.2">
      <c r="A117" s="9" t="s">
        <v>409</v>
      </c>
      <c r="B117" s="9" t="s">
        <v>1102</v>
      </c>
      <c r="C117" s="9" t="s">
        <v>201</v>
      </c>
      <c r="D117" s="9">
        <v>1000</v>
      </c>
      <c r="E117" s="36">
        <v>4971.17</v>
      </c>
      <c r="F117" s="36">
        <v>0.85811323834007303</v>
      </c>
    </row>
    <row r="118" spans="1:10" x14ac:dyDescent="0.2">
      <c r="A118" s="9" t="s">
        <v>410</v>
      </c>
      <c r="B118" s="9" t="s">
        <v>1110</v>
      </c>
      <c r="C118" s="9" t="s">
        <v>167</v>
      </c>
      <c r="D118" s="9">
        <v>1000</v>
      </c>
      <c r="E118" s="36">
        <v>4719.9750000000004</v>
      </c>
      <c r="F118" s="36">
        <v>0.81475246916403798</v>
      </c>
    </row>
    <row r="119" spans="1:10" x14ac:dyDescent="0.2">
      <c r="A119" s="9" t="s">
        <v>320</v>
      </c>
      <c r="B119" s="9" t="s">
        <v>1098</v>
      </c>
      <c r="C119" s="9" t="s">
        <v>167</v>
      </c>
      <c r="D119" s="9">
        <v>679</v>
      </c>
      <c r="E119" s="36">
        <v>3367.2085299999999</v>
      </c>
      <c r="F119" s="36">
        <v>0.58124067691199799</v>
      </c>
    </row>
    <row r="120" spans="1:10" x14ac:dyDescent="0.2">
      <c r="A120" s="9" t="s">
        <v>211</v>
      </c>
      <c r="B120" s="9" t="s">
        <v>743</v>
      </c>
      <c r="C120" s="9" t="s">
        <v>201</v>
      </c>
      <c r="D120" s="9">
        <v>500</v>
      </c>
      <c r="E120" s="36">
        <v>2442.5174999999999</v>
      </c>
      <c r="F120" s="36">
        <v>0.42162239505534899</v>
      </c>
    </row>
    <row r="121" spans="1:10" x14ac:dyDescent="0.2">
      <c r="A121" s="9" t="s">
        <v>411</v>
      </c>
      <c r="B121" s="9" t="s">
        <v>741</v>
      </c>
      <c r="C121" s="9" t="s">
        <v>167</v>
      </c>
      <c r="D121" s="9">
        <v>200</v>
      </c>
      <c r="E121" s="36">
        <v>989.55100000000004</v>
      </c>
      <c r="F121" s="36">
        <v>0.17081427774802699</v>
      </c>
    </row>
    <row r="122" spans="1:10" x14ac:dyDescent="0.2">
      <c r="A122" s="8" t="s">
        <v>105</v>
      </c>
      <c r="B122" s="9"/>
      <c r="C122" s="9"/>
      <c r="D122" s="9"/>
      <c r="E122" s="37">
        <f>SUM(E109:E121)</f>
        <v>90633.548530000015</v>
      </c>
      <c r="F122" s="37">
        <f>SUM(F109:F121)</f>
        <v>15.644978512368409</v>
      </c>
      <c r="I122" s="2"/>
      <c r="J122" s="2"/>
    </row>
    <row r="123" spans="1:10" x14ac:dyDescent="0.2">
      <c r="A123" s="9"/>
      <c r="B123" s="9"/>
      <c r="C123" s="9"/>
      <c r="D123" s="9"/>
      <c r="E123" s="36"/>
      <c r="F123" s="36"/>
    </row>
    <row r="124" spans="1:10" x14ac:dyDescent="0.2">
      <c r="A124" s="8" t="s">
        <v>105</v>
      </c>
      <c r="B124" s="9"/>
      <c r="C124" s="9"/>
      <c r="D124" s="9"/>
      <c r="E124" s="37">
        <v>554942.34169769997</v>
      </c>
      <c r="F124" s="37">
        <v>95.793016518493033</v>
      </c>
      <c r="I124" s="2"/>
      <c r="J124" s="2"/>
    </row>
    <row r="125" spans="1:10" x14ac:dyDescent="0.2">
      <c r="A125" s="9"/>
      <c r="B125" s="9"/>
      <c r="C125" s="9"/>
      <c r="D125" s="9"/>
      <c r="E125" s="36"/>
      <c r="F125" s="36"/>
    </row>
    <row r="126" spans="1:10" x14ac:dyDescent="0.2">
      <c r="A126" s="8" t="s">
        <v>138</v>
      </c>
      <c r="B126" s="9"/>
      <c r="C126" s="9"/>
      <c r="D126" s="9"/>
      <c r="E126" s="37">
        <v>24371.645368199999</v>
      </c>
      <c r="F126" s="37">
        <v>4.21</v>
      </c>
      <c r="I126" s="2"/>
      <c r="J126" s="2"/>
    </row>
    <row r="127" spans="1:10" x14ac:dyDescent="0.2">
      <c r="A127" s="9"/>
      <c r="B127" s="9"/>
      <c r="C127" s="9"/>
      <c r="D127" s="9"/>
      <c r="E127" s="36"/>
      <c r="F127" s="36"/>
    </row>
    <row r="128" spans="1:10" x14ac:dyDescent="0.2">
      <c r="A128" s="13" t="s">
        <v>139</v>
      </c>
      <c r="B128" s="6"/>
      <c r="C128" s="6"/>
      <c r="D128" s="6"/>
      <c r="E128" s="38">
        <v>579313.9853682</v>
      </c>
      <c r="F128" s="38">
        <f xml:space="preserve"> ROUND(SUM(F124:F127),2)</f>
        <v>100</v>
      </c>
      <c r="I128" s="2"/>
      <c r="J128" s="2"/>
    </row>
    <row r="129" spans="1:6" x14ac:dyDescent="0.2">
      <c r="A129" s="1" t="s">
        <v>171</v>
      </c>
      <c r="F129" s="15" t="s">
        <v>141</v>
      </c>
    </row>
    <row r="131" spans="1:6" x14ac:dyDescent="0.2">
      <c r="A131" s="1" t="s">
        <v>142</v>
      </c>
    </row>
    <row r="132" spans="1:6" x14ac:dyDescent="0.2">
      <c r="A132" s="1" t="s">
        <v>143</v>
      </c>
    </row>
    <row r="133" spans="1:6" x14ac:dyDescent="0.2">
      <c r="A133" s="1" t="s">
        <v>144</v>
      </c>
    </row>
    <row r="134" spans="1:6" x14ac:dyDescent="0.2">
      <c r="A134" s="3" t="s">
        <v>672</v>
      </c>
      <c r="D134" s="16">
        <v>19.423999999999999</v>
      </c>
    </row>
    <row r="135" spans="1:6" x14ac:dyDescent="0.2">
      <c r="A135" s="3" t="s">
        <v>671</v>
      </c>
      <c r="D135" s="16">
        <v>19.708600000000001</v>
      </c>
    </row>
    <row r="136" spans="1:6" x14ac:dyDescent="0.2">
      <c r="A136" s="3" t="s">
        <v>652</v>
      </c>
      <c r="D136" s="16">
        <v>10.5799</v>
      </c>
    </row>
    <row r="137" spans="1:6" x14ac:dyDescent="0.2">
      <c r="A137" s="3" t="s">
        <v>653</v>
      </c>
      <c r="D137" s="16">
        <v>10.4148</v>
      </c>
    </row>
    <row r="138" spans="1:6" x14ac:dyDescent="0.2">
      <c r="A138" s="3" t="s">
        <v>654</v>
      </c>
      <c r="D138" s="16">
        <v>10.7766</v>
      </c>
    </row>
    <row r="139" spans="1:6" x14ac:dyDescent="0.2">
      <c r="A139" s="3" t="s">
        <v>655</v>
      </c>
      <c r="D139" s="16">
        <v>10.6128</v>
      </c>
    </row>
    <row r="141" spans="1:6" x14ac:dyDescent="0.2">
      <c r="A141" s="1" t="s">
        <v>145</v>
      </c>
    </row>
    <row r="142" spans="1:6" x14ac:dyDescent="0.2">
      <c r="A142" s="3" t="s">
        <v>672</v>
      </c>
      <c r="D142" s="16">
        <v>20.020900000000001</v>
      </c>
    </row>
    <row r="143" spans="1:6" x14ac:dyDescent="0.2">
      <c r="A143" s="3" t="s">
        <v>671</v>
      </c>
      <c r="D143" s="16">
        <v>20.349</v>
      </c>
    </row>
    <row r="144" spans="1:6" x14ac:dyDescent="0.2">
      <c r="A144" s="3" t="s">
        <v>653</v>
      </c>
      <c r="D144" s="16">
        <v>10.3992</v>
      </c>
    </row>
    <row r="145" spans="1:5" x14ac:dyDescent="0.2">
      <c r="A145" s="3" t="s">
        <v>652</v>
      </c>
      <c r="D145" s="16">
        <v>10.4838</v>
      </c>
    </row>
    <row r="146" spans="1:5" x14ac:dyDescent="0.2">
      <c r="A146" s="3" t="s">
        <v>655</v>
      </c>
      <c r="D146" s="16">
        <v>10.621700000000001</v>
      </c>
    </row>
    <row r="147" spans="1:5" x14ac:dyDescent="0.2">
      <c r="A147" s="3" t="s">
        <v>654</v>
      </c>
      <c r="D147" s="16">
        <v>10.7052</v>
      </c>
    </row>
    <row r="149" spans="1:5" x14ac:dyDescent="0.2">
      <c r="A149" s="1" t="s">
        <v>146</v>
      </c>
      <c r="D149" s="17"/>
    </row>
    <row r="150" spans="1:5" x14ac:dyDescent="0.2">
      <c r="A150" s="19" t="s">
        <v>628</v>
      </c>
      <c r="B150" s="20"/>
      <c r="C150" s="32" t="s">
        <v>629</v>
      </c>
      <c r="D150" s="33"/>
    </row>
    <row r="151" spans="1:5" x14ac:dyDescent="0.2">
      <c r="A151" s="34"/>
      <c r="B151" s="35"/>
      <c r="C151" s="21" t="s">
        <v>630</v>
      </c>
      <c r="D151" s="21" t="s">
        <v>631</v>
      </c>
    </row>
    <row r="152" spans="1:5" x14ac:dyDescent="0.2">
      <c r="A152" s="22" t="s">
        <v>652</v>
      </c>
      <c r="B152" s="23"/>
      <c r="C152" s="24">
        <v>0.29957488609999994</v>
      </c>
      <c r="D152" s="24">
        <v>0.27752131530000002</v>
      </c>
    </row>
    <row r="153" spans="1:5" x14ac:dyDescent="0.2">
      <c r="A153" s="22" t="s">
        <v>653</v>
      </c>
      <c r="B153" s="23"/>
      <c r="C153" s="24">
        <v>0.23834745660000001</v>
      </c>
      <c r="D153" s="24">
        <v>0.2208244104</v>
      </c>
    </row>
    <row r="154" spans="1:5" x14ac:dyDescent="0.2">
      <c r="A154" s="22" t="s">
        <v>654</v>
      </c>
      <c r="B154" s="23"/>
      <c r="C154" s="24">
        <v>0.29957488609999994</v>
      </c>
      <c r="D154" s="24">
        <v>0.27752131530000002</v>
      </c>
    </row>
    <row r="155" spans="1:5" x14ac:dyDescent="0.2">
      <c r="A155" s="22" t="s">
        <v>655</v>
      </c>
      <c r="B155" s="23"/>
      <c r="C155" s="24">
        <v>0.23834745660000001</v>
      </c>
      <c r="D155" s="24">
        <v>0.2208244104</v>
      </c>
    </row>
    <row r="157" spans="1:5" x14ac:dyDescent="0.2">
      <c r="A157" s="1" t="s">
        <v>148</v>
      </c>
      <c r="D157" s="18">
        <v>1.5337109498931918</v>
      </c>
      <c r="E157" s="2" t="s">
        <v>149</v>
      </c>
    </row>
  </sheetData>
  <sortState ref="A98:F105">
    <sortCondition descending="1" ref="E98:E105"/>
  </sortState>
  <mergeCells count="3">
    <mergeCell ref="B1:E1"/>
    <mergeCell ref="C150:D150"/>
    <mergeCell ref="A151:B15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showGridLines="0" workbookViewId="0"/>
  </sheetViews>
  <sheetFormatPr defaultRowHeight="11.25" x14ac:dyDescent="0.2"/>
  <cols>
    <col min="1" max="1" width="38" style="3" customWidth="1"/>
    <col min="2" max="2" width="57.855468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x14ac:dyDescent="0.2">
      <c r="A1" s="1"/>
      <c r="B1" s="31" t="s">
        <v>321</v>
      </c>
      <c r="C1" s="31"/>
      <c r="D1" s="31"/>
      <c r="E1" s="31"/>
    </row>
    <row r="3" spans="1:10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106</v>
      </c>
      <c r="B5" s="9"/>
      <c r="C5" s="9"/>
      <c r="D5" s="9"/>
      <c r="E5" s="10"/>
      <c r="F5" s="10"/>
    </row>
    <row r="6" spans="1:10" x14ac:dyDescent="0.2">
      <c r="A6" s="8" t="s">
        <v>7</v>
      </c>
      <c r="B6" s="9"/>
      <c r="C6" s="9"/>
      <c r="D6" s="9"/>
      <c r="E6" s="10"/>
      <c r="F6" s="10"/>
    </row>
    <row r="7" spans="1:10" x14ac:dyDescent="0.2">
      <c r="A7" s="8"/>
      <c r="B7" s="9"/>
      <c r="C7" s="9"/>
      <c r="D7" s="9"/>
      <c r="E7" s="10"/>
      <c r="F7" s="10"/>
    </row>
    <row r="8" spans="1:10" x14ac:dyDescent="0.2">
      <c r="A8" s="9" t="s">
        <v>303</v>
      </c>
      <c r="B8" s="9" t="s">
        <v>1033</v>
      </c>
      <c r="C8" s="9" t="s">
        <v>161</v>
      </c>
      <c r="D8" s="9">
        <v>75</v>
      </c>
      <c r="E8" s="10">
        <v>751.29480000000001</v>
      </c>
      <c r="F8" s="10">
        <v>3.57290696613076</v>
      </c>
    </row>
    <row r="9" spans="1:10" x14ac:dyDescent="0.2">
      <c r="A9" s="9" t="s">
        <v>304</v>
      </c>
      <c r="B9" s="9" t="s">
        <v>1034</v>
      </c>
      <c r="C9" s="9" t="s">
        <v>118</v>
      </c>
      <c r="D9" s="9">
        <v>50</v>
      </c>
      <c r="E9" s="10">
        <v>500.811125</v>
      </c>
      <c r="F9" s="10">
        <v>2.3816903261253501</v>
      </c>
    </row>
    <row r="10" spans="1:10" x14ac:dyDescent="0.2">
      <c r="A10" s="8" t="s">
        <v>105</v>
      </c>
      <c r="B10" s="9"/>
      <c r="C10" s="9"/>
      <c r="D10" s="9"/>
      <c r="E10" s="12">
        <f>SUM(E8:E9)</f>
        <v>1252.1059250000001</v>
      </c>
      <c r="F10" s="12">
        <f>SUM(F8:F9)</f>
        <v>5.9545972922561106</v>
      </c>
    </row>
    <row r="11" spans="1:10" x14ac:dyDescent="0.2">
      <c r="A11" s="9"/>
      <c r="B11" s="9"/>
      <c r="C11" s="9"/>
      <c r="D11" s="9"/>
      <c r="E11" s="10"/>
      <c r="F11" s="10"/>
    </row>
    <row r="12" spans="1:10" x14ac:dyDescent="0.2">
      <c r="A12" s="8" t="s">
        <v>128</v>
      </c>
      <c r="B12" s="9"/>
      <c r="C12" s="9"/>
      <c r="D12" s="9"/>
      <c r="E12" s="10"/>
      <c r="F12" s="10"/>
    </row>
    <row r="13" spans="1:10" x14ac:dyDescent="0.2">
      <c r="A13" s="9" t="s">
        <v>308</v>
      </c>
      <c r="B13" s="9" t="s">
        <v>837</v>
      </c>
      <c r="C13" s="9" t="s">
        <v>309</v>
      </c>
      <c r="D13" s="9">
        <v>7</v>
      </c>
      <c r="E13" s="10">
        <v>934.98926359999996</v>
      </c>
      <c r="F13" s="10">
        <v>4.4464964394454896</v>
      </c>
    </row>
    <row r="14" spans="1:10" x14ac:dyDescent="0.2">
      <c r="A14" s="9" t="s">
        <v>305</v>
      </c>
      <c r="B14" s="9" t="s">
        <v>894</v>
      </c>
      <c r="C14" s="9" t="s">
        <v>292</v>
      </c>
      <c r="D14" s="9">
        <v>195</v>
      </c>
      <c r="E14" s="10">
        <v>675.04188690000001</v>
      </c>
      <c r="F14" s="10">
        <v>3.2102735971752501</v>
      </c>
    </row>
    <row r="15" spans="1:10" x14ac:dyDescent="0.2">
      <c r="A15" s="9" t="s">
        <v>306</v>
      </c>
      <c r="B15" s="9" t="s">
        <v>957</v>
      </c>
      <c r="C15" s="9" t="s">
        <v>307</v>
      </c>
      <c r="D15" s="9">
        <v>100</v>
      </c>
      <c r="E15" s="10">
        <v>333.68254999999999</v>
      </c>
      <c r="F15" s="10">
        <v>1.58688268223243</v>
      </c>
    </row>
    <row r="16" spans="1:10" x14ac:dyDescent="0.2">
      <c r="A16" s="8" t="s">
        <v>105</v>
      </c>
      <c r="B16" s="9"/>
      <c r="C16" s="9"/>
      <c r="D16" s="9"/>
      <c r="E16" s="12">
        <f>SUM(E13:E15)</f>
        <v>1943.7137005</v>
      </c>
      <c r="F16" s="12">
        <f>SUM(F13:F15)</f>
        <v>9.2436527188531699</v>
      </c>
      <c r="I16" s="2"/>
      <c r="J16" s="2"/>
    </row>
    <row r="17" spans="1:10" x14ac:dyDescent="0.2">
      <c r="A17" s="9"/>
      <c r="B17" s="9"/>
      <c r="C17" s="9"/>
      <c r="D17" s="9"/>
      <c r="E17" s="10"/>
      <c r="F17" s="10"/>
    </row>
    <row r="18" spans="1:10" x14ac:dyDescent="0.2">
      <c r="A18" s="8" t="s">
        <v>164</v>
      </c>
      <c r="B18" s="9"/>
      <c r="C18" s="9"/>
      <c r="D18" s="9"/>
      <c r="E18" s="10"/>
      <c r="F18" s="10"/>
    </row>
    <row r="19" spans="1:10" x14ac:dyDescent="0.2">
      <c r="A19" s="8" t="s">
        <v>165</v>
      </c>
      <c r="B19" s="9"/>
      <c r="C19" s="9"/>
      <c r="D19" s="9"/>
      <c r="E19" s="10"/>
      <c r="F19" s="10"/>
    </row>
    <row r="20" spans="1:10" x14ac:dyDescent="0.2">
      <c r="A20" s="9" t="s">
        <v>310</v>
      </c>
      <c r="B20" s="9" t="s">
        <v>1088</v>
      </c>
      <c r="C20" s="9" t="s">
        <v>201</v>
      </c>
      <c r="D20" s="9">
        <v>2000</v>
      </c>
      <c r="E20" s="10">
        <v>1990.9939999999999</v>
      </c>
      <c r="F20" s="10">
        <v>9.4685020209437702</v>
      </c>
    </row>
    <row r="21" spans="1:10" x14ac:dyDescent="0.2">
      <c r="A21" s="9" t="s">
        <v>198</v>
      </c>
      <c r="B21" s="9" t="s">
        <v>1121</v>
      </c>
      <c r="C21" s="9" t="s">
        <v>199</v>
      </c>
      <c r="D21" s="9">
        <v>1900</v>
      </c>
      <c r="E21" s="10">
        <v>1891.1098999999999</v>
      </c>
      <c r="F21" s="10">
        <v>8.9934866252619408</v>
      </c>
    </row>
    <row r="22" spans="1:10" x14ac:dyDescent="0.2">
      <c r="A22" s="9" t="s">
        <v>311</v>
      </c>
      <c r="B22" s="9" t="s">
        <v>727</v>
      </c>
      <c r="C22" s="9" t="s">
        <v>167</v>
      </c>
      <c r="D22" s="9">
        <v>900</v>
      </c>
      <c r="E22" s="10">
        <v>896.35680000000002</v>
      </c>
      <c r="F22" s="10">
        <v>4.2627733545589201</v>
      </c>
    </row>
    <row r="23" spans="1:10" x14ac:dyDescent="0.2">
      <c r="A23" s="8" t="s">
        <v>105</v>
      </c>
      <c r="B23" s="9"/>
      <c r="C23" s="9"/>
      <c r="D23" s="9"/>
      <c r="E23" s="12">
        <f>SUM(E20:E22)</f>
        <v>4778.4606999999996</v>
      </c>
      <c r="F23" s="12">
        <f>SUM(F20:F22)</f>
        <v>22.724762000764631</v>
      </c>
      <c r="I23" s="2"/>
      <c r="J23" s="2"/>
    </row>
    <row r="24" spans="1:10" x14ac:dyDescent="0.2">
      <c r="A24" s="9"/>
      <c r="B24" s="9"/>
      <c r="C24" s="9"/>
      <c r="D24" s="9"/>
      <c r="E24" s="10"/>
      <c r="F24" s="10"/>
    </row>
    <row r="25" spans="1:10" x14ac:dyDescent="0.2">
      <c r="A25" s="8" t="s">
        <v>169</v>
      </c>
      <c r="B25" s="9"/>
      <c r="C25" s="9"/>
      <c r="D25" s="9"/>
      <c r="E25" s="10"/>
      <c r="F25" s="10"/>
    </row>
    <row r="26" spans="1:10" x14ac:dyDescent="0.2">
      <c r="A26" s="9" t="s">
        <v>312</v>
      </c>
      <c r="B26" s="9" t="s">
        <v>1108</v>
      </c>
      <c r="C26" s="9" t="s">
        <v>167</v>
      </c>
      <c r="D26" s="9">
        <v>420</v>
      </c>
      <c r="E26" s="10">
        <v>2093.1750000000002</v>
      </c>
      <c r="F26" s="10">
        <v>9.9544407053406392</v>
      </c>
    </row>
    <row r="27" spans="1:10" x14ac:dyDescent="0.2">
      <c r="A27" s="9" t="s">
        <v>313</v>
      </c>
      <c r="B27" s="9" t="s">
        <v>739</v>
      </c>
      <c r="C27" s="9" t="s">
        <v>201</v>
      </c>
      <c r="D27" s="9">
        <v>400</v>
      </c>
      <c r="E27" s="10">
        <v>1986.8679999999999</v>
      </c>
      <c r="F27" s="10">
        <v>9.4488801439625192</v>
      </c>
    </row>
    <row r="28" spans="1:10" x14ac:dyDescent="0.2">
      <c r="A28" s="9" t="s">
        <v>314</v>
      </c>
      <c r="B28" s="9" t="s">
        <v>1104</v>
      </c>
      <c r="C28" s="9" t="s">
        <v>315</v>
      </c>
      <c r="D28" s="9">
        <v>300</v>
      </c>
      <c r="E28" s="10">
        <v>1498.4849999999999</v>
      </c>
      <c r="F28" s="10">
        <v>7.12629382652782</v>
      </c>
    </row>
    <row r="29" spans="1:10" x14ac:dyDescent="0.2">
      <c r="A29" s="9" t="s">
        <v>316</v>
      </c>
      <c r="B29" s="9" t="s">
        <v>744</v>
      </c>
      <c r="C29" s="9" t="s">
        <v>199</v>
      </c>
      <c r="D29" s="9">
        <v>300</v>
      </c>
      <c r="E29" s="10">
        <v>1483.44</v>
      </c>
      <c r="F29" s="10">
        <v>7.0547448349662698</v>
      </c>
    </row>
    <row r="30" spans="1:10" x14ac:dyDescent="0.2">
      <c r="A30" s="9" t="s">
        <v>317</v>
      </c>
      <c r="B30" s="9" t="s">
        <v>735</v>
      </c>
      <c r="C30" s="9" t="s">
        <v>201</v>
      </c>
      <c r="D30" s="9">
        <v>240</v>
      </c>
      <c r="E30" s="10">
        <v>1197.6048000000001</v>
      </c>
      <c r="F30" s="10">
        <v>5.6954081574791102</v>
      </c>
    </row>
    <row r="31" spans="1:10" x14ac:dyDescent="0.2">
      <c r="A31" s="9" t="s">
        <v>318</v>
      </c>
      <c r="B31" s="9" t="s">
        <v>742</v>
      </c>
      <c r="C31" s="9" t="s">
        <v>201</v>
      </c>
      <c r="D31" s="9">
        <v>200</v>
      </c>
      <c r="E31" s="10">
        <v>995.88499999999999</v>
      </c>
      <c r="F31" s="10">
        <v>4.73609620879198</v>
      </c>
    </row>
    <row r="32" spans="1:10" x14ac:dyDescent="0.2">
      <c r="A32" s="9" t="s">
        <v>319</v>
      </c>
      <c r="B32" s="9" t="s">
        <v>1097</v>
      </c>
      <c r="C32" s="9" t="s">
        <v>167</v>
      </c>
      <c r="D32" s="9">
        <v>200</v>
      </c>
      <c r="E32" s="10">
        <v>992.34400000000005</v>
      </c>
      <c r="F32" s="10">
        <v>4.7192563962882002</v>
      </c>
    </row>
    <row r="33" spans="1:10" x14ac:dyDescent="0.2">
      <c r="A33" s="9" t="s">
        <v>320</v>
      </c>
      <c r="B33" s="9" t="s">
        <v>1098</v>
      </c>
      <c r="C33" s="9" t="s">
        <v>167</v>
      </c>
      <c r="D33" s="9">
        <v>160</v>
      </c>
      <c r="E33" s="10">
        <v>793.45119999999997</v>
      </c>
      <c r="F33" s="10">
        <v>3.7733887147426199</v>
      </c>
    </row>
    <row r="34" spans="1:10" x14ac:dyDescent="0.2">
      <c r="A34" s="8" t="s">
        <v>105</v>
      </c>
      <c r="B34" s="9"/>
      <c r="C34" s="9"/>
      <c r="D34" s="9"/>
      <c r="E34" s="12">
        <f>SUM(E26:E33)</f>
        <v>11041.253000000001</v>
      </c>
      <c r="F34" s="12">
        <f>SUM(F26:F33)</f>
        <v>52.508508988099159</v>
      </c>
      <c r="I34" s="2"/>
      <c r="J34" s="2"/>
    </row>
    <row r="35" spans="1:10" x14ac:dyDescent="0.2">
      <c r="A35" s="9"/>
      <c r="B35" s="9"/>
      <c r="C35" s="9"/>
      <c r="D35" s="9"/>
      <c r="E35" s="10"/>
      <c r="F35" s="10"/>
    </row>
    <row r="36" spans="1:10" x14ac:dyDescent="0.2">
      <c r="A36" s="8" t="s">
        <v>105</v>
      </c>
      <c r="B36" s="9"/>
      <c r="C36" s="9"/>
      <c r="D36" s="9"/>
      <c r="E36" s="12">
        <v>19015.533325500001</v>
      </c>
      <c r="F36" s="12">
        <v>90.43152099997306</v>
      </c>
      <c r="I36" s="2"/>
      <c r="J36" s="2"/>
    </row>
    <row r="37" spans="1:10" x14ac:dyDescent="0.2">
      <c r="A37" s="9"/>
      <c r="B37" s="9"/>
      <c r="C37" s="9"/>
      <c r="D37" s="9"/>
      <c r="E37" s="10"/>
      <c r="F37" s="10"/>
    </row>
    <row r="38" spans="1:10" x14ac:dyDescent="0.2">
      <c r="A38" s="8" t="s">
        <v>138</v>
      </c>
      <c r="B38" s="9"/>
      <c r="C38" s="9"/>
      <c r="D38" s="9"/>
      <c r="E38" s="12">
        <v>2012.0200348000001</v>
      </c>
      <c r="F38" s="12">
        <v>9.57</v>
      </c>
      <c r="I38" s="2"/>
      <c r="J38" s="2"/>
    </row>
    <row r="39" spans="1:10" x14ac:dyDescent="0.2">
      <c r="A39" s="9"/>
      <c r="B39" s="9"/>
      <c r="C39" s="9"/>
      <c r="D39" s="9"/>
      <c r="E39" s="10"/>
      <c r="F39" s="10"/>
    </row>
    <row r="40" spans="1:10" x14ac:dyDescent="0.2">
      <c r="A40" s="13" t="s">
        <v>139</v>
      </c>
      <c r="B40" s="6"/>
      <c r="C40" s="6"/>
      <c r="D40" s="6"/>
      <c r="E40" s="14">
        <v>21027.550034799999</v>
      </c>
      <c r="F40" s="14">
        <f xml:space="preserve"> ROUND(SUM(F36:F39),2)</f>
        <v>100</v>
      </c>
      <c r="I40" s="2"/>
      <c r="J40" s="2"/>
    </row>
    <row r="41" spans="1:10" x14ac:dyDescent="0.2">
      <c r="A41" s="1" t="s">
        <v>171</v>
      </c>
    </row>
    <row r="43" spans="1:10" x14ac:dyDescent="0.2">
      <c r="A43" s="1" t="s">
        <v>142</v>
      </c>
    </row>
    <row r="44" spans="1:10" x14ac:dyDescent="0.2">
      <c r="A44" s="1" t="s">
        <v>143</v>
      </c>
    </row>
    <row r="45" spans="1:10" x14ac:dyDescent="0.2">
      <c r="A45" s="1" t="s">
        <v>144</v>
      </c>
    </row>
    <row r="46" spans="1:10" x14ac:dyDescent="0.2">
      <c r="A46" s="3" t="s">
        <v>672</v>
      </c>
      <c r="D46" s="16">
        <v>25.419699999999999</v>
      </c>
    </row>
    <row r="47" spans="1:10" x14ac:dyDescent="0.2">
      <c r="A47" s="3" t="s">
        <v>644</v>
      </c>
      <c r="D47" s="16">
        <v>10.010199999999999</v>
      </c>
    </row>
    <row r="48" spans="1:10" x14ac:dyDescent="0.2">
      <c r="A48" s="3" t="s">
        <v>671</v>
      </c>
      <c r="D48" s="16">
        <v>26.390499999999999</v>
      </c>
    </row>
    <row r="49" spans="1:5" x14ac:dyDescent="0.2">
      <c r="A49" s="3" t="s">
        <v>643</v>
      </c>
      <c r="D49" s="16">
        <v>10.012700000000001</v>
      </c>
    </row>
    <row r="51" spans="1:5" x14ac:dyDescent="0.2">
      <c r="A51" s="1" t="s">
        <v>145</v>
      </c>
    </row>
    <row r="52" spans="1:5" x14ac:dyDescent="0.2">
      <c r="A52" s="3" t="s">
        <v>672</v>
      </c>
      <c r="D52" s="16">
        <v>26.174900000000001</v>
      </c>
    </row>
    <row r="53" spans="1:5" x14ac:dyDescent="0.2">
      <c r="A53" s="3" t="s">
        <v>671</v>
      </c>
      <c r="D53" s="16">
        <v>27.25</v>
      </c>
    </row>
    <row r="54" spans="1:5" x14ac:dyDescent="0.2">
      <c r="A54" s="3" t="s">
        <v>643</v>
      </c>
      <c r="D54" s="16">
        <v>10.012700000000001</v>
      </c>
    </row>
    <row r="55" spans="1:5" x14ac:dyDescent="0.2">
      <c r="A55" s="3" t="s">
        <v>644</v>
      </c>
      <c r="D55" s="16">
        <v>10.0146</v>
      </c>
    </row>
    <row r="57" spans="1:5" x14ac:dyDescent="0.2">
      <c r="A57" s="1" t="s">
        <v>146</v>
      </c>
      <c r="D57" s="17"/>
    </row>
    <row r="58" spans="1:5" x14ac:dyDescent="0.2">
      <c r="A58" s="19" t="s">
        <v>628</v>
      </c>
      <c r="B58" s="20"/>
      <c r="C58" s="32" t="s">
        <v>629</v>
      </c>
      <c r="D58" s="33"/>
    </row>
    <row r="59" spans="1:5" x14ac:dyDescent="0.2">
      <c r="A59" s="34"/>
      <c r="B59" s="35"/>
      <c r="C59" s="21" t="s">
        <v>630</v>
      </c>
      <c r="D59" s="21" t="s">
        <v>631</v>
      </c>
    </row>
    <row r="60" spans="1:5" x14ac:dyDescent="0.2">
      <c r="A60" s="22" t="s">
        <v>643</v>
      </c>
      <c r="B60" s="23"/>
      <c r="C60" s="24">
        <v>0.21163412280000016</v>
      </c>
      <c r="D60" s="24">
        <v>0.19605696339999995</v>
      </c>
    </row>
    <row r="61" spans="1:5" x14ac:dyDescent="0.2">
      <c r="A61" s="22" t="s">
        <v>644</v>
      </c>
      <c r="B61" s="23"/>
      <c r="C61" s="24">
        <v>0.22820499769999997</v>
      </c>
      <c r="D61" s="24">
        <v>0.21140832150000016</v>
      </c>
    </row>
    <row r="63" spans="1:5" x14ac:dyDescent="0.2">
      <c r="A63" s="1" t="s">
        <v>148</v>
      </c>
      <c r="D63" s="18">
        <v>7.5894249170865291E-2</v>
      </c>
      <c r="E63" s="2" t="s">
        <v>149</v>
      </c>
    </row>
  </sheetData>
  <sortState ref="A26:F33">
    <sortCondition descending="1" ref="E26:E33"/>
  </sortState>
  <mergeCells count="3">
    <mergeCell ref="B1:E1"/>
    <mergeCell ref="C58:D58"/>
    <mergeCell ref="A59:B5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showGridLines="0" workbookViewId="0"/>
  </sheetViews>
  <sheetFormatPr defaultRowHeight="11.25" x14ac:dyDescent="0.2"/>
  <cols>
    <col min="1" max="1" width="38" style="3" customWidth="1"/>
    <col min="2" max="2" width="46.42578125" style="3" bestFit="1" customWidth="1"/>
    <col min="3" max="3" width="11.855468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302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271</v>
      </c>
      <c r="B8" s="9" t="s">
        <v>841</v>
      </c>
      <c r="C8" s="9" t="s">
        <v>118</v>
      </c>
      <c r="D8" s="9">
        <v>550</v>
      </c>
      <c r="E8" s="10">
        <v>7737.7905000000001</v>
      </c>
      <c r="F8" s="10">
        <v>8.8324582387901405</v>
      </c>
    </row>
    <row r="9" spans="1:6" x14ac:dyDescent="0.2">
      <c r="A9" s="9" t="s">
        <v>272</v>
      </c>
      <c r="B9" s="9" t="s">
        <v>1035</v>
      </c>
      <c r="C9" s="9" t="s">
        <v>118</v>
      </c>
      <c r="D9" s="9">
        <v>500</v>
      </c>
      <c r="E9" s="10">
        <v>4883.4350000000004</v>
      </c>
      <c r="F9" s="10">
        <v>5.57429613781171</v>
      </c>
    </row>
    <row r="10" spans="1:6" x14ac:dyDescent="0.2">
      <c r="A10" s="9" t="s">
        <v>176</v>
      </c>
      <c r="B10" s="9" t="s">
        <v>907</v>
      </c>
      <c r="C10" s="9" t="s">
        <v>118</v>
      </c>
      <c r="D10" s="9">
        <v>450</v>
      </c>
      <c r="E10" s="10">
        <v>4686.6374999999998</v>
      </c>
      <c r="F10" s="10">
        <v>5.3496576314773403</v>
      </c>
    </row>
    <row r="11" spans="1:6" x14ac:dyDescent="0.2">
      <c r="A11" s="9" t="s">
        <v>239</v>
      </c>
      <c r="B11" s="9" t="s">
        <v>866</v>
      </c>
      <c r="C11" s="9" t="s">
        <v>118</v>
      </c>
      <c r="D11" s="9">
        <v>420</v>
      </c>
      <c r="E11" s="10">
        <v>4089.1997999999999</v>
      </c>
      <c r="F11" s="10">
        <v>4.6677002257387299</v>
      </c>
    </row>
    <row r="12" spans="1:6" x14ac:dyDescent="0.2">
      <c r="A12" s="9" t="s">
        <v>273</v>
      </c>
      <c r="B12" s="9" t="s">
        <v>1019</v>
      </c>
      <c r="C12" s="9" t="s">
        <v>120</v>
      </c>
      <c r="D12" s="9">
        <v>400</v>
      </c>
      <c r="E12" s="10">
        <v>3986.48</v>
      </c>
      <c r="F12" s="10">
        <v>4.5504486222225999</v>
      </c>
    </row>
    <row r="13" spans="1:6" x14ac:dyDescent="0.2">
      <c r="A13" s="9" t="s">
        <v>274</v>
      </c>
      <c r="B13" s="9" t="s">
        <v>1036</v>
      </c>
      <c r="C13" s="9" t="s">
        <v>120</v>
      </c>
      <c r="D13" s="9">
        <v>350</v>
      </c>
      <c r="E13" s="10">
        <v>3609.788</v>
      </c>
      <c r="F13" s="10">
        <v>4.12046588246164</v>
      </c>
    </row>
    <row r="14" spans="1:6" x14ac:dyDescent="0.2">
      <c r="A14" s="9" t="s">
        <v>275</v>
      </c>
      <c r="B14" s="9" t="s">
        <v>926</v>
      </c>
      <c r="C14" s="9" t="s">
        <v>112</v>
      </c>
      <c r="D14" s="9">
        <v>350</v>
      </c>
      <c r="E14" s="10">
        <v>3508.4524999999999</v>
      </c>
      <c r="F14" s="10">
        <v>4.0047944163167601</v>
      </c>
    </row>
    <row r="15" spans="1:6" x14ac:dyDescent="0.2">
      <c r="A15" s="9" t="s">
        <v>276</v>
      </c>
      <c r="B15" s="9" t="s">
        <v>986</v>
      </c>
      <c r="C15" s="9" t="s">
        <v>118</v>
      </c>
      <c r="D15" s="9">
        <v>350</v>
      </c>
      <c r="E15" s="10">
        <v>3493.4375</v>
      </c>
      <c r="F15" s="10">
        <v>3.9876552393830602</v>
      </c>
    </row>
    <row r="16" spans="1:6" x14ac:dyDescent="0.2">
      <c r="A16" s="9" t="s">
        <v>160</v>
      </c>
      <c r="B16" s="9" t="s">
        <v>917</v>
      </c>
      <c r="C16" s="9" t="s">
        <v>161</v>
      </c>
      <c r="D16" s="9">
        <v>350</v>
      </c>
      <c r="E16" s="10">
        <v>3471.3910000000001</v>
      </c>
      <c r="F16" s="10">
        <v>3.9624898138573199</v>
      </c>
    </row>
    <row r="17" spans="1:6" x14ac:dyDescent="0.2">
      <c r="A17" s="9" t="s">
        <v>119</v>
      </c>
      <c r="B17" s="9" t="s">
        <v>1037</v>
      </c>
      <c r="C17" s="9" t="s">
        <v>120</v>
      </c>
      <c r="D17" s="9">
        <v>300</v>
      </c>
      <c r="E17" s="10">
        <v>3095.9760000000001</v>
      </c>
      <c r="F17" s="10">
        <v>3.53396473170171</v>
      </c>
    </row>
    <row r="18" spans="1:6" x14ac:dyDescent="0.2">
      <c r="A18" s="9" t="s">
        <v>277</v>
      </c>
      <c r="B18" s="9" t="s">
        <v>906</v>
      </c>
      <c r="C18" s="9" t="s">
        <v>108</v>
      </c>
      <c r="D18" s="9">
        <v>250</v>
      </c>
      <c r="E18" s="10">
        <v>2617.1525000000001</v>
      </c>
      <c r="F18" s="10">
        <v>2.98740191541697</v>
      </c>
    </row>
    <row r="19" spans="1:6" x14ac:dyDescent="0.2">
      <c r="A19" s="9" t="s">
        <v>278</v>
      </c>
      <c r="B19" s="9" t="s">
        <v>788</v>
      </c>
      <c r="C19" s="9" t="s">
        <v>123</v>
      </c>
      <c r="D19" s="9">
        <v>250</v>
      </c>
      <c r="E19" s="10">
        <v>2463.5275000000001</v>
      </c>
      <c r="F19" s="10">
        <v>2.8120435366996701</v>
      </c>
    </row>
    <row r="20" spans="1:6" x14ac:dyDescent="0.2">
      <c r="A20" s="9" t="s">
        <v>279</v>
      </c>
      <c r="B20" s="9" t="s">
        <v>845</v>
      </c>
      <c r="C20" s="9" t="s">
        <v>180</v>
      </c>
      <c r="D20" s="9">
        <v>230</v>
      </c>
      <c r="E20" s="10">
        <v>2270.9050000000002</v>
      </c>
      <c r="F20" s="10">
        <v>2.59217066897323</v>
      </c>
    </row>
    <row r="21" spans="1:6" x14ac:dyDescent="0.2">
      <c r="A21" s="9" t="s">
        <v>280</v>
      </c>
      <c r="B21" s="9" t="s">
        <v>912</v>
      </c>
      <c r="C21" s="9" t="s">
        <v>281</v>
      </c>
      <c r="D21" s="9">
        <v>200</v>
      </c>
      <c r="E21" s="10">
        <v>1988.8140000000001</v>
      </c>
      <c r="F21" s="10">
        <v>2.2701721634517198</v>
      </c>
    </row>
    <row r="22" spans="1:6" x14ac:dyDescent="0.2">
      <c r="A22" s="9" t="s">
        <v>156</v>
      </c>
      <c r="B22" s="9" t="s">
        <v>764</v>
      </c>
      <c r="C22" s="9" t="s">
        <v>157</v>
      </c>
      <c r="D22" s="9">
        <v>185</v>
      </c>
      <c r="E22" s="10">
        <v>1858.80045</v>
      </c>
      <c r="F22" s="10">
        <v>2.1217655542456599</v>
      </c>
    </row>
    <row r="23" spans="1:6" x14ac:dyDescent="0.2">
      <c r="A23" s="9" t="s">
        <v>282</v>
      </c>
      <c r="B23" s="9" t="s">
        <v>851</v>
      </c>
      <c r="C23" s="9" t="s">
        <v>283</v>
      </c>
      <c r="D23" s="9">
        <v>160</v>
      </c>
      <c r="E23" s="10">
        <v>1680.1872000000001</v>
      </c>
      <c r="F23" s="10">
        <v>1.9178838296733101</v>
      </c>
    </row>
    <row r="24" spans="1:6" x14ac:dyDescent="0.2">
      <c r="A24" s="9" t="s">
        <v>284</v>
      </c>
      <c r="B24" s="9" t="s">
        <v>925</v>
      </c>
      <c r="C24" s="9" t="s">
        <v>118</v>
      </c>
      <c r="D24" s="9">
        <v>150</v>
      </c>
      <c r="E24" s="10">
        <v>1522.8795</v>
      </c>
      <c r="F24" s="10">
        <v>1.7383217581891901</v>
      </c>
    </row>
    <row r="25" spans="1:6" x14ac:dyDescent="0.2">
      <c r="A25" s="9" t="s">
        <v>175</v>
      </c>
      <c r="B25" s="9" t="s">
        <v>849</v>
      </c>
      <c r="C25" s="9" t="s">
        <v>118</v>
      </c>
      <c r="D25" s="9">
        <v>150</v>
      </c>
      <c r="E25" s="10">
        <v>1500.4395</v>
      </c>
      <c r="F25" s="10">
        <v>1.7127071640904701</v>
      </c>
    </row>
    <row r="26" spans="1:6" x14ac:dyDescent="0.2">
      <c r="A26" s="9" t="s">
        <v>285</v>
      </c>
      <c r="B26" s="9" t="s">
        <v>840</v>
      </c>
      <c r="C26" s="9" t="s">
        <v>180</v>
      </c>
      <c r="D26" s="9">
        <v>150</v>
      </c>
      <c r="E26" s="10">
        <v>1464.4590000000001</v>
      </c>
      <c r="F26" s="10">
        <v>1.67163649105263</v>
      </c>
    </row>
    <row r="27" spans="1:6" x14ac:dyDescent="0.2">
      <c r="A27" s="9" t="s">
        <v>286</v>
      </c>
      <c r="B27" s="9" t="s">
        <v>855</v>
      </c>
      <c r="C27" s="9" t="s">
        <v>283</v>
      </c>
      <c r="D27" s="9">
        <v>100</v>
      </c>
      <c r="E27" s="10">
        <v>1024.79</v>
      </c>
      <c r="F27" s="10">
        <v>1.1697673746180799</v>
      </c>
    </row>
    <row r="28" spans="1:6" x14ac:dyDescent="0.2">
      <c r="A28" s="9" t="s">
        <v>287</v>
      </c>
      <c r="B28" s="9" t="s">
        <v>768</v>
      </c>
      <c r="C28" s="9" t="s">
        <v>118</v>
      </c>
      <c r="D28" s="9">
        <v>10</v>
      </c>
      <c r="E28" s="10">
        <v>994.86900000000003</v>
      </c>
      <c r="F28" s="10">
        <v>1.13561344101613</v>
      </c>
    </row>
    <row r="29" spans="1:6" x14ac:dyDescent="0.2">
      <c r="A29" s="9" t="s">
        <v>265</v>
      </c>
      <c r="B29" s="9" t="s">
        <v>990</v>
      </c>
      <c r="C29" s="9" t="s">
        <v>178</v>
      </c>
      <c r="D29" s="9">
        <v>100</v>
      </c>
      <c r="E29" s="10">
        <v>987.88800000000003</v>
      </c>
      <c r="F29" s="10">
        <v>1.1276448366755201</v>
      </c>
    </row>
    <row r="30" spans="1:6" x14ac:dyDescent="0.2">
      <c r="A30" s="9" t="s">
        <v>288</v>
      </c>
      <c r="B30" s="9" t="s">
        <v>844</v>
      </c>
      <c r="C30" s="9" t="s">
        <v>283</v>
      </c>
      <c r="D30" s="9">
        <v>100</v>
      </c>
      <c r="E30" s="10">
        <v>968.72500000000002</v>
      </c>
      <c r="F30" s="10">
        <v>1.1057708408326601</v>
      </c>
    </row>
    <row r="31" spans="1:6" x14ac:dyDescent="0.2">
      <c r="A31" s="9" t="s">
        <v>289</v>
      </c>
      <c r="B31" s="9" t="s">
        <v>720</v>
      </c>
      <c r="C31" s="9" t="s">
        <v>130</v>
      </c>
      <c r="D31" s="9">
        <v>90</v>
      </c>
      <c r="E31" s="10">
        <v>897.43140000000005</v>
      </c>
      <c r="F31" s="10">
        <v>1.02439131205206</v>
      </c>
    </row>
    <row r="32" spans="1:6" x14ac:dyDescent="0.2">
      <c r="A32" s="9" t="s">
        <v>290</v>
      </c>
      <c r="B32" s="9" t="s">
        <v>900</v>
      </c>
      <c r="C32" s="9" t="s">
        <v>161</v>
      </c>
      <c r="D32" s="9">
        <v>70</v>
      </c>
      <c r="E32" s="10">
        <v>715.31039999999996</v>
      </c>
      <c r="F32" s="10">
        <v>0.81650559494629305</v>
      </c>
    </row>
    <row r="33" spans="1:10" x14ac:dyDescent="0.2">
      <c r="A33" s="9" t="s">
        <v>154</v>
      </c>
      <c r="B33" s="9" t="s">
        <v>1038</v>
      </c>
      <c r="C33" s="9" t="s">
        <v>118</v>
      </c>
      <c r="D33" s="9">
        <v>30</v>
      </c>
      <c r="E33" s="10">
        <v>291.68849999999998</v>
      </c>
      <c r="F33" s="10">
        <v>0.33295376696814599</v>
      </c>
    </row>
    <row r="34" spans="1:10" x14ac:dyDescent="0.2">
      <c r="A34" s="9" t="s">
        <v>109</v>
      </c>
      <c r="B34" s="9" t="s">
        <v>1039</v>
      </c>
      <c r="C34" s="9" t="s">
        <v>110</v>
      </c>
      <c r="D34" s="9">
        <v>15</v>
      </c>
      <c r="E34" s="10">
        <v>147.27029999999999</v>
      </c>
      <c r="F34" s="10">
        <v>0.16810467724140299</v>
      </c>
    </row>
    <row r="35" spans="1:10" x14ac:dyDescent="0.2">
      <c r="A35" s="8" t="s">
        <v>105</v>
      </c>
      <c r="B35" s="9"/>
      <c r="C35" s="9"/>
      <c r="D35" s="9"/>
      <c r="E35" s="12">
        <f>SUM(E8:E34)</f>
        <v>65957.725050000008</v>
      </c>
      <c r="F35" s="12">
        <f>SUM(F8:F34)</f>
        <v>75.288785865904131</v>
      </c>
    </row>
    <row r="36" spans="1:10" x14ac:dyDescent="0.2">
      <c r="A36" s="9"/>
      <c r="B36" s="9"/>
      <c r="C36" s="9"/>
      <c r="D36" s="9"/>
      <c r="E36" s="10"/>
      <c r="F36" s="10"/>
    </row>
    <row r="37" spans="1:10" x14ac:dyDescent="0.2">
      <c r="A37" s="8" t="s">
        <v>128</v>
      </c>
      <c r="B37" s="9"/>
      <c r="C37" s="9"/>
      <c r="D37" s="9"/>
      <c r="E37" s="10"/>
      <c r="F37" s="10"/>
    </row>
    <row r="38" spans="1:10" x14ac:dyDescent="0.2">
      <c r="A38" s="9" t="s">
        <v>291</v>
      </c>
      <c r="B38" s="9" t="s">
        <v>876</v>
      </c>
      <c r="C38" s="9" t="s">
        <v>292</v>
      </c>
      <c r="D38" s="9">
        <v>370</v>
      </c>
      <c r="E38" s="10">
        <v>3590.221</v>
      </c>
      <c r="F38" s="10">
        <v>4.0981307326073697</v>
      </c>
    </row>
    <row r="39" spans="1:10" x14ac:dyDescent="0.2">
      <c r="A39" s="9" t="s">
        <v>293</v>
      </c>
      <c r="B39" s="9" t="s">
        <v>971</v>
      </c>
      <c r="C39" s="9" t="s">
        <v>294</v>
      </c>
      <c r="D39" s="9">
        <v>250</v>
      </c>
      <c r="E39" s="10">
        <v>2626.7019168000002</v>
      </c>
      <c r="F39" s="10">
        <v>2.99830229131766</v>
      </c>
    </row>
    <row r="40" spans="1:10" x14ac:dyDescent="0.2">
      <c r="A40" s="9" t="s">
        <v>297</v>
      </c>
      <c r="B40" s="9" t="s">
        <v>969</v>
      </c>
      <c r="C40" s="9" t="s">
        <v>298</v>
      </c>
      <c r="D40" s="9">
        <v>250</v>
      </c>
      <c r="E40" s="10">
        <v>2289.7424999999998</v>
      </c>
      <c r="F40" s="10">
        <v>2.61367311622522</v>
      </c>
    </row>
    <row r="41" spans="1:10" x14ac:dyDescent="0.2">
      <c r="A41" s="9" t="s">
        <v>299</v>
      </c>
      <c r="B41" s="9" t="s">
        <v>818</v>
      </c>
      <c r="C41" s="9" t="s">
        <v>180</v>
      </c>
      <c r="D41" s="9">
        <v>200</v>
      </c>
      <c r="E41" s="10">
        <v>2098.8000000000002</v>
      </c>
      <c r="F41" s="10">
        <v>2.3957179186452202</v>
      </c>
    </row>
    <row r="42" spans="1:10" x14ac:dyDescent="0.2">
      <c r="A42" s="9" t="s">
        <v>295</v>
      </c>
      <c r="B42" s="9" t="s">
        <v>967</v>
      </c>
      <c r="C42" s="9" t="s">
        <v>130</v>
      </c>
      <c r="D42" s="9">
        <v>210</v>
      </c>
      <c r="E42" s="10">
        <v>2065.0034999999998</v>
      </c>
      <c r="F42" s="10">
        <v>2.35714021679774</v>
      </c>
    </row>
    <row r="43" spans="1:10" x14ac:dyDescent="0.2">
      <c r="A43" s="9" t="s">
        <v>131</v>
      </c>
      <c r="B43" s="9" t="s">
        <v>836</v>
      </c>
      <c r="C43" s="9" t="s">
        <v>114</v>
      </c>
      <c r="D43" s="9">
        <v>15</v>
      </c>
      <c r="E43" s="10">
        <v>1670.865</v>
      </c>
      <c r="F43" s="10">
        <v>1.90724281500722</v>
      </c>
    </row>
    <row r="44" spans="1:10" x14ac:dyDescent="0.2">
      <c r="A44" s="9" t="s">
        <v>296</v>
      </c>
      <c r="B44" s="9" t="s">
        <v>968</v>
      </c>
      <c r="C44" s="9" t="s">
        <v>294</v>
      </c>
      <c r="D44" s="9">
        <v>130</v>
      </c>
      <c r="E44" s="10">
        <v>1377.9090000000001</v>
      </c>
      <c r="F44" s="10">
        <v>1.57284223440181</v>
      </c>
    </row>
    <row r="45" spans="1:10" x14ac:dyDescent="0.2">
      <c r="A45" s="9" t="s">
        <v>300</v>
      </c>
      <c r="B45" s="9" t="s">
        <v>883</v>
      </c>
      <c r="C45" s="9" t="s">
        <v>301</v>
      </c>
      <c r="D45" s="9">
        <v>70</v>
      </c>
      <c r="E45" s="10">
        <v>693.60410000000002</v>
      </c>
      <c r="F45" s="10">
        <v>0.79172849762521003</v>
      </c>
    </row>
    <row r="46" spans="1:10" x14ac:dyDescent="0.2">
      <c r="A46" s="8" t="s">
        <v>105</v>
      </c>
      <c r="B46" s="9"/>
      <c r="C46" s="9"/>
      <c r="D46" s="9"/>
      <c r="E46" s="12">
        <f>SUM(E38:E45)</f>
        <v>16412.847016799999</v>
      </c>
      <c r="F46" s="12">
        <f>SUM(F38:F45)</f>
        <v>18.734777822627454</v>
      </c>
      <c r="I46" s="2"/>
      <c r="J46" s="2"/>
    </row>
    <row r="47" spans="1:10" x14ac:dyDescent="0.2">
      <c r="A47" s="9"/>
      <c r="B47" s="9"/>
      <c r="C47" s="9"/>
      <c r="D47" s="9"/>
      <c r="E47" s="10"/>
      <c r="F47" s="10"/>
    </row>
    <row r="48" spans="1:10" x14ac:dyDescent="0.2">
      <c r="A48" s="8" t="s">
        <v>169</v>
      </c>
      <c r="B48" s="9"/>
      <c r="C48" s="9"/>
      <c r="D48" s="9"/>
      <c r="E48" s="10"/>
      <c r="F48" s="10"/>
    </row>
    <row r="49" spans="1:10" x14ac:dyDescent="0.2">
      <c r="A49" s="9" t="s">
        <v>206</v>
      </c>
      <c r="B49" s="9" t="s">
        <v>747</v>
      </c>
      <c r="C49" s="9" t="s">
        <v>199</v>
      </c>
      <c r="D49" s="9">
        <v>40</v>
      </c>
      <c r="E49" s="10">
        <v>199.3586</v>
      </c>
      <c r="F49" s="10">
        <v>0.22756192598438399</v>
      </c>
    </row>
    <row r="50" spans="1:10" x14ac:dyDescent="0.2">
      <c r="A50" s="8" t="s">
        <v>105</v>
      </c>
      <c r="B50" s="9"/>
      <c r="C50" s="9"/>
      <c r="D50" s="9"/>
      <c r="E50" s="12">
        <f>SUM(E49:E49)</f>
        <v>199.3586</v>
      </c>
      <c r="F50" s="12">
        <f>SUM(F49:F49)</f>
        <v>0.22756192598438399</v>
      </c>
      <c r="I50" s="2"/>
      <c r="J50" s="2"/>
    </row>
    <row r="51" spans="1:10" x14ac:dyDescent="0.2">
      <c r="A51" s="9"/>
      <c r="B51" s="9"/>
      <c r="C51" s="9"/>
      <c r="D51" s="9"/>
      <c r="E51" s="10"/>
      <c r="F51" s="10"/>
    </row>
    <row r="52" spans="1:10" x14ac:dyDescent="0.2">
      <c r="A52" s="8" t="s">
        <v>105</v>
      </c>
      <c r="B52" s="9"/>
      <c r="C52" s="9"/>
      <c r="D52" s="9"/>
      <c r="E52" s="12">
        <v>82569.930666800006</v>
      </c>
      <c r="F52" s="12">
        <v>94.251125614515971</v>
      </c>
      <c r="I52" s="2"/>
      <c r="J52" s="2"/>
    </row>
    <row r="53" spans="1:10" x14ac:dyDescent="0.2">
      <c r="A53" s="9"/>
      <c r="B53" s="9"/>
      <c r="C53" s="9"/>
      <c r="D53" s="9"/>
      <c r="E53" s="10"/>
      <c r="F53" s="10"/>
    </row>
    <row r="54" spans="1:10" x14ac:dyDescent="0.2">
      <c r="A54" s="8" t="s">
        <v>138</v>
      </c>
      <c r="B54" s="9"/>
      <c r="C54" s="9"/>
      <c r="D54" s="9"/>
      <c r="E54" s="12">
        <v>5036.3772227999998</v>
      </c>
      <c r="F54" s="12">
        <v>5.75</v>
      </c>
      <c r="I54" s="2"/>
      <c r="J54" s="2"/>
    </row>
    <row r="55" spans="1:10" x14ac:dyDescent="0.2">
      <c r="A55" s="9"/>
      <c r="B55" s="9"/>
      <c r="C55" s="9"/>
      <c r="D55" s="9"/>
      <c r="E55" s="10"/>
      <c r="F55" s="10"/>
    </row>
    <row r="56" spans="1:10" x14ac:dyDescent="0.2">
      <c r="A56" s="13" t="s">
        <v>139</v>
      </c>
      <c r="B56" s="6"/>
      <c r="C56" s="6"/>
      <c r="D56" s="6"/>
      <c r="E56" s="14">
        <v>87606.307222799995</v>
      </c>
      <c r="F56" s="14">
        <f xml:space="preserve"> ROUND(SUM(F52:F55),2)</f>
        <v>100</v>
      </c>
      <c r="I56" s="2"/>
      <c r="J56" s="2"/>
    </row>
    <row r="57" spans="1:10" x14ac:dyDescent="0.2">
      <c r="A57" s="1" t="s">
        <v>171</v>
      </c>
    </row>
    <row r="59" spans="1:10" x14ac:dyDescent="0.2">
      <c r="A59" s="1" t="s">
        <v>142</v>
      </c>
    </row>
    <row r="60" spans="1:10" x14ac:dyDescent="0.2">
      <c r="A60" s="1" t="s">
        <v>143</v>
      </c>
    </row>
    <row r="61" spans="1:10" x14ac:dyDescent="0.2">
      <c r="A61" s="1" t="s">
        <v>144</v>
      </c>
    </row>
    <row r="62" spans="1:10" x14ac:dyDescent="0.2">
      <c r="A62" s="3" t="s">
        <v>672</v>
      </c>
      <c r="D62" s="16">
        <v>59.799900000000001</v>
      </c>
    </row>
    <row r="63" spans="1:10" x14ac:dyDescent="0.2">
      <c r="A63" s="3" t="s">
        <v>671</v>
      </c>
      <c r="D63" s="16">
        <v>62.055999999999997</v>
      </c>
    </row>
    <row r="64" spans="1:10" x14ac:dyDescent="0.2">
      <c r="A64" s="3" t="s">
        <v>659</v>
      </c>
      <c r="D64" s="16">
        <v>18.986599999999999</v>
      </c>
    </row>
    <row r="65" spans="1:4" x14ac:dyDescent="0.2">
      <c r="A65" s="3" t="s">
        <v>652</v>
      </c>
      <c r="D65" s="16">
        <v>16.057600000000001</v>
      </c>
    </row>
    <row r="66" spans="1:4" x14ac:dyDescent="0.2">
      <c r="A66" s="3" t="s">
        <v>653</v>
      </c>
      <c r="D66" s="16">
        <v>13.645</v>
      </c>
    </row>
    <row r="67" spans="1:4" x14ac:dyDescent="0.2">
      <c r="A67" s="3" t="s">
        <v>657</v>
      </c>
      <c r="D67" s="16">
        <v>13.983599999999999</v>
      </c>
    </row>
    <row r="68" spans="1:4" x14ac:dyDescent="0.2">
      <c r="A68" s="3" t="s">
        <v>656</v>
      </c>
      <c r="D68" s="16">
        <v>18.117699999999999</v>
      </c>
    </row>
    <row r="69" spans="1:4" x14ac:dyDescent="0.2">
      <c r="A69" s="3" t="s">
        <v>658</v>
      </c>
      <c r="D69" s="16">
        <v>14.891299999999999</v>
      </c>
    </row>
    <row r="70" spans="1:4" x14ac:dyDescent="0.2">
      <c r="A70" s="3" t="s">
        <v>654</v>
      </c>
      <c r="D70" s="16">
        <v>16.815300000000001</v>
      </c>
    </row>
    <row r="71" spans="1:4" x14ac:dyDescent="0.2">
      <c r="A71" s="3" t="s">
        <v>655</v>
      </c>
      <c r="D71" s="16">
        <v>14.302899999999999</v>
      </c>
    </row>
    <row r="73" spans="1:4" x14ac:dyDescent="0.2">
      <c r="A73" s="1" t="s">
        <v>145</v>
      </c>
    </row>
    <row r="74" spans="1:4" x14ac:dyDescent="0.2">
      <c r="A74" s="3" t="s">
        <v>672</v>
      </c>
      <c r="D74" s="16">
        <v>61.107599999999998</v>
      </c>
    </row>
    <row r="75" spans="1:4" x14ac:dyDescent="0.2">
      <c r="A75" s="3" t="s">
        <v>671</v>
      </c>
      <c r="D75" s="16">
        <v>63.597099999999998</v>
      </c>
    </row>
    <row r="76" spans="1:4" x14ac:dyDescent="0.2">
      <c r="A76" s="3" t="s">
        <v>659</v>
      </c>
      <c r="D76" s="16">
        <v>18.106999999999999</v>
      </c>
    </row>
    <row r="77" spans="1:4" x14ac:dyDescent="0.2">
      <c r="A77" s="3" t="s">
        <v>652</v>
      </c>
      <c r="D77" s="16">
        <v>15.8026</v>
      </c>
    </row>
    <row r="78" spans="1:4" x14ac:dyDescent="0.2">
      <c r="A78" s="3" t="s">
        <v>653</v>
      </c>
      <c r="D78" s="16">
        <v>13.3878</v>
      </c>
    </row>
    <row r="79" spans="1:4" x14ac:dyDescent="0.2">
      <c r="A79" s="3" t="s">
        <v>657</v>
      </c>
      <c r="D79" s="16">
        <v>13.7385</v>
      </c>
    </row>
    <row r="80" spans="1:4" x14ac:dyDescent="0.2">
      <c r="A80" s="3" t="s">
        <v>656</v>
      </c>
      <c r="D80" s="16">
        <v>17.1616</v>
      </c>
    </row>
    <row r="81" spans="1:4" x14ac:dyDescent="0.2">
      <c r="A81" s="3" t="s">
        <v>658</v>
      </c>
      <c r="D81" s="16">
        <v>14.7156</v>
      </c>
    </row>
    <row r="82" spans="1:4" x14ac:dyDescent="0.2">
      <c r="A82" s="3" t="s">
        <v>654</v>
      </c>
      <c r="D82" s="16">
        <v>16.6264</v>
      </c>
    </row>
    <row r="83" spans="1:4" x14ac:dyDescent="0.2">
      <c r="A83" s="3" t="s">
        <v>655</v>
      </c>
      <c r="D83" s="16">
        <v>14.1021</v>
      </c>
    </row>
    <row r="85" spans="1:4" x14ac:dyDescent="0.2">
      <c r="A85" s="1" t="s">
        <v>146</v>
      </c>
      <c r="D85" s="17"/>
    </row>
    <row r="86" spans="1:4" x14ac:dyDescent="0.2">
      <c r="A86" s="19" t="s">
        <v>628</v>
      </c>
      <c r="B86" s="20"/>
      <c r="C86" s="32" t="s">
        <v>629</v>
      </c>
      <c r="D86" s="33"/>
    </row>
    <row r="87" spans="1:4" x14ac:dyDescent="0.2">
      <c r="A87" s="34"/>
      <c r="B87" s="35"/>
      <c r="C87" s="21" t="s">
        <v>630</v>
      </c>
      <c r="D87" s="21" t="s">
        <v>631</v>
      </c>
    </row>
    <row r="88" spans="1:4" x14ac:dyDescent="0.2">
      <c r="A88" s="22" t="s">
        <v>656</v>
      </c>
      <c r="B88" s="23"/>
      <c r="C88" s="24">
        <v>0.97505777700000007</v>
      </c>
      <c r="D88" s="24">
        <v>0.90337258800000009</v>
      </c>
    </row>
    <row r="89" spans="1:4" x14ac:dyDescent="0.2">
      <c r="A89" s="22" t="s">
        <v>652</v>
      </c>
      <c r="B89" s="23"/>
      <c r="C89" s="24">
        <v>0.43316478000000003</v>
      </c>
      <c r="D89" s="24">
        <v>0.40128468099999998</v>
      </c>
    </row>
    <row r="90" spans="1:4" x14ac:dyDescent="0.2">
      <c r="A90" s="22" t="s">
        <v>653</v>
      </c>
      <c r="B90" s="23"/>
      <c r="C90" s="24">
        <v>0.39724576100000003</v>
      </c>
      <c r="D90" s="24">
        <v>0.36804068400000001</v>
      </c>
    </row>
    <row r="91" spans="1:4" x14ac:dyDescent="0.2">
      <c r="A91" s="22" t="s">
        <v>657</v>
      </c>
      <c r="B91" s="23"/>
      <c r="C91" s="24">
        <v>0.39724576100000003</v>
      </c>
      <c r="D91" s="24">
        <v>0.36804068400000001</v>
      </c>
    </row>
    <row r="92" spans="1:4" x14ac:dyDescent="0.2">
      <c r="A92" s="22" t="s">
        <v>654</v>
      </c>
      <c r="B92" s="23"/>
      <c r="C92" s="24">
        <v>0.43316478000000003</v>
      </c>
      <c r="D92" s="24">
        <v>0.40128468099999998</v>
      </c>
    </row>
    <row r="93" spans="1:4" x14ac:dyDescent="0.2">
      <c r="A93" s="22" t="s">
        <v>655</v>
      </c>
      <c r="B93" s="23"/>
      <c r="C93" s="24">
        <v>0.39724576100000003</v>
      </c>
      <c r="D93" s="24">
        <v>0.36804068400000001</v>
      </c>
    </row>
    <row r="94" spans="1:4" x14ac:dyDescent="0.2">
      <c r="A94" s="22" t="s">
        <v>658</v>
      </c>
      <c r="B94" s="23"/>
      <c r="C94" s="24">
        <v>0.39724576100000003</v>
      </c>
      <c r="D94" s="24">
        <v>0.36804068400000001</v>
      </c>
    </row>
    <row r="95" spans="1:4" x14ac:dyDescent="0.2">
      <c r="A95" s="22" t="s">
        <v>659</v>
      </c>
      <c r="B95" s="23"/>
      <c r="C95" s="24">
        <v>0.97505777700000007</v>
      </c>
      <c r="D95" s="24">
        <v>0.90337258800000009</v>
      </c>
    </row>
    <row r="97" spans="1:5" x14ac:dyDescent="0.2">
      <c r="A97" s="1" t="s">
        <v>148</v>
      </c>
      <c r="D97" s="18">
        <v>2.5937976470828392</v>
      </c>
      <c r="E97" s="2" t="s">
        <v>149</v>
      </c>
    </row>
  </sheetData>
  <sortState ref="A8:F34">
    <sortCondition descending="1" ref="E8:E34"/>
  </sortState>
  <mergeCells count="3">
    <mergeCell ref="A87:B87"/>
    <mergeCell ref="B1:E1"/>
    <mergeCell ref="C86:D8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/>
  </sheetViews>
  <sheetFormatPr defaultRowHeight="11.25" x14ac:dyDescent="0.2"/>
  <cols>
    <col min="1" max="1" width="27.5703125" style="3" customWidth="1"/>
    <col min="2" max="2" width="22.5703125" style="3" bestFit="1" customWidth="1"/>
    <col min="3" max="3" width="11.7109375" style="3" bestFit="1" customWidth="1"/>
    <col min="4" max="4" width="6.85546875" style="3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x14ac:dyDescent="0.2">
      <c r="B1" s="31" t="s">
        <v>270</v>
      </c>
      <c r="C1" s="31"/>
      <c r="D1" s="31"/>
      <c r="E1" s="31"/>
    </row>
    <row r="3" spans="1:10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132</v>
      </c>
      <c r="B5" s="9"/>
      <c r="C5" s="9"/>
      <c r="D5" s="9"/>
      <c r="E5" s="10"/>
      <c r="F5" s="10"/>
    </row>
    <row r="6" spans="1:10" x14ac:dyDescent="0.2">
      <c r="A6" s="9" t="s">
        <v>136</v>
      </c>
      <c r="B6" s="9" t="s">
        <v>137</v>
      </c>
      <c r="C6" s="9" t="s">
        <v>135</v>
      </c>
      <c r="D6" s="9">
        <v>2175000</v>
      </c>
      <c r="E6" s="10">
        <v>1942.1270999999999</v>
      </c>
      <c r="F6" s="10">
        <v>35.249466869956898</v>
      </c>
    </row>
    <row r="7" spans="1:10" x14ac:dyDescent="0.2">
      <c r="A7" s="9" t="s">
        <v>133</v>
      </c>
      <c r="B7" s="9" t="s">
        <v>134</v>
      </c>
      <c r="C7" s="9" t="s">
        <v>135</v>
      </c>
      <c r="D7" s="9">
        <v>1700000</v>
      </c>
      <c r="E7" s="10">
        <v>1631.4322</v>
      </c>
      <c r="F7" s="10">
        <v>29.610376830888601</v>
      </c>
    </row>
    <row r="8" spans="1:10" x14ac:dyDescent="0.2">
      <c r="A8" s="9" t="s">
        <v>267</v>
      </c>
      <c r="B8" s="9" t="s">
        <v>268</v>
      </c>
      <c r="C8" s="9" t="s">
        <v>135</v>
      </c>
      <c r="D8" s="9">
        <v>1600000</v>
      </c>
      <c r="E8" s="10">
        <v>1562.5136</v>
      </c>
      <c r="F8" s="10">
        <v>28.359509208772799</v>
      </c>
    </row>
    <row r="9" spans="1:10" x14ac:dyDescent="0.2">
      <c r="A9" s="8" t="s">
        <v>105</v>
      </c>
      <c r="B9" s="9"/>
      <c r="C9" s="9"/>
      <c r="D9" s="9"/>
      <c r="E9" s="12">
        <f>SUM(E6:E8)</f>
        <v>5136.0729000000001</v>
      </c>
      <c r="F9" s="12">
        <f>SUM(F6:F8)</f>
        <v>93.219352909618294</v>
      </c>
      <c r="I9" s="2"/>
      <c r="J9" s="2"/>
    </row>
    <row r="10" spans="1:10" x14ac:dyDescent="0.2">
      <c r="A10" s="9"/>
      <c r="B10" s="9"/>
      <c r="C10" s="9"/>
      <c r="D10" s="9"/>
      <c r="E10" s="10"/>
      <c r="F10" s="10"/>
    </row>
    <row r="11" spans="1:10" x14ac:dyDescent="0.2">
      <c r="A11" s="8" t="s">
        <v>105</v>
      </c>
      <c r="B11" s="9"/>
      <c r="C11" s="9"/>
      <c r="D11" s="9"/>
      <c r="E11" s="12">
        <v>5136.0729000000001</v>
      </c>
      <c r="F11" s="12">
        <v>93.219352909618294</v>
      </c>
      <c r="I11" s="2"/>
      <c r="J11" s="2"/>
    </row>
    <row r="12" spans="1:10" x14ac:dyDescent="0.2">
      <c r="A12" s="9"/>
      <c r="B12" s="9"/>
      <c r="C12" s="9"/>
      <c r="D12" s="9"/>
      <c r="E12" s="10"/>
      <c r="F12" s="10"/>
    </row>
    <row r="13" spans="1:10" x14ac:dyDescent="0.2">
      <c r="A13" s="8" t="s">
        <v>138</v>
      </c>
      <c r="B13" s="9"/>
      <c r="C13" s="9"/>
      <c r="D13" s="9"/>
      <c r="E13" s="12">
        <v>373.59375510000001</v>
      </c>
      <c r="F13" s="12">
        <v>6.78</v>
      </c>
      <c r="I13" s="2"/>
      <c r="J13" s="2"/>
    </row>
    <row r="14" spans="1:10" x14ac:dyDescent="0.2">
      <c r="A14" s="9"/>
      <c r="B14" s="9"/>
      <c r="C14" s="9"/>
      <c r="D14" s="9"/>
      <c r="E14" s="10"/>
      <c r="F14" s="10"/>
    </row>
    <row r="15" spans="1:10" x14ac:dyDescent="0.2">
      <c r="A15" s="13" t="s">
        <v>139</v>
      </c>
      <c r="B15" s="6"/>
      <c r="C15" s="6"/>
      <c r="D15" s="6"/>
      <c r="E15" s="14">
        <v>5509.6637551000003</v>
      </c>
      <c r="F15" s="14">
        <f xml:space="preserve"> ROUND(SUM(F11:F14),2)</f>
        <v>100</v>
      </c>
      <c r="I15" s="2"/>
      <c r="J15" s="2"/>
    </row>
    <row r="17" spans="1:4" x14ac:dyDescent="0.2">
      <c r="A17" s="1" t="s">
        <v>142</v>
      </c>
    </row>
    <row r="18" spans="1:4" x14ac:dyDescent="0.2">
      <c r="A18" s="1" t="s">
        <v>143</v>
      </c>
    </row>
    <row r="19" spans="1:4" x14ac:dyDescent="0.2">
      <c r="A19" s="1" t="s">
        <v>144</v>
      </c>
    </row>
    <row r="20" spans="1:4" x14ac:dyDescent="0.2">
      <c r="A20" s="3" t="s">
        <v>678</v>
      </c>
      <c r="D20" s="16">
        <v>24.8902</v>
      </c>
    </row>
    <row r="21" spans="1:4" x14ac:dyDescent="0.2">
      <c r="A21" s="3" t="s">
        <v>679</v>
      </c>
      <c r="D21" s="16">
        <v>58.9696</v>
      </c>
    </row>
    <row r="22" spans="1:4" x14ac:dyDescent="0.2">
      <c r="A22" s="3" t="s">
        <v>680</v>
      </c>
      <c r="D22" s="16">
        <v>25.581299999999999</v>
      </c>
    </row>
    <row r="23" spans="1:4" x14ac:dyDescent="0.2">
      <c r="A23" s="3" t="s">
        <v>681</v>
      </c>
      <c r="D23" s="16">
        <v>24.8902</v>
      </c>
    </row>
    <row r="24" spans="1:4" x14ac:dyDescent="0.2">
      <c r="A24" s="3" t="s">
        <v>682</v>
      </c>
      <c r="D24" s="16">
        <v>56.668500000000002</v>
      </c>
    </row>
    <row r="25" spans="1:4" x14ac:dyDescent="0.2">
      <c r="A25" s="3" t="s">
        <v>660</v>
      </c>
      <c r="D25" s="16">
        <v>11.4383</v>
      </c>
    </row>
    <row r="26" spans="1:4" x14ac:dyDescent="0.2">
      <c r="A26" s="3" t="s">
        <v>661</v>
      </c>
      <c r="D26" s="16">
        <v>12.087400000000001</v>
      </c>
    </row>
    <row r="28" spans="1:4" x14ac:dyDescent="0.2">
      <c r="A28" s="1" t="s">
        <v>145</v>
      </c>
    </row>
    <row r="29" spans="1:4" x14ac:dyDescent="0.2">
      <c r="A29" s="3" t="s">
        <v>661</v>
      </c>
      <c r="D29" s="16">
        <v>11.190200000000001</v>
      </c>
    </row>
    <row r="30" spans="1:4" x14ac:dyDescent="0.2">
      <c r="A30" s="3" t="s">
        <v>678</v>
      </c>
      <c r="D30" s="16">
        <v>23.791399999999999</v>
      </c>
    </row>
    <row r="31" spans="1:4" x14ac:dyDescent="0.2">
      <c r="A31" s="3" t="s">
        <v>682</v>
      </c>
      <c r="D31" s="16">
        <v>54.166800000000002</v>
      </c>
    </row>
    <row r="32" spans="1:4" x14ac:dyDescent="0.2">
      <c r="A32" s="3" t="s">
        <v>679</v>
      </c>
      <c r="D32" s="16">
        <v>56.679299999999998</v>
      </c>
    </row>
    <row r="33" spans="1:5" x14ac:dyDescent="0.2">
      <c r="A33" s="3" t="s">
        <v>680</v>
      </c>
      <c r="D33" s="16">
        <v>24.581199999999999</v>
      </c>
    </row>
    <row r="34" spans="1:5" x14ac:dyDescent="0.2">
      <c r="A34" s="3" t="s">
        <v>660</v>
      </c>
      <c r="D34" s="16">
        <v>10.5059</v>
      </c>
    </row>
    <row r="35" spans="1:5" x14ac:dyDescent="0.2">
      <c r="A35" s="3" t="s">
        <v>681</v>
      </c>
      <c r="D35" s="16">
        <v>23.791399999999999</v>
      </c>
    </row>
    <row r="37" spans="1:5" x14ac:dyDescent="0.2">
      <c r="A37" s="1" t="s">
        <v>146</v>
      </c>
      <c r="D37" s="17"/>
    </row>
    <row r="38" spans="1:5" x14ac:dyDescent="0.2">
      <c r="A38" s="19" t="s">
        <v>628</v>
      </c>
      <c r="B38" s="20"/>
      <c r="C38" s="32" t="s">
        <v>629</v>
      </c>
      <c r="D38" s="33"/>
    </row>
    <row r="39" spans="1:5" x14ac:dyDescent="0.2">
      <c r="A39" s="34"/>
      <c r="B39" s="35"/>
      <c r="C39" s="21" t="s">
        <v>630</v>
      </c>
      <c r="D39" s="21" t="s">
        <v>631</v>
      </c>
    </row>
    <row r="40" spans="1:5" x14ac:dyDescent="0.2">
      <c r="A40" s="22" t="s">
        <v>660</v>
      </c>
      <c r="B40" s="23"/>
      <c r="C40" s="24">
        <v>0.31418528369999998</v>
      </c>
      <c r="D40" s="24">
        <v>0.29108672280000003</v>
      </c>
    </row>
    <row r="41" spans="1:5" x14ac:dyDescent="0.2">
      <c r="A41" s="22" t="s">
        <v>661</v>
      </c>
      <c r="B41" s="23"/>
      <c r="C41" s="24">
        <v>0.31418528369999998</v>
      </c>
      <c r="D41" s="24">
        <v>0.29108672280000003</v>
      </c>
    </row>
    <row r="43" spans="1:5" x14ac:dyDescent="0.2">
      <c r="A43" s="1" t="s">
        <v>148</v>
      </c>
      <c r="D43" s="18">
        <v>12.321651694308946</v>
      </c>
      <c r="E43" s="2" t="s">
        <v>149</v>
      </c>
    </row>
  </sheetData>
  <mergeCells count="3">
    <mergeCell ref="B1:E1"/>
    <mergeCell ref="C38:D38"/>
    <mergeCell ref="A39:B3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/>
  </sheetViews>
  <sheetFormatPr defaultRowHeight="11.25" x14ac:dyDescent="0.2"/>
  <cols>
    <col min="1" max="1" width="38" style="3" customWidth="1"/>
    <col min="2" max="2" width="22.5703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0" x14ac:dyDescent="0.2">
      <c r="B1" s="31" t="s">
        <v>269</v>
      </c>
      <c r="C1" s="31"/>
      <c r="D1" s="31"/>
      <c r="E1" s="31"/>
    </row>
    <row r="3" spans="1:10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10" x14ac:dyDescent="0.2">
      <c r="A4" s="6"/>
      <c r="B4" s="6"/>
      <c r="C4" s="6"/>
      <c r="D4" s="6"/>
      <c r="E4" s="7"/>
      <c r="F4" s="7"/>
    </row>
    <row r="5" spans="1:10" x14ac:dyDescent="0.2">
      <c r="A5" s="8" t="s">
        <v>132</v>
      </c>
      <c r="B5" s="9"/>
      <c r="C5" s="9"/>
      <c r="D5" s="9"/>
      <c r="E5" s="10"/>
      <c r="F5" s="10"/>
    </row>
    <row r="6" spans="1:10" x14ac:dyDescent="0.2">
      <c r="A6" s="9" t="s">
        <v>136</v>
      </c>
      <c r="B6" s="9" t="s">
        <v>137</v>
      </c>
      <c r="C6" s="9" t="s">
        <v>135</v>
      </c>
      <c r="D6" s="9">
        <v>9425000</v>
      </c>
      <c r="E6" s="10">
        <v>8415.8840999999993</v>
      </c>
      <c r="F6" s="10">
        <v>33.083514001115603</v>
      </c>
    </row>
    <row r="7" spans="1:10" x14ac:dyDescent="0.2">
      <c r="A7" s="9" t="s">
        <v>267</v>
      </c>
      <c r="B7" s="9" t="s">
        <v>268</v>
      </c>
      <c r="C7" s="9" t="s">
        <v>135</v>
      </c>
      <c r="D7" s="9">
        <v>8400000</v>
      </c>
      <c r="E7" s="10">
        <v>8203.1964000000007</v>
      </c>
      <c r="F7" s="10">
        <v>32.247421628976703</v>
      </c>
    </row>
    <row r="8" spans="1:10" x14ac:dyDescent="0.2">
      <c r="A8" s="9" t="s">
        <v>133</v>
      </c>
      <c r="B8" s="9" t="s">
        <v>134</v>
      </c>
      <c r="C8" s="9" t="s">
        <v>135</v>
      </c>
      <c r="D8" s="9">
        <v>7800000</v>
      </c>
      <c r="E8" s="10">
        <v>7485.3948</v>
      </c>
      <c r="F8" s="10">
        <v>29.4256860868222</v>
      </c>
    </row>
    <row r="9" spans="1:10" x14ac:dyDescent="0.2">
      <c r="A9" s="8" t="s">
        <v>105</v>
      </c>
      <c r="B9" s="9"/>
      <c r="C9" s="9"/>
      <c r="D9" s="9"/>
      <c r="E9" s="12">
        <f>SUM(E6:E8)</f>
        <v>24104.475299999998</v>
      </c>
      <c r="F9" s="12">
        <f>SUM(F6:F8)</f>
        <v>94.756621716914509</v>
      </c>
      <c r="I9" s="2"/>
      <c r="J9" s="2"/>
    </row>
    <row r="10" spans="1:10" x14ac:dyDescent="0.2">
      <c r="A10" s="9"/>
      <c r="B10" s="9"/>
      <c r="C10" s="9"/>
      <c r="D10" s="9"/>
      <c r="E10" s="10"/>
      <c r="F10" s="10"/>
    </row>
    <row r="11" spans="1:10" x14ac:dyDescent="0.2">
      <c r="A11" s="8" t="s">
        <v>105</v>
      </c>
      <c r="B11" s="9"/>
      <c r="C11" s="9"/>
      <c r="D11" s="9"/>
      <c r="E11" s="12">
        <v>24104.475299999998</v>
      </c>
      <c r="F11" s="12">
        <v>94.756621716914509</v>
      </c>
      <c r="I11" s="2"/>
      <c r="J11" s="2"/>
    </row>
    <row r="12" spans="1:10" x14ac:dyDescent="0.2">
      <c r="A12" s="9"/>
      <c r="B12" s="9"/>
      <c r="C12" s="9"/>
      <c r="D12" s="9"/>
      <c r="E12" s="10"/>
      <c r="F12" s="10"/>
    </row>
    <row r="13" spans="1:10" x14ac:dyDescent="0.2">
      <c r="A13" s="8" t="s">
        <v>138</v>
      </c>
      <c r="B13" s="9"/>
      <c r="C13" s="9"/>
      <c r="D13" s="9"/>
      <c r="E13" s="12">
        <v>1333.8216861999999</v>
      </c>
      <c r="F13" s="12">
        <v>5.24</v>
      </c>
      <c r="I13" s="2"/>
      <c r="J13" s="2"/>
    </row>
    <row r="14" spans="1:10" x14ac:dyDescent="0.2">
      <c r="A14" s="9"/>
      <c r="B14" s="9"/>
      <c r="C14" s="9"/>
      <c r="D14" s="9"/>
      <c r="E14" s="10"/>
      <c r="F14" s="10"/>
    </row>
    <row r="15" spans="1:10" x14ac:dyDescent="0.2">
      <c r="A15" s="13" t="s">
        <v>139</v>
      </c>
      <c r="B15" s="6"/>
      <c r="C15" s="6"/>
      <c r="D15" s="6"/>
      <c r="E15" s="14">
        <v>25438.3016862</v>
      </c>
      <c r="F15" s="14">
        <f xml:space="preserve"> ROUND(SUM(F11:F14),2)</f>
        <v>100</v>
      </c>
      <c r="I15" s="2"/>
      <c r="J15" s="2"/>
    </row>
    <row r="17" spans="1:4" x14ac:dyDescent="0.2">
      <c r="A17" s="1" t="s">
        <v>142</v>
      </c>
    </row>
    <row r="18" spans="1:4" x14ac:dyDescent="0.2">
      <c r="A18" s="1" t="s">
        <v>143</v>
      </c>
    </row>
    <row r="19" spans="1:4" x14ac:dyDescent="0.2">
      <c r="A19" s="1" t="s">
        <v>144</v>
      </c>
    </row>
    <row r="20" spans="1:4" x14ac:dyDescent="0.2">
      <c r="A20" s="3" t="s">
        <v>676</v>
      </c>
      <c r="D20" s="16">
        <v>39.873699999999999</v>
      </c>
    </row>
    <row r="21" spans="1:4" x14ac:dyDescent="0.2">
      <c r="A21" s="3" t="s">
        <v>677</v>
      </c>
      <c r="D21" s="16">
        <v>41.809100000000001</v>
      </c>
    </row>
    <row r="22" spans="1:4" x14ac:dyDescent="0.2">
      <c r="A22" s="3" t="s">
        <v>662</v>
      </c>
      <c r="D22" s="16">
        <v>11.603199999999999</v>
      </c>
    </row>
    <row r="23" spans="1:4" x14ac:dyDescent="0.2">
      <c r="A23" s="3" t="s">
        <v>663</v>
      </c>
      <c r="D23" s="16">
        <v>12.2737</v>
      </c>
    </row>
    <row r="25" spans="1:4" x14ac:dyDescent="0.2">
      <c r="A25" s="1" t="s">
        <v>145</v>
      </c>
    </row>
    <row r="26" spans="1:4" x14ac:dyDescent="0.2">
      <c r="A26" s="3" t="s">
        <v>676</v>
      </c>
      <c r="D26" s="16">
        <v>38.038800000000002</v>
      </c>
    </row>
    <row r="27" spans="1:4" x14ac:dyDescent="0.2">
      <c r="A27" s="3" t="s">
        <v>677</v>
      </c>
      <c r="D27" s="16">
        <v>40.077500000000001</v>
      </c>
    </row>
    <row r="28" spans="1:4" x14ac:dyDescent="0.2">
      <c r="A28" s="3" t="s">
        <v>662</v>
      </c>
      <c r="D28" s="16">
        <v>10.642099999999999</v>
      </c>
    </row>
    <row r="29" spans="1:4" x14ac:dyDescent="0.2">
      <c r="A29" s="3" t="s">
        <v>663</v>
      </c>
      <c r="D29" s="16">
        <v>11.337199999999999</v>
      </c>
    </row>
    <row r="31" spans="1:4" x14ac:dyDescent="0.2">
      <c r="A31" s="1" t="s">
        <v>146</v>
      </c>
      <c r="D31" s="17"/>
    </row>
    <row r="32" spans="1:4" x14ac:dyDescent="0.2">
      <c r="A32" s="19" t="s">
        <v>628</v>
      </c>
      <c r="B32" s="20"/>
      <c r="C32" s="32" t="s">
        <v>629</v>
      </c>
      <c r="D32" s="33"/>
    </row>
    <row r="33" spans="1:5" x14ac:dyDescent="0.2">
      <c r="A33" s="34"/>
      <c r="B33" s="35"/>
      <c r="C33" s="21" t="s">
        <v>630</v>
      </c>
      <c r="D33" s="21" t="s">
        <v>631</v>
      </c>
    </row>
    <row r="34" spans="1:5" x14ac:dyDescent="0.2">
      <c r="A34" s="22" t="s">
        <v>662</v>
      </c>
      <c r="B34" s="23"/>
      <c r="C34" s="24">
        <v>0.31418528369999998</v>
      </c>
      <c r="D34" s="24">
        <v>0.29108672280000003</v>
      </c>
    </row>
    <row r="35" spans="1:5" x14ac:dyDescent="0.2">
      <c r="A35" s="22" t="s">
        <v>663</v>
      </c>
      <c r="B35" s="23"/>
      <c r="C35" s="24">
        <v>0.31418528369999998</v>
      </c>
      <c r="D35" s="24">
        <v>0.29108672280000003</v>
      </c>
    </row>
    <row r="37" spans="1:5" x14ac:dyDescent="0.2">
      <c r="A37" s="1" t="s">
        <v>148</v>
      </c>
      <c r="D37" s="18">
        <v>12.661125525285923</v>
      </c>
      <c r="E37" s="2" t="s">
        <v>149</v>
      </c>
    </row>
  </sheetData>
  <mergeCells count="3">
    <mergeCell ref="B1:E1"/>
    <mergeCell ref="C32:D32"/>
    <mergeCell ref="A33:B3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266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265</v>
      </c>
      <c r="B8" s="9" t="s">
        <v>990</v>
      </c>
      <c r="C8" s="9" t="s">
        <v>178</v>
      </c>
      <c r="D8" s="9">
        <v>46</v>
      </c>
      <c r="E8" s="10">
        <v>454.42847999999998</v>
      </c>
      <c r="F8" s="10">
        <v>9.7124736732368895</v>
      </c>
    </row>
    <row r="9" spans="1:6" x14ac:dyDescent="0.2">
      <c r="A9" s="9" t="s">
        <v>252</v>
      </c>
      <c r="B9" s="9" t="s">
        <v>993</v>
      </c>
      <c r="C9" s="9" t="s">
        <v>118</v>
      </c>
      <c r="D9" s="9">
        <v>45</v>
      </c>
      <c r="E9" s="10">
        <v>454.40325000000001</v>
      </c>
      <c r="F9" s="10">
        <v>9.7119344339031795</v>
      </c>
    </row>
    <row r="10" spans="1:6" x14ac:dyDescent="0.2">
      <c r="A10" s="9" t="s">
        <v>192</v>
      </c>
      <c r="B10" s="9" t="s">
        <v>930</v>
      </c>
      <c r="C10" s="9" t="s">
        <v>118</v>
      </c>
      <c r="D10" s="9">
        <v>46</v>
      </c>
      <c r="E10" s="10">
        <v>452.06040000000002</v>
      </c>
      <c r="F10" s="10">
        <v>9.6618608360834699</v>
      </c>
    </row>
    <row r="11" spans="1:6" x14ac:dyDescent="0.2">
      <c r="A11" s="9" t="s">
        <v>247</v>
      </c>
      <c r="B11" s="9" t="s">
        <v>864</v>
      </c>
      <c r="C11" s="9" t="s">
        <v>118</v>
      </c>
      <c r="D11" s="9">
        <v>45</v>
      </c>
      <c r="E11" s="10">
        <v>450.44144999999997</v>
      </c>
      <c r="F11" s="10">
        <v>9.6272591111799404</v>
      </c>
    </row>
    <row r="12" spans="1:6" x14ac:dyDescent="0.2">
      <c r="A12" s="9" t="s">
        <v>261</v>
      </c>
      <c r="B12" s="9" t="s">
        <v>988</v>
      </c>
      <c r="C12" s="9" t="s">
        <v>118</v>
      </c>
      <c r="D12" s="9">
        <v>45</v>
      </c>
      <c r="E12" s="10">
        <v>444.67919999999998</v>
      </c>
      <c r="F12" s="10">
        <v>9.5041028745294405</v>
      </c>
    </row>
    <row r="13" spans="1:6" x14ac:dyDescent="0.2">
      <c r="A13" s="9" t="s">
        <v>262</v>
      </c>
      <c r="B13" s="9" t="s">
        <v>921</v>
      </c>
      <c r="C13" s="9" t="s">
        <v>118</v>
      </c>
      <c r="D13" s="9">
        <v>45</v>
      </c>
      <c r="E13" s="10">
        <v>443.79090000000002</v>
      </c>
      <c r="F13" s="10">
        <v>9.4851172899024903</v>
      </c>
    </row>
    <row r="14" spans="1:6" x14ac:dyDescent="0.2">
      <c r="A14" s="9" t="s">
        <v>259</v>
      </c>
      <c r="B14" s="9" t="s">
        <v>1025</v>
      </c>
      <c r="C14" s="9" t="s">
        <v>178</v>
      </c>
      <c r="D14" s="9">
        <v>34</v>
      </c>
      <c r="E14" s="10">
        <v>339.72120000000001</v>
      </c>
      <c r="F14" s="10">
        <v>7.2608415987493702</v>
      </c>
    </row>
    <row r="15" spans="1:6" x14ac:dyDescent="0.2">
      <c r="A15" s="9" t="s">
        <v>256</v>
      </c>
      <c r="B15" s="9" t="s">
        <v>932</v>
      </c>
      <c r="C15" s="9" t="s">
        <v>118</v>
      </c>
      <c r="D15" s="9">
        <v>34</v>
      </c>
      <c r="E15" s="10">
        <v>336.88798000000003</v>
      </c>
      <c r="F15" s="10">
        <v>7.20028735122402</v>
      </c>
    </row>
    <row r="16" spans="1:6" x14ac:dyDescent="0.2">
      <c r="A16" s="9" t="s">
        <v>240</v>
      </c>
      <c r="B16" s="9" t="s">
        <v>867</v>
      </c>
      <c r="C16" s="9" t="s">
        <v>118</v>
      </c>
      <c r="D16" s="9">
        <v>28</v>
      </c>
      <c r="E16" s="10">
        <v>281.10599999999999</v>
      </c>
      <c r="F16" s="10">
        <v>6.0080623124433803</v>
      </c>
    </row>
    <row r="17" spans="1:10" x14ac:dyDescent="0.2">
      <c r="A17" s="9" t="s">
        <v>263</v>
      </c>
      <c r="B17" s="9" t="s">
        <v>994</v>
      </c>
      <c r="C17" s="9" t="s">
        <v>152</v>
      </c>
      <c r="D17" s="9">
        <v>20</v>
      </c>
      <c r="E17" s="10">
        <v>199.6874</v>
      </c>
      <c r="F17" s="10">
        <v>4.2679072741592403</v>
      </c>
    </row>
    <row r="18" spans="1:10" x14ac:dyDescent="0.2">
      <c r="A18" s="9" t="s">
        <v>255</v>
      </c>
      <c r="B18" s="9" t="s">
        <v>1040</v>
      </c>
      <c r="C18" s="9" t="s">
        <v>178</v>
      </c>
      <c r="D18" s="9">
        <v>20</v>
      </c>
      <c r="E18" s="10">
        <v>197.39259999999999</v>
      </c>
      <c r="F18" s="10">
        <v>4.2188606462160596</v>
      </c>
    </row>
    <row r="19" spans="1:10" x14ac:dyDescent="0.2">
      <c r="A19" s="9" t="s">
        <v>246</v>
      </c>
      <c r="B19" s="9" t="s">
        <v>1041</v>
      </c>
      <c r="C19" s="9" t="s">
        <v>118</v>
      </c>
      <c r="D19" s="9">
        <v>17</v>
      </c>
      <c r="E19" s="10">
        <v>133.37468999999999</v>
      </c>
      <c r="F19" s="10">
        <v>2.8506095509267602</v>
      </c>
    </row>
    <row r="20" spans="1:10" x14ac:dyDescent="0.2">
      <c r="A20" s="8" t="s">
        <v>105</v>
      </c>
      <c r="B20" s="9"/>
      <c r="C20" s="9"/>
      <c r="D20" s="9"/>
      <c r="E20" s="12">
        <f>SUM(E8:E19)</f>
        <v>4187.9735499999997</v>
      </c>
      <c r="F20" s="12">
        <f>SUM(F8:F19)</f>
        <v>89.509316952554244</v>
      </c>
    </row>
    <row r="21" spans="1:10" x14ac:dyDescent="0.2">
      <c r="A21" s="9"/>
      <c r="B21" s="9"/>
      <c r="C21" s="9"/>
      <c r="D21" s="9"/>
      <c r="E21" s="10"/>
      <c r="F21" s="10"/>
    </row>
    <row r="22" spans="1:10" x14ac:dyDescent="0.2">
      <c r="A22" s="8" t="s">
        <v>128</v>
      </c>
      <c r="B22" s="9"/>
      <c r="C22" s="9"/>
      <c r="D22" s="9"/>
      <c r="E22" s="10"/>
      <c r="F22" s="10"/>
    </row>
    <row r="23" spans="1:10" x14ac:dyDescent="0.2">
      <c r="A23" s="9" t="s">
        <v>241</v>
      </c>
      <c r="B23" s="9" t="s">
        <v>1032</v>
      </c>
      <c r="C23" s="9" t="s">
        <v>215</v>
      </c>
      <c r="D23" s="9">
        <v>45</v>
      </c>
      <c r="E23" s="10">
        <v>449.57339999999999</v>
      </c>
      <c r="F23" s="10">
        <v>9.6087063286341508</v>
      </c>
    </row>
    <row r="24" spans="1:10" x14ac:dyDescent="0.2">
      <c r="A24" s="8" t="s">
        <v>105</v>
      </c>
      <c r="B24" s="9"/>
      <c r="C24" s="9"/>
      <c r="D24" s="9"/>
      <c r="E24" s="12">
        <f>SUM(E23:E23)</f>
        <v>449.57339999999999</v>
      </c>
      <c r="F24" s="12">
        <f>SUM(F23:F23)</f>
        <v>9.6087063286341508</v>
      </c>
      <c r="I24" s="2"/>
      <c r="J24" s="2"/>
    </row>
    <row r="25" spans="1:10" x14ac:dyDescent="0.2">
      <c r="A25" s="9"/>
      <c r="B25" s="9"/>
      <c r="C25" s="9"/>
      <c r="D25" s="9"/>
      <c r="E25" s="10"/>
      <c r="F25" s="10"/>
    </row>
    <row r="26" spans="1:10" x14ac:dyDescent="0.2">
      <c r="A26" s="8" t="s">
        <v>105</v>
      </c>
      <c r="B26" s="9"/>
      <c r="C26" s="9"/>
      <c r="D26" s="9"/>
      <c r="E26" s="12">
        <v>4637.5469499999999</v>
      </c>
      <c r="F26" s="12">
        <v>99.1180232811884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138</v>
      </c>
      <c r="B28" s="9"/>
      <c r="C28" s="9"/>
      <c r="D28" s="9"/>
      <c r="E28" s="12">
        <v>41.262991300000003</v>
      </c>
      <c r="F28" s="12">
        <v>0.88</v>
      </c>
      <c r="I28" s="2"/>
      <c r="J28" s="2"/>
    </row>
    <row r="29" spans="1:10" x14ac:dyDescent="0.2">
      <c r="A29" s="9"/>
      <c r="B29" s="9"/>
      <c r="C29" s="9"/>
      <c r="D29" s="9"/>
      <c r="E29" s="10"/>
      <c r="F29" s="10"/>
    </row>
    <row r="30" spans="1:10" x14ac:dyDescent="0.2">
      <c r="A30" s="13" t="s">
        <v>139</v>
      </c>
      <c r="B30" s="6"/>
      <c r="C30" s="6"/>
      <c r="D30" s="6"/>
      <c r="E30" s="14">
        <v>4678.8129913000002</v>
      </c>
      <c r="F30" s="14">
        <f xml:space="preserve"> ROUND(SUM(F26:F29),2)</f>
        <v>100</v>
      </c>
      <c r="I30" s="2"/>
      <c r="J30" s="2"/>
    </row>
    <row r="32" spans="1:10" x14ac:dyDescent="0.2">
      <c r="A32" s="1" t="s">
        <v>142</v>
      </c>
    </row>
    <row r="33" spans="1:5" x14ac:dyDescent="0.2">
      <c r="A33" s="1" t="s">
        <v>143</v>
      </c>
    </row>
    <row r="34" spans="1:5" x14ac:dyDescent="0.2">
      <c r="A34" s="1" t="s">
        <v>144</v>
      </c>
    </row>
    <row r="36" spans="1:5" x14ac:dyDescent="0.2">
      <c r="A36" s="1" t="s">
        <v>145</v>
      </c>
    </row>
    <row r="37" spans="1:5" x14ac:dyDescent="0.2">
      <c r="A37" s="3" t="s">
        <v>672</v>
      </c>
      <c r="D37" s="16">
        <v>9.9626999999999999</v>
      </c>
    </row>
    <row r="38" spans="1:5" x14ac:dyDescent="0.2">
      <c r="A38" s="3" t="s">
        <v>671</v>
      </c>
      <c r="D38" s="16">
        <v>9.9686000000000003</v>
      </c>
    </row>
    <row r="39" spans="1:5" x14ac:dyDescent="0.2">
      <c r="A39" s="3" t="s">
        <v>643</v>
      </c>
      <c r="D39" s="16">
        <v>9.9626999999999999</v>
      </c>
    </row>
    <row r="40" spans="1:5" x14ac:dyDescent="0.2">
      <c r="A40" s="3" t="s">
        <v>653</v>
      </c>
      <c r="D40" s="16">
        <v>9.9626999999999999</v>
      </c>
    </row>
    <row r="41" spans="1:5" x14ac:dyDescent="0.2">
      <c r="A41" s="3" t="s">
        <v>655</v>
      </c>
      <c r="D41" s="16">
        <v>9.9686000000000003</v>
      </c>
    </row>
    <row r="43" spans="1:5" x14ac:dyDescent="0.2">
      <c r="A43" s="1" t="s">
        <v>146</v>
      </c>
      <c r="D43" s="17" t="s">
        <v>147</v>
      </c>
    </row>
    <row r="45" spans="1:5" x14ac:dyDescent="0.2">
      <c r="A45" s="1" t="s">
        <v>148</v>
      </c>
      <c r="D45" s="18">
        <v>2.8870404239400678</v>
      </c>
      <c r="E45" s="2" t="s">
        <v>149</v>
      </c>
    </row>
  </sheetData>
  <sortState ref="A8:F19">
    <sortCondition descending="1" ref="E8:E19"/>
  </sortState>
  <mergeCells count="1">
    <mergeCell ref="B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264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252</v>
      </c>
      <c r="B8" s="9" t="s">
        <v>993</v>
      </c>
      <c r="C8" s="9" t="s">
        <v>118</v>
      </c>
      <c r="D8" s="9">
        <v>100</v>
      </c>
      <c r="E8" s="10">
        <v>1009.785</v>
      </c>
      <c r="F8" s="10">
        <v>9.8832276211057302</v>
      </c>
    </row>
    <row r="9" spans="1:6" x14ac:dyDescent="0.2">
      <c r="A9" s="9" t="s">
        <v>256</v>
      </c>
      <c r="B9" s="9" t="s">
        <v>932</v>
      </c>
      <c r="C9" s="9" t="s">
        <v>118</v>
      </c>
      <c r="D9" s="9">
        <v>101</v>
      </c>
      <c r="E9" s="10">
        <v>1000.7554699999999</v>
      </c>
      <c r="F9" s="10">
        <v>9.7948514813318202</v>
      </c>
    </row>
    <row r="10" spans="1:6" x14ac:dyDescent="0.2">
      <c r="A10" s="9" t="s">
        <v>255</v>
      </c>
      <c r="B10" s="9" t="s">
        <v>1040</v>
      </c>
      <c r="C10" s="9" t="s">
        <v>178</v>
      </c>
      <c r="D10" s="9">
        <v>101</v>
      </c>
      <c r="E10" s="10">
        <v>996.83262999999999</v>
      </c>
      <c r="F10" s="10">
        <v>9.7564568521373101</v>
      </c>
    </row>
    <row r="11" spans="1:6" x14ac:dyDescent="0.2">
      <c r="A11" s="9" t="s">
        <v>261</v>
      </c>
      <c r="B11" s="9" t="s">
        <v>988</v>
      </c>
      <c r="C11" s="9" t="s">
        <v>118</v>
      </c>
      <c r="D11" s="9">
        <v>93</v>
      </c>
      <c r="E11" s="10">
        <v>919.00368000000003</v>
      </c>
      <c r="F11" s="10">
        <v>8.99470932334488</v>
      </c>
    </row>
    <row r="12" spans="1:6" x14ac:dyDescent="0.2">
      <c r="A12" s="9" t="s">
        <v>247</v>
      </c>
      <c r="B12" s="9" t="s">
        <v>864</v>
      </c>
      <c r="C12" s="9" t="s">
        <v>118</v>
      </c>
      <c r="D12" s="9">
        <v>84</v>
      </c>
      <c r="E12" s="10">
        <v>840.82403999999997</v>
      </c>
      <c r="F12" s="10">
        <v>8.2295294311340594</v>
      </c>
    </row>
    <row r="13" spans="1:6" x14ac:dyDescent="0.2">
      <c r="A13" s="9" t="s">
        <v>240</v>
      </c>
      <c r="B13" s="9" t="s">
        <v>867</v>
      </c>
      <c r="C13" s="9" t="s">
        <v>118</v>
      </c>
      <c r="D13" s="9">
        <v>77</v>
      </c>
      <c r="E13" s="10">
        <v>773.04150000000004</v>
      </c>
      <c r="F13" s="10">
        <v>7.5661107117465702</v>
      </c>
    </row>
    <row r="14" spans="1:6" x14ac:dyDescent="0.2">
      <c r="A14" s="9" t="s">
        <v>237</v>
      </c>
      <c r="B14" s="9" t="s">
        <v>1042</v>
      </c>
      <c r="C14" s="9" t="s">
        <v>118</v>
      </c>
      <c r="D14" s="9">
        <v>75</v>
      </c>
      <c r="E14" s="10">
        <v>739.30799999999999</v>
      </c>
      <c r="F14" s="10">
        <v>7.2359455191990696</v>
      </c>
    </row>
    <row r="15" spans="1:6" x14ac:dyDescent="0.2">
      <c r="A15" s="9" t="s">
        <v>259</v>
      </c>
      <c r="B15" s="9" t="s">
        <v>1025</v>
      </c>
      <c r="C15" s="9" t="s">
        <v>178</v>
      </c>
      <c r="D15" s="9">
        <v>70</v>
      </c>
      <c r="E15" s="10">
        <v>699.42600000000004</v>
      </c>
      <c r="F15" s="10">
        <v>6.8456021451294102</v>
      </c>
    </row>
    <row r="16" spans="1:6" x14ac:dyDescent="0.2">
      <c r="A16" s="9" t="s">
        <v>250</v>
      </c>
      <c r="B16" s="9" t="s">
        <v>1043</v>
      </c>
      <c r="C16" s="9" t="s">
        <v>178</v>
      </c>
      <c r="D16" s="9">
        <v>56</v>
      </c>
      <c r="E16" s="10">
        <v>551.96400000000006</v>
      </c>
      <c r="F16" s="10">
        <v>5.4023241092470196</v>
      </c>
    </row>
    <row r="17" spans="1:10" x14ac:dyDescent="0.2">
      <c r="A17" s="9" t="s">
        <v>236</v>
      </c>
      <c r="B17" s="9" t="s">
        <v>1026</v>
      </c>
      <c r="C17" s="9" t="s">
        <v>118</v>
      </c>
      <c r="D17" s="9">
        <v>45</v>
      </c>
      <c r="E17" s="10">
        <v>439.32555000000002</v>
      </c>
      <c r="F17" s="10">
        <v>4.2998800837975102</v>
      </c>
    </row>
    <row r="18" spans="1:10" x14ac:dyDescent="0.2">
      <c r="A18" s="9" t="s">
        <v>262</v>
      </c>
      <c r="B18" s="9" t="s">
        <v>921</v>
      </c>
      <c r="C18" s="9" t="s">
        <v>118</v>
      </c>
      <c r="D18" s="9">
        <v>27</v>
      </c>
      <c r="E18" s="10">
        <v>266.27454</v>
      </c>
      <c r="F18" s="10">
        <v>2.6061507038876801</v>
      </c>
    </row>
    <row r="19" spans="1:10" x14ac:dyDescent="0.2">
      <c r="A19" s="9" t="s">
        <v>251</v>
      </c>
      <c r="B19" s="9" t="s">
        <v>1044</v>
      </c>
      <c r="C19" s="9" t="s">
        <v>118</v>
      </c>
      <c r="D19" s="9">
        <v>8</v>
      </c>
      <c r="E19" s="10">
        <v>78.852159999999998</v>
      </c>
      <c r="F19" s="10">
        <v>0.77176215302846496</v>
      </c>
    </row>
    <row r="20" spans="1:10" x14ac:dyDescent="0.2">
      <c r="A20" s="9" t="s">
        <v>263</v>
      </c>
      <c r="B20" s="9" t="s">
        <v>994</v>
      </c>
      <c r="C20" s="9" t="s">
        <v>152</v>
      </c>
      <c r="D20" s="9">
        <v>4</v>
      </c>
      <c r="E20" s="10">
        <v>39.937480000000001</v>
      </c>
      <c r="F20" s="10">
        <v>0.39088638220349697</v>
      </c>
    </row>
    <row r="21" spans="1:10" x14ac:dyDescent="0.2">
      <c r="A21" s="9" t="s">
        <v>238</v>
      </c>
      <c r="B21" s="9" t="s">
        <v>1045</v>
      </c>
      <c r="C21" s="9" t="s">
        <v>118</v>
      </c>
      <c r="D21" s="9">
        <v>3</v>
      </c>
      <c r="E21" s="10">
        <v>38.196375000000003</v>
      </c>
      <c r="F21" s="10">
        <v>0.37384539127251099</v>
      </c>
    </row>
    <row r="22" spans="1:10" x14ac:dyDescent="0.2">
      <c r="A22" s="8" t="s">
        <v>105</v>
      </c>
      <c r="B22" s="9"/>
      <c r="C22" s="9"/>
      <c r="D22" s="9"/>
      <c r="E22" s="12">
        <f>SUM(E8:E21)</f>
        <v>8393.5264250000018</v>
      </c>
      <c r="F22" s="12">
        <f>SUM(F8:F21)</f>
        <v>82.151281908565508</v>
      </c>
    </row>
    <row r="23" spans="1:10" x14ac:dyDescent="0.2">
      <c r="A23" s="9"/>
      <c r="B23" s="9"/>
      <c r="C23" s="9"/>
      <c r="D23" s="9"/>
      <c r="E23" s="10"/>
      <c r="F23" s="10"/>
    </row>
    <row r="24" spans="1:10" x14ac:dyDescent="0.2">
      <c r="A24" s="8" t="s">
        <v>128</v>
      </c>
      <c r="B24" s="9"/>
      <c r="C24" s="9"/>
      <c r="D24" s="9"/>
      <c r="E24" s="10"/>
      <c r="F24" s="10"/>
    </row>
    <row r="25" spans="1:10" x14ac:dyDescent="0.2">
      <c r="A25" s="9" t="s">
        <v>241</v>
      </c>
      <c r="B25" s="9" t="s">
        <v>1032</v>
      </c>
      <c r="C25" s="9" t="s">
        <v>215</v>
      </c>
      <c r="D25" s="9">
        <v>100</v>
      </c>
      <c r="E25" s="10">
        <v>999.05200000000002</v>
      </c>
      <c r="F25" s="10">
        <v>9.7781788413582404</v>
      </c>
    </row>
    <row r="26" spans="1:10" x14ac:dyDescent="0.2">
      <c r="A26" s="9" t="s">
        <v>253</v>
      </c>
      <c r="B26" s="9" t="s">
        <v>1046</v>
      </c>
      <c r="C26" s="9" t="s">
        <v>118</v>
      </c>
      <c r="D26" s="9">
        <v>72</v>
      </c>
      <c r="E26" s="10">
        <v>715.05719999999997</v>
      </c>
      <c r="F26" s="10">
        <v>6.9985918484732199</v>
      </c>
    </row>
    <row r="27" spans="1:10" x14ac:dyDescent="0.2">
      <c r="A27" s="8" t="s">
        <v>105</v>
      </c>
      <c r="B27" s="9"/>
      <c r="C27" s="9"/>
      <c r="D27" s="9"/>
      <c r="E27" s="12">
        <f>SUM(E25:E26)</f>
        <v>1714.1091999999999</v>
      </c>
      <c r="F27" s="12">
        <f>SUM(F25:F26)</f>
        <v>16.776770689831459</v>
      </c>
      <c r="I27" s="2"/>
      <c r="J27" s="2"/>
    </row>
    <row r="28" spans="1:10" x14ac:dyDescent="0.2">
      <c r="A28" s="9"/>
      <c r="B28" s="9"/>
      <c r="C28" s="9"/>
      <c r="D28" s="9"/>
      <c r="E28" s="10"/>
      <c r="F28" s="10"/>
    </row>
    <row r="29" spans="1:10" x14ac:dyDescent="0.2">
      <c r="A29" s="8" t="s">
        <v>105</v>
      </c>
      <c r="B29" s="9"/>
      <c r="C29" s="9"/>
      <c r="D29" s="9"/>
      <c r="E29" s="12">
        <v>10107.635625000003</v>
      </c>
      <c r="F29" s="12">
        <v>98.928052598396974</v>
      </c>
      <c r="I29" s="2"/>
      <c r="J29" s="2"/>
    </row>
    <row r="30" spans="1:10" x14ac:dyDescent="0.2">
      <c r="A30" s="9"/>
      <c r="B30" s="9"/>
      <c r="C30" s="9"/>
      <c r="D30" s="9"/>
      <c r="E30" s="10"/>
      <c r="F30" s="10"/>
    </row>
    <row r="31" spans="1:10" x14ac:dyDescent="0.2">
      <c r="A31" s="8" t="s">
        <v>138</v>
      </c>
      <c r="B31" s="9"/>
      <c r="C31" s="9"/>
      <c r="D31" s="9"/>
      <c r="E31" s="12">
        <v>109.5181867</v>
      </c>
      <c r="F31" s="12">
        <v>1.07</v>
      </c>
      <c r="I31" s="2"/>
      <c r="J31" s="2"/>
    </row>
    <row r="32" spans="1:10" x14ac:dyDescent="0.2">
      <c r="A32" s="9"/>
      <c r="B32" s="9"/>
      <c r="C32" s="9"/>
      <c r="D32" s="9"/>
      <c r="E32" s="10"/>
      <c r="F32" s="10"/>
    </row>
    <row r="33" spans="1:10" x14ac:dyDescent="0.2">
      <c r="A33" s="13" t="s">
        <v>139</v>
      </c>
      <c r="B33" s="6"/>
      <c r="C33" s="6"/>
      <c r="D33" s="6"/>
      <c r="E33" s="14">
        <v>10217.1581867</v>
      </c>
      <c r="F33" s="14">
        <f xml:space="preserve"> ROUND(SUM(F29:F32),2)</f>
        <v>100</v>
      </c>
      <c r="I33" s="2"/>
      <c r="J33" s="2"/>
    </row>
    <row r="35" spans="1:10" x14ac:dyDescent="0.2">
      <c r="A35" s="1" t="s">
        <v>142</v>
      </c>
    </row>
    <row r="36" spans="1:10" x14ac:dyDescent="0.2">
      <c r="A36" s="1" t="s">
        <v>143</v>
      </c>
    </row>
    <row r="37" spans="1:10" x14ac:dyDescent="0.2">
      <c r="A37" s="1" t="s">
        <v>144</v>
      </c>
    </row>
    <row r="39" spans="1:10" x14ac:dyDescent="0.2">
      <c r="A39" s="1" t="s">
        <v>145</v>
      </c>
    </row>
    <row r="40" spans="1:10" x14ac:dyDescent="0.2">
      <c r="A40" s="3" t="s">
        <v>672</v>
      </c>
      <c r="D40" s="16">
        <v>9.9822000000000006</v>
      </c>
    </row>
    <row r="41" spans="1:10" x14ac:dyDescent="0.2">
      <c r="A41" s="3" t="s">
        <v>644</v>
      </c>
      <c r="D41" s="16">
        <v>9.9893999999999998</v>
      </c>
    </row>
    <row r="42" spans="1:10" x14ac:dyDescent="0.2">
      <c r="A42" s="3" t="s">
        <v>671</v>
      </c>
      <c r="D42" s="16">
        <v>9.9893999999999998</v>
      </c>
    </row>
    <row r="43" spans="1:10" x14ac:dyDescent="0.2">
      <c r="A43" s="3" t="s">
        <v>643</v>
      </c>
      <c r="D43" s="16">
        <v>9.9822000000000006</v>
      </c>
    </row>
    <row r="44" spans="1:10" x14ac:dyDescent="0.2">
      <c r="A44" s="3" t="s">
        <v>653</v>
      </c>
      <c r="D44" s="16">
        <v>9.9822000000000006</v>
      </c>
    </row>
    <row r="45" spans="1:10" x14ac:dyDescent="0.2">
      <c r="A45" s="3" t="s">
        <v>655</v>
      </c>
      <c r="D45" s="16">
        <v>9.9893999999999998</v>
      </c>
    </row>
    <row r="47" spans="1:10" x14ac:dyDescent="0.2">
      <c r="A47" s="1" t="s">
        <v>146</v>
      </c>
      <c r="D47" s="17" t="s">
        <v>147</v>
      </c>
    </row>
    <row r="49" spans="1:5" x14ac:dyDescent="0.2">
      <c r="A49" s="1" t="s">
        <v>148</v>
      </c>
      <c r="D49" s="18">
        <v>2.8689990871086968</v>
      </c>
      <c r="E49" s="2" t="s">
        <v>149</v>
      </c>
    </row>
  </sheetData>
  <sortState ref="A8:F21">
    <sortCondition descending="1" ref="E8:E21"/>
  </sortState>
  <mergeCells count="1">
    <mergeCell ref="B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260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252</v>
      </c>
      <c r="B8" s="9" t="s">
        <v>993</v>
      </c>
      <c r="C8" s="9" t="s">
        <v>118</v>
      </c>
      <c r="D8" s="9">
        <v>61</v>
      </c>
      <c r="E8" s="10">
        <v>615.96884999999997</v>
      </c>
      <c r="F8" s="10">
        <v>9.9329956213345394</v>
      </c>
    </row>
    <row r="9" spans="1:6" x14ac:dyDescent="0.2">
      <c r="A9" s="9" t="s">
        <v>255</v>
      </c>
      <c r="B9" s="9" t="s">
        <v>1040</v>
      </c>
      <c r="C9" s="9" t="s">
        <v>178</v>
      </c>
      <c r="D9" s="9">
        <v>61</v>
      </c>
      <c r="E9" s="10">
        <v>602.04742999999996</v>
      </c>
      <c r="F9" s="10">
        <v>9.7085014705300594</v>
      </c>
    </row>
    <row r="10" spans="1:6" x14ac:dyDescent="0.2">
      <c r="A10" s="9" t="s">
        <v>237</v>
      </c>
      <c r="B10" s="9" t="s">
        <v>1042</v>
      </c>
      <c r="C10" s="9" t="s">
        <v>118</v>
      </c>
      <c r="D10" s="9">
        <v>61</v>
      </c>
      <c r="E10" s="10">
        <v>601.30384000000004</v>
      </c>
      <c r="F10" s="10">
        <v>9.6965104807031093</v>
      </c>
    </row>
    <row r="11" spans="1:6" x14ac:dyDescent="0.2">
      <c r="A11" s="9" t="s">
        <v>251</v>
      </c>
      <c r="B11" s="9" t="s">
        <v>1044</v>
      </c>
      <c r="C11" s="9" t="s">
        <v>118</v>
      </c>
      <c r="D11" s="9">
        <v>61</v>
      </c>
      <c r="E11" s="10">
        <v>601.24771999999996</v>
      </c>
      <c r="F11" s="10">
        <v>9.6956055003388109</v>
      </c>
    </row>
    <row r="12" spans="1:6" x14ac:dyDescent="0.2">
      <c r="A12" s="9" t="s">
        <v>250</v>
      </c>
      <c r="B12" s="9" t="s">
        <v>1043</v>
      </c>
      <c r="C12" s="9" t="s">
        <v>178</v>
      </c>
      <c r="D12" s="9">
        <v>61</v>
      </c>
      <c r="E12" s="10">
        <v>601.24649999999997</v>
      </c>
      <c r="F12" s="10">
        <v>9.6955858268526303</v>
      </c>
    </row>
    <row r="13" spans="1:6" x14ac:dyDescent="0.2">
      <c r="A13" s="9" t="s">
        <v>228</v>
      </c>
      <c r="B13" s="9" t="s">
        <v>918</v>
      </c>
      <c r="C13" s="9" t="s">
        <v>118</v>
      </c>
      <c r="D13" s="9">
        <v>5</v>
      </c>
      <c r="E13" s="10">
        <v>504.00049999999999</v>
      </c>
      <c r="F13" s="10">
        <v>8.1274154685751103</v>
      </c>
    </row>
    <row r="14" spans="1:6" x14ac:dyDescent="0.2">
      <c r="A14" s="9" t="s">
        <v>259</v>
      </c>
      <c r="B14" s="9" t="s">
        <v>1025</v>
      </c>
      <c r="C14" s="9" t="s">
        <v>178</v>
      </c>
      <c r="D14" s="9">
        <v>40</v>
      </c>
      <c r="E14" s="10">
        <v>399.67200000000003</v>
      </c>
      <c r="F14" s="10">
        <v>6.4450340726970499</v>
      </c>
    </row>
    <row r="15" spans="1:6" x14ac:dyDescent="0.2">
      <c r="A15" s="9" t="s">
        <v>236</v>
      </c>
      <c r="B15" s="9" t="s">
        <v>1026</v>
      </c>
      <c r="C15" s="9" t="s">
        <v>118</v>
      </c>
      <c r="D15" s="9">
        <v>36</v>
      </c>
      <c r="E15" s="10">
        <v>351.46044000000001</v>
      </c>
      <c r="F15" s="10">
        <v>5.6675836961435797</v>
      </c>
    </row>
    <row r="16" spans="1:6" x14ac:dyDescent="0.2">
      <c r="A16" s="9" t="s">
        <v>256</v>
      </c>
      <c r="B16" s="9" t="s">
        <v>932</v>
      </c>
      <c r="C16" s="9" t="s">
        <v>118</v>
      </c>
      <c r="D16" s="9">
        <v>31</v>
      </c>
      <c r="E16" s="10">
        <v>307.16257000000002</v>
      </c>
      <c r="F16" s="10">
        <v>4.9532447344502302</v>
      </c>
    </row>
    <row r="17" spans="1:10" x14ac:dyDescent="0.2">
      <c r="A17" s="9" t="s">
        <v>240</v>
      </c>
      <c r="B17" s="9" t="s">
        <v>867</v>
      </c>
      <c r="C17" s="9" t="s">
        <v>118</v>
      </c>
      <c r="D17" s="9">
        <v>30</v>
      </c>
      <c r="E17" s="10">
        <v>301.185</v>
      </c>
      <c r="F17" s="10">
        <v>4.8568515862638897</v>
      </c>
    </row>
    <row r="18" spans="1:10" x14ac:dyDescent="0.2">
      <c r="A18" s="9" t="s">
        <v>247</v>
      </c>
      <c r="B18" s="9" t="s">
        <v>864</v>
      </c>
      <c r="C18" s="9" t="s">
        <v>118</v>
      </c>
      <c r="D18" s="9">
        <v>1</v>
      </c>
      <c r="E18" s="10">
        <v>10.00981</v>
      </c>
      <c r="F18" s="10">
        <v>0.16141627762571201</v>
      </c>
    </row>
    <row r="19" spans="1:10" x14ac:dyDescent="0.2">
      <c r="A19" s="8" t="s">
        <v>105</v>
      </c>
      <c r="B19" s="9"/>
      <c r="C19" s="9"/>
      <c r="D19" s="9"/>
      <c r="E19" s="12">
        <f>SUM(E8:E18)</f>
        <v>4895.3046600000007</v>
      </c>
      <c r="F19" s="12">
        <f>SUM(F8:F18)</f>
        <v>78.940744735514727</v>
      </c>
    </row>
    <row r="20" spans="1:10" x14ac:dyDescent="0.2">
      <c r="A20" s="9"/>
      <c r="B20" s="9"/>
      <c r="C20" s="9"/>
      <c r="D20" s="9"/>
      <c r="E20" s="10"/>
      <c r="F20" s="10"/>
    </row>
    <row r="21" spans="1:10" x14ac:dyDescent="0.2">
      <c r="A21" s="8" t="s">
        <v>128</v>
      </c>
      <c r="B21" s="9"/>
      <c r="C21" s="9"/>
      <c r="D21" s="9"/>
      <c r="E21" s="10"/>
      <c r="F21" s="10"/>
    </row>
    <row r="22" spans="1:10" x14ac:dyDescent="0.2">
      <c r="A22" s="9" t="s">
        <v>241</v>
      </c>
      <c r="B22" s="9" t="s">
        <v>1032</v>
      </c>
      <c r="C22" s="9" t="s">
        <v>215</v>
      </c>
      <c r="D22" s="9">
        <v>61</v>
      </c>
      <c r="E22" s="10">
        <v>609.42172000000005</v>
      </c>
      <c r="F22" s="10">
        <v>9.8274178577474594</v>
      </c>
    </row>
    <row r="23" spans="1:10" x14ac:dyDescent="0.2">
      <c r="A23" s="9" t="s">
        <v>253</v>
      </c>
      <c r="B23" s="9" t="s">
        <v>1046</v>
      </c>
      <c r="C23" s="9" t="s">
        <v>118</v>
      </c>
      <c r="D23" s="9">
        <v>61</v>
      </c>
      <c r="E23" s="10">
        <v>605.81235000000004</v>
      </c>
      <c r="F23" s="10">
        <v>9.7692138488827602</v>
      </c>
    </row>
    <row r="24" spans="1:10" x14ac:dyDescent="0.2">
      <c r="A24" s="8" t="s">
        <v>105</v>
      </c>
      <c r="B24" s="9"/>
      <c r="C24" s="9"/>
      <c r="D24" s="9"/>
      <c r="E24" s="12">
        <f>SUM(E22:E23)</f>
        <v>1215.23407</v>
      </c>
      <c r="F24" s="12">
        <f>SUM(F22:F23)</f>
        <v>19.59663170663022</v>
      </c>
      <c r="I24" s="2"/>
      <c r="J24" s="2"/>
    </row>
    <row r="25" spans="1:10" x14ac:dyDescent="0.2">
      <c r="A25" s="9"/>
      <c r="B25" s="9"/>
      <c r="C25" s="9"/>
      <c r="D25" s="9"/>
      <c r="E25" s="10"/>
      <c r="F25" s="10"/>
    </row>
    <row r="26" spans="1:10" x14ac:dyDescent="0.2">
      <c r="A26" s="8" t="s">
        <v>105</v>
      </c>
      <c r="B26" s="9"/>
      <c r="C26" s="9"/>
      <c r="D26" s="9"/>
      <c r="E26" s="12">
        <v>6110.5387300000002</v>
      </c>
      <c r="F26" s="12">
        <v>98.537376442144947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138</v>
      </c>
      <c r="B28" s="9"/>
      <c r="C28" s="9"/>
      <c r="D28" s="9"/>
      <c r="E28" s="12">
        <v>90.699520100000001</v>
      </c>
      <c r="F28" s="12">
        <v>1.46</v>
      </c>
      <c r="I28" s="2"/>
      <c r="J28" s="2"/>
    </row>
    <row r="29" spans="1:10" x14ac:dyDescent="0.2">
      <c r="A29" s="9"/>
      <c r="B29" s="9"/>
      <c r="C29" s="9"/>
      <c r="D29" s="9"/>
      <c r="E29" s="10"/>
      <c r="F29" s="10"/>
    </row>
    <row r="30" spans="1:10" x14ac:dyDescent="0.2">
      <c r="A30" s="13" t="s">
        <v>139</v>
      </c>
      <c r="B30" s="6"/>
      <c r="C30" s="6"/>
      <c r="D30" s="6"/>
      <c r="E30" s="14">
        <v>6201.2395200999999</v>
      </c>
      <c r="F30" s="14">
        <f xml:space="preserve"> ROUND(SUM(F26:F29),2)</f>
        <v>100</v>
      </c>
      <c r="I30" s="2"/>
      <c r="J30" s="2"/>
    </row>
    <row r="32" spans="1:10" x14ac:dyDescent="0.2">
      <c r="A32" s="1" t="s">
        <v>142</v>
      </c>
    </row>
    <row r="33" spans="1:5" x14ac:dyDescent="0.2">
      <c r="A33" s="1" t="s">
        <v>143</v>
      </c>
    </row>
    <row r="34" spans="1:5" x14ac:dyDescent="0.2">
      <c r="A34" s="1" t="s">
        <v>144</v>
      </c>
    </row>
    <row r="36" spans="1:5" x14ac:dyDescent="0.2">
      <c r="A36" s="1" t="s">
        <v>145</v>
      </c>
    </row>
    <row r="37" spans="1:5" x14ac:dyDescent="0.2">
      <c r="A37" s="3" t="s">
        <v>672</v>
      </c>
      <c r="D37" s="16">
        <v>10.031700000000001</v>
      </c>
    </row>
    <row r="38" spans="1:5" x14ac:dyDescent="0.2">
      <c r="A38" s="3" t="s">
        <v>671</v>
      </c>
      <c r="D38" s="16">
        <v>10.0387</v>
      </c>
    </row>
    <row r="39" spans="1:5" x14ac:dyDescent="0.2">
      <c r="A39" s="3" t="s">
        <v>643</v>
      </c>
      <c r="D39" s="16">
        <v>10.031700000000001</v>
      </c>
    </row>
    <row r="40" spans="1:5" x14ac:dyDescent="0.2">
      <c r="A40" s="3" t="s">
        <v>653</v>
      </c>
      <c r="D40" s="16">
        <v>10.031700000000001</v>
      </c>
    </row>
    <row r="42" spans="1:5" x14ac:dyDescent="0.2">
      <c r="A42" s="1" t="s">
        <v>146</v>
      </c>
      <c r="D42" s="17" t="s">
        <v>147</v>
      </c>
    </row>
    <row r="44" spans="1:5" x14ac:dyDescent="0.2">
      <c r="A44" s="1" t="s">
        <v>148</v>
      </c>
      <c r="D44" s="18">
        <v>2.8499431647020899</v>
      </c>
      <c r="E44" s="2" t="s">
        <v>149</v>
      </c>
    </row>
  </sheetData>
  <sortState ref="A8:F18">
    <sortCondition descending="1" ref="E8:E18"/>
  </sortState>
  <mergeCells count="1">
    <mergeCell ref="B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workbookViewId="0"/>
  </sheetViews>
  <sheetFormatPr defaultRowHeight="11.25" x14ac:dyDescent="0.2"/>
  <cols>
    <col min="1" max="1" width="38" style="3" customWidth="1"/>
    <col min="2" max="2" width="48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258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252</v>
      </c>
      <c r="B8" s="9" t="s">
        <v>993</v>
      </c>
      <c r="C8" s="9" t="s">
        <v>118</v>
      </c>
      <c r="D8" s="9">
        <v>67</v>
      </c>
      <c r="E8" s="10">
        <v>676.55595000000005</v>
      </c>
      <c r="F8" s="10">
        <v>9.8751371728764994</v>
      </c>
    </row>
    <row r="9" spans="1:6" x14ac:dyDescent="0.2">
      <c r="A9" s="9" t="s">
        <v>246</v>
      </c>
      <c r="B9" s="9" t="s">
        <v>1041</v>
      </c>
      <c r="C9" s="9" t="s">
        <v>118</v>
      </c>
      <c r="D9" s="9">
        <v>86</v>
      </c>
      <c r="E9" s="10">
        <v>674.71902</v>
      </c>
      <c r="F9" s="10">
        <v>9.8483249990615001</v>
      </c>
    </row>
    <row r="10" spans="1:6" x14ac:dyDescent="0.2">
      <c r="A10" s="9" t="s">
        <v>255</v>
      </c>
      <c r="B10" s="9" t="s">
        <v>1040</v>
      </c>
      <c r="C10" s="9" t="s">
        <v>178</v>
      </c>
      <c r="D10" s="9">
        <v>68</v>
      </c>
      <c r="E10" s="10">
        <v>671.13484000000005</v>
      </c>
      <c r="F10" s="10">
        <v>9.7960096374830794</v>
      </c>
    </row>
    <row r="11" spans="1:6" x14ac:dyDescent="0.2">
      <c r="A11" s="9" t="s">
        <v>237</v>
      </c>
      <c r="B11" s="9" t="s">
        <v>1042</v>
      </c>
      <c r="C11" s="9" t="s">
        <v>118</v>
      </c>
      <c r="D11" s="9">
        <v>68</v>
      </c>
      <c r="E11" s="10">
        <v>670.30592000000001</v>
      </c>
      <c r="F11" s="10">
        <v>9.7839105661419108</v>
      </c>
    </row>
    <row r="12" spans="1:6" x14ac:dyDescent="0.2">
      <c r="A12" s="9" t="s">
        <v>251</v>
      </c>
      <c r="B12" s="9" t="s">
        <v>1044</v>
      </c>
      <c r="C12" s="9" t="s">
        <v>118</v>
      </c>
      <c r="D12" s="9">
        <v>68</v>
      </c>
      <c r="E12" s="10">
        <v>670.24336000000005</v>
      </c>
      <c r="F12" s="10">
        <v>9.7829974286822008</v>
      </c>
    </row>
    <row r="13" spans="1:6" x14ac:dyDescent="0.2">
      <c r="A13" s="9" t="s">
        <v>250</v>
      </c>
      <c r="B13" s="9" t="s">
        <v>1043</v>
      </c>
      <c r="C13" s="9" t="s">
        <v>178</v>
      </c>
      <c r="D13" s="9">
        <v>68</v>
      </c>
      <c r="E13" s="10">
        <v>670.24199999999996</v>
      </c>
      <c r="F13" s="10">
        <v>9.7829775778678592</v>
      </c>
    </row>
    <row r="14" spans="1:6" x14ac:dyDescent="0.2">
      <c r="A14" s="9" t="s">
        <v>256</v>
      </c>
      <c r="B14" s="9" t="s">
        <v>932</v>
      </c>
      <c r="C14" s="9" t="s">
        <v>118</v>
      </c>
      <c r="D14" s="9">
        <v>67</v>
      </c>
      <c r="E14" s="10">
        <v>663.86748999999998</v>
      </c>
      <c r="F14" s="10">
        <v>9.6899340377735399</v>
      </c>
    </row>
    <row r="15" spans="1:6" x14ac:dyDescent="0.2">
      <c r="A15" s="9" t="s">
        <v>257</v>
      </c>
      <c r="B15" s="9" t="s">
        <v>1047</v>
      </c>
      <c r="C15" s="9" t="s">
        <v>118</v>
      </c>
      <c r="D15" s="9">
        <v>50</v>
      </c>
      <c r="E15" s="10">
        <v>514.10850000000005</v>
      </c>
      <c r="F15" s="10">
        <v>7.5040238124308498</v>
      </c>
    </row>
    <row r="16" spans="1:6" x14ac:dyDescent="0.2">
      <c r="A16" s="9" t="s">
        <v>191</v>
      </c>
      <c r="B16" s="9" t="s">
        <v>1048</v>
      </c>
      <c r="C16" s="9" t="s">
        <v>118</v>
      </c>
      <c r="D16" s="9">
        <v>16</v>
      </c>
      <c r="E16" s="10">
        <v>157.90672000000001</v>
      </c>
      <c r="F16" s="10">
        <v>2.3048360161772301</v>
      </c>
    </row>
    <row r="17" spans="1:10" x14ac:dyDescent="0.2">
      <c r="A17" s="9" t="s">
        <v>247</v>
      </c>
      <c r="B17" s="9" t="s">
        <v>864</v>
      </c>
      <c r="C17" s="9" t="s">
        <v>118</v>
      </c>
      <c r="D17" s="9">
        <v>4</v>
      </c>
      <c r="E17" s="10">
        <v>40.039239999999999</v>
      </c>
      <c r="F17" s="10">
        <v>0.58442023501193596</v>
      </c>
    </row>
    <row r="18" spans="1:10" x14ac:dyDescent="0.2">
      <c r="A18" s="8" t="s">
        <v>105</v>
      </c>
      <c r="B18" s="9"/>
      <c r="C18" s="9"/>
      <c r="D18" s="9"/>
      <c r="E18" s="12">
        <f>SUM(E8:E17)</f>
        <v>5409.1230399999995</v>
      </c>
      <c r="F18" s="12">
        <f>SUM(F8:F17)</f>
        <v>78.952571483506603</v>
      </c>
    </row>
    <row r="19" spans="1:10" x14ac:dyDescent="0.2">
      <c r="A19" s="9"/>
      <c r="B19" s="9"/>
      <c r="C19" s="9"/>
      <c r="D19" s="9"/>
      <c r="E19" s="10"/>
      <c r="F19" s="10"/>
    </row>
    <row r="20" spans="1:10" x14ac:dyDescent="0.2">
      <c r="A20" s="8" t="s">
        <v>128</v>
      </c>
      <c r="B20" s="9"/>
      <c r="C20" s="9"/>
      <c r="D20" s="9"/>
      <c r="E20" s="10"/>
      <c r="F20" s="10"/>
    </row>
    <row r="21" spans="1:10" x14ac:dyDescent="0.2">
      <c r="A21" s="9" t="s">
        <v>253</v>
      </c>
      <c r="B21" s="9" t="s">
        <v>1046</v>
      </c>
      <c r="C21" s="9" t="s">
        <v>118</v>
      </c>
      <c r="D21" s="9">
        <v>68</v>
      </c>
      <c r="E21" s="10">
        <v>675.33180000000004</v>
      </c>
      <c r="F21" s="10">
        <v>9.8572692505410604</v>
      </c>
    </row>
    <row r="22" spans="1:10" x14ac:dyDescent="0.2">
      <c r="A22" s="9" t="s">
        <v>241</v>
      </c>
      <c r="B22" s="9" t="s">
        <v>1032</v>
      </c>
      <c r="C22" s="9" t="s">
        <v>215</v>
      </c>
      <c r="D22" s="9">
        <v>67</v>
      </c>
      <c r="E22" s="10">
        <v>669.36483999999996</v>
      </c>
      <c r="F22" s="10">
        <v>9.7701743864650492</v>
      </c>
    </row>
    <row r="23" spans="1:10" x14ac:dyDescent="0.2">
      <c r="A23" s="8" t="s">
        <v>105</v>
      </c>
      <c r="B23" s="9"/>
      <c r="C23" s="9"/>
      <c r="D23" s="9"/>
      <c r="E23" s="12">
        <f>SUM(E21:E22)</f>
        <v>1344.6966400000001</v>
      </c>
      <c r="F23" s="12">
        <f>SUM(F21:F22)</f>
        <v>19.62744363700611</v>
      </c>
      <c r="I23" s="2"/>
      <c r="J23" s="2"/>
    </row>
    <row r="24" spans="1:10" x14ac:dyDescent="0.2">
      <c r="A24" s="9"/>
      <c r="B24" s="9"/>
      <c r="C24" s="9"/>
      <c r="D24" s="9"/>
      <c r="E24" s="10"/>
      <c r="F24" s="10"/>
    </row>
    <row r="25" spans="1:10" x14ac:dyDescent="0.2">
      <c r="A25" s="8" t="s">
        <v>105</v>
      </c>
      <c r="B25" s="9"/>
      <c r="C25" s="9"/>
      <c r="D25" s="9"/>
      <c r="E25" s="12">
        <v>6753.8196799999996</v>
      </c>
      <c r="F25" s="12">
        <v>98.580015120512712</v>
      </c>
      <c r="I25" s="2"/>
      <c r="J25" s="2"/>
    </row>
    <row r="26" spans="1:10" x14ac:dyDescent="0.2">
      <c r="A26" s="9"/>
      <c r="B26" s="9"/>
      <c r="C26" s="9"/>
      <c r="D26" s="9"/>
      <c r="E26" s="10"/>
      <c r="F26" s="10"/>
    </row>
    <row r="27" spans="1:10" x14ac:dyDescent="0.2">
      <c r="A27" s="8" t="s">
        <v>138</v>
      </c>
      <c r="B27" s="9"/>
      <c r="C27" s="9"/>
      <c r="D27" s="9"/>
      <c r="E27" s="12">
        <v>97.284325499999994</v>
      </c>
      <c r="F27" s="12">
        <v>1.42</v>
      </c>
      <c r="I27" s="2"/>
      <c r="J27" s="2"/>
    </row>
    <row r="28" spans="1:10" x14ac:dyDescent="0.2">
      <c r="A28" s="9"/>
      <c r="B28" s="9"/>
      <c r="C28" s="9"/>
      <c r="D28" s="9"/>
      <c r="E28" s="10"/>
      <c r="F28" s="10"/>
    </row>
    <row r="29" spans="1:10" x14ac:dyDescent="0.2">
      <c r="A29" s="13" t="s">
        <v>139</v>
      </c>
      <c r="B29" s="6"/>
      <c r="C29" s="6"/>
      <c r="D29" s="6"/>
      <c r="E29" s="14">
        <v>6851.1043255000004</v>
      </c>
      <c r="F29" s="14">
        <f xml:space="preserve"> ROUND(SUM(F25:F28),2)</f>
        <v>100</v>
      </c>
      <c r="I29" s="2"/>
      <c r="J29" s="2"/>
    </row>
    <row r="31" spans="1:10" x14ac:dyDescent="0.2">
      <c r="A31" s="1" t="s">
        <v>142</v>
      </c>
    </row>
    <row r="32" spans="1:10" x14ac:dyDescent="0.2">
      <c r="A32" s="1" t="s">
        <v>143</v>
      </c>
    </row>
    <row r="33" spans="1:5" x14ac:dyDescent="0.2">
      <c r="A33" s="1" t="s">
        <v>144</v>
      </c>
    </row>
    <row r="35" spans="1:5" x14ac:dyDescent="0.2">
      <c r="A35" s="1" t="s">
        <v>145</v>
      </c>
    </row>
    <row r="36" spans="1:5" x14ac:dyDescent="0.2">
      <c r="A36" s="3" t="s">
        <v>672</v>
      </c>
      <c r="D36" s="16">
        <v>10.049300000000001</v>
      </c>
    </row>
    <row r="37" spans="1:5" x14ac:dyDescent="0.2">
      <c r="A37" s="3" t="s">
        <v>671</v>
      </c>
      <c r="D37" s="16">
        <v>10.0579</v>
      </c>
    </row>
    <row r="38" spans="1:5" x14ac:dyDescent="0.2">
      <c r="A38" s="3" t="s">
        <v>643</v>
      </c>
      <c r="D38" s="16">
        <v>10.049300000000001</v>
      </c>
    </row>
    <row r="40" spans="1:5" x14ac:dyDescent="0.2">
      <c r="A40" s="1" t="s">
        <v>146</v>
      </c>
      <c r="D40" s="17" t="s">
        <v>147</v>
      </c>
    </row>
    <row r="42" spans="1:5" x14ac:dyDescent="0.2">
      <c r="A42" s="1" t="s">
        <v>148</v>
      </c>
      <c r="D42" s="18">
        <v>2.8678093101022997</v>
      </c>
      <c r="E42" s="2" t="s">
        <v>149</v>
      </c>
    </row>
  </sheetData>
  <sortState ref="A8:F17">
    <sortCondition descending="1" ref="E8:E17"/>
  </sortState>
  <mergeCells count="1">
    <mergeCell ref="B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254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246</v>
      </c>
      <c r="B8" s="9" t="s">
        <v>1041</v>
      </c>
      <c r="C8" s="9" t="s">
        <v>118</v>
      </c>
      <c r="D8" s="9">
        <v>107</v>
      </c>
      <c r="E8" s="10">
        <v>839.47599000000002</v>
      </c>
      <c r="F8" s="10">
        <v>9.8208993472125794</v>
      </c>
    </row>
    <row r="9" spans="1:6" x14ac:dyDescent="0.2">
      <c r="A9" s="9" t="s">
        <v>236</v>
      </c>
      <c r="B9" s="9" t="s">
        <v>1026</v>
      </c>
      <c r="C9" s="9" t="s">
        <v>118</v>
      </c>
      <c r="D9" s="9">
        <v>84</v>
      </c>
      <c r="E9" s="10">
        <v>820.07435999999996</v>
      </c>
      <c r="F9" s="10">
        <v>9.5939226883544002</v>
      </c>
    </row>
    <row r="10" spans="1:6" x14ac:dyDescent="0.2">
      <c r="A10" s="9" t="s">
        <v>188</v>
      </c>
      <c r="B10" s="9" t="s">
        <v>1049</v>
      </c>
      <c r="C10" s="9" t="s">
        <v>178</v>
      </c>
      <c r="D10" s="9">
        <v>84</v>
      </c>
      <c r="E10" s="10">
        <v>819.86771999999996</v>
      </c>
      <c r="F10" s="10">
        <v>9.5915052390583195</v>
      </c>
    </row>
    <row r="11" spans="1:6" x14ac:dyDescent="0.2">
      <c r="A11" s="9" t="s">
        <v>191</v>
      </c>
      <c r="B11" s="9" t="s">
        <v>1048</v>
      </c>
      <c r="C11" s="9" t="s">
        <v>118</v>
      </c>
      <c r="D11" s="9">
        <v>83</v>
      </c>
      <c r="E11" s="10">
        <v>819.14111000000003</v>
      </c>
      <c r="F11" s="10">
        <v>9.5830047414149302</v>
      </c>
    </row>
    <row r="12" spans="1:6" x14ac:dyDescent="0.2">
      <c r="A12" s="9" t="s">
        <v>192</v>
      </c>
      <c r="B12" s="9" t="s">
        <v>930</v>
      </c>
      <c r="C12" s="9" t="s">
        <v>118</v>
      </c>
      <c r="D12" s="9">
        <v>83</v>
      </c>
      <c r="E12" s="10">
        <v>815.67420000000004</v>
      </c>
      <c r="F12" s="10">
        <v>9.5424458992783592</v>
      </c>
    </row>
    <row r="13" spans="1:6" x14ac:dyDescent="0.2">
      <c r="A13" s="9" t="s">
        <v>238</v>
      </c>
      <c r="B13" s="9" t="s">
        <v>1045</v>
      </c>
      <c r="C13" s="9" t="s">
        <v>118</v>
      </c>
      <c r="D13" s="9">
        <v>64</v>
      </c>
      <c r="E13" s="10">
        <v>814.85599999999999</v>
      </c>
      <c r="F13" s="10">
        <v>9.5328739044368103</v>
      </c>
    </row>
    <row r="14" spans="1:6" x14ac:dyDescent="0.2">
      <c r="A14" s="9" t="s">
        <v>249</v>
      </c>
      <c r="B14" s="9" t="s">
        <v>1050</v>
      </c>
      <c r="C14" s="9" t="s">
        <v>118</v>
      </c>
      <c r="D14" s="9">
        <v>80</v>
      </c>
      <c r="E14" s="10">
        <v>788.47280000000001</v>
      </c>
      <c r="F14" s="10">
        <v>9.2242209414647807</v>
      </c>
    </row>
    <row r="15" spans="1:6" x14ac:dyDescent="0.2">
      <c r="A15" s="9" t="s">
        <v>250</v>
      </c>
      <c r="B15" s="9" t="s">
        <v>1043</v>
      </c>
      <c r="C15" s="9" t="s">
        <v>178</v>
      </c>
      <c r="D15" s="9">
        <v>65</v>
      </c>
      <c r="E15" s="10">
        <v>640.67250000000001</v>
      </c>
      <c r="F15" s="10">
        <v>7.4951281656394402</v>
      </c>
    </row>
    <row r="16" spans="1:6" x14ac:dyDescent="0.2">
      <c r="A16" s="9" t="s">
        <v>228</v>
      </c>
      <c r="B16" s="9" t="s">
        <v>918</v>
      </c>
      <c r="C16" s="9" t="s">
        <v>118</v>
      </c>
      <c r="D16" s="9">
        <v>4</v>
      </c>
      <c r="E16" s="10">
        <v>403.2004</v>
      </c>
      <c r="F16" s="10">
        <v>4.71697891580658</v>
      </c>
    </row>
    <row r="17" spans="1:10" x14ac:dyDescent="0.2">
      <c r="A17" s="9" t="s">
        <v>251</v>
      </c>
      <c r="B17" s="9" t="s">
        <v>1044</v>
      </c>
      <c r="C17" s="9" t="s">
        <v>118</v>
      </c>
      <c r="D17" s="9">
        <v>13</v>
      </c>
      <c r="E17" s="10">
        <v>128.13476</v>
      </c>
      <c r="F17" s="10">
        <v>1.4990286748275401</v>
      </c>
    </row>
    <row r="18" spans="1:10" x14ac:dyDescent="0.2">
      <c r="A18" s="9" t="s">
        <v>237</v>
      </c>
      <c r="B18" s="9" t="s">
        <v>1042</v>
      </c>
      <c r="C18" s="9" t="s">
        <v>118</v>
      </c>
      <c r="D18" s="9">
        <v>8</v>
      </c>
      <c r="E18" s="10">
        <v>78.859520000000003</v>
      </c>
      <c r="F18" s="10">
        <v>0.92256528800722204</v>
      </c>
    </row>
    <row r="19" spans="1:10" x14ac:dyDescent="0.2">
      <c r="A19" s="9" t="s">
        <v>244</v>
      </c>
      <c r="B19" s="9" t="s">
        <v>1051</v>
      </c>
      <c r="C19" s="9" t="s">
        <v>118</v>
      </c>
      <c r="D19" s="9">
        <v>3</v>
      </c>
      <c r="E19" s="10">
        <v>30.674700000000001</v>
      </c>
      <c r="F19" s="10">
        <v>0.358858555568625</v>
      </c>
    </row>
    <row r="20" spans="1:10" x14ac:dyDescent="0.2">
      <c r="A20" s="9" t="s">
        <v>252</v>
      </c>
      <c r="B20" s="9" t="s">
        <v>993</v>
      </c>
      <c r="C20" s="9" t="s">
        <v>118</v>
      </c>
      <c r="D20" s="9">
        <v>1</v>
      </c>
      <c r="E20" s="10">
        <v>10.097849999999999</v>
      </c>
      <c r="F20" s="10">
        <v>0.118133180286968</v>
      </c>
    </row>
    <row r="21" spans="1:10" x14ac:dyDescent="0.2">
      <c r="A21" s="8" t="s">
        <v>105</v>
      </c>
      <c r="B21" s="9"/>
      <c r="C21" s="9"/>
      <c r="D21" s="9"/>
      <c r="E21" s="12">
        <f>SUM(E8:E20)</f>
        <v>7009.201909999998</v>
      </c>
      <c r="F21" s="12">
        <f>SUM(F8:F20)</f>
        <v>81.999565541356574</v>
      </c>
    </row>
    <row r="22" spans="1:10" x14ac:dyDescent="0.2">
      <c r="A22" s="9"/>
      <c r="B22" s="9"/>
      <c r="C22" s="9"/>
      <c r="D22" s="9"/>
      <c r="E22" s="10"/>
      <c r="F22" s="10"/>
    </row>
    <row r="23" spans="1:10" x14ac:dyDescent="0.2">
      <c r="A23" s="8" t="s">
        <v>128</v>
      </c>
      <c r="B23" s="9"/>
      <c r="C23" s="9"/>
      <c r="D23" s="9"/>
      <c r="E23" s="10"/>
      <c r="F23" s="10"/>
    </row>
    <row r="24" spans="1:10" x14ac:dyDescent="0.2">
      <c r="A24" s="9" t="s">
        <v>241</v>
      </c>
      <c r="B24" s="9" t="s">
        <v>1032</v>
      </c>
      <c r="C24" s="9" t="s">
        <v>215</v>
      </c>
      <c r="D24" s="9">
        <v>82</v>
      </c>
      <c r="E24" s="10">
        <v>819.22263999999996</v>
      </c>
      <c r="F24" s="10">
        <v>9.5839585482340794</v>
      </c>
    </row>
    <row r="25" spans="1:10" x14ac:dyDescent="0.2">
      <c r="A25" s="9" t="s">
        <v>253</v>
      </c>
      <c r="B25" s="9" t="s">
        <v>1046</v>
      </c>
      <c r="C25" s="9" t="s">
        <v>118</v>
      </c>
      <c r="D25" s="9">
        <v>49</v>
      </c>
      <c r="E25" s="10">
        <v>486.63614999999999</v>
      </c>
      <c r="F25" s="10">
        <v>5.6930808084994098</v>
      </c>
    </row>
    <row r="26" spans="1:10" x14ac:dyDescent="0.2">
      <c r="A26" s="8" t="s">
        <v>105</v>
      </c>
      <c r="B26" s="9"/>
      <c r="C26" s="9"/>
      <c r="D26" s="9"/>
      <c r="E26" s="12">
        <f>SUM(E24:E25)</f>
        <v>1305.85879</v>
      </c>
      <c r="F26" s="12">
        <f>SUM(F24:F25)</f>
        <v>15.277039356733489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105</v>
      </c>
      <c r="B28" s="9"/>
      <c r="C28" s="9"/>
      <c r="D28" s="9"/>
      <c r="E28" s="12">
        <v>8315.0606999999982</v>
      </c>
      <c r="F28" s="12">
        <v>97.276604898090056</v>
      </c>
      <c r="I28" s="2"/>
      <c r="J28" s="2"/>
    </row>
    <row r="29" spans="1:10" x14ac:dyDescent="0.2">
      <c r="A29" s="9"/>
      <c r="B29" s="9"/>
      <c r="C29" s="9"/>
      <c r="D29" s="9"/>
      <c r="E29" s="10"/>
      <c r="F29" s="10"/>
    </row>
    <row r="30" spans="1:10" x14ac:dyDescent="0.2">
      <c r="A30" s="8" t="s">
        <v>138</v>
      </c>
      <c r="B30" s="9"/>
      <c r="C30" s="9"/>
      <c r="D30" s="9"/>
      <c r="E30" s="12">
        <v>232.79249619999999</v>
      </c>
      <c r="F30" s="12">
        <v>2.72</v>
      </c>
      <c r="I30" s="2"/>
      <c r="J30" s="2"/>
    </row>
    <row r="31" spans="1:10" x14ac:dyDescent="0.2">
      <c r="A31" s="9"/>
      <c r="B31" s="9"/>
      <c r="C31" s="9"/>
      <c r="D31" s="9"/>
      <c r="E31" s="10"/>
      <c r="F31" s="10"/>
    </row>
    <row r="32" spans="1:10" x14ac:dyDescent="0.2">
      <c r="A32" s="13" t="s">
        <v>139</v>
      </c>
      <c r="B32" s="6"/>
      <c r="C32" s="6"/>
      <c r="D32" s="6"/>
      <c r="E32" s="14">
        <v>8547.8524961999992</v>
      </c>
      <c r="F32" s="14">
        <f xml:space="preserve"> ROUND(SUM(F28:F31),2)</f>
        <v>100</v>
      </c>
      <c r="I32" s="2"/>
      <c r="J32" s="2"/>
    </row>
    <row r="34" spans="1:5" x14ac:dyDescent="0.2">
      <c r="A34" s="1" t="s">
        <v>142</v>
      </c>
    </row>
    <row r="35" spans="1:5" x14ac:dyDescent="0.2">
      <c r="A35" s="1" t="s">
        <v>143</v>
      </c>
    </row>
    <row r="36" spans="1:5" x14ac:dyDescent="0.2">
      <c r="A36" s="1" t="s">
        <v>144</v>
      </c>
    </row>
    <row r="38" spans="1:5" x14ac:dyDescent="0.2">
      <c r="A38" s="1" t="s">
        <v>145</v>
      </c>
    </row>
    <row r="39" spans="1:5" x14ac:dyDescent="0.2">
      <c r="A39" s="3" t="s">
        <v>672</v>
      </c>
      <c r="D39" s="16">
        <v>10.084899999999999</v>
      </c>
    </row>
    <row r="40" spans="1:5" x14ac:dyDescent="0.2">
      <c r="A40" s="3" t="s">
        <v>644</v>
      </c>
      <c r="D40" s="16">
        <v>10.0997</v>
      </c>
    </row>
    <row r="41" spans="1:5" x14ac:dyDescent="0.2">
      <c r="A41" s="3" t="s">
        <v>671</v>
      </c>
      <c r="D41" s="16">
        <v>10.0997</v>
      </c>
    </row>
    <row r="42" spans="1:5" x14ac:dyDescent="0.2">
      <c r="A42" s="3" t="s">
        <v>643</v>
      </c>
      <c r="D42" s="16">
        <v>10.084899999999999</v>
      </c>
    </row>
    <row r="43" spans="1:5" x14ac:dyDescent="0.2">
      <c r="A43" s="3" t="s">
        <v>653</v>
      </c>
      <c r="D43" s="16">
        <v>10.084899999999999</v>
      </c>
    </row>
    <row r="45" spans="1:5" x14ac:dyDescent="0.2">
      <c r="A45" s="1" t="s">
        <v>146</v>
      </c>
      <c r="D45" s="17" t="s">
        <v>147</v>
      </c>
    </row>
    <row r="47" spans="1:5" x14ac:dyDescent="0.2">
      <c r="A47" s="1" t="s">
        <v>148</v>
      </c>
      <c r="D47" s="18">
        <v>2.7530560769063026</v>
      </c>
      <c r="E47" s="2" t="s">
        <v>149</v>
      </c>
    </row>
  </sheetData>
  <sortState ref="A8:F20">
    <sortCondition descending="1" ref="E8:E20"/>
  </sortState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5.85546875" style="2" customWidth="1"/>
    <col min="3" max="3" width="23" style="2" customWidth="1"/>
    <col min="4" max="4" width="11.5703125" style="64" customWidth="1"/>
    <col min="5" max="5" width="24" style="28" customWidth="1"/>
    <col min="6" max="6" width="14.140625" style="28" customWidth="1"/>
    <col min="7" max="7" width="10.85546875" style="3" customWidth="1"/>
    <col min="8" max="10" width="9.140625" style="3"/>
    <col min="11" max="11" width="10.85546875" style="3" customWidth="1"/>
    <col min="12" max="16384" width="9.140625" style="3"/>
  </cols>
  <sheetData>
    <row r="1" spans="1:6" x14ac:dyDescent="0.2">
      <c r="A1" s="40" t="s">
        <v>1325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5" t="s">
        <v>3</v>
      </c>
      <c r="E3" s="42" t="s">
        <v>4</v>
      </c>
      <c r="F3" s="42" t="s">
        <v>5</v>
      </c>
    </row>
    <row r="4" spans="1:6" x14ac:dyDescent="0.2">
      <c r="A4" s="7"/>
      <c r="B4" s="7"/>
      <c r="C4" s="7"/>
      <c r="D4" s="56"/>
      <c r="E4" s="44"/>
      <c r="F4" s="44"/>
    </row>
    <row r="5" spans="1:6" x14ac:dyDescent="0.2">
      <c r="A5" s="12" t="s">
        <v>6</v>
      </c>
      <c r="B5" s="10"/>
      <c r="C5" s="10"/>
      <c r="D5" s="57"/>
      <c r="E5" s="36"/>
      <c r="F5" s="36"/>
    </row>
    <row r="6" spans="1:6" x14ac:dyDescent="0.2">
      <c r="A6" s="12" t="s">
        <v>7</v>
      </c>
      <c r="B6" s="10"/>
      <c r="C6" s="10"/>
      <c r="D6" s="57"/>
      <c r="E6" s="36"/>
      <c r="F6" s="36"/>
    </row>
    <row r="7" spans="1:6" x14ac:dyDescent="0.2">
      <c r="A7" s="12"/>
      <c r="B7" s="10"/>
      <c r="C7" s="10"/>
      <c r="D7" s="57"/>
      <c r="E7" s="36"/>
      <c r="F7" s="36"/>
    </row>
    <row r="8" spans="1:6" x14ac:dyDescent="0.2">
      <c r="A8" s="10" t="s">
        <v>1213</v>
      </c>
      <c r="B8" s="10" t="s">
        <v>1214</v>
      </c>
      <c r="C8" s="10" t="s">
        <v>417</v>
      </c>
      <c r="D8" s="57">
        <v>4075052</v>
      </c>
      <c r="E8" s="36">
        <v>28519.251422000001</v>
      </c>
      <c r="F8" s="36">
        <f>E8/$E$83*100</f>
        <v>4.2655393190407569</v>
      </c>
    </row>
    <row r="9" spans="1:6" x14ac:dyDescent="0.2">
      <c r="A9" s="10" t="s">
        <v>11</v>
      </c>
      <c r="B9" s="10" t="s">
        <v>12</v>
      </c>
      <c r="C9" s="10" t="s">
        <v>10</v>
      </c>
      <c r="D9" s="57">
        <v>979822</v>
      </c>
      <c r="E9" s="36">
        <v>19050.679145999999</v>
      </c>
      <c r="F9" s="36">
        <f t="shared" ref="F9:F66" si="0">E9/$E$83*100</f>
        <v>2.8493532228201128</v>
      </c>
    </row>
    <row r="10" spans="1:6" x14ac:dyDescent="0.2">
      <c r="A10" s="10" t="s">
        <v>53</v>
      </c>
      <c r="B10" s="10" t="s">
        <v>54</v>
      </c>
      <c r="C10" s="10" t="s">
        <v>10</v>
      </c>
      <c r="D10" s="57">
        <v>5000077</v>
      </c>
      <c r="E10" s="36">
        <v>18100.278740000002</v>
      </c>
      <c r="F10" s="36">
        <f t="shared" si="0"/>
        <v>2.7072046705794319</v>
      </c>
    </row>
    <row r="11" spans="1:6" x14ac:dyDescent="0.2">
      <c r="A11" s="10" t="s">
        <v>1172</v>
      </c>
      <c r="B11" s="10" t="s">
        <v>1173</v>
      </c>
      <c r="C11" s="10" t="s">
        <v>57</v>
      </c>
      <c r="D11" s="57">
        <v>5993261</v>
      </c>
      <c r="E11" s="36">
        <v>17641.163753500001</v>
      </c>
      <c r="F11" s="36">
        <f t="shared" si="0"/>
        <v>2.6385362122844178</v>
      </c>
    </row>
    <row r="12" spans="1:6" x14ac:dyDescent="0.2">
      <c r="A12" s="10" t="s">
        <v>1146</v>
      </c>
      <c r="B12" s="10" t="s">
        <v>1147</v>
      </c>
      <c r="C12" s="10" t="s">
        <v>98</v>
      </c>
      <c r="D12" s="57">
        <v>11253507</v>
      </c>
      <c r="E12" s="36">
        <v>17397.921822</v>
      </c>
      <c r="F12" s="36">
        <f t="shared" si="0"/>
        <v>2.6021552425492764</v>
      </c>
    </row>
    <row r="13" spans="1:6" x14ac:dyDescent="0.2">
      <c r="A13" s="10" t="s">
        <v>1326</v>
      </c>
      <c r="B13" s="10" t="s">
        <v>1327</v>
      </c>
      <c r="C13" s="10" t="s">
        <v>57</v>
      </c>
      <c r="D13" s="57">
        <v>213547</v>
      </c>
      <c r="E13" s="36">
        <v>17303.499863000001</v>
      </c>
      <c r="F13" s="36">
        <f t="shared" si="0"/>
        <v>2.5880328319454464</v>
      </c>
    </row>
    <row r="14" spans="1:6" x14ac:dyDescent="0.2">
      <c r="A14" s="10" t="s">
        <v>68</v>
      </c>
      <c r="B14" s="10" t="s">
        <v>69</v>
      </c>
      <c r="C14" s="10" t="s">
        <v>70</v>
      </c>
      <c r="D14" s="57">
        <v>2679100</v>
      </c>
      <c r="E14" s="36">
        <v>17213.217499999999</v>
      </c>
      <c r="F14" s="36">
        <f t="shared" si="0"/>
        <v>2.5745295683606475</v>
      </c>
    </row>
    <row r="15" spans="1:6" x14ac:dyDescent="0.2">
      <c r="A15" s="10" t="s">
        <v>8</v>
      </c>
      <c r="B15" s="10" t="s">
        <v>9</v>
      </c>
      <c r="C15" s="10" t="s">
        <v>10</v>
      </c>
      <c r="D15" s="57">
        <v>1350892</v>
      </c>
      <c r="E15" s="36">
        <v>16360.653012000001</v>
      </c>
      <c r="F15" s="36">
        <f t="shared" si="0"/>
        <v>2.4470140423824129</v>
      </c>
    </row>
    <row r="16" spans="1:6" x14ac:dyDescent="0.2">
      <c r="A16" s="10" t="s">
        <v>1140</v>
      </c>
      <c r="B16" s="10" t="s">
        <v>1141</v>
      </c>
      <c r="C16" s="10" t="s">
        <v>417</v>
      </c>
      <c r="D16" s="57">
        <v>842719</v>
      </c>
      <c r="E16" s="36">
        <v>15777.8064775</v>
      </c>
      <c r="F16" s="36">
        <f t="shared" si="0"/>
        <v>2.3598394257317614</v>
      </c>
    </row>
    <row r="17" spans="1:6" x14ac:dyDescent="0.2">
      <c r="A17" s="10" t="s">
        <v>1239</v>
      </c>
      <c r="B17" s="10" t="s">
        <v>1240</v>
      </c>
      <c r="C17" s="10" t="s">
        <v>417</v>
      </c>
      <c r="D17" s="57">
        <v>265692</v>
      </c>
      <c r="E17" s="36">
        <v>14263.409328</v>
      </c>
      <c r="F17" s="36">
        <f t="shared" si="0"/>
        <v>2.1333355638228046</v>
      </c>
    </row>
    <row r="18" spans="1:6" x14ac:dyDescent="0.2">
      <c r="A18" s="10" t="s">
        <v>1328</v>
      </c>
      <c r="B18" s="10" t="s">
        <v>1329</v>
      </c>
      <c r="C18" s="10" t="s">
        <v>86</v>
      </c>
      <c r="D18" s="57">
        <v>6026546</v>
      </c>
      <c r="E18" s="36">
        <v>14222.64856</v>
      </c>
      <c r="F18" s="36">
        <f t="shared" si="0"/>
        <v>2.1272390974041886</v>
      </c>
    </row>
    <row r="19" spans="1:6" x14ac:dyDescent="0.2">
      <c r="A19" s="10" t="s">
        <v>1330</v>
      </c>
      <c r="B19" s="10" t="s">
        <v>1331</v>
      </c>
      <c r="C19" s="10" t="s">
        <v>86</v>
      </c>
      <c r="D19" s="57">
        <v>1746063</v>
      </c>
      <c r="E19" s="36">
        <v>14013.901637999999</v>
      </c>
      <c r="F19" s="36">
        <f t="shared" si="0"/>
        <v>2.0960174432890719</v>
      </c>
    </row>
    <row r="20" spans="1:6" x14ac:dyDescent="0.2">
      <c r="A20" s="10" t="s">
        <v>1332</v>
      </c>
      <c r="B20" s="10" t="s">
        <v>1333</v>
      </c>
      <c r="C20" s="10" t="s">
        <v>86</v>
      </c>
      <c r="D20" s="57">
        <v>874021</v>
      </c>
      <c r="E20" s="36">
        <v>13804.724684500001</v>
      </c>
      <c r="F20" s="36">
        <f t="shared" si="0"/>
        <v>2.0647314706459361</v>
      </c>
    </row>
    <row r="21" spans="1:6" x14ac:dyDescent="0.2">
      <c r="A21" s="10" t="s">
        <v>1276</v>
      </c>
      <c r="B21" s="10" t="s">
        <v>1277</v>
      </c>
      <c r="C21" s="10" t="s">
        <v>10</v>
      </c>
      <c r="D21" s="57">
        <v>7497188</v>
      </c>
      <c r="E21" s="36">
        <v>13783.580137999999</v>
      </c>
      <c r="F21" s="36">
        <f t="shared" si="0"/>
        <v>2.0615689439321576</v>
      </c>
    </row>
    <row r="22" spans="1:6" x14ac:dyDescent="0.2">
      <c r="A22" s="10" t="s">
        <v>1334</v>
      </c>
      <c r="B22" s="10" t="s">
        <v>1335</v>
      </c>
      <c r="C22" s="10" t="s">
        <v>1211</v>
      </c>
      <c r="D22" s="57">
        <v>2406125</v>
      </c>
      <c r="E22" s="36">
        <v>13221.656875000001</v>
      </c>
      <c r="F22" s="36">
        <f t="shared" si="0"/>
        <v>1.9775237585539334</v>
      </c>
    </row>
    <row r="23" spans="1:6" x14ac:dyDescent="0.2">
      <c r="A23" s="10" t="s">
        <v>47</v>
      </c>
      <c r="B23" s="10" t="s">
        <v>1130</v>
      </c>
      <c r="C23" s="10" t="s">
        <v>37</v>
      </c>
      <c r="D23" s="57">
        <v>1164689</v>
      </c>
      <c r="E23" s="36">
        <v>13081.786848</v>
      </c>
      <c r="F23" s="36">
        <f t="shared" si="0"/>
        <v>1.956603816059806</v>
      </c>
    </row>
    <row r="24" spans="1:6" ht="22.5" x14ac:dyDescent="0.2">
      <c r="A24" s="10" t="s">
        <v>84</v>
      </c>
      <c r="B24" s="10" t="s">
        <v>1159</v>
      </c>
      <c r="C24" s="58" t="s">
        <v>717</v>
      </c>
      <c r="D24" s="57">
        <v>8699924</v>
      </c>
      <c r="E24" s="36">
        <v>12871.537558</v>
      </c>
      <c r="F24" s="36">
        <f t="shared" si="0"/>
        <v>1.9251574572467698</v>
      </c>
    </row>
    <row r="25" spans="1:6" x14ac:dyDescent="0.2">
      <c r="A25" s="10" t="s">
        <v>13</v>
      </c>
      <c r="B25" s="10" t="s">
        <v>14</v>
      </c>
      <c r="C25" s="10" t="s">
        <v>10</v>
      </c>
      <c r="D25" s="57">
        <v>2488052</v>
      </c>
      <c r="E25" s="36">
        <v>12870.692996</v>
      </c>
      <c r="F25" s="36">
        <f t="shared" si="0"/>
        <v>1.9250311386290384</v>
      </c>
    </row>
    <row r="26" spans="1:6" x14ac:dyDescent="0.2">
      <c r="A26" s="10" t="s">
        <v>1336</v>
      </c>
      <c r="B26" s="10" t="s">
        <v>1337</v>
      </c>
      <c r="C26" s="10" t="s">
        <v>19</v>
      </c>
      <c r="D26" s="57">
        <v>1207548</v>
      </c>
      <c r="E26" s="36">
        <v>12803.027669999999</v>
      </c>
      <c r="F26" s="36">
        <f t="shared" si="0"/>
        <v>1.9149106377674321</v>
      </c>
    </row>
    <row r="27" spans="1:6" x14ac:dyDescent="0.2">
      <c r="A27" s="10" t="s">
        <v>92</v>
      </c>
      <c r="B27" s="10" t="s">
        <v>93</v>
      </c>
      <c r="C27" s="10" t="s">
        <v>10</v>
      </c>
      <c r="D27" s="57">
        <v>11391310</v>
      </c>
      <c r="E27" s="36">
        <v>12405.13659</v>
      </c>
      <c r="F27" s="36">
        <f t="shared" si="0"/>
        <v>1.8553992564439261</v>
      </c>
    </row>
    <row r="28" spans="1:6" x14ac:dyDescent="0.2">
      <c r="A28" s="10" t="s">
        <v>427</v>
      </c>
      <c r="B28" s="10" t="s">
        <v>428</v>
      </c>
      <c r="C28" s="10" t="s">
        <v>46</v>
      </c>
      <c r="D28" s="57">
        <v>867781</v>
      </c>
      <c r="E28" s="36">
        <v>12309.473485</v>
      </c>
      <c r="F28" s="36">
        <f t="shared" si="0"/>
        <v>1.8410912113370954</v>
      </c>
    </row>
    <row r="29" spans="1:6" x14ac:dyDescent="0.2">
      <c r="A29" s="10" t="s">
        <v>1174</v>
      </c>
      <c r="B29" s="10" t="s">
        <v>1175</v>
      </c>
      <c r="C29" s="10" t="s">
        <v>22</v>
      </c>
      <c r="D29" s="57">
        <v>1217476</v>
      </c>
      <c r="E29" s="36">
        <v>12177.194952</v>
      </c>
      <c r="F29" s="36">
        <f t="shared" si="0"/>
        <v>1.8213067059436168</v>
      </c>
    </row>
    <row r="30" spans="1:6" x14ac:dyDescent="0.2">
      <c r="A30" s="10" t="s">
        <v>412</v>
      </c>
      <c r="B30" s="10" t="s">
        <v>413</v>
      </c>
      <c r="C30" s="10" t="s">
        <v>37</v>
      </c>
      <c r="D30" s="57">
        <v>2426433</v>
      </c>
      <c r="E30" s="36">
        <v>12155.216113500001</v>
      </c>
      <c r="F30" s="36">
        <f t="shared" si="0"/>
        <v>1.8180193966653557</v>
      </c>
    </row>
    <row r="31" spans="1:6" x14ac:dyDescent="0.2">
      <c r="A31" s="10" t="s">
        <v>1338</v>
      </c>
      <c r="B31" s="10" t="s">
        <v>1339</v>
      </c>
      <c r="C31" s="10" t="s">
        <v>30</v>
      </c>
      <c r="D31" s="57">
        <v>968016</v>
      </c>
      <c r="E31" s="36">
        <v>12011.626536</v>
      </c>
      <c r="F31" s="36">
        <f t="shared" si="0"/>
        <v>1.7965431321039997</v>
      </c>
    </row>
    <row r="32" spans="1:6" x14ac:dyDescent="0.2">
      <c r="A32" s="10" t="s">
        <v>1192</v>
      </c>
      <c r="B32" s="10" t="s">
        <v>1193</v>
      </c>
      <c r="C32" s="10" t="s">
        <v>1194</v>
      </c>
      <c r="D32" s="57">
        <v>958478</v>
      </c>
      <c r="E32" s="36">
        <v>11757.649626</v>
      </c>
      <c r="F32" s="36">
        <f t="shared" si="0"/>
        <v>1.7585565636733234</v>
      </c>
    </row>
    <row r="33" spans="1:6" x14ac:dyDescent="0.2">
      <c r="A33" s="10" t="s">
        <v>1168</v>
      </c>
      <c r="B33" s="10" t="s">
        <v>1169</v>
      </c>
      <c r="C33" s="10" t="s">
        <v>89</v>
      </c>
      <c r="D33" s="57">
        <v>1531964</v>
      </c>
      <c r="E33" s="36">
        <v>11700.375050000001</v>
      </c>
      <c r="F33" s="36">
        <f t="shared" si="0"/>
        <v>1.7499901762778627</v>
      </c>
    </row>
    <row r="34" spans="1:6" x14ac:dyDescent="0.2">
      <c r="A34" s="10" t="s">
        <v>48</v>
      </c>
      <c r="B34" s="10" t="s">
        <v>49</v>
      </c>
      <c r="C34" s="10" t="s">
        <v>44</v>
      </c>
      <c r="D34" s="57">
        <v>6371597</v>
      </c>
      <c r="E34" s="36">
        <v>11370.114846500001</v>
      </c>
      <c r="F34" s="36">
        <f t="shared" si="0"/>
        <v>1.7005941433070624</v>
      </c>
    </row>
    <row r="35" spans="1:6" x14ac:dyDescent="0.2">
      <c r="A35" s="10" t="s">
        <v>55</v>
      </c>
      <c r="B35" s="10" t="s">
        <v>56</v>
      </c>
      <c r="C35" s="10" t="s">
        <v>57</v>
      </c>
      <c r="D35" s="57">
        <v>876836</v>
      </c>
      <c r="E35" s="36">
        <v>11181.412672</v>
      </c>
      <c r="F35" s="36">
        <f t="shared" si="0"/>
        <v>1.6723705222516614</v>
      </c>
    </row>
    <row r="36" spans="1:6" x14ac:dyDescent="0.2">
      <c r="A36" s="10" t="s">
        <v>1340</v>
      </c>
      <c r="B36" s="10" t="s">
        <v>1341</v>
      </c>
      <c r="C36" s="10" t="s">
        <v>417</v>
      </c>
      <c r="D36" s="57">
        <v>716185</v>
      </c>
      <c r="E36" s="36">
        <v>10340.6371225</v>
      </c>
      <c r="F36" s="36">
        <f t="shared" si="0"/>
        <v>1.5466182326206019</v>
      </c>
    </row>
    <row r="37" spans="1:6" x14ac:dyDescent="0.2">
      <c r="A37" s="10" t="s">
        <v>1342</v>
      </c>
      <c r="B37" s="10" t="s">
        <v>1343</v>
      </c>
      <c r="C37" s="10" t="s">
        <v>1234</v>
      </c>
      <c r="D37" s="57">
        <v>942584</v>
      </c>
      <c r="E37" s="36">
        <v>10283.59144</v>
      </c>
      <c r="F37" s="36">
        <f t="shared" si="0"/>
        <v>1.5380860801428002</v>
      </c>
    </row>
    <row r="38" spans="1:6" x14ac:dyDescent="0.2">
      <c r="A38" s="10" t="s">
        <v>1283</v>
      </c>
      <c r="B38" s="10" t="s">
        <v>1284</v>
      </c>
      <c r="C38" s="10" t="s">
        <v>1280</v>
      </c>
      <c r="D38" s="57">
        <v>1170144</v>
      </c>
      <c r="E38" s="36">
        <v>10154.509631999999</v>
      </c>
      <c r="F38" s="36">
        <f t="shared" si="0"/>
        <v>1.5187796993668961</v>
      </c>
    </row>
    <row r="39" spans="1:6" x14ac:dyDescent="0.2">
      <c r="A39" s="10" t="s">
        <v>1344</v>
      </c>
      <c r="B39" s="10" t="s">
        <v>1345</v>
      </c>
      <c r="C39" s="10" t="s">
        <v>22</v>
      </c>
      <c r="D39" s="57">
        <v>1197942</v>
      </c>
      <c r="E39" s="36">
        <v>9867.4482540000008</v>
      </c>
      <c r="F39" s="36">
        <f t="shared" si="0"/>
        <v>1.475844785798567</v>
      </c>
    </row>
    <row r="40" spans="1:6" x14ac:dyDescent="0.2">
      <c r="A40" s="10" t="s">
        <v>1346</v>
      </c>
      <c r="B40" s="10" t="s">
        <v>1347</v>
      </c>
      <c r="C40" s="10" t="s">
        <v>1280</v>
      </c>
      <c r="D40" s="57">
        <v>196626</v>
      </c>
      <c r="E40" s="36">
        <v>9253.8094380000002</v>
      </c>
      <c r="F40" s="36">
        <f t="shared" si="0"/>
        <v>1.3840646595040018</v>
      </c>
    </row>
    <row r="41" spans="1:6" x14ac:dyDescent="0.2">
      <c r="A41" s="10" t="s">
        <v>81</v>
      </c>
      <c r="B41" s="10" t="s">
        <v>1136</v>
      </c>
      <c r="C41" s="10" t="s">
        <v>32</v>
      </c>
      <c r="D41" s="57">
        <v>2361390</v>
      </c>
      <c r="E41" s="36">
        <v>9146.8441650000004</v>
      </c>
      <c r="F41" s="36">
        <f t="shared" si="0"/>
        <v>1.3680661828609066</v>
      </c>
    </row>
    <row r="42" spans="1:6" x14ac:dyDescent="0.2">
      <c r="A42" s="10" t="s">
        <v>42</v>
      </c>
      <c r="B42" s="10" t="s">
        <v>43</v>
      </c>
      <c r="C42" s="10" t="s">
        <v>44</v>
      </c>
      <c r="D42" s="57">
        <v>3927799</v>
      </c>
      <c r="E42" s="36">
        <v>8908.2481320000006</v>
      </c>
      <c r="F42" s="36">
        <f t="shared" si="0"/>
        <v>1.3323800862986543</v>
      </c>
    </row>
    <row r="43" spans="1:6" x14ac:dyDescent="0.2">
      <c r="A43" s="10" t="s">
        <v>1262</v>
      </c>
      <c r="B43" s="10" t="s">
        <v>1263</v>
      </c>
      <c r="C43" s="10" t="s">
        <v>1211</v>
      </c>
      <c r="D43" s="57">
        <v>1593720</v>
      </c>
      <c r="E43" s="36">
        <v>8703.3049200000005</v>
      </c>
      <c r="F43" s="36">
        <f t="shared" si="0"/>
        <v>1.301727341736006</v>
      </c>
    </row>
    <row r="44" spans="1:6" x14ac:dyDescent="0.2">
      <c r="A44" s="10" t="s">
        <v>1348</v>
      </c>
      <c r="B44" s="10" t="s">
        <v>1349</v>
      </c>
      <c r="C44" s="10" t="s">
        <v>1249</v>
      </c>
      <c r="D44" s="57">
        <v>754178</v>
      </c>
      <c r="E44" s="36">
        <v>8579.9060169999993</v>
      </c>
      <c r="F44" s="36">
        <f t="shared" si="0"/>
        <v>1.2832709361002341</v>
      </c>
    </row>
    <row r="45" spans="1:6" x14ac:dyDescent="0.2">
      <c r="A45" s="10" t="s">
        <v>1350</v>
      </c>
      <c r="B45" s="10" t="s">
        <v>1351</v>
      </c>
      <c r="C45" s="10" t="s">
        <v>98</v>
      </c>
      <c r="D45" s="57">
        <v>481866</v>
      </c>
      <c r="E45" s="36">
        <v>8531.9193959999993</v>
      </c>
      <c r="F45" s="36">
        <f t="shared" si="0"/>
        <v>1.2760937204140781</v>
      </c>
    </row>
    <row r="46" spans="1:6" x14ac:dyDescent="0.2">
      <c r="A46" s="10" t="s">
        <v>82</v>
      </c>
      <c r="B46" s="10" t="s">
        <v>83</v>
      </c>
      <c r="C46" s="10" t="s">
        <v>46</v>
      </c>
      <c r="D46" s="57">
        <v>2065038</v>
      </c>
      <c r="E46" s="36">
        <v>8515.1841929999991</v>
      </c>
      <c r="F46" s="36">
        <f t="shared" si="0"/>
        <v>1.2735906860478408</v>
      </c>
    </row>
    <row r="47" spans="1:6" x14ac:dyDescent="0.2">
      <c r="A47" s="10" t="s">
        <v>1352</v>
      </c>
      <c r="B47" s="10" t="s">
        <v>1353</v>
      </c>
      <c r="C47" s="10" t="s">
        <v>1354</v>
      </c>
      <c r="D47" s="57">
        <v>1790593</v>
      </c>
      <c r="E47" s="36">
        <v>8514.2697150000004</v>
      </c>
      <c r="F47" s="36">
        <f t="shared" si="0"/>
        <v>1.2734539103026548</v>
      </c>
    </row>
    <row r="48" spans="1:6" x14ac:dyDescent="0.2">
      <c r="A48" s="10" t="s">
        <v>23</v>
      </c>
      <c r="B48" s="10" t="s">
        <v>24</v>
      </c>
      <c r="C48" s="10" t="s">
        <v>25</v>
      </c>
      <c r="D48" s="57">
        <v>3495282</v>
      </c>
      <c r="E48" s="36">
        <v>8236.6320329999999</v>
      </c>
      <c r="F48" s="36">
        <f t="shared" si="0"/>
        <v>1.2319284708198786</v>
      </c>
    </row>
    <row r="49" spans="1:6" x14ac:dyDescent="0.2">
      <c r="A49" s="10" t="s">
        <v>1132</v>
      </c>
      <c r="B49" s="10" t="s">
        <v>1133</v>
      </c>
      <c r="C49" s="10" t="s">
        <v>30</v>
      </c>
      <c r="D49" s="57">
        <v>1069026</v>
      </c>
      <c r="E49" s="36">
        <v>8134.2188340000002</v>
      </c>
      <c r="F49" s="36">
        <f t="shared" si="0"/>
        <v>1.2166108342992279</v>
      </c>
    </row>
    <row r="50" spans="1:6" x14ac:dyDescent="0.2">
      <c r="A50" s="10" t="s">
        <v>1355</v>
      </c>
      <c r="B50" s="10" t="s">
        <v>1356</v>
      </c>
      <c r="C50" s="10" t="s">
        <v>98</v>
      </c>
      <c r="D50" s="57">
        <v>1458748</v>
      </c>
      <c r="E50" s="36">
        <v>7976.434064</v>
      </c>
      <c r="F50" s="36">
        <f t="shared" si="0"/>
        <v>1.1930114371614189</v>
      </c>
    </row>
    <row r="51" spans="1:6" x14ac:dyDescent="0.2">
      <c r="A51" s="10" t="s">
        <v>1357</v>
      </c>
      <c r="B51" s="10" t="s">
        <v>1358</v>
      </c>
      <c r="C51" s="10" t="s">
        <v>67</v>
      </c>
      <c r="D51" s="57">
        <v>2264496</v>
      </c>
      <c r="E51" s="36">
        <v>7965.3646799999997</v>
      </c>
      <c r="F51" s="36">
        <f t="shared" si="0"/>
        <v>1.191355822433287</v>
      </c>
    </row>
    <row r="52" spans="1:6" x14ac:dyDescent="0.2">
      <c r="A52" s="10" t="s">
        <v>65</v>
      </c>
      <c r="B52" s="10" t="s">
        <v>66</v>
      </c>
      <c r="C52" s="10" t="s">
        <v>67</v>
      </c>
      <c r="D52" s="57">
        <v>5418724</v>
      </c>
      <c r="E52" s="36">
        <v>7951.9774699999998</v>
      </c>
      <c r="F52" s="36">
        <f t="shared" si="0"/>
        <v>1.1893535373879227</v>
      </c>
    </row>
    <row r="53" spans="1:6" x14ac:dyDescent="0.2">
      <c r="A53" s="10" t="s">
        <v>415</v>
      </c>
      <c r="B53" s="10" t="s">
        <v>416</v>
      </c>
      <c r="C53" s="10" t="s">
        <v>417</v>
      </c>
      <c r="D53" s="57">
        <v>1001671</v>
      </c>
      <c r="E53" s="36">
        <v>7707.8583449999996</v>
      </c>
      <c r="F53" s="36">
        <f t="shared" si="0"/>
        <v>1.1528413684389838</v>
      </c>
    </row>
    <row r="54" spans="1:6" x14ac:dyDescent="0.2">
      <c r="A54" s="10" t="s">
        <v>1156</v>
      </c>
      <c r="B54" s="10" t="s">
        <v>1157</v>
      </c>
      <c r="C54" s="10" t="s">
        <v>73</v>
      </c>
      <c r="D54" s="57">
        <v>1773564</v>
      </c>
      <c r="E54" s="36">
        <v>7512.8171039999997</v>
      </c>
      <c r="F54" s="36">
        <f t="shared" si="0"/>
        <v>1.1236696321262198</v>
      </c>
    </row>
    <row r="55" spans="1:6" x14ac:dyDescent="0.2">
      <c r="A55" s="10" t="s">
        <v>1359</v>
      </c>
      <c r="B55" s="10" t="s">
        <v>1360</v>
      </c>
      <c r="C55" s="10" t="s">
        <v>37</v>
      </c>
      <c r="D55" s="57">
        <v>123000</v>
      </c>
      <c r="E55" s="36">
        <v>7504.0455000000002</v>
      </c>
      <c r="F55" s="36">
        <f t="shared" si="0"/>
        <v>1.1223576894949281</v>
      </c>
    </row>
    <row r="56" spans="1:6" x14ac:dyDescent="0.2">
      <c r="A56" s="10" t="s">
        <v>1137</v>
      </c>
      <c r="B56" s="10" t="s">
        <v>1138</v>
      </c>
      <c r="C56" s="10" t="s">
        <v>17</v>
      </c>
      <c r="D56" s="57">
        <v>3900000</v>
      </c>
      <c r="E56" s="36">
        <v>7468.5</v>
      </c>
      <c r="F56" s="36">
        <f t="shared" si="0"/>
        <v>1.1170412551460234</v>
      </c>
    </row>
    <row r="57" spans="1:6" x14ac:dyDescent="0.2">
      <c r="A57" s="10" t="s">
        <v>79</v>
      </c>
      <c r="B57" s="10" t="s">
        <v>80</v>
      </c>
      <c r="C57" s="10" t="s">
        <v>57</v>
      </c>
      <c r="D57" s="57">
        <v>852080</v>
      </c>
      <c r="E57" s="36">
        <v>7339.8171199999997</v>
      </c>
      <c r="F57" s="36">
        <f t="shared" si="0"/>
        <v>1.0977945408404728</v>
      </c>
    </row>
    <row r="58" spans="1:6" x14ac:dyDescent="0.2">
      <c r="A58" s="10" t="s">
        <v>1361</v>
      </c>
      <c r="B58" s="10" t="s">
        <v>1362</v>
      </c>
      <c r="C58" s="10" t="s">
        <v>46</v>
      </c>
      <c r="D58" s="57">
        <v>145666</v>
      </c>
      <c r="E58" s="36">
        <v>7083.1549160000004</v>
      </c>
      <c r="F58" s="36">
        <f t="shared" si="0"/>
        <v>1.0594063410005179</v>
      </c>
    </row>
    <row r="59" spans="1:6" x14ac:dyDescent="0.2">
      <c r="A59" s="10" t="s">
        <v>1363</v>
      </c>
      <c r="B59" s="10" t="s">
        <v>1364</v>
      </c>
      <c r="C59" s="10" t="s">
        <v>70</v>
      </c>
      <c r="D59" s="57">
        <v>495000</v>
      </c>
      <c r="E59" s="36">
        <v>6934.4549999999999</v>
      </c>
      <c r="F59" s="36">
        <f t="shared" si="0"/>
        <v>1.0371657383616011</v>
      </c>
    </row>
    <row r="60" spans="1:6" x14ac:dyDescent="0.2">
      <c r="A60" s="10" t="s">
        <v>1272</v>
      </c>
      <c r="B60" s="10" t="s">
        <v>1273</v>
      </c>
      <c r="C60" s="10" t="s">
        <v>35</v>
      </c>
      <c r="D60" s="57">
        <v>7899229</v>
      </c>
      <c r="E60" s="36">
        <v>5462.3168535000004</v>
      </c>
      <c r="F60" s="36">
        <f t="shared" si="0"/>
        <v>0.81698242940870558</v>
      </c>
    </row>
    <row r="61" spans="1:6" x14ac:dyDescent="0.2">
      <c r="A61" s="10" t="s">
        <v>38</v>
      </c>
      <c r="B61" s="10" t="s">
        <v>39</v>
      </c>
      <c r="C61" s="10" t="s">
        <v>17</v>
      </c>
      <c r="D61" s="57">
        <v>1563930</v>
      </c>
      <c r="E61" s="36">
        <v>5323.6177200000002</v>
      </c>
      <c r="F61" s="36">
        <f t="shared" si="0"/>
        <v>0.79623761396082371</v>
      </c>
    </row>
    <row r="62" spans="1:6" x14ac:dyDescent="0.2">
      <c r="A62" s="10" t="s">
        <v>1365</v>
      </c>
      <c r="B62" s="10" t="s">
        <v>1366</v>
      </c>
      <c r="C62" s="10" t="s">
        <v>37</v>
      </c>
      <c r="D62" s="57">
        <v>276244</v>
      </c>
      <c r="E62" s="36">
        <v>5322.3931480000001</v>
      </c>
      <c r="F62" s="36">
        <f t="shared" si="0"/>
        <v>0.79605445838153777</v>
      </c>
    </row>
    <row r="63" spans="1:6" x14ac:dyDescent="0.2">
      <c r="A63" s="10" t="s">
        <v>1134</v>
      </c>
      <c r="B63" s="10" t="s">
        <v>1135</v>
      </c>
      <c r="C63" s="10" t="s">
        <v>57</v>
      </c>
      <c r="D63" s="57">
        <v>1670027</v>
      </c>
      <c r="E63" s="36">
        <v>4146.6770409999999</v>
      </c>
      <c r="F63" s="36">
        <f t="shared" si="0"/>
        <v>0.62020610920048713</v>
      </c>
    </row>
    <row r="64" spans="1:6" x14ac:dyDescent="0.2">
      <c r="A64" s="10" t="s">
        <v>1367</v>
      </c>
      <c r="B64" s="10" t="s">
        <v>1368</v>
      </c>
      <c r="C64" s="10" t="s">
        <v>10</v>
      </c>
      <c r="D64" s="57">
        <v>1636781</v>
      </c>
      <c r="E64" s="36">
        <v>3193.359731</v>
      </c>
      <c r="F64" s="36">
        <f t="shared" si="0"/>
        <v>0.47762128433407081</v>
      </c>
    </row>
    <row r="65" spans="1:13" x14ac:dyDescent="0.2">
      <c r="A65" s="10" t="s">
        <v>1321</v>
      </c>
      <c r="B65" s="10" t="s">
        <v>1322</v>
      </c>
      <c r="C65" s="10" t="s">
        <v>98</v>
      </c>
      <c r="D65" s="57">
        <v>192304</v>
      </c>
      <c r="E65" s="36">
        <v>806.13836800000001</v>
      </c>
      <c r="F65" s="36">
        <f t="shared" si="0"/>
        <v>0.12057170976930937</v>
      </c>
    </row>
    <row r="66" spans="1:13" x14ac:dyDescent="0.2">
      <c r="A66" s="10" t="s">
        <v>1369</v>
      </c>
      <c r="B66" s="10" t="s">
        <v>1370</v>
      </c>
      <c r="C66" s="10" t="s">
        <v>98</v>
      </c>
      <c r="D66" s="57">
        <v>376519</v>
      </c>
      <c r="E66" s="36">
        <v>555.17726549999998</v>
      </c>
      <c r="F66" s="36">
        <f t="shared" si="0"/>
        <v>8.3036206665683482E-2</v>
      </c>
    </row>
    <row r="67" spans="1:13" x14ac:dyDescent="0.2">
      <c r="A67" s="12" t="s">
        <v>105</v>
      </c>
      <c r="B67" s="10"/>
      <c r="C67" s="10"/>
      <c r="D67" s="57"/>
      <c r="E67" s="37">
        <f xml:space="preserve"> SUM(E8:E66)</f>
        <v>636794.26552000002</v>
      </c>
      <c r="F67" s="37">
        <f>SUM(F8:F66)</f>
        <v>95.243417771473673</v>
      </c>
    </row>
    <row r="68" spans="1:13" x14ac:dyDescent="0.2">
      <c r="A68" s="10"/>
      <c r="B68" s="10"/>
      <c r="C68" s="10"/>
      <c r="D68" s="57"/>
      <c r="E68" s="36"/>
      <c r="F68" s="36"/>
    </row>
    <row r="69" spans="1:13" x14ac:dyDescent="0.2">
      <c r="A69" s="59" t="s">
        <v>1371</v>
      </c>
      <c r="B69" s="30"/>
      <c r="C69" s="30"/>
      <c r="D69" s="60"/>
      <c r="E69" s="61"/>
      <c r="F69" s="61"/>
    </row>
    <row r="70" spans="1:13" x14ac:dyDescent="0.2">
      <c r="A70" s="30" t="s">
        <v>1372</v>
      </c>
      <c r="B70" s="30" t="s">
        <v>1373</v>
      </c>
      <c r="C70" s="30" t="s">
        <v>30</v>
      </c>
      <c r="D70" s="60">
        <v>140468</v>
      </c>
      <c r="E70" s="61">
        <v>3253.6889889999998</v>
      </c>
      <c r="F70" s="36">
        <f t="shared" ref="F70" si="1">E70/$E$83*100</f>
        <v>0.4866445513995255</v>
      </c>
    </row>
    <row r="71" spans="1:13" x14ac:dyDescent="0.2">
      <c r="A71" s="62" t="s">
        <v>105</v>
      </c>
      <c r="B71" s="30"/>
      <c r="C71" s="30"/>
      <c r="D71" s="60"/>
      <c r="E71" s="63">
        <f>SUM(E70)</f>
        <v>3253.6889889999998</v>
      </c>
      <c r="F71" s="63">
        <f>SUM(F70)</f>
        <v>0.4866445513995255</v>
      </c>
    </row>
    <row r="72" spans="1:13" x14ac:dyDescent="0.2">
      <c r="A72" s="10"/>
      <c r="B72" s="10"/>
      <c r="C72" s="10"/>
      <c r="D72" s="57"/>
      <c r="E72" s="36"/>
      <c r="F72" s="36"/>
    </row>
    <row r="73" spans="1:13" x14ac:dyDescent="0.2">
      <c r="A73" s="10"/>
      <c r="B73" s="10"/>
      <c r="C73" s="10"/>
      <c r="D73" s="57"/>
      <c r="E73" s="36"/>
      <c r="F73" s="36"/>
    </row>
    <row r="74" spans="1:13" x14ac:dyDescent="0.2">
      <c r="A74" s="12" t="s">
        <v>1123</v>
      </c>
      <c r="B74" s="10"/>
      <c r="C74" s="10"/>
      <c r="D74" s="57"/>
      <c r="E74" s="36"/>
      <c r="F74" s="36"/>
    </row>
    <row r="75" spans="1:13" x14ac:dyDescent="0.2">
      <c r="A75" s="10"/>
      <c r="B75" s="10" t="s">
        <v>1374</v>
      </c>
      <c r="C75" s="10" t="s">
        <v>417</v>
      </c>
      <c r="D75" s="57">
        <v>170000</v>
      </c>
      <c r="E75" s="36">
        <v>1.7000000000000001E-2</v>
      </c>
      <c r="F75" s="36">
        <f t="shared" ref="F75:F76" si="2">E75/$E$83*100</f>
        <v>2.5426392632365804E-6</v>
      </c>
    </row>
    <row r="76" spans="1:13" x14ac:dyDescent="0.2">
      <c r="A76" s="10" t="s">
        <v>1163</v>
      </c>
      <c r="B76" s="10" t="s">
        <v>1164</v>
      </c>
      <c r="C76" s="10" t="s">
        <v>98</v>
      </c>
      <c r="D76" s="57">
        <v>8100</v>
      </c>
      <c r="E76" s="36">
        <v>8.0999999999999996E-4</v>
      </c>
      <c r="F76" s="36">
        <f t="shared" si="2"/>
        <v>1.2114928254244883E-7</v>
      </c>
      <c r="G76" s="2"/>
      <c r="I76" s="2"/>
    </row>
    <row r="77" spans="1:13" x14ac:dyDescent="0.2">
      <c r="A77" s="12" t="s">
        <v>105</v>
      </c>
      <c r="B77" s="10"/>
      <c r="C77" s="10"/>
      <c r="D77" s="57"/>
      <c r="E77" s="37">
        <f>SUM(E75:E76)</f>
        <v>1.7809999999999999E-2</v>
      </c>
      <c r="F77" s="37">
        <f>SUM(F75:F76)</f>
        <v>2.663788545779029E-6</v>
      </c>
      <c r="I77" s="2"/>
    </row>
    <row r="78" spans="1:13" x14ac:dyDescent="0.2">
      <c r="A78" s="10"/>
      <c r="B78" s="10"/>
      <c r="C78" s="10"/>
      <c r="D78" s="57"/>
      <c r="E78" s="36"/>
      <c r="F78" s="36"/>
    </row>
    <row r="79" spans="1:13" x14ac:dyDescent="0.2">
      <c r="A79" s="12" t="s">
        <v>105</v>
      </c>
      <c r="B79" s="10"/>
      <c r="C79" s="10"/>
      <c r="D79" s="57"/>
      <c r="E79" s="37">
        <f>E67+E71+E77</f>
        <v>640047.97231900005</v>
      </c>
      <c r="F79" s="37">
        <f>F67+F71</f>
        <v>95.730062322873195</v>
      </c>
      <c r="I79" s="28"/>
      <c r="J79" s="28"/>
      <c r="M79" s="2"/>
    </row>
    <row r="80" spans="1:13" x14ac:dyDescent="0.2">
      <c r="A80" s="10"/>
      <c r="B80" s="10"/>
      <c r="C80" s="10"/>
      <c r="D80" s="57"/>
      <c r="E80" s="36"/>
      <c r="F80" s="36"/>
      <c r="I80" s="28"/>
      <c r="J80" s="28"/>
      <c r="K80" s="2"/>
      <c r="M80" s="2"/>
    </row>
    <row r="81" spans="1:10" x14ac:dyDescent="0.2">
      <c r="A81" s="12" t="s">
        <v>138</v>
      </c>
      <c r="B81" s="10"/>
      <c r="C81" s="10"/>
      <c r="D81" s="57"/>
      <c r="E81" s="37">
        <v>28548.640885199999</v>
      </c>
      <c r="F81" s="37">
        <f t="shared" ref="F81" si="3">E81/$E$83*100</f>
        <v>4.269935013338273</v>
      </c>
      <c r="I81" s="28"/>
      <c r="J81" s="28"/>
    </row>
    <row r="82" spans="1:10" x14ac:dyDescent="0.2">
      <c r="A82" s="10"/>
      <c r="B82" s="10"/>
      <c r="C82" s="10"/>
      <c r="D82" s="57"/>
      <c r="E82" s="36"/>
      <c r="F82" s="36"/>
      <c r="I82" s="28"/>
      <c r="J82" s="28"/>
    </row>
    <row r="83" spans="1:10" x14ac:dyDescent="0.2">
      <c r="A83" s="14" t="s">
        <v>139</v>
      </c>
      <c r="B83" s="7"/>
      <c r="C83" s="7"/>
      <c r="D83" s="56"/>
      <c r="E83" s="38">
        <f>E79+E81</f>
        <v>668596.61320420005</v>
      </c>
      <c r="F83" s="38">
        <f>F79+F81</f>
        <v>99.999997336211464</v>
      </c>
      <c r="I83" s="28"/>
      <c r="J83" s="28"/>
    </row>
    <row r="85" spans="1:10" x14ac:dyDescent="0.2">
      <c r="A85" s="15" t="s">
        <v>142</v>
      </c>
    </row>
    <row r="86" spans="1:10" x14ac:dyDescent="0.2">
      <c r="A86" s="15" t="s">
        <v>706</v>
      </c>
    </row>
    <row r="87" spans="1:10" x14ac:dyDescent="0.2">
      <c r="A87" s="15" t="s">
        <v>144</v>
      </c>
    </row>
    <row r="88" spans="1:10" x14ac:dyDescent="0.2">
      <c r="A88" s="2" t="s">
        <v>643</v>
      </c>
      <c r="B88" s="16">
        <v>66.457300000000004</v>
      </c>
    </row>
    <row r="89" spans="1:10" x14ac:dyDescent="0.2">
      <c r="A89" s="2" t="s">
        <v>672</v>
      </c>
      <c r="B89" s="16">
        <v>948.55849999999998</v>
      </c>
    </row>
    <row r="90" spans="1:10" x14ac:dyDescent="0.2">
      <c r="A90" s="2" t="s">
        <v>644</v>
      </c>
      <c r="B90" s="16">
        <v>70.824200000000005</v>
      </c>
    </row>
    <row r="91" spans="1:10" x14ac:dyDescent="0.2">
      <c r="A91" s="2" t="s">
        <v>671</v>
      </c>
      <c r="B91" s="16">
        <v>997.52589999999998</v>
      </c>
    </row>
    <row r="93" spans="1:10" x14ac:dyDescent="0.2">
      <c r="A93" s="15" t="s">
        <v>696</v>
      </c>
    </row>
    <row r="94" spans="1:10" x14ac:dyDescent="0.2">
      <c r="A94" s="2" t="s">
        <v>672</v>
      </c>
      <c r="B94" s="16">
        <v>1001.6558</v>
      </c>
    </row>
    <row r="95" spans="1:10" x14ac:dyDescent="0.2">
      <c r="A95" s="2" t="s">
        <v>644</v>
      </c>
      <c r="B95" s="16">
        <v>68.451099999999997</v>
      </c>
    </row>
    <row r="96" spans="1:10" x14ac:dyDescent="0.2">
      <c r="A96" s="2" t="s">
        <v>671</v>
      </c>
      <c r="B96" s="16">
        <v>1058.9554000000001</v>
      </c>
    </row>
    <row r="97" spans="1:4" x14ac:dyDescent="0.2">
      <c r="A97" s="2" t="s">
        <v>643</v>
      </c>
      <c r="B97" s="16">
        <v>63.452199999999998</v>
      </c>
    </row>
    <row r="99" spans="1:4" x14ac:dyDescent="0.2">
      <c r="A99" s="15" t="s">
        <v>651</v>
      </c>
      <c r="B99" s="47"/>
    </row>
    <row r="100" spans="1:4" x14ac:dyDescent="0.2">
      <c r="A100" s="19" t="s">
        <v>628</v>
      </c>
      <c r="B100" s="20"/>
      <c r="C100" s="32" t="s">
        <v>629</v>
      </c>
      <c r="D100" s="33"/>
    </row>
    <row r="101" spans="1:4" x14ac:dyDescent="0.2">
      <c r="A101" s="34"/>
      <c r="B101" s="35"/>
      <c r="C101" s="21" t="s">
        <v>630</v>
      </c>
      <c r="D101" s="65" t="s">
        <v>631</v>
      </c>
    </row>
    <row r="102" spans="1:4" x14ac:dyDescent="0.2">
      <c r="A102" s="22" t="s">
        <v>643</v>
      </c>
      <c r="B102" s="23"/>
      <c r="C102" s="24">
        <v>6.5</v>
      </c>
      <c r="D102" s="66">
        <v>6.5</v>
      </c>
    </row>
    <row r="103" spans="1:4" x14ac:dyDescent="0.2">
      <c r="A103" s="22" t="s">
        <v>644</v>
      </c>
      <c r="B103" s="23"/>
      <c r="C103" s="24">
        <v>6.5</v>
      </c>
      <c r="D103" s="66">
        <v>6.5</v>
      </c>
    </row>
    <row r="105" spans="1:4" x14ac:dyDescent="0.2">
      <c r="A105" s="15" t="s">
        <v>670</v>
      </c>
      <c r="B105" s="27">
        <v>0.18336892171529945</v>
      </c>
    </row>
  </sheetData>
  <mergeCells count="3">
    <mergeCell ref="A1:E1"/>
    <mergeCell ref="C100:D100"/>
    <mergeCell ref="A101:B10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248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244</v>
      </c>
      <c r="B8" s="9" t="s">
        <v>1051</v>
      </c>
      <c r="C8" s="9" t="s">
        <v>118</v>
      </c>
      <c r="D8" s="9">
        <v>97</v>
      </c>
      <c r="E8" s="10">
        <v>991.81529999999998</v>
      </c>
      <c r="F8" s="10">
        <v>9.6386962151577205</v>
      </c>
    </row>
    <row r="9" spans="1:6" x14ac:dyDescent="0.2">
      <c r="A9" s="9" t="s">
        <v>163</v>
      </c>
      <c r="B9" s="9" t="s">
        <v>1052</v>
      </c>
      <c r="C9" s="9" t="s">
        <v>118</v>
      </c>
      <c r="D9" s="9">
        <v>99</v>
      </c>
      <c r="E9" s="10">
        <v>990.36729000000003</v>
      </c>
      <c r="F9" s="10">
        <v>9.6246241106978392</v>
      </c>
    </row>
    <row r="10" spans="1:6" x14ac:dyDescent="0.2">
      <c r="A10" s="9" t="s">
        <v>192</v>
      </c>
      <c r="B10" s="9" t="s">
        <v>930</v>
      </c>
      <c r="C10" s="9" t="s">
        <v>118</v>
      </c>
      <c r="D10" s="9">
        <v>100</v>
      </c>
      <c r="E10" s="10">
        <v>982.74</v>
      </c>
      <c r="F10" s="10">
        <v>9.5505002982753897</v>
      </c>
    </row>
    <row r="11" spans="1:6" x14ac:dyDescent="0.2">
      <c r="A11" s="9" t="s">
        <v>227</v>
      </c>
      <c r="B11" s="9" t="s">
        <v>1053</v>
      </c>
      <c r="C11" s="9" t="s">
        <v>178</v>
      </c>
      <c r="D11" s="9">
        <v>100</v>
      </c>
      <c r="E11" s="10">
        <v>978.43499999999995</v>
      </c>
      <c r="F11" s="10">
        <v>9.5086632876885897</v>
      </c>
    </row>
    <row r="12" spans="1:6" x14ac:dyDescent="0.2">
      <c r="A12" s="9" t="s">
        <v>236</v>
      </c>
      <c r="B12" s="9" t="s">
        <v>1026</v>
      </c>
      <c r="C12" s="9" t="s">
        <v>118</v>
      </c>
      <c r="D12" s="9">
        <v>100</v>
      </c>
      <c r="E12" s="10">
        <v>976.279</v>
      </c>
      <c r="F12" s="10">
        <v>9.4877107685654405</v>
      </c>
    </row>
    <row r="13" spans="1:6" x14ac:dyDescent="0.2">
      <c r="A13" s="9" t="s">
        <v>188</v>
      </c>
      <c r="B13" s="9" t="s">
        <v>1049</v>
      </c>
      <c r="C13" s="9" t="s">
        <v>178</v>
      </c>
      <c r="D13" s="9">
        <v>100</v>
      </c>
      <c r="E13" s="10">
        <v>976.03300000000002</v>
      </c>
      <c r="F13" s="10">
        <v>9.4853200822462007</v>
      </c>
    </row>
    <row r="14" spans="1:6" x14ac:dyDescent="0.2">
      <c r="A14" s="9" t="s">
        <v>239</v>
      </c>
      <c r="B14" s="9" t="s">
        <v>866</v>
      </c>
      <c r="C14" s="9" t="s">
        <v>118</v>
      </c>
      <c r="D14" s="9">
        <v>100</v>
      </c>
      <c r="E14" s="10">
        <v>973.61900000000003</v>
      </c>
      <c r="F14" s="10">
        <v>9.4618602579589606</v>
      </c>
    </row>
    <row r="15" spans="1:6" x14ac:dyDescent="0.2">
      <c r="A15" s="9" t="s">
        <v>245</v>
      </c>
      <c r="B15" s="9" t="s">
        <v>1054</v>
      </c>
      <c r="C15" s="9" t="s">
        <v>178</v>
      </c>
      <c r="D15" s="9">
        <v>50</v>
      </c>
      <c r="E15" s="10">
        <v>504.07499999999999</v>
      </c>
      <c r="F15" s="10">
        <v>4.8987203511133899</v>
      </c>
    </row>
    <row r="16" spans="1:6" x14ac:dyDescent="0.2">
      <c r="A16" s="9" t="s">
        <v>228</v>
      </c>
      <c r="B16" s="9" t="s">
        <v>918</v>
      </c>
      <c r="C16" s="9" t="s">
        <v>118</v>
      </c>
      <c r="D16" s="9">
        <v>5</v>
      </c>
      <c r="E16" s="10">
        <v>504.00049999999999</v>
      </c>
      <c r="F16" s="10">
        <v>4.8979963424516599</v>
      </c>
    </row>
    <row r="17" spans="1:10" x14ac:dyDescent="0.2">
      <c r="A17" s="9" t="s">
        <v>190</v>
      </c>
      <c r="B17" s="9" t="s">
        <v>1055</v>
      </c>
      <c r="C17" s="9" t="s">
        <v>118</v>
      </c>
      <c r="D17" s="9">
        <v>49</v>
      </c>
      <c r="E17" s="10">
        <v>490.45128999999997</v>
      </c>
      <c r="F17" s="10">
        <v>4.7663219075590204</v>
      </c>
    </row>
    <row r="18" spans="1:10" x14ac:dyDescent="0.2">
      <c r="A18" s="9" t="s">
        <v>189</v>
      </c>
      <c r="B18" s="9" t="s">
        <v>1056</v>
      </c>
      <c r="C18" s="9" t="s">
        <v>118</v>
      </c>
      <c r="D18" s="9">
        <v>36</v>
      </c>
      <c r="E18" s="10">
        <v>353.51172000000003</v>
      </c>
      <c r="F18" s="10">
        <v>3.4355107020207298</v>
      </c>
    </row>
    <row r="19" spans="1:10" x14ac:dyDescent="0.2">
      <c r="A19" s="9" t="s">
        <v>246</v>
      </c>
      <c r="B19" s="9" t="s">
        <v>1041</v>
      </c>
      <c r="C19" s="9" t="s">
        <v>118</v>
      </c>
      <c r="D19" s="9">
        <v>18</v>
      </c>
      <c r="E19" s="10">
        <v>141.22026</v>
      </c>
      <c r="F19" s="10">
        <v>1.37241196578192</v>
      </c>
    </row>
    <row r="20" spans="1:10" x14ac:dyDescent="0.2">
      <c r="A20" s="9" t="s">
        <v>247</v>
      </c>
      <c r="B20" s="9" t="s">
        <v>864</v>
      </c>
      <c r="C20" s="9" t="s">
        <v>118</v>
      </c>
      <c r="D20" s="9">
        <v>6</v>
      </c>
      <c r="E20" s="10">
        <v>60.058860000000003</v>
      </c>
      <c r="F20" s="10">
        <v>0.58366623964027098</v>
      </c>
    </row>
    <row r="21" spans="1:10" x14ac:dyDescent="0.2">
      <c r="A21" s="8" t="s">
        <v>105</v>
      </c>
      <c r="B21" s="9"/>
      <c r="C21" s="9"/>
      <c r="D21" s="9"/>
      <c r="E21" s="12">
        <f>SUM(E8:E20)</f>
        <v>8922.6062199999997</v>
      </c>
      <c r="F21" s="12">
        <f>SUM(F8:F20)</f>
        <v>86.712002529157147</v>
      </c>
    </row>
    <row r="22" spans="1:10" x14ac:dyDescent="0.2">
      <c r="A22" s="9"/>
      <c r="B22" s="9"/>
      <c r="C22" s="9"/>
      <c r="D22" s="9"/>
      <c r="E22" s="10"/>
      <c r="F22" s="10"/>
    </row>
    <row r="23" spans="1:10" x14ac:dyDescent="0.2">
      <c r="A23" s="8" t="s">
        <v>128</v>
      </c>
      <c r="B23" s="9"/>
      <c r="C23" s="9"/>
      <c r="D23" s="9"/>
      <c r="E23" s="10"/>
      <c r="F23" s="10"/>
    </row>
    <row r="24" spans="1:10" x14ac:dyDescent="0.2">
      <c r="A24" s="9" t="s">
        <v>242</v>
      </c>
      <c r="B24" s="9" t="s">
        <v>1057</v>
      </c>
      <c r="C24" s="9" t="s">
        <v>118</v>
      </c>
      <c r="D24" s="9">
        <v>100</v>
      </c>
      <c r="E24" s="10">
        <v>983.68100000000004</v>
      </c>
      <c r="F24" s="10">
        <v>9.5596451593583591</v>
      </c>
    </row>
    <row r="25" spans="1:10" x14ac:dyDescent="0.2">
      <c r="A25" s="8" t="s">
        <v>105</v>
      </c>
      <c r="B25" s="9"/>
      <c r="C25" s="9"/>
      <c r="D25" s="9"/>
      <c r="E25" s="12">
        <f>SUM(E24:E24)</f>
        <v>983.68100000000004</v>
      </c>
      <c r="F25" s="12">
        <f>SUM(F24:F24)</f>
        <v>9.5596451593583591</v>
      </c>
      <c r="G25" s="28"/>
      <c r="H25" s="28"/>
      <c r="I25" s="28"/>
      <c r="J25" s="28"/>
    </row>
    <row r="26" spans="1:10" x14ac:dyDescent="0.2">
      <c r="A26" s="9"/>
      <c r="B26" s="9"/>
      <c r="C26" s="9"/>
      <c r="D26" s="9"/>
      <c r="E26" s="10"/>
      <c r="F26" s="10"/>
      <c r="G26" s="28"/>
      <c r="H26" s="28"/>
      <c r="I26" s="28"/>
      <c r="J26" s="28"/>
    </row>
    <row r="27" spans="1:10" x14ac:dyDescent="0.2">
      <c r="A27" s="8" t="s">
        <v>105</v>
      </c>
      <c r="B27" s="9"/>
      <c r="C27" s="9"/>
      <c r="D27" s="9"/>
      <c r="E27" s="12">
        <v>9906.2872200000002</v>
      </c>
      <c r="F27" s="12">
        <v>96.2716476885155</v>
      </c>
      <c r="G27" s="28"/>
      <c r="H27" s="28"/>
      <c r="I27" s="28"/>
      <c r="J27" s="28"/>
    </row>
    <row r="28" spans="1:10" x14ac:dyDescent="0.2">
      <c r="A28" s="9"/>
      <c r="B28" s="9"/>
      <c r="C28" s="9"/>
      <c r="D28" s="9"/>
      <c r="E28" s="10"/>
      <c r="F28" s="10"/>
      <c r="G28" s="28"/>
      <c r="H28" s="28"/>
      <c r="I28" s="28"/>
      <c r="J28" s="28"/>
    </row>
    <row r="29" spans="1:10" x14ac:dyDescent="0.2">
      <c r="A29" s="8" t="s">
        <v>138</v>
      </c>
      <c r="B29" s="9"/>
      <c r="C29" s="9"/>
      <c r="D29" s="9"/>
      <c r="E29" s="12">
        <v>383.64214290000001</v>
      </c>
      <c r="F29" s="12">
        <v>3.73</v>
      </c>
      <c r="G29" s="28"/>
      <c r="H29" s="28"/>
      <c r="I29" s="28"/>
      <c r="J29" s="28"/>
    </row>
    <row r="30" spans="1:10" x14ac:dyDescent="0.2">
      <c r="A30" s="9"/>
      <c r="B30" s="9"/>
      <c r="C30" s="9"/>
      <c r="D30" s="9"/>
      <c r="E30" s="10"/>
      <c r="F30" s="10"/>
      <c r="G30" s="28"/>
      <c r="H30" s="28"/>
      <c r="I30" s="28"/>
      <c r="J30" s="28"/>
    </row>
    <row r="31" spans="1:10" x14ac:dyDescent="0.2">
      <c r="A31" s="13" t="s">
        <v>139</v>
      </c>
      <c r="B31" s="6"/>
      <c r="C31" s="6"/>
      <c r="D31" s="6"/>
      <c r="E31" s="14">
        <v>10289.932142899999</v>
      </c>
      <c r="F31" s="14">
        <f xml:space="preserve"> ROUND(SUM(F27:F30),2)</f>
        <v>100</v>
      </c>
      <c r="G31" s="28"/>
      <c r="H31" s="28"/>
      <c r="I31" s="28"/>
      <c r="J31" s="28"/>
    </row>
    <row r="32" spans="1:10" x14ac:dyDescent="0.2">
      <c r="G32" s="28"/>
      <c r="H32" s="28"/>
      <c r="I32" s="28"/>
      <c r="J32" s="28"/>
    </row>
    <row r="33" spans="1:5" x14ac:dyDescent="0.2">
      <c r="A33" s="1" t="s">
        <v>142</v>
      </c>
    </row>
    <row r="34" spans="1:5" x14ac:dyDescent="0.2">
      <c r="A34" s="1" t="s">
        <v>143</v>
      </c>
    </row>
    <row r="35" spans="1:5" x14ac:dyDescent="0.2">
      <c r="A35" s="1" t="s">
        <v>144</v>
      </c>
    </row>
    <row r="37" spans="1:5" x14ac:dyDescent="0.2">
      <c r="A37" s="1" t="s">
        <v>145</v>
      </c>
    </row>
    <row r="38" spans="1:5" x14ac:dyDescent="0.2">
      <c r="A38" s="3" t="s">
        <v>672</v>
      </c>
      <c r="D38" s="16">
        <v>10.094900000000001</v>
      </c>
    </row>
    <row r="39" spans="1:5" x14ac:dyDescent="0.2">
      <c r="A39" s="3" t="s">
        <v>671</v>
      </c>
      <c r="D39" s="16">
        <v>10.1126</v>
      </c>
    </row>
    <row r="40" spans="1:5" x14ac:dyDescent="0.2">
      <c r="A40" s="3" t="s">
        <v>675</v>
      </c>
      <c r="D40" s="16">
        <v>10.094900000000001</v>
      </c>
    </row>
    <row r="41" spans="1:5" x14ac:dyDescent="0.2">
      <c r="A41" s="3" t="s">
        <v>653</v>
      </c>
      <c r="D41" s="16">
        <v>10.050000000000001</v>
      </c>
    </row>
    <row r="43" spans="1:5" x14ac:dyDescent="0.2">
      <c r="A43" s="1" t="s">
        <v>146</v>
      </c>
      <c r="D43" s="17"/>
    </row>
    <row r="44" spans="1:5" x14ac:dyDescent="0.2">
      <c r="A44" s="19" t="s">
        <v>628</v>
      </c>
      <c r="B44" s="20"/>
      <c r="C44" s="32" t="s">
        <v>629</v>
      </c>
      <c r="D44" s="33"/>
    </row>
    <row r="45" spans="1:5" x14ac:dyDescent="0.2">
      <c r="A45" s="34"/>
      <c r="B45" s="35"/>
      <c r="C45" s="21" t="s">
        <v>630</v>
      </c>
      <c r="D45" s="21" t="s">
        <v>631</v>
      </c>
    </row>
    <row r="46" spans="1:5" x14ac:dyDescent="0.2">
      <c r="A46" s="22" t="s">
        <v>653</v>
      </c>
      <c r="B46" s="23"/>
      <c r="C46" s="24">
        <v>3.2501925899999999E-2</v>
      </c>
      <c r="D46" s="24">
        <v>3.0112419600000002E-2</v>
      </c>
    </row>
    <row r="48" spans="1:5" x14ac:dyDescent="0.2">
      <c r="A48" s="1" t="s">
        <v>148</v>
      </c>
      <c r="D48" s="18">
        <v>2.6747346150182283</v>
      </c>
      <c r="E48" s="2" t="s">
        <v>149</v>
      </c>
    </row>
  </sheetData>
  <sortState ref="A8:F20">
    <sortCondition descending="1" ref="E8:E20"/>
  </sortState>
  <mergeCells count="3">
    <mergeCell ref="B1:E1"/>
    <mergeCell ref="C44:D44"/>
    <mergeCell ref="A45:B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workbookViewId="0"/>
  </sheetViews>
  <sheetFormatPr defaultRowHeight="11.25" x14ac:dyDescent="0.2"/>
  <cols>
    <col min="1" max="1" width="38" style="3" customWidth="1"/>
    <col min="2" max="2" width="53.710937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243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226</v>
      </c>
      <c r="B8" s="9" t="s">
        <v>1058</v>
      </c>
      <c r="C8" s="9" t="s">
        <v>118</v>
      </c>
      <c r="D8" s="9">
        <v>150</v>
      </c>
      <c r="E8" s="10">
        <v>1509.633</v>
      </c>
      <c r="F8" s="10">
        <v>9.6277545769584592</v>
      </c>
    </row>
    <row r="9" spans="1:6" x14ac:dyDescent="0.2">
      <c r="A9" s="9" t="s">
        <v>227</v>
      </c>
      <c r="B9" s="9" t="s">
        <v>1053</v>
      </c>
      <c r="C9" s="9" t="s">
        <v>178</v>
      </c>
      <c r="D9" s="9">
        <v>150</v>
      </c>
      <c r="E9" s="10">
        <v>1467.6524999999999</v>
      </c>
      <c r="F9" s="10">
        <v>9.3600219882975004</v>
      </c>
    </row>
    <row r="10" spans="1:6" x14ac:dyDescent="0.2">
      <c r="A10" s="9" t="s">
        <v>188</v>
      </c>
      <c r="B10" s="9" t="s">
        <v>1049</v>
      </c>
      <c r="C10" s="9" t="s">
        <v>178</v>
      </c>
      <c r="D10" s="9">
        <v>150</v>
      </c>
      <c r="E10" s="10">
        <v>1464.0495000000001</v>
      </c>
      <c r="F10" s="10">
        <v>9.3370436884453003</v>
      </c>
    </row>
    <row r="11" spans="1:6" x14ac:dyDescent="0.2">
      <c r="A11" s="9" t="s">
        <v>228</v>
      </c>
      <c r="B11" s="9" t="s">
        <v>918</v>
      </c>
      <c r="C11" s="9" t="s">
        <v>118</v>
      </c>
      <c r="D11" s="9">
        <v>11</v>
      </c>
      <c r="E11" s="10">
        <v>1108.8010999999999</v>
      </c>
      <c r="F11" s="10">
        <v>7.0714305168617599</v>
      </c>
    </row>
    <row r="12" spans="1:6" x14ac:dyDescent="0.2">
      <c r="A12" s="9" t="s">
        <v>229</v>
      </c>
      <c r="B12" s="9" t="s">
        <v>1059</v>
      </c>
      <c r="C12" s="9" t="s">
        <v>118</v>
      </c>
      <c r="D12" s="9">
        <v>100</v>
      </c>
      <c r="E12" s="10">
        <v>1033.2660000000001</v>
      </c>
      <c r="F12" s="10">
        <v>6.5897019081561901</v>
      </c>
    </row>
    <row r="13" spans="1:6" x14ac:dyDescent="0.2">
      <c r="A13" s="9" t="s">
        <v>230</v>
      </c>
      <c r="B13" s="9" t="s">
        <v>1060</v>
      </c>
      <c r="C13" s="9" t="s">
        <v>118</v>
      </c>
      <c r="D13" s="9">
        <v>100</v>
      </c>
      <c r="E13" s="10">
        <v>1005.28</v>
      </c>
      <c r="F13" s="10">
        <v>6.4112198932620004</v>
      </c>
    </row>
    <row r="14" spans="1:6" x14ac:dyDescent="0.2">
      <c r="A14" s="9" t="s">
        <v>231</v>
      </c>
      <c r="B14" s="9" t="s">
        <v>1061</v>
      </c>
      <c r="C14" s="9" t="s">
        <v>118</v>
      </c>
      <c r="D14" s="9">
        <v>40</v>
      </c>
      <c r="E14" s="10">
        <v>1001.457</v>
      </c>
      <c r="F14" s="10">
        <v>6.3868385331912396</v>
      </c>
    </row>
    <row r="15" spans="1:6" x14ac:dyDescent="0.2">
      <c r="A15" s="9" t="s">
        <v>232</v>
      </c>
      <c r="B15" s="9" t="s">
        <v>1062</v>
      </c>
      <c r="C15" s="9" t="s">
        <v>215</v>
      </c>
      <c r="D15" s="9">
        <v>800</v>
      </c>
      <c r="E15" s="10">
        <v>812.58</v>
      </c>
      <c r="F15" s="10">
        <v>5.1822666927292298</v>
      </c>
    </row>
    <row r="16" spans="1:6" x14ac:dyDescent="0.2">
      <c r="A16" s="9" t="s">
        <v>233</v>
      </c>
      <c r="B16" s="9" t="s">
        <v>1063</v>
      </c>
      <c r="C16" s="9" t="s">
        <v>118</v>
      </c>
      <c r="D16" s="9">
        <v>40</v>
      </c>
      <c r="E16" s="10">
        <v>517.22</v>
      </c>
      <c r="F16" s="10">
        <v>3.2985945738430802</v>
      </c>
    </row>
    <row r="17" spans="1:10" x14ac:dyDescent="0.2">
      <c r="A17" s="9" t="s">
        <v>234</v>
      </c>
      <c r="B17" s="9" t="s">
        <v>1064</v>
      </c>
      <c r="C17" s="9" t="s">
        <v>118</v>
      </c>
      <c r="D17" s="9">
        <v>50</v>
      </c>
      <c r="E17" s="10">
        <v>513.00599999999997</v>
      </c>
      <c r="F17" s="10">
        <v>3.2717195931111398</v>
      </c>
    </row>
    <row r="18" spans="1:10" x14ac:dyDescent="0.2">
      <c r="A18" s="9" t="s">
        <v>235</v>
      </c>
      <c r="B18" s="9" t="s">
        <v>1065</v>
      </c>
      <c r="C18" s="9" t="s">
        <v>118</v>
      </c>
      <c r="D18" s="9">
        <v>50</v>
      </c>
      <c r="E18" s="10">
        <v>512.69799999999998</v>
      </c>
      <c r="F18" s="10">
        <v>3.2697553088051499</v>
      </c>
    </row>
    <row r="19" spans="1:10" x14ac:dyDescent="0.2">
      <c r="A19" s="9" t="s">
        <v>236</v>
      </c>
      <c r="B19" s="9" t="s">
        <v>1026</v>
      </c>
      <c r="C19" s="9" t="s">
        <v>118</v>
      </c>
      <c r="D19" s="9">
        <v>50</v>
      </c>
      <c r="E19" s="10">
        <v>488.1395</v>
      </c>
      <c r="F19" s="10">
        <v>3.11313233436154</v>
      </c>
    </row>
    <row r="20" spans="1:10" x14ac:dyDescent="0.2">
      <c r="A20" s="9" t="s">
        <v>237</v>
      </c>
      <c r="B20" s="9" t="s">
        <v>1042</v>
      </c>
      <c r="C20" s="9" t="s">
        <v>118</v>
      </c>
      <c r="D20" s="9">
        <v>38</v>
      </c>
      <c r="E20" s="10">
        <v>374.58271999999999</v>
      </c>
      <c r="F20" s="10">
        <v>2.38891869542435</v>
      </c>
    </row>
    <row r="21" spans="1:10" x14ac:dyDescent="0.2">
      <c r="A21" s="9" t="s">
        <v>238</v>
      </c>
      <c r="B21" s="9" t="s">
        <v>1045</v>
      </c>
      <c r="C21" s="9" t="s">
        <v>118</v>
      </c>
      <c r="D21" s="9">
        <v>13</v>
      </c>
      <c r="E21" s="10">
        <v>165.51762500000001</v>
      </c>
      <c r="F21" s="10">
        <v>1.05559634140287</v>
      </c>
    </row>
    <row r="22" spans="1:10" x14ac:dyDescent="0.2">
      <c r="A22" s="9" t="s">
        <v>192</v>
      </c>
      <c r="B22" s="9" t="s">
        <v>930</v>
      </c>
      <c r="C22" s="9" t="s">
        <v>118</v>
      </c>
      <c r="D22" s="9">
        <v>16</v>
      </c>
      <c r="E22" s="10">
        <v>157.23840000000001</v>
      </c>
      <c r="F22" s="10">
        <v>1.0027951994117901</v>
      </c>
    </row>
    <row r="23" spans="1:10" x14ac:dyDescent="0.2">
      <c r="A23" s="9" t="s">
        <v>239</v>
      </c>
      <c r="B23" s="9" t="s">
        <v>866</v>
      </c>
      <c r="C23" s="9" t="s">
        <v>118</v>
      </c>
      <c r="D23" s="9">
        <v>14</v>
      </c>
      <c r="E23" s="10">
        <v>136.30665999999999</v>
      </c>
      <c r="F23" s="10">
        <v>0.86930205532398896</v>
      </c>
    </row>
    <row r="24" spans="1:10" x14ac:dyDescent="0.2">
      <c r="A24" s="9" t="s">
        <v>240</v>
      </c>
      <c r="B24" s="9" t="s">
        <v>867</v>
      </c>
      <c r="C24" s="9" t="s">
        <v>118</v>
      </c>
      <c r="D24" s="9">
        <v>5</v>
      </c>
      <c r="E24" s="10">
        <v>50.197499999999998</v>
      </c>
      <c r="F24" s="10">
        <v>0.32013688782430699</v>
      </c>
    </row>
    <row r="25" spans="1:10" x14ac:dyDescent="0.2">
      <c r="A25" s="9" t="s">
        <v>218</v>
      </c>
      <c r="B25" s="9" t="s">
        <v>999</v>
      </c>
      <c r="C25" s="9" t="s">
        <v>118</v>
      </c>
      <c r="D25" s="9">
        <v>3</v>
      </c>
      <c r="E25" s="10">
        <v>29.723310000000001</v>
      </c>
      <c r="F25" s="10">
        <v>0.18956179011379301</v>
      </c>
    </row>
    <row r="26" spans="1:10" x14ac:dyDescent="0.2">
      <c r="A26" s="8" t="s">
        <v>105</v>
      </c>
      <c r="B26" s="9"/>
      <c r="C26" s="9"/>
      <c r="D26" s="9"/>
      <c r="E26" s="12">
        <f>SUM(E8:E25)</f>
        <v>12347.348814999998</v>
      </c>
      <c r="F26" s="12">
        <f>SUM(F8:F25)</f>
        <v>78.745790577523692</v>
      </c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128</v>
      </c>
      <c r="B28" s="9"/>
      <c r="C28" s="9"/>
      <c r="D28" s="9"/>
      <c r="E28" s="10"/>
      <c r="F28" s="10"/>
    </row>
    <row r="29" spans="1:10" x14ac:dyDescent="0.2">
      <c r="A29" s="9" t="s">
        <v>241</v>
      </c>
      <c r="B29" s="9" t="s">
        <v>1032</v>
      </c>
      <c r="C29" s="9" t="s">
        <v>215</v>
      </c>
      <c r="D29" s="9">
        <v>150</v>
      </c>
      <c r="E29" s="10">
        <v>1498.578</v>
      </c>
      <c r="F29" s="10">
        <v>9.5572508009756305</v>
      </c>
    </row>
    <row r="30" spans="1:10" x14ac:dyDescent="0.2">
      <c r="A30" s="9" t="s">
        <v>242</v>
      </c>
      <c r="B30" s="9" t="s">
        <v>1057</v>
      </c>
      <c r="C30" s="9" t="s">
        <v>118</v>
      </c>
      <c r="D30" s="9">
        <v>150</v>
      </c>
      <c r="E30" s="10">
        <v>1475.5215000000001</v>
      </c>
      <c r="F30" s="10">
        <v>9.4102069012969398</v>
      </c>
    </row>
    <row r="31" spans="1:10" x14ac:dyDescent="0.2">
      <c r="A31" s="8" t="s">
        <v>105</v>
      </c>
      <c r="B31" s="9"/>
      <c r="C31" s="9"/>
      <c r="D31" s="9"/>
      <c r="E31" s="12">
        <f>SUM(E29:E30)</f>
        <v>2974.0995000000003</v>
      </c>
      <c r="F31" s="12">
        <f>SUM(F29:F30)</f>
        <v>18.967457702272569</v>
      </c>
      <c r="G31" s="28"/>
      <c r="H31" s="28"/>
      <c r="I31" s="28"/>
      <c r="J31" s="28"/>
    </row>
    <row r="32" spans="1:10" x14ac:dyDescent="0.2">
      <c r="A32" s="9"/>
      <c r="B32" s="9"/>
      <c r="C32" s="9"/>
      <c r="D32" s="9"/>
      <c r="E32" s="10"/>
      <c r="F32" s="10"/>
    </row>
    <row r="33" spans="1:10" x14ac:dyDescent="0.2">
      <c r="A33" s="8" t="s">
        <v>105</v>
      </c>
      <c r="B33" s="9"/>
      <c r="C33" s="9"/>
      <c r="D33" s="9"/>
      <c r="E33" s="12">
        <v>15321.448314999998</v>
      </c>
      <c r="F33" s="12">
        <v>97.713248279796275</v>
      </c>
      <c r="I33" s="28"/>
      <c r="J33" s="28"/>
    </row>
    <row r="34" spans="1:10" x14ac:dyDescent="0.2">
      <c r="A34" s="9"/>
      <c r="B34" s="9"/>
      <c r="C34" s="9"/>
      <c r="D34" s="9"/>
      <c r="E34" s="10"/>
      <c r="F34" s="10"/>
    </row>
    <row r="35" spans="1:10" x14ac:dyDescent="0.2">
      <c r="A35" s="8" t="s">
        <v>138</v>
      </c>
      <c r="B35" s="9"/>
      <c r="C35" s="9"/>
      <c r="D35" s="9"/>
      <c r="E35" s="12">
        <v>358.5612418</v>
      </c>
      <c r="F35" s="12">
        <v>2.29</v>
      </c>
      <c r="I35" s="28"/>
      <c r="J35" s="28"/>
    </row>
    <row r="36" spans="1:10" x14ac:dyDescent="0.2">
      <c r="A36" s="9"/>
      <c r="B36" s="9"/>
      <c r="C36" s="9"/>
      <c r="D36" s="9"/>
      <c r="E36" s="10"/>
      <c r="F36" s="10"/>
    </row>
    <row r="37" spans="1:10" x14ac:dyDescent="0.2">
      <c r="A37" s="13" t="s">
        <v>139</v>
      </c>
      <c r="B37" s="6"/>
      <c r="C37" s="6"/>
      <c r="D37" s="6"/>
      <c r="E37" s="14">
        <v>15680.011241800001</v>
      </c>
      <c r="F37" s="14">
        <f xml:space="preserve"> ROUND(SUM(F33:F36),2)</f>
        <v>100</v>
      </c>
      <c r="I37" s="28"/>
      <c r="J37" s="28"/>
    </row>
    <row r="39" spans="1:10" x14ac:dyDescent="0.2">
      <c r="A39" s="1" t="s">
        <v>142</v>
      </c>
    </row>
    <row r="40" spans="1:10" x14ac:dyDescent="0.2">
      <c r="A40" s="1" t="s">
        <v>143</v>
      </c>
    </row>
    <row r="41" spans="1:10" x14ac:dyDescent="0.2">
      <c r="A41" s="1" t="s">
        <v>144</v>
      </c>
    </row>
    <row r="43" spans="1:10" x14ac:dyDescent="0.2">
      <c r="A43" s="1" t="s">
        <v>145</v>
      </c>
    </row>
    <row r="44" spans="1:10" x14ac:dyDescent="0.2">
      <c r="A44" s="3" t="s">
        <v>672</v>
      </c>
      <c r="D44" s="16">
        <v>10.0722</v>
      </c>
    </row>
    <row r="45" spans="1:10" x14ac:dyDescent="0.2">
      <c r="A45" s="3" t="s">
        <v>644</v>
      </c>
      <c r="D45" s="16">
        <v>10.092700000000001</v>
      </c>
    </row>
    <row r="46" spans="1:10" x14ac:dyDescent="0.2">
      <c r="A46" s="3" t="s">
        <v>671</v>
      </c>
      <c r="D46" s="16">
        <v>10.092700000000001</v>
      </c>
    </row>
    <row r="47" spans="1:10" x14ac:dyDescent="0.2">
      <c r="A47" s="3" t="s">
        <v>675</v>
      </c>
      <c r="D47" s="16">
        <v>10.0722</v>
      </c>
    </row>
    <row r="48" spans="1:10" x14ac:dyDescent="0.2">
      <c r="A48" s="3" t="s">
        <v>653</v>
      </c>
      <c r="D48" s="16">
        <v>10.0722</v>
      </c>
    </row>
    <row r="49" spans="1:5" x14ac:dyDescent="0.2">
      <c r="A49" s="3" t="s">
        <v>655</v>
      </c>
      <c r="D49" s="16">
        <v>10.092700000000001</v>
      </c>
    </row>
    <row r="51" spans="1:5" x14ac:dyDescent="0.2">
      <c r="A51" s="1" t="s">
        <v>146</v>
      </c>
      <c r="D51" s="17" t="s">
        <v>147</v>
      </c>
    </row>
    <row r="53" spans="1:5" x14ac:dyDescent="0.2">
      <c r="A53" s="1" t="s">
        <v>148</v>
      </c>
      <c r="D53" s="18">
        <v>2.743644498086117</v>
      </c>
      <c r="E53" s="2" t="s">
        <v>149</v>
      </c>
    </row>
  </sheetData>
  <sortState ref="A8:F25">
    <sortCondition descending="1" ref="E8:E25"/>
  </sortState>
  <mergeCells count="1">
    <mergeCell ref="B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225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214</v>
      </c>
      <c r="B8" s="9" t="s">
        <v>995</v>
      </c>
      <c r="C8" s="9" t="s">
        <v>215</v>
      </c>
      <c r="D8" s="9">
        <v>21</v>
      </c>
      <c r="E8" s="10">
        <v>212.8014</v>
      </c>
      <c r="F8" s="10">
        <v>9.6506055110870701</v>
      </c>
    </row>
    <row r="9" spans="1:6" x14ac:dyDescent="0.2">
      <c r="A9" s="9" t="s">
        <v>216</v>
      </c>
      <c r="B9" s="9" t="s">
        <v>996</v>
      </c>
      <c r="C9" s="9" t="s">
        <v>118</v>
      </c>
      <c r="D9" s="9">
        <v>21</v>
      </c>
      <c r="E9" s="10">
        <v>210.54662999999999</v>
      </c>
      <c r="F9" s="10">
        <v>9.5483510344330895</v>
      </c>
    </row>
    <row r="10" spans="1:6" x14ac:dyDescent="0.2">
      <c r="A10" s="9" t="s">
        <v>217</v>
      </c>
      <c r="B10" s="9" t="s">
        <v>997</v>
      </c>
      <c r="C10" s="9" t="s">
        <v>118</v>
      </c>
      <c r="D10" s="9">
        <v>21</v>
      </c>
      <c r="E10" s="10">
        <v>210.41370000000001</v>
      </c>
      <c r="F10" s="10">
        <v>9.5423226201905695</v>
      </c>
    </row>
    <row r="11" spans="1:6" x14ac:dyDescent="0.2">
      <c r="A11" s="9" t="s">
        <v>219</v>
      </c>
      <c r="B11" s="9" t="s">
        <v>1066</v>
      </c>
      <c r="C11" s="9" t="s">
        <v>118</v>
      </c>
      <c r="D11" s="9">
        <v>20</v>
      </c>
      <c r="E11" s="10">
        <v>202.7604</v>
      </c>
      <c r="F11" s="10">
        <v>9.1952432346320006</v>
      </c>
    </row>
    <row r="12" spans="1:6" x14ac:dyDescent="0.2">
      <c r="A12" s="9" t="s">
        <v>221</v>
      </c>
      <c r="B12" s="9" t="s">
        <v>1067</v>
      </c>
      <c r="C12" s="9" t="s">
        <v>118</v>
      </c>
      <c r="D12" s="9">
        <v>20</v>
      </c>
      <c r="E12" s="10">
        <v>200.6816</v>
      </c>
      <c r="F12" s="10">
        <v>9.1009690487645791</v>
      </c>
    </row>
    <row r="13" spans="1:6" x14ac:dyDescent="0.2">
      <c r="A13" s="9" t="s">
        <v>222</v>
      </c>
      <c r="B13" s="9" t="s">
        <v>998</v>
      </c>
      <c r="C13" s="9" t="s">
        <v>118</v>
      </c>
      <c r="D13" s="9">
        <v>2</v>
      </c>
      <c r="E13" s="10">
        <v>198.1146</v>
      </c>
      <c r="F13" s="10">
        <v>8.9845548506109907</v>
      </c>
    </row>
    <row r="14" spans="1:6" x14ac:dyDescent="0.2">
      <c r="A14" s="9" t="s">
        <v>186</v>
      </c>
      <c r="B14" s="9" t="s">
        <v>1068</v>
      </c>
      <c r="C14" s="9" t="s">
        <v>118</v>
      </c>
      <c r="D14" s="9">
        <v>20</v>
      </c>
      <c r="E14" s="10">
        <v>198.0752</v>
      </c>
      <c r="F14" s="10">
        <v>8.9827680491278397</v>
      </c>
    </row>
    <row r="15" spans="1:6" x14ac:dyDescent="0.2">
      <c r="A15" s="9" t="s">
        <v>220</v>
      </c>
      <c r="B15" s="9" t="s">
        <v>1069</v>
      </c>
      <c r="C15" s="9" t="s">
        <v>118</v>
      </c>
      <c r="D15" s="9">
        <v>19</v>
      </c>
      <c r="E15" s="10">
        <v>185.82988</v>
      </c>
      <c r="F15" s="10">
        <v>8.4274392182224798</v>
      </c>
    </row>
    <row r="16" spans="1:6" x14ac:dyDescent="0.2">
      <c r="A16" s="9" t="s">
        <v>218</v>
      </c>
      <c r="B16" s="9" t="s">
        <v>999</v>
      </c>
      <c r="C16" s="9" t="s">
        <v>118</v>
      </c>
      <c r="D16" s="9">
        <v>15</v>
      </c>
      <c r="E16" s="10">
        <v>148.61654999999999</v>
      </c>
      <c r="F16" s="10">
        <v>6.7398038568766303</v>
      </c>
    </row>
    <row r="17" spans="1:10" x14ac:dyDescent="0.2">
      <c r="A17" s="9" t="s">
        <v>184</v>
      </c>
      <c r="B17" s="9" t="s">
        <v>1070</v>
      </c>
      <c r="C17" s="9" t="s">
        <v>118</v>
      </c>
      <c r="D17" s="9">
        <v>13</v>
      </c>
      <c r="E17" s="10">
        <v>128.8287</v>
      </c>
      <c r="F17" s="10">
        <v>5.8424190921966801</v>
      </c>
    </row>
    <row r="18" spans="1:10" x14ac:dyDescent="0.2">
      <c r="A18" s="8" t="s">
        <v>105</v>
      </c>
      <c r="B18" s="9"/>
      <c r="C18" s="9"/>
      <c r="D18" s="9"/>
      <c r="E18" s="12">
        <f>SUM(E8:E17)</f>
        <v>1896.66866</v>
      </c>
      <c r="F18" s="12">
        <f>SUM(F8:F17)</f>
        <v>86.014476516141926</v>
      </c>
    </row>
    <row r="19" spans="1:10" x14ac:dyDescent="0.2">
      <c r="A19" s="9"/>
      <c r="B19" s="9"/>
      <c r="C19" s="9"/>
      <c r="D19" s="9"/>
      <c r="E19" s="10"/>
      <c r="F19" s="10"/>
    </row>
    <row r="20" spans="1:10" x14ac:dyDescent="0.2">
      <c r="A20" s="8" t="s">
        <v>128</v>
      </c>
      <c r="B20" s="9"/>
      <c r="C20" s="9"/>
      <c r="D20" s="9"/>
      <c r="E20" s="10"/>
      <c r="F20" s="10"/>
    </row>
    <row r="21" spans="1:10" x14ac:dyDescent="0.2">
      <c r="A21" s="9" t="s">
        <v>223</v>
      </c>
      <c r="B21" s="9" t="s">
        <v>1018</v>
      </c>
      <c r="C21" s="9" t="s">
        <v>118</v>
      </c>
      <c r="D21" s="9">
        <v>20</v>
      </c>
      <c r="E21" s="10">
        <v>198.20140000000001</v>
      </c>
      <c r="F21" s="10">
        <v>8.9884912559088992</v>
      </c>
    </row>
    <row r="22" spans="1:10" x14ac:dyDescent="0.2">
      <c r="A22" s="8" t="s">
        <v>105</v>
      </c>
      <c r="B22" s="9"/>
      <c r="C22" s="9"/>
      <c r="D22" s="9"/>
      <c r="E22" s="12">
        <f>SUM(E21:E21)</f>
        <v>198.20140000000001</v>
      </c>
      <c r="F22" s="12">
        <f>SUM(F21:F21)</f>
        <v>8.9884912559088992</v>
      </c>
      <c r="G22" s="28"/>
      <c r="H22" s="28"/>
      <c r="I22" s="28"/>
      <c r="J22" s="28"/>
    </row>
    <row r="23" spans="1:10" x14ac:dyDescent="0.2">
      <c r="A23" s="9"/>
      <c r="B23" s="9"/>
      <c r="C23" s="9"/>
      <c r="D23" s="9"/>
      <c r="E23" s="10"/>
      <c r="F23" s="10"/>
    </row>
    <row r="24" spans="1:10" x14ac:dyDescent="0.2">
      <c r="A24" s="8" t="s">
        <v>105</v>
      </c>
      <c r="B24" s="9"/>
      <c r="C24" s="9"/>
      <c r="D24" s="9"/>
      <c r="E24" s="12">
        <v>2094.8700600000002</v>
      </c>
      <c r="F24" s="12">
        <v>95.002967772050823</v>
      </c>
      <c r="I24" s="2"/>
      <c r="J24" s="2"/>
    </row>
    <row r="25" spans="1:10" x14ac:dyDescent="0.2">
      <c r="A25" s="9"/>
      <c r="B25" s="9"/>
      <c r="C25" s="9"/>
      <c r="D25" s="9"/>
      <c r="E25" s="10"/>
      <c r="F25" s="10"/>
    </row>
    <row r="26" spans="1:10" x14ac:dyDescent="0.2">
      <c r="A26" s="8" t="s">
        <v>138</v>
      </c>
      <c r="B26" s="9"/>
      <c r="C26" s="9"/>
      <c r="D26" s="9"/>
      <c r="E26" s="12">
        <v>110.1874936</v>
      </c>
      <c r="F26" s="12">
        <v>5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13" t="s">
        <v>139</v>
      </c>
      <c r="B28" s="6"/>
      <c r="C28" s="6"/>
      <c r="D28" s="6"/>
      <c r="E28" s="14">
        <v>2205.0574935999998</v>
      </c>
      <c r="F28" s="14">
        <f xml:space="preserve"> ROUND(SUM(F24:F27),2)</f>
        <v>100</v>
      </c>
      <c r="I28" s="2"/>
      <c r="J28" s="2"/>
    </row>
    <row r="30" spans="1:10" x14ac:dyDescent="0.2">
      <c r="A30" s="1" t="s">
        <v>142</v>
      </c>
    </row>
    <row r="31" spans="1:10" x14ac:dyDescent="0.2">
      <c r="A31" s="1" t="s">
        <v>143</v>
      </c>
    </row>
    <row r="32" spans="1:10" x14ac:dyDescent="0.2">
      <c r="A32" s="1" t="s">
        <v>144</v>
      </c>
    </row>
    <row r="33" spans="1:4" x14ac:dyDescent="0.2">
      <c r="A33" s="3" t="s">
        <v>672</v>
      </c>
      <c r="D33" s="16">
        <v>10.370799999999999</v>
      </c>
    </row>
    <row r="34" spans="1:4" x14ac:dyDescent="0.2">
      <c r="A34" s="3" t="s">
        <v>644</v>
      </c>
      <c r="D34" s="16">
        <v>10.3924</v>
      </c>
    </row>
    <row r="35" spans="1:4" x14ac:dyDescent="0.2">
      <c r="A35" s="3" t="s">
        <v>671</v>
      </c>
      <c r="D35" s="16">
        <v>10.3924</v>
      </c>
    </row>
    <row r="36" spans="1:4" x14ac:dyDescent="0.2">
      <c r="A36" s="3" t="s">
        <v>643</v>
      </c>
      <c r="D36" s="16">
        <v>10.370799999999999</v>
      </c>
    </row>
    <row r="37" spans="1:4" x14ac:dyDescent="0.2">
      <c r="A37" s="3" t="s">
        <v>653</v>
      </c>
      <c r="D37" s="16">
        <v>10.2196</v>
      </c>
    </row>
    <row r="38" spans="1:4" x14ac:dyDescent="0.2">
      <c r="A38" s="3" t="s">
        <v>655</v>
      </c>
      <c r="D38" s="16">
        <v>10.241</v>
      </c>
    </row>
    <row r="40" spans="1:4" x14ac:dyDescent="0.2">
      <c r="A40" s="1" t="s">
        <v>145</v>
      </c>
    </row>
    <row r="41" spans="1:4" x14ac:dyDescent="0.2">
      <c r="A41" s="3" t="s">
        <v>672</v>
      </c>
      <c r="D41" s="16">
        <v>10.539099999999999</v>
      </c>
    </row>
    <row r="42" spans="1:4" x14ac:dyDescent="0.2">
      <c r="A42" s="3" t="s">
        <v>644</v>
      </c>
      <c r="D42" s="16">
        <v>10.583600000000001</v>
      </c>
    </row>
    <row r="43" spans="1:4" x14ac:dyDescent="0.2">
      <c r="A43" s="3" t="s">
        <v>671</v>
      </c>
      <c r="D43" s="16">
        <v>10.583600000000001</v>
      </c>
    </row>
    <row r="44" spans="1:4" x14ac:dyDescent="0.2">
      <c r="A44" s="3" t="s">
        <v>643</v>
      </c>
      <c r="D44" s="16">
        <v>10.539099999999999</v>
      </c>
    </row>
    <row r="45" spans="1:4" x14ac:dyDescent="0.2">
      <c r="A45" s="3" t="s">
        <v>653</v>
      </c>
      <c r="D45" s="16">
        <v>10.126899999999999</v>
      </c>
    </row>
    <row r="46" spans="1:4" x14ac:dyDescent="0.2">
      <c r="A46" s="3" t="s">
        <v>655</v>
      </c>
      <c r="D46" s="16">
        <v>10.1706</v>
      </c>
    </row>
    <row r="48" spans="1:4" x14ac:dyDescent="0.2">
      <c r="A48" s="1" t="s">
        <v>146</v>
      </c>
      <c r="D48" s="17"/>
    </row>
    <row r="49" spans="1:5" x14ac:dyDescent="0.2">
      <c r="A49" s="19" t="s">
        <v>628</v>
      </c>
      <c r="B49" s="20"/>
      <c r="C49" s="32" t="s">
        <v>629</v>
      </c>
      <c r="D49" s="33"/>
    </row>
    <row r="50" spans="1:5" x14ac:dyDescent="0.2">
      <c r="A50" s="34"/>
      <c r="B50" s="35"/>
      <c r="C50" s="21" t="s">
        <v>630</v>
      </c>
      <c r="D50" s="21" t="s">
        <v>631</v>
      </c>
    </row>
    <row r="51" spans="1:5" x14ac:dyDescent="0.2">
      <c r="A51" s="22" t="s">
        <v>653</v>
      </c>
      <c r="B51" s="23"/>
      <c r="C51" s="24">
        <v>0.18417758010000002</v>
      </c>
      <c r="D51" s="24">
        <v>0.17063704439999999</v>
      </c>
    </row>
    <row r="52" spans="1:5" x14ac:dyDescent="0.2">
      <c r="A52" s="22" t="s">
        <v>664</v>
      </c>
      <c r="B52" s="23"/>
      <c r="C52" s="24">
        <v>0.18417758010000002</v>
      </c>
      <c r="D52" s="24">
        <v>0.17063704439999999</v>
      </c>
    </row>
    <row r="54" spans="1:5" x14ac:dyDescent="0.2">
      <c r="A54" s="1" t="s">
        <v>148</v>
      </c>
      <c r="D54" s="18">
        <v>1.7903707867627106</v>
      </c>
      <c r="E54" s="2" t="s">
        <v>149</v>
      </c>
    </row>
  </sheetData>
  <sortState ref="A8:F17">
    <sortCondition descending="1" ref="E8:E17"/>
  </sortState>
  <mergeCells count="3">
    <mergeCell ref="B1:E1"/>
    <mergeCell ref="C49:D49"/>
    <mergeCell ref="A50:B5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224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214</v>
      </c>
      <c r="B8" s="9" t="s">
        <v>995</v>
      </c>
      <c r="C8" s="9" t="s">
        <v>215</v>
      </c>
      <c r="D8" s="9">
        <v>32</v>
      </c>
      <c r="E8" s="10">
        <v>324.2688</v>
      </c>
      <c r="F8" s="10">
        <v>9.8710148489674001</v>
      </c>
    </row>
    <row r="9" spans="1:6" x14ac:dyDescent="0.2">
      <c r="A9" s="9" t="s">
        <v>216</v>
      </c>
      <c r="B9" s="9" t="s">
        <v>996</v>
      </c>
      <c r="C9" s="9" t="s">
        <v>118</v>
      </c>
      <c r="D9" s="9">
        <v>32</v>
      </c>
      <c r="E9" s="10">
        <v>320.83296000000001</v>
      </c>
      <c r="F9" s="10">
        <v>9.7664249912361694</v>
      </c>
    </row>
    <row r="10" spans="1:6" x14ac:dyDescent="0.2">
      <c r="A10" s="9" t="s">
        <v>217</v>
      </c>
      <c r="B10" s="9" t="s">
        <v>997</v>
      </c>
      <c r="C10" s="9" t="s">
        <v>118</v>
      </c>
      <c r="D10" s="9">
        <v>32</v>
      </c>
      <c r="E10" s="10">
        <v>320.63040000000001</v>
      </c>
      <c r="F10" s="10">
        <v>9.7602588945663502</v>
      </c>
    </row>
    <row r="11" spans="1:6" x14ac:dyDescent="0.2">
      <c r="A11" s="9" t="s">
        <v>184</v>
      </c>
      <c r="B11" s="9" t="s">
        <v>1070</v>
      </c>
      <c r="C11" s="9" t="s">
        <v>118</v>
      </c>
      <c r="D11" s="9">
        <v>32</v>
      </c>
      <c r="E11" s="10">
        <v>317.11680000000001</v>
      </c>
      <c r="F11" s="10">
        <v>9.6533019570708802</v>
      </c>
    </row>
    <row r="12" spans="1:6" x14ac:dyDescent="0.2">
      <c r="A12" s="9" t="s">
        <v>186</v>
      </c>
      <c r="B12" s="9" t="s">
        <v>1068</v>
      </c>
      <c r="C12" s="9" t="s">
        <v>118</v>
      </c>
      <c r="D12" s="9">
        <v>32</v>
      </c>
      <c r="E12" s="10">
        <v>316.92032</v>
      </c>
      <c r="F12" s="10">
        <v>9.6473209407118397</v>
      </c>
    </row>
    <row r="13" spans="1:6" x14ac:dyDescent="0.2">
      <c r="A13" s="9" t="s">
        <v>218</v>
      </c>
      <c r="B13" s="9" t="s">
        <v>999</v>
      </c>
      <c r="C13" s="9" t="s">
        <v>118</v>
      </c>
      <c r="D13" s="9">
        <v>31</v>
      </c>
      <c r="E13" s="10">
        <v>307.14087000000001</v>
      </c>
      <c r="F13" s="10">
        <v>9.3496262622082806</v>
      </c>
    </row>
    <row r="14" spans="1:6" x14ac:dyDescent="0.2">
      <c r="A14" s="9" t="s">
        <v>219</v>
      </c>
      <c r="B14" s="9" t="s">
        <v>1066</v>
      </c>
      <c r="C14" s="9" t="s">
        <v>118</v>
      </c>
      <c r="D14" s="9">
        <v>30</v>
      </c>
      <c r="E14" s="10">
        <v>304.14060000000001</v>
      </c>
      <c r="F14" s="10">
        <v>9.2582955214126503</v>
      </c>
    </row>
    <row r="15" spans="1:6" x14ac:dyDescent="0.2">
      <c r="A15" s="9" t="s">
        <v>220</v>
      </c>
      <c r="B15" s="9" t="s">
        <v>1069</v>
      </c>
      <c r="C15" s="9" t="s">
        <v>118</v>
      </c>
      <c r="D15" s="9">
        <v>31</v>
      </c>
      <c r="E15" s="10">
        <v>303.19612000000001</v>
      </c>
      <c r="F15" s="10">
        <v>9.2295447562926203</v>
      </c>
    </row>
    <row r="16" spans="1:6" x14ac:dyDescent="0.2">
      <c r="A16" s="9" t="s">
        <v>221</v>
      </c>
      <c r="B16" s="9" t="s">
        <v>1067</v>
      </c>
      <c r="C16" s="9" t="s">
        <v>118</v>
      </c>
      <c r="D16" s="9">
        <v>30</v>
      </c>
      <c r="E16" s="10">
        <v>301.0224</v>
      </c>
      <c r="F16" s="10">
        <v>9.1633748922862903</v>
      </c>
    </row>
    <row r="17" spans="1:10" x14ac:dyDescent="0.2">
      <c r="A17" s="9" t="s">
        <v>222</v>
      </c>
      <c r="B17" s="9" t="s">
        <v>998</v>
      </c>
      <c r="C17" s="9" t="s">
        <v>118</v>
      </c>
      <c r="D17" s="9">
        <v>2</v>
      </c>
      <c r="E17" s="10">
        <v>198.1146</v>
      </c>
      <c r="F17" s="10">
        <v>6.0307749570641302</v>
      </c>
    </row>
    <row r="18" spans="1:10" x14ac:dyDescent="0.2">
      <c r="A18" s="8" t="s">
        <v>105</v>
      </c>
      <c r="B18" s="9"/>
      <c r="C18" s="9"/>
      <c r="D18" s="9"/>
      <c r="E18" s="12">
        <f>SUM(E8:E17)</f>
        <v>3013.3838699999997</v>
      </c>
      <c r="F18" s="12">
        <f>SUM(F8:F17)</f>
        <v>91.729938021816608</v>
      </c>
    </row>
    <row r="19" spans="1:10" x14ac:dyDescent="0.2">
      <c r="A19" s="9"/>
      <c r="B19" s="9"/>
      <c r="C19" s="9"/>
      <c r="D19" s="9"/>
      <c r="E19" s="10"/>
      <c r="F19" s="10"/>
    </row>
    <row r="20" spans="1:10" x14ac:dyDescent="0.2">
      <c r="A20" s="8" t="s">
        <v>128</v>
      </c>
      <c r="B20" s="9"/>
      <c r="C20" s="9"/>
      <c r="D20" s="9"/>
      <c r="E20" s="10"/>
      <c r="F20" s="10"/>
    </row>
    <row r="21" spans="1:10" x14ac:dyDescent="0.2">
      <c r="A21" s="9" t="s">
        <v>223</v>
      </c>
      <c r="B21" s="9" t="s">
        <v>1018</v>
      </c>
      <c r="C21" s="9" t="s">
        <v>118</v>
      </c>
      <c r="D21" s="9">
        <v>17</v>
      </c>
      <c r="E21" s="10">
        <v>168.47119000000001</v>
      </c>
      <c r="F21" s="10">
        <v>5.1284046387232101</v>
      </c>
    </row>
    <row r="22" spans="1:10" x14ac:dyDescent="0.2">
      <c r="A22" s="8" t="s">
        <v>105</v>
      </c>
      <c r="B22" s="9"/>
      <c r="C22" s="9"/>
      <c r="D22" s="9"/>
      <c r="E22" s="12">
        <f>SUM(E21:E21)</f>
        <v>168.47119000000001</v>
      </c>
      <c r="F22" s="12">
        <f>SUM(F21:F21)</f>
        <v>5.1284046387232101</v>
      </c>
      <c r="G22" s="28"/>
      <c r="H22" s="28"/>
      <c r="I22" s="28"/>
      <c r="J22" s="28"/>
    </row>
    <row r="23" spans="1:10" x14ac:dyDescent="0.2">
      <c r="A23" s="9"/>
      <c r="B23" s="9"/>
      <c r="C23" s="9"/>
      <c r="D23" s="9"/>
      <c r="E23" s="10"/>
      <c r="F23" s="10"/>
    </row>
    <row r="24" spans="1:10" x14ac:dyDescent="0.2">
      <c r="A24" s="8" t="s">
        <v>105</v>
      </c>
      <c r="B24" s="9"/>
      <c r="C24" s="9"/>
      <c r="D24" s="9"/>
      <c r="E24" s="12">
        <v>3181.8550599999999</v>
      </c>
      <c r="F24" s="12">
        <v>96.858342660539819</v>
      </c>
      <c r="I24" s="2"/>
      <c r="J24" s="2"/>
    </row>
    <row r="25" spans="1:10" x14ac:dyDescent="0.2">
      <c r="A25" s="9"/>
      <c r="B25" s="9"/>
      <c r="C25" s="9"/>
      <c r="D25" s="9"/>
      <c r="E25" s="10"/>
      <c r="F25" s="10"/>
    </row>
    <row r="26" spans="1:10" x14ac:dyDescent="0.2">
      <c r="A26" s="8" t="s">
        <v>138</v>
      </c>
      <c r="B26" s="9"/>
      <c r="C26" s="9"/>
      <c r="D26" s="9"/>
      <c r="E26" s="12">
        <v>103.2004012</v>
      </c>
      <c r="F26" s="12">
        <v>3.14</v>
      </c>
      <c r="I26" s="2"/>
      <c r="J26" s="2"/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13" t="s">
        <v>139</v>
      </c>
      <c r="B28" s="6"/>
      <c r="C28" s="6"/>
      <c r="D28" s="6"/>
      <c r="E28" s="14">
        <v>3285.0604011999999</v>
      </c>
      <c r="F28" s="14">
        <f xml:space="preserve"> ROUND(SUM(F24:F27),2)</f>
        <v>100</v>
      </c>
      <c r="I28" s="2"/>
      <c r="J28" s="2"/>
    </row>
    <row r="30" spans="1:10" x14ac:dyDescent="0.2">
      <c r="A30" s="1" t="s">
        <v>142</v>
      </c>
    </row>
    <row r="31" spans="1:10" x14ac:dyDescent="0.2">
      <c r="A31" s="1" t="s">
        <v>143</v>
      </c>
    </row>
    <row r="32" spans="1:10" x14ac:dyDescent="0.2">
      <c r="A32" s="1" t="s">
        <v>144</v>
      </c>
    </row>
    <row r="33" spans="1:5" x14ac:dyDescent="0.2">
      <c r="A33" s="3" t="s">
        <v>672</v>
      </c>
      <c r="D33" s="16">
        <v>10.449</v>
      </c>
    </row>
    <row r="34" spans="1:5" x14ac:dyDescent="0.2">
      <c r="A34" s="3" t="s">
        <v>671</v>
      </c>
      <c r="D34" s="16">
        <v>10.4771</v>
      </c>
    </row>
    <row r="35" spans="1:5" x14ac:dyDescent="0.2">
      <c r="A35" s="3" t="s">
        <v>675</v>
      </c>
      <c r="D35" s="16">
        <v>10.449</v>
      </c>
    </row>
    <row r="37" spans="1:5" x14ac:dyDescent="0.2">
      <c r="A37" s="1" t="s">
        <v>145</v>
      </c>
    </row>
    <row r="38" spans="1:5" x14ac:dyDescent="0.2">
      <c r="A38" s="3" t="s">
        <v>672</v>
      </c>
      <c r="D38" s="16">
        <v>10.62</v>
      </c>
    </row>
    <row r="39" spans="1:5" x14ac:dyDescent="0.2">
      <c r="A39" s="3" t="s">
        <v>671</v>
      </c>
      <c r="D39" s="16">
        <v>10.667899999999999</v>
      </c>
    </row>
    <row r="40" spans="1:5" x14ac:dyDescent="0.2">
      <c r="A40" s="3" t="s">
        <v>675</v>
      </c>
      <c r="D40" s="16">
        <v>10.119400000000001</v>
      </c>
    </row>
    <row r="42" spans="1:5" x14ac:dyDescent="0.2">
      <c r="A42" s="1" t="s">
        <v>146</v>
      </c>
      <c r="D42" s="17"/>
    </row>
    <row r="43" spans="1:5" x14ac:dyDescent="0.2">
      <c r="A43" s="19" t="s">
        <v>628</v>
      </c>
      <c r="B43" s="20"/>
      <c r="C43" s="32" t="s">
        <v>629</v>
      </c>
      <c r="D43" s="33"/>
    </row>
    <row r="44" spans="1:5" x14ac:dyDescent="0.2">
      <c r="A44" s="34"/>
      <c r="B44" s="35"/>
      <c r="C44" s="21" t="s">
        <v>630</v>
      </c>
      <c r="D44" s="21" t="s">
        <v>631</v>
      </c>
    </row>
    <row r="45" spans="1:5" x14ac:dyDescent="0.2">
      <c r="A45" s="22" t="s">
        <v>643</v>
      </c>
      <c r="B45" s="23"/>
      <c r="C45" s="24">
        <v>0.36113251000000002</v>
      </c>
      <c r="D45" s="24">
        <v>0.33458244000000004</v>
      </c>
    </row>
    <row r="47" spans="1:5" x14ac:dyDescent="0.2">
      <c r="A47" s="1" t="s">
        <v>148</v>
      </c>
      <c r="D47" s="18">
        <v>1.828666597021736</v>
      </c>
      <c r="E47" s="2" t="s">
        <v>149</v>
      </c>
    </row>
  </sheetData>
  <sortState ref="A8:F17">
    <sortCondition descending="1" ref="E8:E17"/>
  </sortState>
  <mergeCells count="3">
    <mergeCell ref="B1:E1"/>
    <mergeCell ref="C43:D43"/>
    <mergeCell ref="A44:B4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173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174</v>
      </c>
      <c r="B8" s="9" t="s">
        <v>903</v>
      </c>
      <c r="C8" s="9" t="s">
        <v>118</v>
      </c>
      <c r="D8" s="9">
        <v>25</v>
      </c>
      <c r="E8" s="10">
        <v>2459.1</v>
      </c>
      <c r="F8" s="10">
        <v>4.9137686639543396</v>
      </c>
    </row>
    <row r="9" spans="1:6" x14ac:dyDescent="0.2">
      <c r="A9" s="9" t="s">
        <v>175</v>
      </c>
      <c r="B9" s="9" t="s">
        <v>849</v>
      </c>
      <c r="C9" s="9" t="s">
        <v>118</v>
      </c>
      <c r="D9" s="9">
        <v>200</v>
      </c>
      <c r="E9" s="10">
        <v>2000.586</v>
      </c>
      <c r="F9" s="10">
        <v>3.9975669132388898</v>
      </c>
    </row>
    <row r="10" spans="1:6" x14ac:dyDescent="0.2">
      <c r="A10" s="9" t="s">
        <v>176</v>
      </c>
      <c r="B10" s="9" t="s">
        <v>907</v>
      </c>
      <c r="C10" s="9" t="s">
        <v>118</v>
      </c>
      <c r="D10" s="9">
        <v>150</v>
      </c>
      <c r="E10" s="10">
        <v>1562.2125000000001</v>
      </c>
      <c r="F10" s="10">
        <v>3.1216098690324801</v>
      </c>
    </row>
    <row r="11" spans="1:6" x14ac:dyDescent="0.2">
      <c r="A11" s="9" t="s">
        <v>177</v>
      </c>
      <c r="B11" s="9" t="s">
        <v>1071</v>
      </c>
      <c r="C11" s="9" t="s">
        <v>178</v>
      </c>
      <c r="D11" s="9">
        <v>150</v>
      </c>
      <c r="E11" s="10">
        <v>1502.3895</v>
      </c>
      <c r="F11" s="10">
        <v>3.0020716709991602</v>
      </c>
    </row>
    <row r="12" spans="1:6" x14ac:dyDescent="0.2">
      <c r="A12" s="9" t="s">
        <v>179</v>
      </c>
      <c r="B12" s="9" t="s">
        <v>760</v>
      </c>
      <c r="C12" s="9" t="s">
        <v>180</v>
      </c>
      <c r="D12" s="9">
        <v>150</v>
      </c>
      <c r="E12" s="10">
        <v>1498.56</v>
      </c>
      <c r="F12" s="10">
        <v>2.9944195718170898</v>
      </c>
    </row>
    <row r="13" spans="1:6" x14ac:dyDescent="0.2">
      <c r="A13" s="9" t="s">
        <v>181</v>
      </c>
      <c r="B13" s="9" t="s">
        <v>1072</v>
      </c>
      <c r="C13" s="9" t="s">
        <v>118</v>
      </c>
      <c r="D13" s="9">
        <v>100</v>
      </c>
      <c r="E13" s="10">
        <v>1006.384</v>
      </c>
      <c r="F13" s="10">
        <v>2.0109544805437101</v>
      </c>
    </row>
    <row r="14" spans="1:6" x14ac:dyDescent="0.2">
      <c r="A14" s="9" t="s">
        <v>182</v>
      </c>
      <c r="B14" s="9" t="s">
        <v>749</v>
      </c>
      <c r="C14" s="9" t="s">
        <v>183</v>
      </c>
      <c r="D14" s="9">
        <v>100</v>
      </c>
      <c r="E14" s="10">
        <v>999.96900000000005</v>
      </c>
      <c r="F14" s="10">
        <v>1.99813604047243</v>
      </c>
    </row>
    <row r="15" spans="1:6" x14ac:dyDescent="0.2">
      <c r="A15" s="9" t="s">
        <v>184</v>
      </c>
      <c r="B15" s="9" t="s">
        <v>1070</v>
      </c>
      <c r="C15" s="9" t="s">
        <v>118</v>
      </c>
      <c r="D15" s="9">
        <v>55</v>
      </c>
      <c r="E15" s="10">
        <v>545.04449999999997</v>
      </c>
      <c r="F15" s="10">
        <v>1.08910682142274</v>
      </c>
    </row>
    <row r="16" spans="1:6" x14ac:dyDescent="0.2">
      <c r="A16" s="9" t="s">
        <v>185</v>
      </c>
      <c r="B16" s="9" t="s">
        <v>1073</v>
      </c>
      <c r="C16" s="9" t="s">
        <v>178</v>
      </c>
      <c r="D16" s="9">
        <v>50</v>
      </c>
      <c r="E16" s="10">
        <v>522.45000000000005</v>
      </c>
      <c r="F16" s="10">
        <v>1.0439585370594699</v>
      </c>
    </row>
    <row r="17" spans="1:10" x14ac:dyDescent="0.2">
      <c r="A17" s="9" t="s">
        <v>151</v>
      </c>
      <c r="B17" s="9" t="s">
        <v>1074</v>
      </c>
      <c r="C17" s="9" t="s">
        <v>152</v>
      </c>
      <c r="D17" s="9">
        <v>50</v>
      </c>
      <c r="E17" s="10">
        <v>500.24349999999998</v>
      </c>
      <c r="F17" s="10">
        <v>0.99958555351422995</v>
      </c>
    </row>
    <row r="18" spans="1:10" x14ac:dyDescent="0.2">
      <c r="A18" s="9" t="s">
        <v>186</v>
      </c>
      <c r="B18" s="9" t="s">
        <v>1068</v>
      </c>
      <c r="C18" s="9" t="s">
        <v>118</v>
      </c>
      <c r="D18" s="9">
        <v>48</v>
      </c>
      <c r="E18" s="10">
        <v>475.38047999999998</v>
      </c>
      <c r="F18" s="10">
        <v>0.94990431705891298</v>
      </c>
    </row>
    <row r="19" spans="1:10" x14ac:dyDescent="0.2">
      <c r="A19" s="9" t="s">
        <v>187</v>
      </c>
      <c r="B19" s="9" t="s">
        <v>808</v>
      </c>
      <c r="C19" s="9" t="s">
        <v>152</v>
      </c>
      <c r="D19" s="9">
        <v>30</v>
      </c>
      <c r="E19" s="10">
        <v>300.37439999999998</v>
      </c>
      <c r="F19" s="10">
        <v>0.60020752070842398</v>
      </c>
    </row>
    <row r="20" spans="1:10" x14ac:dyDescent="0.2">
      <c r="A20" s="9" t="s">
        <v>162</v>
      </c>
      <c r="B20" s="9" t="s">
        <v>1075</v>
      </c>
      <c r="C20" s="9" t="s">
        <v>118</v>
      </c>
      <c r="D20" s="9">
        <v>20</v>
      </c>
      <c r="E20" s="10">
        <v>202.3552</v>
      </c>
      <c r="F20" s="10">
        <v>0.40434575281534402</v>
      </c>
    </row>
    <row r="21" spans="1:10" x14ac:dyDescent="0.2">
      <c r="A21" s="9" t="s">
        <v>188</v>
      </c>
      <c r="B21" s="9" t="s">
        <v>1049</v>
      </c>
      <c r="C21" s="9" t="s">
        <v>178</v>
      </c>
      <c r="D21" s="9">
        <v>16</v>
      </c>
      <c r="E21" s="10">
        <v>156.16528</v>
      </c>
      <c r="F21" s="10">
        <v>0.31204914776204901</v>
      </c>
    </row>
    <row r="22" spans="1:10" x14ac:dyDescent="0.2">
      <c r="A22" s="9" t="s">
        <v>189</v>
      </c>
      <c r="B22" s="9" t="s">
        <v>1056</v>
      </c>
      <c r="C22" s="9" t="s">
        <v>118</v>
      </c>
      <c r="D22" s="9">
        <v>14</v>
      </c>
      <c r="E22" s="10">
        <v>137.47677999999999</v>
      </c>
      <c r="F22" s="10">
        <v>0.27470582472666599</v>
      </c>
    </row>
    <row r="23" spans="1:10" x14ac:dyDescent="0.2">
      <c r="A23" s="9" t="s">
        <v>190</v>
      </c>
      <c r="B23" s="9" t="s">
        <v>1055</v>
      </c>
      <c r="C23" s="9" t="s">
        <v>118</v>
      </c>
      <c r="D23" s="9">
        <v>1</v>
      </c>
      <c r="E23" s="10">
        <v>10.009209999999999</v>
      </c>
      <c r="F23" s="10">
        <v>2.00003832495378E-2</v>
      </c>
    </row>
    <row r="24" spans="1:10" x14ac:dyDescent="0.2">
      <c r="A24" s="9" t="s">
        <v>191</v>
      </c>
      <c r="B24" s="9" t="s">
        <v>1048</v>
      </c>
      <c r="C24" s="9" t="s">
        <v>118</v>
      </c>
      <c r="D24" s="9">
        <v>1</v>
      </c>
      <c r="E24" s="10">
        <v>9.8691700000000004</v>
      </c>
      <c r="F24" s="10">
        <v>1.9720555603773001E-2</v>
      </c>
    </row>
    <row r="25" spans="1:10" x14ac:dyDescent="0.2">
      <c r="A25" s="9" t="s">
        <v>192</v>
      </c>
      <c r="B25" s="9" t="s">
        <v>930</v>
      </c>
      <c r="C25" s="9" t="s">
        <v>118</v>
      </c>
      <c r="D25" s="9">
        <v>1</v>
      </c>
      <c r="E25" s="10">
        <v>9.8274000000000008</v>
      </c>
      <c r="F25" s="10">
        <v>1.96370908739559E-2</v>
      </c>
    </row>
    <row r="26" spans="1:10" x14ac:dyDescent="0.2">
      <c r="A26" s="8" t="s">
        <v>105</v>
      </c>
      <c r="B26" s="9"/>
      <c r="C26" s="9"/>
      <c r="D26" s="9"/>
      <c r="E26" s="12">
        <f>SUM(E8:E25)</f>
        <v>13898.396920000003</v>
      </c>
      <c r="F26" s="12">
        <f>SUM(F8:F25)</f>
        <v>27.771748714853207</v>
      </c>
    </row>
    <row r="27" spans="1:10" x14ac:dyDescent="0.2">
      <c r="A27" s="9"/>
      <c r="B27" s="9"/>
      <c r="C27" s="9"/>
      <c r="D27" s="9"/>
      <c r="E27" s="10"/>
      <c r="F27" s="10"/>
    </row>
    <row r="28" spans="1:10" x14ac:dyDescent="0.2">
      <c r="A28" s="8" t="s">
        <v>128</v>
      </c>
      <c r="B28" s="9"/>
      <c r="C28" s="9"/>
      <c r="D28" s="9"/>
      <c r="E28" s="10"/>
      <c r="F28" s="10"/>
    </row>
    <row r="29" spans="1:10" x14ac:dyDescent="0.2">
      <c r="A29" s="9" t="s">
        <v>193</v>
      </c>
      <c r="B29" s="9" t="s">
        <v>974</v>
      </c>
      <c r="C29" s="9" t="s">
        <v>194</v>
      </c>
      <c r="D29" s="9">
        <v>300</v>
      </c>
      <c r="E29" s="10">
        <v>3320.748</v>
      </c>
      <c r="F29" s="10">
        <v>6.6355119609975404</v>
      </c>
    </row>
    <row r="30" spans="1:10" x14ac:dyDescent="0.2">
      <c r="A30" s="9" t="s">
        <v>195</v>
      </c>
      <c r="B30" s="9" t="s">
        <v>815</v>
      </c>
      <c r="C30" s="9" t="s">
        <v>196</v>
      </c>
      <c r="D30" s="9">
        <v>180</v>
      </c>
      <c r="E30" s="10">
        <v>900.65565000000004</v>
      </c>
      <c r="F30" s="10">
        <v>1.79968830465757</v>
      </c>
    </row>
    <row r="31" spans="1:10" x14ac:dyDescent="0.2">
      <c r="A31" s="8" t="s">
        <v>105</v>
      </c>
      <c r="B31" s="9"/>
      <c r="C31" s="9"/>
      <c r="D31" s="9"/>
      <c r="E31" s="12">
        <f>SUM(E29:E30)</f>
        <v>4221.4036500000002</v>
      </c>
      <c r="F31" s="12">
        <f>SUM(F29:F30)</f>
        <v>8.4352002656551104</v>
      </c>
      <c r="I31" s="2"/>
      <c r="J31" s="2"/>
    </row>
    <row r="32" spans="1:10" x14ac:dyDescent="0.2">
      <c r="A32" s="9"/>
      <c r="B32" s="9"/>
      <c r="C32" s="9"/>
      <c r="D32" s="9"/>
      <c r="E32" s="10"/>
      <c r="F32" s="10"/>
    </row>
    <row r="33" spans="1:10" x14ac:dyDescent="0.2">
      <c r="A33" s="8" t="s">
        <v>164</v>
      </c>
      <c r="B33" s="9"/>
      <c r="C33" s="9"/>
      <c r="D33" s="9"/>
      <c r="E33" s="10"/>
      <c r="F33" s="10"/>
    </row>
    <row r="34" spans="1:10" x14ac:dyDescent="0.2">
      <c r="A34" s="8" t="s">
        <v>165</v>
      </c>
      <c r="B34" s="9"/>
      <c r="C34" s="9"/>
      <c r="D34" s="9"/>
      <c r="E34" s="10"/>
      <c r="F34" s="10"/>
    </row>
    <row r="35" spans="1:10" x14ac:dyDescent="0.2">
      <c r="A35" s="9" t="s">
        <v>197</v>
      </c>
      <c r="B35" s="9" t="s">
        <v>1115</v>
      </c>
      <c r="C35" s="9" t="s">
        <v>167</v>
      </c>
      <c r="D35" s="9">
        <v>2500</v>
      </c>
      <c r="E35" s="10">
        <v>2482.1224999999999</v>
      </c>
      <c r="F35" s="10">
        <v>4.9597721770550196</v>
      </c>
    </row>
    <row r="36" spans="1:10" x14ac:dyDescent="0.2">
      <c r="A36" s="9" t="s">
        <v>198</v>
      </c>
      <c r="B36" s="9" t="s">
        <v>1121</v>
      </c>
      <c r="C36" s="9" t="s">
        <v>199</v>
      </c>
      <c r="D36" s="9">
        <v>2300</v>
      </c>
      <c r="E36" s="10">
        <v>2289.2383</v>
      </c>
      <c r="F36" s="10">
        <v>4.5743513573519197</v>
      </c>
    </row>
    <row r="37" spans="1:10" x14ac:dyDescent="0.2">
      <c r="A37" s="9" t="s">
        <v>200</v>
      </c>
      <c r="B37" s="9" t="s">
        <v>723</v>
      </c>
      <c r="C37" s="9" t="s">
        <v>201</v>
      </c>
      <c r="D37" s="9">
        <v>2000</v>
      </c>
      <c r="E37" s="10">
        <v>1904.9380000000001</v>
      </c>
      <c r="F37" s="10">
        <v>3.8064432724069199</v>
      </c>
    </row>
    <row r="38" spans="1:10" x14ac:dyDescent="0.2">
      <c r="A38" s="9" t="s">
        <v>202</v>
      </c>
      <c r="B38" s="9" t="s">
        <v>1113</v>
      </c>
      <c r="C38" s="9" t="s">
        <v>167</v>
      </c>
      <c r="D38" s="9">
        <v>1500</v>
      </c>
      <c r="E38" s="10">
        <v>1455.1665</v>
      </c>
      <c r="F38" s="10">
        <v>2.90771076757192</v>
      </c>
    </row>
    <row r="39" spans="1:10" x14ac:dyDescent="0.2">
      <c r="A39" s="9" t="s">
        <v>203</v>
      </c>
      <c r="B39" s="9" t="s">
        <v>725</v>
      </c>
      <c r="C39" s="9" t="s">
        <v>167</v>
      </c>
      <c r="D39" s="9">
        <v>1500</v>
      </c>
      <c r="E39" s="10">
        <v>1429.818</v>
      </c>
      <c r="F39" s="10">
        <v>2.8570594459590399</v>
      </c>
    </row>
    <row r="40" spans="1:10" x14ac:dyDescent="0.2">
      <c r="A40" s="9" t="s">
        <v>166</v>
      </c>
      <c r="B40" s="9" t="s">
        <v>1112</v>
      </c>
      <c r="C40" s="9" t="s">
        <v>167</v>
      </c>
      <c r="D40" s="9">
        <v>300</v>
      </c>
      <c r="E40" s="10">
        <v>282.61349999999999</v>
      </c>
      <c r="F40" s="10">
        <v>0.56471772612356597</v>
      </c>
    </row>
    <row r="41" spans="1:10" x14ac:dyDescent="0.2">
      <c r="A41" s="9" t="s">
        <v>204</v>
      </c>
      <c r="B41" s="9" t="s">
        <v>729</v>
      </c>
      <c r="C41" s="9" t="s">
        <v>199</v>
      </c>
      <c r="D41" s="9">
        <v>200</v>
      </c>
      <c r="E41" s="10">
        <v>198.91300000000001</v>
      </c>
      <c r="F41" s="10">
        <v>0.39746755571272002</v>
      </c>
    </row>
    <row r="42" spans="1:10" x14ac:dyDescent="0.2">
      <c r="A42" s="8" t="s">
        <v>105</v>
      </c>
      <c r="B42" s="9"/>
      <c r="C42" s="9"/>
      <c r="D42" s="9"/>
      <c r="E42" s="12">
        <f>SUM(E35:E41)</f>
        <v>10042.809800000001</v>
      </c>
      <c r="F42" s="12">
        <f>SUM(F35:F41)</f>
        <v>20.067522302181104</v>
      </c>
      <c r="I42" s="2"/>
      <c r="J42" s="2"/>
    </row>
    <row r="43" spans="1:10" x14ac:dyDescent="0.2">
      <c r="A43" s="9"/>
      <c r="B43" s="9"/>
      <c r="C43" s="9"/>
      <c r="D43" s="9"/>
      <c r="E43" s="10"/>
      <c r="F43" s="10"/>
    </row>
    <row r="44" spans="1:10" x14ac:dyDescent="0.2">
      <c r="A44" s="8" t="s">
        <v>169</v>
      </c>
      <c r="B44" s="9"/>
      <c r="C44" s="9"/>
      <c r="D44" s="9"/>
      <c r="E44" s="10"/>
      <c r="F44" s="10"/>
    </row>
    <row r="45" spans="1:10" x14ac:dyDescent="0.2">
      <c r="A45" s="9" t="s">
        <v>205</v>
      </c>
      <c r="B45" s="9" t="s">
        <v>733</v>
      </c>
      <c r="C45" s="9" t="s">
        <v>167</v>
      </c>
      <c r="D45" s="9">
        <v>940</v>
      </c>
      <c r="E45" s="10">
        <v>4580.5259999999998</v>
      </c>
      <c r="F45" s="10">
        <v>9.1527978216535004</v>
      </c>
    </row>
    <row r="46" spans="1:10" x14ac:dyDescent="0.2">
      <c r="A46" s="9" t="s">
        <v>206</v>
      </c>
      <c r="B46" s="9" t="s">
        <v>747</v>
      </c>
      <c r="C46" s="9" t="s">
        <v>199</v>
      </c>
      <c r="D46" s="9">
        <v>760</v>
      </c>
      <c r="E46" s="10">
        <v>3787.8134</v>
      </c>
      <c r="F46" s="10">
        <v>7.5688011019585799</v>
      </c>
    </row>
    <row r="47" spans="1:10" x14ac:dyDescent="0.2">
      <c r="A47" s="9" t="s">
        <v>207</v>
      </c>
      <c r="B47" s="9" t="s">
        <v>746</v>
      </c>
      <c r="C47" s="9" t="s">
        <v>167</v>
      </c>
      <c r="D47" s="9">
        <v>700</v>
      </c>
      <c r="E47" s="10">
        <v>3470.6770000000001</v>
      </c>
      <c r="F47" s="10">
        <v>6.9350997866321302</v>
      </c>
    </row>
    <row r="48" spans="1:10" x14ac:dyDescent="0.2">
      <c r="A48" s="9" t="s">
        <v>208</v>
      </c>
      <c r="B48" s="9" t="s">
        <v>1116</v>
      </c>
      <c r="C48" s="9" t="s">
        <v>201</v>
      </c>
      <c r="D48" s="9">
        <v>500</v>
      </c>
      <c r="E48" s="10">
        <v>2454.23</v>
      </c>
      <c r="F48" s="10">
        <v>4.9040374397692901</v>
      </c>
    </row>
    <row r="49" spans="1:10" x14ac:dyDescent="0.2">
      <c r="A49" s="9" t="s">
        <v>209</v>
      </c>
      <c r="B49" s="9" t="s">
        <v>1117</v>
      </c>
      <c r="C49" s="9" t="s">
        <v>167</v>
      </c>
      <c r="D49" s="9">
        <v>500</v>
      </c>
      <c r="E49" s="10">
        <v>2440.0149999999999</v>
      </c>
      <c r="F49" s="10">
        <v>4.87563305541806</v>
      </c>
    </row>
    <row r="50" spans="1:10" x14ac:dyDescent="0.2">
      <c r="A50" s="9" t="s">
        <v>210</v>
      </c>
      <c r="B50" s="9" t="s">
        <v>1119</v>
      </c>
      <c r="C50" s="9" t="s">
        <v>167</v>
      </c>
      <c r="D50" s="9">
        <v>400</v>
      </c>
      <c r="E50" s="10">
        <v>1997.8679999999999</v>
      </c>
      <c r="F50" s="10">
        <v>3.9921358111167198</v>
      </c>
    </row>
    <row r="51" spans="1:10" x14ac:dyDescent="0.2">
      <c r="A51" s="9" t="s">
        <v>211</v>
      </c>
      <c r="B51" s="9" t="s">
        <v>743</v>
      </c>
      <c r="C51" s="9" t="s">
        <v>201</v>
      </c>
      <c r="D51" s="9">
        <v>340</v>
      </c>
      <c r="E51" s="10">
        <v>1660.9119000000001</v>
      </c>
      <c r="F51" s="10">
        <v>3.3188308111946898</v>
      </c>
    </row>
    <row r="52" spans="1:10" x14ac:dyDescent="0.2">
      <c r="A52" s="8" t="s">
        <v>105</v>
      </c>
      <c r="B52" s="9"/>
      <c r="C52" s="9"/>
      <c r="D52" s="9"/>
      <c r="E52" s="12">
        <f>SUM(E45:E51)</f>
        <v>20392.041299999997</v>
      </c>
      <c r="F52" s="12">
        <f>SUM(F45:F51)</f>
        <v>40.747335827742965</v>
      </c>
      <c r="I52" s="2"/>
      <c r="J52" s="2"/>
    </row>
    <row r="53" spans="1:10" x14ac:dyDescent="0.2">
      <c r="A53" s="9"/>
      <c r="B53" s="9"/>
      <c r="C53" s="9"/>
      <c r="D53" s="9"/>
      <c r="E53" s="10"/>
      <c r="F53" s="10"/>
    </row>
    <row r="54" spans="1:10" x14ac:dyDescent="0.2">
      <c r="A54" s="8" t="s">
        <v>132</v>
      </c>
      <c r="B54" s="9"/>
      <c r="C54" s="9"/>
      <c r="D54" s="9"/>
      <c r="E54" s="10"/>
      <c r="F54" s="10"/>
    </row>
    <row r="55" spans="1:10" x14ac:dyDescent="0.2">
      <c r="A55" s="9" t="s">
        <v>212</v>
      </c>
      <c r="B55" s="9" t="s">
        <v>213</v>
      </c>
      <c r="C55" s="9" t="s">
        <v>135</v>
      </c>
      <c r="D55" s="9">
        <v>500000</v>
      </c>
      <c r="E55" s="10">
        <v>505.49950000000001</v>
      </c>
      <c r="F55" s="10">
        <v>1.01008808212134</v>
      </c>
    </row>
    <row r="56" spans="1:10" x14ac:dyDescent="0.2">
      <c r="A56" s="8" t="s">
        <v>105</v>
      </c>
      <c r="B56" s="9"/>
      <c r="C56" s="9"/>
      <c r="D56" s="9"/>
      <c r="E56" s="12">
        <f>SUM(E55:E55)</f>
        <v>505.49950000000001</v>
      </c>
      <c r="F56" s="12">
        <f>SUM(F55:F55)</f>
        <v>1.01008808212134</v>
      </c>
      <c r="I56" s="2"/>
      <c r="J56" s="2"/>
    </row>
    <row r="57" spans="1:10" x14ac:dyDescent="0.2">
      <c r="A57" s="9"/>
      <c r="B57" s="9"/>
      <c r="C57" s="9"/>
      <c r="D57" s="9"/>
      <c r="E57" s="10"/>
      <c r="F57" s="10"/>
    </row>
    <row r="58" spans="1:10" x14ac:dyDescent="0.2">
      <c r="A58" s="8" t="s">
        <v>105</v>
      </c>
      <c r="B58" s="9"/>
      <c r="C58" s="9"/>
      <c r="D58" s="9"/>
      <c r="E58" s="12">
        <v>49060.151170000005</v>
      </c>
      <c r="F58" s="12">
        <v>98.031895192553776</v>
      </c>
      <c r="I58" s="2"/>
      <c r="J58" s="2"/>
    </row>
    <row r="59" spans="1:10" x14ac:dyDescent="0.2">
      <c r="A59" s="9"/>
      <c r="B59" s="9"/>
      <c r="C59" s="9"/>
      <c r="D59" s="9"/>
      <c r="E59" s="10"/>
      <c r="F59" s="10"/>
    </row>
    <row r="60" spans="1:10" x14ac:dyDescent="0.2">
      <c r="A60" s="8" t="s">
        <v>138</v>
      </c>
      <c r="B60" s="9"/>
      <c r="C60" s="9"/>
      <c r="D60" s="9"/>
      <c r="E60" s="12">
        <v>984.94101209999997</v>
      </c>
      <c r="F60" s="12">
        <v>1.97</v>
      </c>
      <c r="I60" s="2"/>
      <c r="J60" s="2"/>
    </row>
    <row r="61" spans="1:10" x14ac:dyDescent="0.2">
      <c r="A61" s="9"/>
      <c r="B61" s="9"/>
      <c r="C61" s="9"/>
      <c r="D61" s="9"/>
      <c r="E61" s="10"/>
      <c r="F61" s="10"/>
    </row>
    <row r="62" spans="1:10" x14ac:dyDescent="0.2">
      <c r="A62" s="13" t="s">
        <v>139</v>
      </c>
      <c r="B62" s="6"/>
      <c r="C62" s="6"/>
      <c r="D62" s="6"/>
      <c r="E62" s="14">
        <v>50045.091012099998</v>
      </c>
      <c r="F62" s="14">
        <f xml:space="preserve"> ROUND(SUM(F58:F61),2)</f>
        <v>100</v>
      </c>
      <c r="I62" s="2"/>
      <c r="J62" s="2"/>
    </row>
    <row r="63" spans="1:10" x14ac:dyDescent="0.2">
      <c r="A63" s="1" t="s">
        <v>171</v>
      </c>
    </row>
    <row r="65" spans="1:4" x14ac:dyDescent="0.2">
      <c r="A65" s="1" t="s">
        <v>142</v>
      </c>
    </row>
    <row r="66" spans="1:4" x14ac:dyDescent="0.2">
      <c r="A66" s="1" t="s">
        <v>143</v>
      </c>
    </row>
    <row r="67" spans="1:4" x14ac:dyDescent="0.2">
      <c r="A67" s="1" t="s">
        <v>144</v>
      </c>
    </row>
    <row r="68" spans="1:4" x14ac:dyDescent="0.2">
      <c r="A68" s="3" t="s">
        <v>648</v>
      </c>
      <c r="D68" s="16">
        <v>11.319000000000001</v>
      </c>
    </row>
    <row r="69" spans="1:4" x14ac:dyDescent="0.2">
      <c r="A69" s="3" t="s">
        <v>666</v>
      </c>
      <c r="D69" s="16">
        <v>10.005599999999999</v>
      </c>
    </row>
    <row r="70" spans="1:4" x14ac:dyDescent="0.2">
      <c r="A70" s="3" t="s">
        <v>646</v>
      </c>
      <c r="D70" s="16">
        <v>10.1175</v>
      </c>
    </row>
    <row r="71" spans="1:4" x14ac:dyDescent="0.2">
      <c r="A71" s="3" t="s">
        <v>673</v>
      </c>
      <c r="D71" s="16">
        <v>30.9771</v>
      </c>
    </row>
    <row r="72" spans="1:4" x14ac:dyDescent="0.2">
      <c r="A72" s="3" t="s">
        <v>632</v>
      </c>
      <c r="D72" s="16">
        <v>10.024800000000001</v>
      </c>
    </row>
    <row r="73" spans="1:4" x14ac:dyDescent="0.2">
      <c r="A73" s="3" t="s">
        <v>649</v>
      </c>
      <c r="D73" s="16">
        <v>10.339499999999999</v>
      </c>
    </row>
    <row r="74" spans="1:4" x14ac:dyDescent="0.2">
      <c r="A74" s="3" t="s">
        <v>665</v>
      </c>
      <c r="D74" s="16">
        <v>10.365600000000001</v>
      </c>
    </row>
    <row r="75" spans="1:4" x14ac:dyDescent="0.2">
      <c r="A75" s="3" t="s">
        <v>645</v>
      </c>
      <c r="D75" s="16">
        <v>11.0616</v>
      </c>
    </row>
    <row r="76" spans="1:4" x14ac:dyDescent="0.2">
      <c r="A76" s="3" t="s">
        <v>674</v>
      </c>
      <c r="D76" s="16">
        <v>31.604399999999998</v>
      </c>
    </row>
    <row r="78" spans="1:4" x14ac:dyDescent="0.2">
      <c r="A78" s="1" t="s">
        <v>145</v>
      </c>
    </row>
    <row r="79" spans="1:4" x14ac:dyDescent="0.2">
      <c r="A79" s="3" t="s">
        <v>665</v>
      </c>
      <c r="D79" s="16">
        <v>10.3544</v>
      </c>
    </row>
    <row r="80" spans="1:4" x14ac:dyDescent="0.2">
      <c r="A80" s="3" t="s">
        <v>673</v>
      </c>
      <c r="D80" s="16">
        <v>31.882100000000001</v>
      </c>
    </row>
    <row r="81" spans="1:4" x14ac:dyDescent="0.2">
      <c r="A81" s="3" t="s">
        <v>632</v>
      </c>
      <c r="D81" s="16">
        <v>9.9989000000000008</v>
      </c>
    </row>
    <row r="82" spans="1:4" x14ac:dyDescent="0.2">
      <c r="A82" s="3" t="s">
        <v>666</v>
      </c>
      <c r="D82" s="16">
        <v>9.9911999999999992</v>
      </c>
    </row>
    <row r="83" spans="1:4" x14ac:dyDescent="0.2">
      <c r="A83" s="3" t="s">
        <v>674</v>
      </c>
      <c r="D83" s="16">
        <v>32.563099999999999</v>
      </c>
    </row>
    <row r="84" spans="1:4" x14ac:dyDescent="0.2">
      <c r="A84" s="3" t="s">
        <v>646</v>
      </c>
      <c r="D84" s="16">
        <v>10.0579</v>
      </c>
    </row>
    <row r="85" spans="1:4" x14ac:dyDescent="0.2">
      <c r="A85" s="3" t="s">
        <v>645</v>
      </c>
      <c r="D85" s="16">
        <v>10.938800000000001</v>
      </c>
    </row>
    <row r="86" spans="1:4" x14ac:dyDescent="0.2">
      <c r="A86" s="3" t="s">
        <v>648</v>
      </c>
      <c r="D86" s="16">
        <v>11.2158</v>
      </c>
    </row>
    <row r="87" spans="1:4" x14ac:dyDescent="0.2">
      <c r="A87" s="3" t="s">
        <v>649</v>
      </c>
      <c r="D87" s="16">
        <v>10.297599999999999</v>
      </c>
    </row>
    <row r="89" spans="1:4" x14ac:dyDescent="0.2">
      <c r="A89" s="1" t="s">
        <v>146</v>
      </c>
      <c r="D89" s="17"/>
    </row>
    <row r="90" spans="1:4" x14ac:dyDescent="0.2">
      <c r="A90" s="19" t="s">
        <v>628</v>
      </c>
      <c r="B90" s="20"/>
      <c r="C90" s="32" t="s">
        <v>629</v>
      </c>
      <c r="D90" s="33"/>
    </row>
    <row r="91" spans="1:4" x14ac:dyDescent="0.2">
      <c r="A91" s="34"/>
      <c r="B91" s="35"/>
      <c r="C91" s="21" t="s">
        <v>630</v>
      </c>
      <c r="D91" s="21" t="s">
        <v>631</v>
      </c>
    </row>
    <row r="92" spans="1:4" x14ac:dyDescent="0.2">
      <c r="A92" s="22" t="s">
        <v>645</v>
      </c>
      <c r="B92" s="23"/>
      <c r="C92" s="24">
        <v>0.31779660879999999</v>
      </c>
      <c r="D92" s="24">
        <v>0.29443254720000001</v>
      </c>
    </row>
    <row r="93" spans="1:4" x14ac:dyDescent="0.2">
      <c r="A93" s="22" t="s">
        <v>665</v>
      </c>
      <c r="B93" s="23"/>
      <c r="C93" s="24">
        <v>0.20703994559999997</v>
      </c>
      <c r="D93" s="24">
        <v>0.19179993739999998</v>
      </c>
    </row>
    <row r="94" spans="1:4" x14ac:dyDescent="0.2">
      <c r="A94" s="22" t="s">
        <v>648</v>
      </c>
      <c r="B94" s="23"/>
      <c r="C94" s="24">
        <v>0.31779660879999999</v>
      </c>
      <c r="D94" s="24">
        <v>0.29443254720000001</v>
      </c>
    </row>
    <row r="95" spans="1:4" x14ac:dyDescent="0.2">
      <c r="A95" s="22" t="s">
        <v>632</v>
      </c>
      <c r="B95" s="23"/>
      <c r="C95" s="24">
        <v>0.2270682128</v>
      </c>
      <c r="D95" s="24">
        <v>0.21035931089999996</v>
      </c>
    </row>
    <row r="96" spans="1:4" x14ac:dyDescent="0.2">
      <c r="A96" s="22" t="s">
        <v>666</v>
      </c>
      <c r="B96" s="23"/>
      <c r="C96" s="24">
        <v>0.22607768470000011</v>
      </c>
      <c r="D96" s="24">
        <v>0.20944343959999992</v>
      </c>
    </row>
    <row r="97" spans="1:5" x14ac:dyDescent="0.2">
      <c r="A97" s="22" t="s">
        <v>646</v>
      </c>
      <c r="B97" s="23"/>
      <c r="C97" s="24">
        <v>0.25267621779999999</v>
      </c>
      <c r="D97" s="24">
        <v>0.23407915980000002</v>
      </c>
    </row>
    <row r="98" spans="1:5" x14ac:dyDescent="0.2">
      <c r="A98" s="22" t="s">
        <v>649</v>
      </c>
      <c r="B98" s="23"/>
      <c r="C98" s="24">
        <v>0.25267621779999999</v>
      </c>
      <c r="D98" s="24">
        <v>0.23407915980000002</v>
      </c>
    </row>
    <row r="100" spans="1:5" x14ac:dyDescent="0.2">
      <c r="A100" s="1" t="s">
        <v>148</v>
      </c>
      <c r="D100" s="18">
        <v>0.76340299309945792</v>
      </c>
      <c r="E100" s="2" t="s">
        <v>149</v>
      </c>
    </row>
  </sheetData>
  <sortState ref="A45:F51">
    <sortCondition descending="1" ref="E45:E51"/>
  </sortState>
  <mergeCells count="3">
    <mergeCell ref="B1:E1"/>
    <mergeCell ref="C90:D90"/>
    <mergeCell ref="A91:B9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workbookViewId="0"/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31" t="s">
        <v>172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150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151</v>
      </c>
      <c r="B8" s="9" t="s">
        <v>1074</v>
      </c>
      <c r="C8" s="9" t="s">
        <v>152</v>
      </c>
      <c r="D8" s="9">
        <v>100</v>
      </c>
      <c r="E8" s="10">
        <v>1000.487</v>
      </c>
      <c r="F8" s="10">
        <v>13.1528246951952</v>
      </c>
    </row>
    <row r="9" spans="1:6" x14ac:dyDescent="0.2">
      <c r="A9" s="9" t="s">
        <v>153</v>
      </c>
      <c r="B9" s="9" t="s">
        <v>1076</v>
      </c>
      <c r="C9" s="9" t="s">
        <v>118</v>
      </c>
      <c r="D9" s="9">
        <v>100</v>
      </c>
      <c r="E9" s="10">
        <v>955.35</v>
      </c>
      <c r="F9" s="10">
        <v>12.559434627890999</v>
      </c>
    </row>
    <row r="10" spans="1:6" x14ac:dyDescent="0.2">
      <c r="A10" s="9" t="s">
        <v>154</v>
      </c>
      <c r="B10" s="9" t="s">
        <v>1038</v>
      </c>
      <c r="C10" s="9" t="s">
        <v>118</v>
      </c>
      <c r="D10" s="9">
        <v>70</v>
      </c>
      <c r="E10" s="10">
        <v>680.60649999999998</v>
      </c>
      <c r="F10" s="10">
        <v>8.9475405286729295</v>
      </c>
    </row>
    <row r="11" spans="1:6" x14ac:dyDescent="0.2">
      <c r="A11" s="9" t="s">
        <v>155</v>
      </c>
      <c r="B11" s="9" t="s">
        <v>914</v>
      </c>
      <c r="C11" s="9" t="s">
        <v>116</v>
      </c>
      <c r="D11" s="9">
        <v>60</v>
      </c>
      <c r="E11" s="10">
        <v>605.63099999999997</v>
      </c>
      <c r="F11" s="10">
        <v>7.9618809369594796</v>
      </c>
    </row>
    <row r="12" spans="1:6" x14ac:dyDescent="0.2">
      <c r="A12" s="9" t="s">
        <v>127</v>
      </c>
      <c r="B12" s="9" t="s">
        <v>1077</v>
      </c>
      <c r="C12" s="9" t="s">
        <v>118</v>
      </c>
      <c r="D12" s="9">
        <v>50</v>
      </c>
      <c r="E12" s="10">
        <v>484.23250000000002</v>
      </c>
      <c r="F12" s="10">
        <v>6.3659249787514698</v>
      </c>
    </row>
    <row r="13" spans="1:6" x14ac:dyDescent="0.2">
      <c r="A13" s="9" t="s">
        <v>156</v>
      </c>
      <c r="B13" s="9" t="s">
        <v>764</v>
      </c>
      <c r="C13" s="9" t="s">
        <v>157</v>
      </c>
      <c r="D13" s="9">
        <v>45</v>
      </c>
      <c r="E13" s="10">
        <v>452.14064999999999</v>
      </c>
      <c r="F13" s="10">
        <v>5.9440319634554202</v>
      </c>
    </row>
    <row r="14" spans="1:6" x14ac:dyDescent="0.2">
      <c r="A14" s="9" t="s">
        <v>158</v>
      </c>
      <c r="B14" s="9" t="s">
        <v>978</v>
      </c>
      <c r="C14" s="9" t="s">
        <v>159</v>
      </c>
      <c r="D14" s="9">
        <v>40</v>
      </c>
      <c r="E14" s="10">
        <v>408.100144</v>
      </c>
      <c r="F14" s="10">
        <v>5.3650568694205196</v>
      </c>
    </row>
    <row r="15" spans="1:6" x14ac:dyDescent="0.2">
      <c r="A15" s="9" t="s">
        <v>160</v>
      </c>
      <c r="B15" s="9" t="s">
        <v>917</v>
      </c>
      <c r="C15" s="9" t="s">
        <v>161</v>
      </c>
      <c r="D15" s="9">
        <v>35</v>
      </c>
      <c r="E15" s="10">
        <v>347.13909999999998</v>
      </c>
      <c r="F15" s="10">
        <v>4.56363723581401</v>
      </c>
    </row>
    <row r="16" spans="1:6" x14ac:dyDescent="0.2">
      <c r="A16" s="9" t="s">
        <v>109</v>
      </c>
      <c r="B16" s="9" t="s">
        <v>1039</v>
      </c>
      <c r="C16" s="9" t="s">
        <v>110</v>
      </c>
      <c r="D16" s="9">
        <v>35</v>
      </c>
      <c r="E16" s="10">
        <v>343.63069999999999</v>
      </c>
      <c r="F16" s="10">
        <v>4.5175143275097298</v>
      </c>
    </row>
    <row r="17" spans="1:10" x14ac:dyDescent="0.2">
      <c r="A17" s="9" t="s">
        <v>162</v>
      </c>
      <c r="B17" s="9" t="s">
        <v>1075</v>
      </c>
      <c r="C17" s="9" t="s">
        <v>118</v>
      </c>
      <c r="D17" s="9">
        <v>30</v>
      </c>
      <c r="E17" s="10">
        <v>303.53280000000001</v>
      </c>
      <c r="F17" s="10">
        <v>3.9903703972582898</v>
      </c>
    </row>
    <row r="18" spans="1:10" x14ac:dyDescent="0.2">
      <c r="A18" s="9" t="s">
        <v>163</v>
      </c>
      <c r="B18" s="9" t="s">
        <v>1052</v>
      </c>
      <c r="C18" s="9" t="s">
        <v>118</v>
      </c>
      <c r="D18" s="9">
        <v>1</v>
      </c>
      <c r="E18" s="10">
        <v>10.00371</v>
      </c>
      <c r="F18" s="10">
        <v>0.131512997101983</v>
      </c>
    </row>
    <row r="19" spans="1:10" x14ac:dyDescent="0.2">
      <c r="A19" s="8" t="s">
        <v>105</v>
      </c>
      <c r="B19" s="9"/>
      <c r="C19" s="9"/>
      <c r="D19" s="9"/>
      <c r="E19" s="12">
        <f>SUM(E8:E18)</f>
        <v>5590.854104</v>
      </c>
      <c r="F19" s="12">
        <f>SUM(F8:F18)</f>
        <v>73.49972955803004</v>
      </c>
      <c r="I19" s="2"/>
      <c r="J19" s="2"/>
    </row>
    <row r="20" spans="1:10" x14ac:dyDescent="0.2">
      <c r="A20" s="9"/>
      <c r="B20" s="9"/>
      <c r="C20" s="9"/>
      <c r="D20" s="9"/>
      <c r="E20" s="10"/>
      <c r="F20" s="10"/>
    </row>
    <row r="21" spans="1:10" x14ac:dyDescent="0.2">
      <c r="A21" s="8" t="s">
        <v>164</v>
      </c>
      <c r="B21" s="9"/>
      <c r="C21" s="9"/>
      <c r="D21" s="9"/>
      <c r="E21" s="10"/>
      <c r="F21" s="10"/>
    </row>
    <row r="22" spans="1:10" x14ac:dyDescent="0.2">
      <c r="A22" s="8" t="s">
        <v>165</v>
      </c>
      <c r="B22" s="9"/>
      <c r="C22" s="9"/>
      <c r="D22" s="9"/>
      <c r="E22" s="10"/>
      <c r="F22" s="10"/>
    </row>
    <row r="23" spans="1:10" x14ac:dyDescent="0.2">
      <c r="A23" s="9" t="s">
        <v>166</v>
      </c>
      <c r="B23" s="9" t="s">
        <v>1112</v>
      </c>
      <c r="C23" s="9" t="s">
        <v>167</v>
      </c>
      <c r="D23" s="9">
        <v>700</v>
      </c>
      <c r="E23" s="10">
        <v>659.43150000000003</v>
      </c>
      <c r="F23" s="10">
        <v>8.6691650346177802</v>
      </c>
    </row>
    <row r="24" spans="1:10" x14ac:dyDescent="0.2">
      <c r="A24" s="9" t="s">
        <v>168</v>
      </c>
      <c r="B24" s="9" t="s">
        <v>730</v>
      </c>
      <c r="C24" s="9" t="s">
        <v>167</v>
      </c>
      <c r="D24" s="9">
        <v>500</v>
      </c>
      <c r="E24" s="10">
        <v>485.41250000000002</v>
      </c>
      <c r="F24" s="10">
        <v>6.38143775716871</v>
      </c>
    </row>
    <row r="25" spans="1:10" x14ac:dyDescent="0.2">
      <c r="A25" s="8" t="s">
        <v>105</v>
      </c>
      <c r="B25" s="9"/>
      <c r="C25" s="9"/>
      <c r="D25" s="9"/>
      <c r="E25" s="12">
        <f>SUM(E23:E24)</f>
        <v>1144.8440000000001</v>
      </c>
      <c r="F25" s="12">
        <f>SUM(F23:F24)</f>
        <v>15.05060279178649</v>
      </c>
      <c r="I25" s="2"/>
      <c r="J25" s="2"/>
    </row>
    <row r="26" spans="1:10" x14ac:dyDescent="0.2">
      <c r="A26" s="9"/>
      <c r="B26" s="9"/>
      <c r="C26" s="9"/>
      <c r="D26" s="9"/>
      <c r="E26" s="10"/>
      <c r="F26" s="10"/>
    </row>
    <row r="27" spans="1:10" x14ac:dyDescent="0.2">
      <c r="A27" s="8" t="s">
        <v>169</v>
      </c>
      <c r="B27" s="9"/>
      <c r="C27" s="9"/>
      <c r="D27" s="9"/>
      <c r="E27" s="10"/>
      <c r="F27" s="10"/>
    </row>
    <row r="28" spans="1:10" x14ac:dyDescent="0.2">
      <c r="A28" s="9" t="s">
        <v>170</v>
      </c>
      <c r="B28" s="9" t="s">
        <v>1100</v>
      </c>
      <c r="C28" s="9" t="s">
        <v>167</v>
      </c>
      <c r="D28" s="9">
        <v>120</v>
      </c>
      <c r="E28" s="10">
        <v>593.298</v>
      </c>
      <c r="F28" s="10">
        <v>7.7997461096545404</v>
      </c>
    </row>
    <row r="29" spans="1:10" x14ac:dyDescent="0.2">
      <c r="A29" s="8" t="s">
        <v>105</v>
      </c>
      <c r="B29" s="9"/>
      <c r="C29" s="9"/>
      <c r="D29" s="9"/>
      <c r="E29" s="12">
        <f>SUM(E28:E28)</f>
        <v>593.298</v>
      </c>
      <c r="F29" s="12">
        <f>SUM(F28:F28)</f>
        <v>7.7997461096545404</v>
      </c>
      <c r="I29" s="2"/>
      <c r="J29" s="2"/>
    </row>
    <row r="30" spans="1:10" x14ac:dyDescent="0.2">
      <c r="A30" s="9"/>
      <c r="B30" s="9"/>
      <c r="C30" s="9"/>
      <c r="D30" s="9"/>
      <c r="E30" s="10"/>
      <c r="F30" s="10"/>
    </row>
    <row r="31" spans="1:10" x14ac:dyDescent="0.2">
      <c r="A31" s="8" t="s">
        <v>105</v>
      </c>
      <c r="B31" s="9"/>
      <c r="C31" s="9"/>
      <c r="D31" s="9"/>
      <c r="E31" s="12">
        <v>7328.9961039999998</v>
      </c>
      <c r="F31" s="12">
        <v>96.350078459471064</v>
      </c>
      <c r="I31" s="28"/>
      <c r="J31" s="28"/>
    </row>
    <row r="32" spans="1:10" x14ac:dyDescent="0.2">
      <c r="A32" s="9"/>
      <c r="B32" s="9"/>
      <c r="C32" s="9"/>
      <c r="D32" s="9"/>
      <c r="E32" s="10"/>
      <c r="F32" s="10"/>
    </row>
    <row r="33" spans="1:10" x14ac:dyDescent="0.2">
      <c r="A33" s="8" t="s">
        <v>138</v>
      </c>
      <c r="B33" s="9"/>
      <c r="C33" s="9"/>
      <c r="D33" s="9"/>
      <c r="E33" s="12">
        <v>277.63221160000001</v>
      </c>
      <c r="F33" s="12">
        <v>3.65</v>
      </c>
      <c r="I33" s="28"/>
      <c r="J33" s="28"/>
    </row>
    <row r="34" spans="1:10" x14ac:dyDescent="0.2">
      <c r="A34" s="9"/>
      <c r="B34" s="9"/>
      <c r="C34" s="9"/>
      <c r="D34" s="9"/>
      <c r="E34" s="10"/>
      <c r="F34" s="10"/>
    </row>
    <row r="35" spans="1:10" x14ac:dyDescent="0.2">
      <c r="A35" s="13" t="s">
        <v>139</v>
      </c>
      <c r="B35" s="6"/>
      <c r="C35" s="6"/>
      <c r="D35" s="6"/>
      <c r="E35" s="14">
        <v>7606.6322116000001</v>
      </c>
      <c r="F35" s="14">
        <f xml:space="preserve"> ROUND(SUM(F31:F34),2)</f>
        <v>100</v>
      </c>
      <c r="I35" s="28"/>
      <c r="J35" s="28"/>
    </row>
    <row r="36" spans="1:10" x14ac:dyDescent="0.2">
      <c r="A36" s="1" t="s">
        <v>171</v>
      </c>
    </row>
    <row r="38" spans="1:10" x14ac:dyDescent="0.2">
      <c r="A38" s="1" t="s">
        <v>142</v>
      </c>
    </row>
    <row r="39" spans="1:10" x14ac:dyDescent="0.2">
      <c r="A39" s="1" t="s">
        <v>143</v>
      </c>
    </row>
    <row r="40" spans="1:10" x14ac:dyDescent="0.2">
      <c r="A40" s="1" t="s">
        <v>144</v>
      </c>
    </row>
    <row r="41" spans="1:10" x14ac:dyDescent="0.2">
      <c r="A41" s="3" t="s">
        <v>672</v>
      </c>
      <c r="D41" s="16">
        <v>13.430999999999999</v>
      </c>
    </row>
    <row r="42" spans="1:10" x14ac:dyDescent="0.2">
      <c r="A42" s="3" t="s">
        <v>644</v>
      </c>
      <c r="D42" s="16">
        <v>10.8101</v>
      </c>
    </row>
    <row r="43" spans="1:10" x14ac:dyDescent="0.2">
      <c r="A43" s="3" t="s">
        <v>671</v>
      </c>
      <c r="D43" s="16">
        <v>13.6685</v>
      </c>
    </row>
    <row r="44" spans="1:10" x14ac:dyDescent="0.2">
      <c r="A44" s="3" t="s">
        <v>643</v>
      </c>
      <c r="D44" s="16">
        <v>10.6104</v>
      </c>
    </row>
    <row r="46" spans="1:10" x14ac:dyDescent="0.2">
      <c r="A46" s="1" t="s">
        <v>145</v>
      </c>
    </row>
    <row r="47" spans="1:10" x14ac:dyDescent="0.2">
      <c r="A47" s="3" t="s">
        <v>672</v>
      </c>
      <c r="D47" s="16">
        <v>13.5715</v>
      </c>
    </row>
    <row r="48" spans="1:10" x14ac:dyDescent="0.2">
      <c r="A48" s="3" t="s">
        <v>644</v>
      </c>
      <c r="D48" s="16">
        <v>10.5433</v>
      </c>
    </row>
    <row r="49" spans="1:5" x14ac:dyDescent="0.2">
      <c r="A49" s="3" t="s">
        <v>671</v>
      </c>
      <c r="D49" s="16">
        <v>13.839499999999999</v>
      </c>
    </row>
    <row r="50" spans="1:5" x14ac:dyDescent="0.2">
      <c r="A50" s="3" t="s">
        <v>643</v>
      </c>
      <c r="D50" s="16">
        <v>10.3208</v>
      </c>
    </row>
    <row r="52" spans="1:5" x14ac:dyDescent="0.2">
      <c r="A52" s="1" t="s">
        <v>146</v>
      </c>
      <c r="D52" s="17"/>
    </row>
    <row r="53" spans="1:5" x14ac:dyDescent="0.2">
      <c r="A53" s="19" t="s">
        <v>628</v>
      </c>
      <c r="B53" s="20"/>
      <c r="C53" s="32" t="s">
        <v>629</v>
      </c>
      <c r="D53" s="33"/>
    </row>
    <row r="54" spans="1:5" x14ac:dyDescent="0.2">
      <c r="A54" s="34"/>
      <c r="B54" s="35"/>
      <c r="C54" s="21" t="s">
        <v>630</v>
      </c>
      <c r="D54" s="21" t="s">
        <v>631</v>
      </c>
    </row>
    <row r="55" spans="1:5" x14ac:dyDescent="0.2">
      <c r="A55" s="22" t="s">
        <v>667</v>
      </c>
      <c r="B55" s="23"/>
      <c r="C55" s="24">
        <v>0.28890600799999999</v>
      </c>
      <c r="D55" s="24">
        <v>0.26766595199999998</v>
      </c>
    </row>
    <row r="56" spans="1:5" x14ac:dyDescent="0.2">
      <c r="A56" s="22" t="s">
        <v>668</v>
      </c>
      <c r="B56" s="23"/>
      <c r="C56" s="24">
        <v>0.28890600799999999</v>
      </c>
      <c r="D56" s="24">
        <v>0.26766595199999998</v>
      </c>
    </row>
    <row r="58" spans="1:5" x14ac:dyDescent="0.2">
      <c r="A58" s="1" t="s">
        <v>148</v>
      </c>
      <c r="D58" s="18">
        <v>2.1581266843977382</v>
      </c>
      <c r="E58" s="2" t="s">
        <v>149</v>
      </c>
    </row>
  </sheetData>
  <sortState ref="A8:F18">
    <sortCondition descending="1" ref="E8:E18"/>
  </sortState>
  <mergeCells count="3">
    <mergeCell ref="B1:E1"/>
    <mergeCell ref="C53:D53"/>
    <mergeCell ref="A54:B5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showGridLines="0" zoomScaleNormal="10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1" t="s">
        <v>705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/>
      <c r="B7" s="9"/>
      <c r="C7" s="9"/>
      <c r="D7" s="9"/>
      <c r="E7" s="10"/>
      <c r="F7" s="10"/>
    </row>
    <row r="8" spans="1:6" x14ac:dyDescent="0.2">
      <c r="A8" s="9" t="s">
        <v>11</v>
      </c>
      <c r="B8" s="9" t="s">
        <v>12</v>
      </c>
      <c r="C8" s="9" t="s">
        <v>10</v>
      </c>
      <c r="D8" s="9">
        <v>29743</v>
      </c>
      <c r="E8" s="10">
        <v>578.29314899999997</v>
      </c>
      <c r="F8" s="10">
        <f t="shared" ref="F8:F38" si="0">E8/$E$75*100</f>
        <v>1.4656463534188429</v>
      </c>
    </row>
    <row r="9" spans="1:6" x14ac:dyDescent="0.2">
      <c r="A9" s="9" t="s">
        <v>13</v>
      </c>
      <c r="B9" s="9" t="s">
        <v>14</v>
      </c>
      <c r="C9" s="9" t="s">
        <v>10</v>
      </c>
      <c r="D9" s="9">
        <v>95488</v>
      </c>
      <c r="E9" s="10">
        <v>493.95942400000001</v>
      </c>
      <c r="F9" s="10">
        <f t="shared" si="0"/>
        <v>1.2519080154665159</v>
      </c>
    </row>
    <row r="10" spans="1:6" x14ac:dyDescent="0.2">
      <c r="A10" s="9" t="s">
        <v>15</v>
      </c>
      <c r="B10" s="9" t="s">
        <v>16</v>
      </c>
      <c r="C10" s="9" t="s">
        <v>17</v>
      </c>
      <c r="D10" s="9">
        <v>47341</v>
      </c>
      <c r="E10" s="10">
        <v>413.42895299999998</v>
      </c>
      <c r="F10" s="10">
        <f t="shared" si="0"/>
        <v>1.0478087772784943</v>
      </c>
    </row>
    <row r="11" spans="1:6" x14ac:dyDescent="0.2">
      <c r="A11" s="9" t="s">
        <v>33</v>
      </c>
      <c r="B11" s="9" t="s">
        <v>34</v>
      </c>
      <c r="C11" s="9" t="s">
        <v>35</v>
      </c>
      <c r="D11" s="9">
        <v>100000</v>
      </c>
      <c r="E11" s="10">
        <v>409.55</v>
      </c>
      <c r="F11" s="10">
        <f t="shared" si="0"/>
        <v>1.0379778233248398</v>
      </c>
    </row>
    <row r="12" spans="1:6" x14ac:dyDescent="0.2">
      <c r="A12" s="9" t="s">
        <v>20</v>
      </c>
      <c r="B12" s="9" t="s">
        <v>21</v>
      </c>
      <c r="C12" s="9" t="s">
        <v>22</v>
      </c>
      <c r="D12" s="9">
        <v>34754</v>
      </c>
      <c r="E12" s="10">
        <v>380.10449799999998</v>
      </c>
      <c r="F12" s="10">
        <f t="shared" si="0"/>
        <v>0.96335011468690235</v>
      </c>
    </row>
    <row r="13" spans="1:6" x14ac:dyDescent="0.2">
      <c r="A13" s="9" t="s">
        <v>28</v>
      </c>
      <c r="B13" s="9" t="s">
        <v>29</v>
      </c>
      <c r="C13" s="9" t="s">
        <v>30</v>
      </c>
      <c r="D13" s="9">
        <v>31669</v>
      </c>
      <c r="E13" s="10">
        <v>379.86965500000002</v>
      </c>
      <c r="F13" s="10">
        <f t="shared" si="0"/>
        <v>0.96275492038593058</v>
      </c>
    </row>
    <row r="14" spans="1:6" x14ac:dyDescent="0.2">
      <c r="A14" s="9" t="s">
        <v>8</v>
      </c>
      <c r="B14" s="9" t="s">
        <v>9</v>
      </c>
      <c r="C14" s="9" t="s">
        <v>10</v>
      </c>
      <c r="D14" s="9">
        <v>30909</v>
      </c>
      <c r="E14" s="10">
        <v>374.33889899999997</v>
      </c>
      <c r="F14" s="10">
        <f t="shared" si="0"/>
        <v>0.94873757922069812</v>
      </c>
    </row>
    <row r="15" spans="1:6" x14ac:dyDescent="0.2">
      <c r="A15" s="9" t="s">
        <v>412</v>
      </c>
      <c r="B15" s="9" t="s">
        <v>413</v>
      </c>
      <c r="C15" s="9" t="s">
        <v>37</v>
      </c>
      <c r="D15" s="9">
        <v>67697</v>
      </c>
      <c r="E15" s="10">
        <v>339.12812149999996</v>
      </c>
      <c r="F15" s="10">
        <f t="shared" si="0"/>
        <v>0.85949815500625493</v>
      </c>
    </row>
    <row r="16" spans="1:6" x14ac:dyDescent="0.2">
      <c r="A16" s="9" t="s">
        <v>55</v>
      </c>
      <c r="B16" s="9" t="s">
        <v>56</v>
      </c>
      <c r="C16" s="9" t="s">
        <v>57</v>
      </c>
      <c r="D16" s="9">
        <v>26000</v>
      </c>
      <c r="E16" s="10">
        <v>331.55200000000002</v>
      </c>
      <c r="F16" s="10">
        <f t="shared" si="0"/>
        <v>0.84029696808447618</v>
      </c>
    </row>
    <row r="17" spans="1:6" x14ac:dyDescent="0.2">
      <c r="A17" s="9" t="s">
        <v>48</v>
      </c>
      <c r="B17" s="9" t="s">
        <v>49</v>
      </c>
      <c r="C17" s="9" t="s">
        <v>44</v>
      </c>
      <c r="D17" s="9">
        <v>170586</v>
      </c>
      <c r="E17" s="10">
        <v>304.41071699999998</v>
      </c>
      <c r="F17" s="10">
        <f t="shared" si="0"/>
        <v>0.77150915255381214</v>
      </c>
    </row>
    <row r="18" spans="1:6" x14ac:dyDescent="0.2">
      <c r="A18" s="9" t="s">
        <v>87</v>
      </c>
      <c r="B18" s="9" t="s">
        <v>88</v>
      </c>
      <c r="C18" s="9" t="s">
        <v>89</v>
      </c>
      <c r="D18" s="9">
        <v>24791</v>
      </c>
      <c r="E18" s="10">
        <v>269.27984199999997</v>
      </c>
      <c r="F18" s="10">
        <f t="shared" si="0"/>
        <v>0.68247223602592288</v>
      </c>
    </row>
    <row r="19" spans="1:6" x14ac:dyDescent="0.2">
      <c r="A19" s="9" t="s">
        <v>68</v>
      </c>
      <c r="B19" s="9" t="s">
        <v>69</v>
      </c>
      <c r="C19" s="9" t="s">
        <v>70</v>
      </c>
      <c r="D19" s="9">
        <v>40000</v>
      </c>
      <c r="E19" s="10">
        <v>257</v>
      </c>
      <c r="F19" s="10">
        <f t="shared" si="0"/>
        <v>0.65134977559390506</v>
      </c>
    </row>
    <row r="20" spans="1:6" x14ac:dyDescent="0.2">
      <c r="A20" s="9" t="s">
        <v>26</v>
      </c>
      <c r="B20" s="9" t="s">
        <v>27</v>
      </c>
      <c r="C20" s="9" t="s">
        <v>10</v>
      </c>
      <c r="D20" s="9">
        <v>96034</v>
      </c>
      <c r="E20" s="10">
        <v>236.62777600000001</v>
      </c>
      <c r="F20" s="10">
        <f t="shared" si="0"/>
        <v>0.59971769959877363</v>
      </c>
    </row>
    <row r="21" spans="1:6" x14ac:dyDescent="0.2">
      <c r="A21" s="9" t="s">
        <v>81</v>
      </c>
      <c r="B21" s="9" t="s">
        <v>700</v>
      </c>
      <c r="C21" s="9" t="s">
        <v>32</v>
      </c>
      <c r="D21" s="9">
        <v>60000</v>
      </c>
      <c r="E21" s="10">
        <v>232.41</v>
      </c>
      <c r="F21" s="10">
        <f t="shared" si="0"/>
        <v>0.58902802080069827</v>
      </c>
    </row>
    <row r="22" spans="1:6" x14ac:dyDescent="0.2">
      <c r="A22" s="9" t="s">
        <v>53</v>
      </c>
      <c r="B22" s="9" t="s">
        <v>54</v>
      </c>
      <c r="C22" s="9" t="s">
        <v>10</v>
      </c>
      <c r="D22" s="9">
        <v>62881</v>
      </c>
      <c r="E22" s="10">
        <v>227.62922</v>
      </c>
      <c r="F22" s="10">
        <f t="shared" si="0"/>
        <v>0.57691144500239544</v>
      </c>
    </row>
    <row r="23" spans="1:6" x14ac:dyDescent="0.2">
      <c r="A23" s="9" t="s">
        <v>23</v>
      </c>
      <c r="B23" s="9" t="s">
        <v>24</v>
      </c>
      <c r="C23" s="9" t="s">
        <v>25</v>
      </c>
      <c r="D23" s="9">
        <v>96457</v>
      </c>
      <c r="E23" s="10">
        <v>227.30092050000002</v>
      </c>
      <c r="F23" s="10">
        <f t="shared" si="0"/>
        <v>0.57607939128390295</v>
      </c>
    </row>
    <row r="24" spans="1:6" x14ac:dyDescent="0.2">
      <c r="A24" s="9" t="s">
        <v>45</v>
      </c>
      <c r="B24" s="9" t="s">
        <v>702</v>
      </c>
      <c r="C24" s="9" t="s">
        <v>46</v>
      </c>
      <c r="D24" s="9">
        <v>10300</v>
      </c>
      <c r="E24" s="10">
        <v>217.31455</v>
      </c>
      <c r="F24" s="10">
        <f t="shared" si="0"/>
        <v>0.55076958511980723</v>
      </c>
    </row>
    <row r="25" spans="1:6" x14ac:dyDescent="0.2">
      <c r="A25" s="9" t="s">
        <v>65</v>
      </c>
      <c r="B25" s="9" t="s">
        <v>66</v>
      </c>
      <c r="C25" s="9" t="s">
        <v>67</v>
      </c>
      <c r="D25" s="9">
        <v>142397</v>
      </c>
      <c r="E25" s="10">
        <v>208.96759750000001</v>
      </c>
      <c r="F25" s="10">
        <f t="shared" si="0"/>
        <v>0.5296147771907489</v>
      </c>
    </row>
    <row r="26" spans="1:6" x14ac:dyDescent="0.2">
      <c r="A26" s="9" t="s">
        <v>90</v>
      </c>
      <c r="B26" s="9" t="s">
        <v>91</v>
      </c>
      <c r="C26" s="9" t="s">
        <v>37</v>
      </c>
      <c r="D26" s="9">
        <v>16810</v>
      </c>
      <c r="E26" s="10">
        <v>202.00577000000001</v>
      </c>
      <c r="F26" s="10">
        <f t="shared" si="0"/>
        <v>0.5119704784364747</v>
      </c>
    </row>
    <row r="27" spans="1:6" x14ac:dyDescent="0.2">
      <c r="A27" s="9" t="s">
        <v>82</v>
      </c>
      <c r="B27" s="9" t="s">
        <v>83</v>
      </c>
      <c r="C27" s="9" t="s">
        <v>46</v>
      </c>
      <c r="D27" s="9">
        <v>45000</v>
      </c>
      <c r="E27" s="10">
        <v>185.5575</v>
      </c>
      <c r="F27" s="10">
        <f t="shared" si="0"/>
        <v>0.47028340850103517</v>
      </c>
    </row>
    <row r="28" spans="1:6" x14ac:dyDescent="0.2">
      <c r="A28" s="9" t="s">
        <v>58</v>
      </c>
      <c r="B28" s="9" t="s">
        <v>59</v>
      </c>
      <c r="C28" s="9" t="s">
        <v>60</v>
      </c>
      <c r="D28" s="9">
        <v>102025</v>
      </c>
      <c r="E28" s="10">
        <v>173.85059999999999</v>
      </c>
      <c r="F28" s="10">
        <f t="shared" si="0"/>
        <v>0.44061303228352422</v>
      </c>
    </row>
    <row r="29" spans="1:6" x14ac:dyDescent="0.2">
      <c r="A29" s="9" t="s">
        <v>414</v>
      </c>
      <c r="B29" s="9" t="s">
        <v>703</v>
      </c>
      <c r="C29" s="9" t="s">
        <v>17</v>
      </c>
      <c r="D29" s="9">
        <v>25761</v>
      </c>
      <c r="E29" s="10">
        <v>171.92891399999999</v>
      </c>
      <c r="F29" s="10">
        <f t="shared" si="0"/>
        <v>0.43574264417122094</v>
      </c>
    </row>
    <row r="30" spans="1:6" x14ac:dyDescent="0.2">
      <c r="A30" s="9" t="s">
        <v>415</v>
      </c>
      <c r="B30" s="9" t="s">
        <v>416</v>
      </c>
      <c r="C30" s="9" t="s">
        <v>417</v>
      </c>
      <c r="D30" s="9">
        <v>20015</v>
      </c>
      <c r="E30" s="10">
        <v>154.01542499999999</v>
      </c>
      <c r="F30" s="10">
        <f t="shared" si="0"/>
        <v>0.39034207203015525</v>
      </c>
    </row>
    <row r="31" spans="1:6" x14ac:dyDescent="0.2">
      <c r="A31" s="9" t="s">
        <v>79</v>
      </c>
      <c r="B31" s="9" t="s">
        <v>80</v>
      </c>
      <c r="C31" s="9" t="s">
        <v>57</v>
      </c>
      <c r="D31" s="9">
        <v>17000</v>
      </c>
      <c r="E31" s="10">
        <v>146.43799999999999</v>
      </c>
      <c r="F31" s="10">
        <f t="shared" si="0"/>
        <v>0.37113758147245235</v>
      </c>
    </row>
    <row r="32" spans="1:6" x14ac:dyDescent="0.2">
      <c r="A32" s="9" t="s">
        <v>38</v>
      </c>
      <c r="B32" s="9" t="s">
        <v>39</v>
      </c>
      <c r="C32" s="9" t="s">
        <v>17</v>
      </c>
      <c r="D32" s="9">
        <v>40000</v>
      </c>
      <c r="E32" s="10">
        <v>136.16</v>
      </c>
      <c r="F32" s="10">
        <f t="shared" si="0"/>
        <v>0.34508865931854515</v>
      </c>
    </row>
    <row r="33" spans="1:10" x14ac:dyDescent="0.2">
      <c r="A33" s="9" t="s">
        <v>61</v>
      </c>
      <c r="B33" s="9" t="s">
        <v>62</v>
      </c>
      <c r="C33" s="9" t="s">
        <v>37</v>
      </c>
      <c r="D33" s="9">
        <v>10000</v>
      </c>
      <c r="E33" s="10">
        <v>120.05500000000001</v>
      </c>
      <c r="F33" s="10">
        <f t="shared" si="0"/>
        <v>0.30427158485963529</v>
      </c>
    </row>
    <row r="34" spans="1:10" x14ac:dyDescent="0.2">
      <c r="A34" s="9" t="s">
        <v>94</v>
      </c>
      <c r="B34" s="9" t="s">
        <v>95</v>
      </c>
      <c r="C34" s="9" t="s">
        <v>46</v>
      </c>
      <c r="D34" s="9">
        <v>21942</v>
      </c>
      <c r="E34" s="10">
        <v>115.94152800000001</v>
      </c>
      <c r="F34" s="10">
        <f t="shared" si="0"/>
        <v>0.29384625776192397</v>
      </c>
    </row>
    <row r="35" spans="1:10" x14ac:dyDescent="0.2">
      <c r="A35" s="9" t="s">
        <v>47</v>
      </c>
      <c r="B35" s="9" t="s">
        <v>701</v>
      </c>
      <c r="C35" s="9" t="s">
        <v>37</v>
      </c>
      <c r="D35" s="9">
        <v>9526</v>
      </c>
      <c r="E35" s="10">
        <v>106.996032</v>
      </c>
      <c r="F35" s="10">
        <f t="shared" si="0"/>
        <v>0.27117448028263919</v>
      </c>
    </row>
    <row r="36" spans="1:10" x14ac:dyDescent="0.2">
      <c r="A36" s="9" t="s">
        <v>418</v>
      </c>
      <c r="B36" s="9" t="s">
        <v>419</v>
      </c>
      <c r="C36" s="9" t="s">
        <v>10</v>
      </c>
      <c r="D36" s="9">
        <v>30374</v>
      </c>
      <c r="E36" s="10">
        <v>86.322908000000012</v>
      </c>
      <c r="F36" s="10">
        <f t="shared" si="0"/>
        <v>0.21877979281872884</v>
      </c>
    </row>
    <row r="37" spans="1:10" x14ac:dyDescent="0.2">
      <c r="A37" s="9" t="s">
        <v>92</v>
      </c>
      <c r="B37" s="9" t="s">
        <v>93</v>
      </c>
      <c r="C37" s="9" t="s">
        <v>10</v>
      </c>
      <c r="D37" s="9">
        <v>70000</v>
      </c>
      <c r="E37" s="10">
        <v>76.23</v>
      </c>
      <c r="F37" s="10">
        <f t="shared" si="0"/>
        <v>0.19319997429386529</v>
      </c>
    </row>
    <row r="38" spans="1:10" x14ac:dyDescent="0.2">
      <c r="A38" s="9" t="s">
        <v>101</v>
      </c>
      <c r="B38" s="9" t="s">
        <v>102</v>
      </c>
      <c r="C38" s="9" t="s">
        <v>103</v>
      </c>
      <c r="D38" s="9">
        <v>30000</v>
      </c>
      <c r="E38" s="10">
        <v>50.564999999999998</v>
      </c>
      <c r="F38" s="10">
        <f t="shared" si="0"/>
        <v>0.12815370195683193</v>
      </c>
    </row>
    <row r="39" spans="1:10" x14ac:dyDescent="0.2">
      <c r="A39" s="9" t="s">
        <v>420</v>
      </c>
      <c r="B39" s="9" t="s">
        <v>421</v>
      </c>
      <c r="C39" s="9" t="s">
        <v>704</v>
      </c>
      <c r="D39" s="9">
        <v>581</v>
      </c>
      <c r="E39" s="10">
        <v>1.65585</v>
      </c>
      <c r="F39" s="11" t="s">
        <v>140</v>
      </c>
    </row>
    <row r="40" spans="1:10" x14ac:dyDescent="0.2">
      <c r="A40" s="8" t="s">
        <v>105</v>
      </c>
      <c r="B40" s="9"/>
      <c r="C40" s="9"/>
      <c r="D40" s="9"/>
      <c r="E40" s="12">
        <f>SUM(E8:E39)</f>
        <v>7608.8878494999981</v>
      </c>
      <c r="F40" s="12">
        <f>SUM(F8:F39)</f>
        <v>19.280034458229956</v>
      </c>
      <c r="H40" s="28"/>
      <c r="I40" s="2"/>
      <c r="J40" s="2"/>
    </row>
    <row r="41" spans="1:10" x14ac:dyDescent="0.2">
      <c r="A41" s="9"/>
      <c r="B41" s="9"/>
      <c r="C41" s="9"/>
      <c r="D41" s="9"/>
      <c r="E41" s="10"/>
      <c r="F41" s="10"/>
    </row>
    <row r="42" spans="1:10" x14ac:dyDescent="0.2">
      <c r="A42" s="8" t="s">
        <v>106</v>
      </c>
      <c r="B42" s="9"/>
      <c r="C42" s="9"/>
      <c r="D42" s="9"/>
      <c r="E42" s="10"/>
      <c r="F42" s="10"/>
    </row>
    <row r="43" spans="1:10" x14ac:dyDescent="0.2">
      <c r="A43" s="8" t="s">
        <v>7</v>
      </c>
      <c r="B43" s="9"/>
      <c r="C43" s="9"/>
      <c r="D43" s="9"/>
      <c r="E43" s="10"/>
      <c r="F43" s="10"/>
    </row>
    <row r="44" spans="1:10" x14ac:dyDescent="0.2">
      <c r="A44" s="8"/>
      <c r="B44" s="9"/>
      <c r="C44" s="9"/>
      <c r="D44" s="9"/>
      <c r="E44" s="10"/>
      <c r="F44" s="10"/>
    </row>
    <row r="45" spans="1:10" x14ac:dyDescent="0.2">
      <c r="A45" s="9" t="s">
        <v>187</v>
      </c>
      <c r="B45" s="9" t="s">
        <v>808</v>
      </c>
      <c r="C45" s="9" t="s">
        <v>152</v>
      </c>
      <c r="D45" s="9">
        <v>300</v>
      </c>
      <c r="E45" s="10">
        <v>3003.5909999999999</v>
      </c>
      <c r="F45" s="10">
        <f t="shared" ref="F45:F63" si="1">E45/$E$75*100</f>
        <v>7.6124059292835513</v>
      </c>
    </row>
    <row r="46" spans="1:10" x14ac:dyDescent="0.2">
      <c r="A46" s="9" t="s">
        <v>109</v>
      </c>
      <c r="B46" s="9" t="s">
        <v>1039</v>
      </c>
      <c r="C46" s="9" t="s">
        <v>110</v>
      </c>
      <c r="D46" s="9">
        <v>250</v>
      </c>
      <c r="E46" s="10">
        <v>2454.52</v>
      </c>
      <c r="F46" s="10">
        <f t="shared" si="1"/>
        <v>6.220821210858956</v>
      </c>
    </row>
    <row r="47" spans="1:10" x14ac:dyDescent="0.2">
      <c r="A47" s="9" t="s">
        <v>113</v>
      </c>
      <c r="B47" s="9" t="s">
        <v>1078</v>
      </c>
      <c r="C47" s="9" t="s">
        <v>114</v>
      </c>
      <c r="D47" s="9">
        <v>200</v>
      </c>
      <c r="E47" s="10">
        <v>2009.252</v>
      </c>
      <c r="F47" s="10">
        <f t="shared" si="1"/>
        <v>5.0923184409011855</v>
      </c>
    </row>
    <row r="48" spans="1:10" x14ac:dyDescent="0.2">
      <c r="A48" s="9" t="s">
        <v>324</v>
      </c>
      <c r="B48" s="9" t="s">
        <v>846</v>
      </c>
      <c r="C48" s="9" t="s">
        <v>112</v>
      </c>
      <c r="D48" s="9">
        <v>200</v>
      </c>
      <c r="E48" s="10">
        <v>1983.6860000000004</v>
      </c>
      <c r="F48" s="10">
        <f t="shared" si="1"/>
        <v>5.0275230776216784</v>
      </c>
    </row>
    <row r="49" spans="1:10" x14ac:dyDescent="0.2">
      <c r="A49" s="9" t="s">
        <v>125</v>
      </c>
      <c r="B49" s="9" t="s">
        <v>910</v>
      </c>
      <c r="C49" s="9" t="s">
        <v>126</v>
      </c>
      <c r="D49" s="9">
        <v>180</v>
      </c>
      <c r="E49" s="10">
        <v>1824.3324</v>
      </c>
      <c r="F49" s="10">
        <f t="shared" si="1"/>
        <v>4.6236517484384825</v>
      </c>
    </row>
    <row r="50" spans="1:10" x14ac:dyDescent="0.2">
      <c r="A50" s="9" t="s">
        <v>422</v>
      </c>
      <c r="B50" s="9" t="s">
        <v>775</v>
      </c>
      <c r="C50" s="9" t="s">
        <v>116</v>
      </c>
      <c r="D50" s="9">
        <v>170</v>
      </c>
      <c r="E50" s="10">
        <v>1718.5911999999996</v>
      </c>
      <c r="F50" s="10">
        <f t="shared" si="1"/>
        <v>4.3556575582010097</v>
      </c>
    </row>
    <row r="51" spans="1:10" x14ac:dyDescent="0.2">
      <c r="A51" s="9" t="s">
        <v>111</v>
      </c>
      <c r="B51" s="9" t="s">
        <v>812</v>
      </c>
      <c r="C51" s="9" t="s">
        <v>112</v>
      </c>
      <c r="D51" s="9">
        <v>150</v>
      </c>
      <c r="E51" s="10">
        <v>1490.5005000000001</v>
      </c>
      <c r="F51" s="10">
        <f t="shared" si="1"/>
        <v>3.777576522169662</v>
      </c>
    </row>
    <row r="52" spans="1:10" x14ac:dyDescent="0.2">
      <c r="A52" s="9" t="s">
        <v>349</v>
      </c>
      <c r="B52" s="9" t="s">
        <v>797</v>
      </c>
      <c r="C52" s="9" t="s">
        <v>112</v>
      </c>
      <c r="D52" s="9">
        <v>130</v>
      </c>
      <c r="E52" s="10">
        <v>1280.4311</v>
      </c>
      <c r="F52" s="10">
        <f t="shared" si="1"/>
        <v>3.2451692982430234</v>
      </c>
    </row>
    <row r="53" spans="1:10" x14ac:dyDescent="0.2">
      <c r="A53" s="9" t="s">
        <v>423</v>
      </c>
      <c r="B53" s="9" t="s">
        <v>1079</v>
      </c>
      <c r="C53" s="9" t="s">
        <v>157</v>
      </c>
      <c r="D53" s="9">
        <v>100</v>
      </c>
      <c r="E53" s="10">
        <v>1008.609</v>
      </c>
      <c r="F53" s="10">
        <f t="shared" si="1"/>
        <v>2.5562538747548365</v>
      </c>
    </row>
    <row r="54" spans="1:10" x14ac:dyDescent="0.2">
      <c r="A54" s="9" t="s">
        <v>353</v>
      </c>
      <c r="B54" s="9" t="s">
        <v>962</v>
      </c>
      <c r="C54" s="9" t="s">
        <v>118</v>
      </c>
      <c r="D54" s="9">
        <v>100</v>
      </c>
      <c r="E54" s="10">
        <v>1004.8049999999999</v>
      </c>
      <c r="F54" s="10">
        <f t="shared" si="1"/>
        <v>2.5466128843020766</v>
      </c>
    </row>
    <row r="55" spans="1:10" x14ac:dyDescent="0.2">
      <c r="A55" s="9" t="s">
        <v>424</v>
      </c>
      <c r="B55" s="9" t="s">
        <v>1080</v>
      </c>
      <c r="C55" s="9" t="s">
        <v>118</v>
      </c>
      <c r="D55" s="9">
        <v>100</v>
      </c>
      <c r="E55" s="10">
        <v>1003.802</v>
      </c>
      <c r="F55" s="10">
        <f t="shared" si="1"/>
        <v>2.5440708460728132</v>
      </c>
    </row>
    <row r="56" spans="1:10" x14ac:dyDescent="0.2">
      <c r="A56" s="9" t="s">
        <v>154</v>
      </c>
      <c r="B56" s="9" t="s">
        <v>1038</v>
      </c>
      <c r="C56" s="9" t="s">
        <v>118</v>
      </c>
      <c r="D56" s="9">
        <v>100</v>
      </c>
      <c r="E56" s="10">
        <v>972.3280000000002</v>
      </c>
      <c r="F56" s="10">
        <f t="shared" si="1"/>
        <v>2.4643020412594185</v>
      </c>
    </row>
    <row r="57" spans="1:10" x14ac:dyDescent="0.2">
      <c r="A57" s="9" t="s">
        <v>117</v>
      </c>
      <c r="B57" s="9" t="s">
        <v>1081</v>
      </c>
      <c r="C57" s="9" t="s">
        <v>118</v>
      </c>
      <c r="D57" s="9">
        <v>90</v>
      </c>
      <c r="E57" s="10">
        <v>838.50390000000016</v>
      </c>
      <c r="F57" s="10">
        <f t="shared" si="1"/>
        <v>2.1251335684809893</v>
      </c>
    </row>
    <row r="58" spans="1:10" x14ac:dyDescent="0.2">
      <c r="A58" s="9" t="s">
        <v>119</v>
      </c>
      <c r="B58" s="9" t="s">
        <v>1037</v>
      </c>
      <c r="C58" s="9" t="s">
        <v>120</v>
      </c>
      <c r="D58" s="9">
        <v>70</v>
      </c>
      <c r="E58" s="10">
        <v>722.37270000000001</v>
      </c>
      <c r="F58" s="10">
        <f t="shared" si="1"/>
        <v>1.8308065993780671</v>
      </c>
    </row>
    <row r="59" spans="1:10" x14ac:dyDescent="0.2">
      <c r="A59" s="9" t="s">
        <v>425</v>
      </c>
      <c r="B59" s="9" t="s">
        <v>1082</v>
      </c>
      <c r="C59" s="9" t="s">
        <v>180</v>
      </c>
      <c r="D59" s="9">
        <v>50</v>
      </c>
      <c r="E59" s="10">
        <v>507.5929999999999</v>
      </c>
      <c r="F59" s="10">
        <f t="shared" si="1"/>
        <v>1.286461426626603</v>
      </c>
    </row>
    <row r="60" spans="1:10" x14ac:dyDescent="0.2">
      <c r="A60" s="9" t="s">
        <v>115</v>
      </c>
      <c r="B60" s="9" t="s">
        <v>1083</v>
      </c>
      <c r="C60" s="9" t="s">
        <v>116</v>
      </c>
      <c r="D60" s="9">
        <v>50</v>
      </c>
      <c r="E60" s="10">
        <v>498.61750000000001</v>
      </c>
      <c r="F60" s="10">
        <f t="shared" si="1"/>
        <v>1.2637136059618441</v>
      </c>
    </row>
    <row r="61" spans="1:10" x14ac:dyDescent="0.2">
      <c r="A61" s="9" t="s">
        <v>287</v>
      </c>
      <c r="B61" s="9" t="s">
        <v>768</v>
      </c>
      <c r="C61" s="9" t="s">
        <v>118</v>
      </c>
      <c r="D61" s="9">
        <v>5</v>
      </c>
      <c r="E61" s="10">
        <v>497.45299999999997</v>
      </c>
      <c r="F61" s="10">
        <f t="shared" si="1"/>
        <v>1.2607622564922756</v>
      </c>
    </row>
    <row r="62" spans="1:10" x14ac:dyDescent="0.2">
      <c r="A62" s="9" t="s">
        <v>122</v>
      </c>
      <c r="B62" s="9" t="s">
        <v>1084</v>
      </c>
      <c r="C62" s="9" t="s">
        <v>123</v>
      </c>
      <c r="D62" s="9">
        <v>50</v>
      </c>
      <c r="E62" s="10">
        <v>493.87549999999993</v>
      </c>
      <c r="F62" s="10">
        <f t="shared" si="1"/>
        <v>1.2516953155499129</v>
      </c>
    </row>
    <row r="63" spans="1:10" x14ac:dyDescent="0.2">
      <c r="A63" s="9" t="s">
        <v>153</v>
      </c>
      <c r="B63" s="9" t="s">
        <v>1076</v>
      </c>
      <c r="C63" s="9" t="s">
        <v>118</v>
      </c>
      <c r="D63" s="9">
        <v>50</v>
      </c>
      <c r="E63" s="10">
        <v>477.72</v>
      </c>
      <c r="F63" s="10">
        <f t="shared" si="1"/>
        <v>1.2107502521273164</v>
      </c>
    </row>
    <row r="64" spans="1:10" x14ac:dyDescent="0.2">
      <c r="A64" s="8" t="s">
        <v>105</v>
      </c>
      <c r="B64" s="9"/>
      <c r="C64" s="9"/>
      <c r="D64" s="9"/>
      <c r="E64" s="12">
        <f>SUM(E45:E63)</f>
        <v>23790.5838</v>
      </c>
      <c r="F64" s="12">
        <f>SUM(F45:F63)</f>
        <v>60.295686456723701</v>
      </c>
      <c r="G64" s="28"/>
      <c r="H64" s="28"/>
      <c r="I64" s="2"/>
      <c r="J64" s="2"/>
    </row>
    <row r="65" spans="1:10" x14ac:dyDescent="0.2">
      <c r="A65" s="9"/>
      <c r="B65" s="9"/>
      <c r="C65" s="9"/>
      <c r="D65" s="9"/>
      <c r="E65" s="10"/>
      <c r="F65" s="10"/>
    </row>
    <row r="66" spans="1:10" x14ac:dyDescent="0.2">
      <c r="A66" s="8" t="s">
        <v>132</v>
      </c>
      <c r="B66" s="9"/>
      <c r="C66" s="9"/>
      <c r="D66" s="9"/>
      <c r="E66" s="10"/>
      <c r="F66" s="10"/>
    </row>
    <row r="67" spans="1:10" x14ac:dyDescent="0.2">
      <c r="A67" s="9" t="s">
        <v>136</v>
      </c>
      <c r="B67" s="9" t="s">
        <v>137</v>
      </c>
      <c r="C67" s="9" t="s">
        <v>135</v>
      </c>
      <c r="D67" s="9">
        <v>4925000</v>
      </c>
      <c r="E67" s="10">
        <v>4397.8477000000003</v>
      </c>
      <c r="F67" s="10">
        <f t="shared" ref="F67:F68" si="2">E67/$E$75*100</f>
        <v>11.146058803467593</v>
      </c>
    </row>
    <row r="68" spans="1:10" x14ac:dyDescent="0.2">
      <c r="A68" s="9" t="s">
        <v>133</v>
      </c>
      <c r="B68" s="9" t="s">
        <v>134</v>
      </c>
      <c r="C68" s="9" t="s">
        <v>135</v>
      </c>
      <c r="D68" s="9">
        <v>2200000</v>
      </c>
      <c r="E68" s="10">
        <v>2111.3245999999999</v>
      </c>
      <c r="F68" s="10">
        <f t="shared" si="2"/>
        <v>5.3510148031746736</v>
      </c>
    </row>
    <row r="69" spans="1:10" x14ac:dyDescent="0.2">
      <c r="A69" s="8" t="s">
        <v>105</v>
      </c>
      <c r="B69" s="9"/>
      <c r="C69" s="9"/>
      <c r="D69" s="9"/>
      <c r="E69" s="12">
        <f>SUM(E67:E68)</f>
        <v>6509.1723000000002</v>
      </c>
      <c r="F69" s="12">
        <f>SUM(F67:F68)</f>
        <v>16.497073606642267</v>
      </c>
      <c r="G69" s="28"/>
      <c r="H69" s="28"/>
      <c r="I69" s="2"/>
      <c r="J69" s="2"/>
    </row>
    <row r="70" spans="1:10" x14ac:dyDescent="0.2">
      <c r="A70" s="9"/>
      <c r="B70" s="9"/>
      <c r="C70" s="9"/>
      <c r="D70" s="9"/>
      <c r="E70" s="10"/>
      <c r="F70" s="10"/>
    </row>
    <row r="71" spans="1:10" x14ac:dyDescent="0.2">
      <c r="A71" s="8" t="s">
        <v>105</v>
      </c>
      <c r="B71" s="9"/>
      <c r="C71" s="9"/>
      <c r="D71" s="9"/>
      <c r="E71" s="12">
        <f>E69+E64+E40</f>
        <v>37908.643949499994</v>
      </c>
      <c r="F71" s="12">
        <f>F69+F64+F40</f>
        <v>96.07279452159591</v>
      </c>
    </row>
    <row r="72" spans="1:10" x14ac:dyDescent="0.2">
      <c r="A72" s="9"/>
      <c r="B72" s="9"/>
      <c r="C72" s="9"/>
      <c r="D72" s="9"/>
      <c r="E72" s="10"/>
      <c r="F72" s="10"/>
    </row>
    <row r="73" spans="1:10" x14ac:dyDescent="0.2">
      <c r="A73" s="8" t="s">
        <v>138</v>
      </c>
      <c r="B73" s="9"/>
      <c r="C73" s="9"/>
      <c r="D73" s="9"/>
      <c r="E73" s="12">
        <v>1547.8830394999968</v>
      </c>
      <c r="F73" s="12">
        <f t="shared" ref="F73" si="3">E73/$E$75*100</f>
        <v>3.9230088343343752</v>
      </c>
      <c r="G73" s="28"/>
      <c r="H73" s="28"/>
      <c r="I73" s="2"/>
      <c r="J73" s="2"/>
    </row>
    <row r="74" spans="1:10" x14ac:dyDescent="0.2">
      <c r="A74" s="9"/>
      <c r="B74" s="9"/>
      <c r="C74" s="9"/>
      <c r="D74" s="9"/>
      <c r="E74" s="10"/>
      <c r="F74" s="10"/>
      <c r="G74" s="28"/>
      <c r="H74" s="28"/>
    </row>
    <row r="75" spans="1:10" x14ac:dyDescent="0.2">
      <c r="A75" s="13" t="s">
        <v>139</v>
      </c>
      <c r="B75" s="6"/>
      <c r="C75" s="6"/>
      <c r="D75" s="6"/>
      <c r="E75" s="14">
        <f>E71+E73</f>
        <v>39456.526988999991</v>
      </c>
      <c r="F75" s="14">
        <f>F71+F73</f>
        <v>99.995803355930292</v>
      </c>
      <c r="G75" s="28"/>
      <c r="H75" s="28"/>
      <c r="I75" s="2"/>
      <c r="J75" s="2"/>
    </row>
    <row r="76" spans="1:10" x14ac:dyDescent="0.2">
      <c r="F76" s="15"/>
    </row>
    <row r="77" spans="1:10" x14ac:dyDescent="0.2">
      <c r="A77" s="1" t="s">
        <v>142</v>
      </c>
    </row>
    <row r="78" spans="1:10" x14ac:dyDescent="0.2">
      <c r="A78" s="1" t="s">
        <v>706</v>
      </c>
    </row>
    <row r="79" spans="1:10" x14ac:dyDescent="0.2">
      <c r="A79" s="1" t="s">
        <v>144</v>
      </c>
    </row>
    <row r="80" spans="1:10" x14ac:dyDescent="0.2">
      <c r="A80" s="3" t="s">
        <v>672</v>
      </c>
      <c r="D80" s="16">
        <v>52.63</v>
      </c>
    </row>
    <row r="81" spans="1:4" x14ac:dyDescent="0.2">
      <c r="A81" s="3" t="s">
        <v>653</v>
      </c>
      <c r="D81" s="16">
        <v>13.6816</v>
      </c>
    </row>
    <row r="82" spans="1:4" x14ac:dyDescent="0.2">
      <c r="A82" s="3" t="s">
        <v>654</v>
      </c>
      <c r="D82" s="16">
        <v>14.752700000000001</v>
      </c>
    </row>
    <row r="83" spans="1:4" x14ac:dyDescent="0.2">
      <c r="A83" s="3" t="s">
        <v>655</v>
      </c>
      <c r="D83" s="16">
        <v>14.272600000000001</v>
      </c>
    </row>
    <row r="84" spans="1:4" x14ac:dyDescent="0.2">
      <c r="A84" s="3" t="s">
        <v>652</v>
      </c>
      <c r="D84" s="16">
        <v>14.1389</v>
      </c>
    </row>
    <row r="85" spans="1:4" x14ac:dyDescent="0.2">
      <c r="A85" s="3" t="s">
        <v>671</v>
      </c>
      <c r="D85" s="16">
        <v>54.576000000000001</v>
      </c>
    </row>
    <row r="87" spans="1:4" x14ac:dyDescent="0.2">
      <c r="A87" s="1" t="s">
        <v>696</v>
      </c>
    </row>
    <row r="88" spans="1:4" x14ac:dyDescent="0.2">
      <c r="A88" s="3" t="s">
        <v>671</v>
      </c>
      <c r="D88" s="16">
        <v>54.969200000000001</v>
      </c>
    </row>
    <row r="89" spans="1:4" x14ac:dyDescent="0.2">
      <c r="A89" s="3" t="s">
        <v>652</v>
      </c>
      <c r="D89" s="16">
        <v>13.6028</v>
      </c>
    </row>
    <row r="90" spans="1:4" x14ac:dyDescent="0.2">
      <c r="A90" s="3" t="s">
        <v>653</v>
      </c>
      <c r="D90" s="16">
        <v>13.178000000000001</v>
      </c>
    </row>
    <row r="91" spans="1:4" x14ac:dyDescent="0.2">
      <c r="A91" s="3" t="s">
        <v>654</v>
      </c>
      <c r="D91" s="16">
        <v>14.268700000000001</v>
      </c>
    </row>
    <row r="92" spans="1:4" x14ac:dyDescent="0.2">
      <c r="A92" s="3" t="s">
        <v>655</v>
      </c>
      <c r="D92" s="16">
        <v>13.8195</v>
      </c>
    </row>
    <row r="93" spans="1:4" x14ac:dyDescent="0.2">
      <c r="A93" s="3" t="s">
        <v>672</v>
      </c>
      <c r="D93" s="16">
        <v>52.8157</v>
      </c>
    </row>
    <row r="95" spans="1:4" x14ac:dyDescent="0.2">
      <c r="A95" s="1" t="s">
        <v>651</v>
      </c>
      <c r="D95" s="17" t="s">
        <v>147</v>
      </c>
    </row>
    <row r="96" spans="1:4" x14ac:dyDescent="0.2">
      <c r="A96" s="19" t="s">
        <v>628</v>
      </c>
      <c r="B96" s="20"/>
      <c r="C96" s="32" t="s">
        <v>629</v>
      </c>
      <c r="D96" s="33"/>
    </row>
    <row r="97" spans="1:5" x14ac:dyDescent="0.2">
      <c r="A97" s="34"/>
      <c r="B97" s="35"/>
      <c r="C97" s="21" t="s">
        <v>630</v>
      </c>
      <c r="D97" s="21" t="s">
        <v>631</v>
      </c>
    </row>
    <row r="98" spans="1:5" x14ac:dyDescent="0.2">
      <c r="A98" s="22" t="s">
        <v>652</v>
      </c>
      <c r="B98" s="23"/>
      <c r="C98" s="24">
        <v>0.42234051630000002</v>
      </c>
      <c r="D98" s="24">
        <v>0.39125792020000005</v>
      </c>
    </row>
    <row r="99" spans="1:5" x14ac:dyDescent="0.2">
      <c r="A99" s="22" t="s">
        <v>653</v>
      </c>
      <c r="B99" s="23"/>
      <c r="C99" s="24">
        <v>0.39724576100000003</v>
      </c>
      <c r="D99" s="24">
        <v>0.36804068400000001</v>
      </c>
    </row>
    <row r="100" spans="1:5" x14ac:dyDescent="0.2">
      <c r="A100" s="22" t="s">
        <v>654</v>
      </c>
      <c r="B100" s="23"/>
      <c r="C100" s="24">
        <v>0.42234051630000002</v>
      </c>
      <c r="D100" s="24">
        <v>0.39125792020000005</v>
      </c>
    </row>
    <row r="101" spans="1:5" x14ac:dyDescent="0.2">
      <c r="A101" s="22" t="s">
        <v>655</v>
      </c>
      <c r="B101" s="23"/>
      <c r="C101" s="24">
        <v>0.39724576100000003</v>
      </c>
      <c r="D101" s="24">
        <v>0.36804068400000001</v>
      </c>
    </row>
    <row r="102" spans="1:5" x14ac:dyDescent="0.2">
      <c r="A102" s="25"/>
      <c r="B102" s="25"/>
      <c r="C102" s="26"/>
      <c r="D102" s="26"/>
    </row>
    <row r="103" spans="1:5" x14ac:dyDescent="0.2">
      <c r="A103" s="1" t="s">
        <v>627</v>
      </c>
      <c r="D103" s="18">
        <v>4.607091209465553</v>
      </c>
      <c r="E103" s="2" t="s">
        <v>149</v>
      </c>
    </row>
  </sheetData>
  <sortState ref="A45:F63">
    <sortCondition descending="1" ref="E45:E63"/>
  </sortState>
  <mergeCells count="3">
    <mergeCell ref="B1:E1"/>
    <mergeCell ref="C96:D96"/>
    <mergeCell ref="A97:B97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1" t="s">
        <v>708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11</v>
      </c>
      <c r="B8" s="9" t="s">
        <v>12</v>
      </c>
      <c r="C8" s="9" t="s">
        <v>10</v>
      </c>
      <c r="D8" s="9">
        <v>79000</v>
      </c>
      <c r="E8" s="10">
        <v>1535.9970000000001</v>
      </c>
      <c r="F8" s="10">
        <f>E8/$E$77*100</f>
        <v>3.6268731363034536</v>
      </c>
    </row>
    <row r="9" spans="1:6" x14ac:dyDescent="0.2">
      <c r="A9" s="9" t="s">
        <v>13</v>
      </c>
      <c r="B9" s="9" t="s">
        <v>14</v>
      </c>
      <c r="C9" s="9" t="s">
        <v>10</v>
      </c>
      <c r="D9" s="9">
        <v>206475</v>
      </c>
      <c r="E9" s="10">
        <v>1068.0951749999999</v>
      </c>
      <c r="F9" s="10">
        <f t="shared" ref="F9:F43" si="0">E9/$E$77*100</f>
        <v>2.5220398849886005</v>
      </c>
    </row>
    <row r="10" spans="1:6" x14ac:dyDescent="0.2">
      <c r="A10" s="9" t="s">
        <v>26</v>
      </c>
      <c r="B10" s="9" t="s">
        <v>27</v>
      </c>
      <c r="C10" s="9" t="s">
        <v>10</v>
      </c>
      <c r="D10" s="9">
        <v>317906</v>
      </c>
      <c r="E10" s="10">
        <v>783.3203840000001</v>
      </c>
      <c r="F10" s="10">
        <f t="shared" si="0"/>
        <v>1.8496153689418051</v>
      </c>
    </row>
    <row r="11" spans="1:6" x14ac:dyDescent="0.2">
      <c r="A11" s="9" t="s">
        <v>53</v>
      </c>
      <c r="B11" s="9" t="s">
        <v>54</v>
      </c>
      <c r="C11" s="9" t="s">
        <v>10</v>
      </c>
      <c r="D11" s="9">
        <v>187500</v>
      </c>
      <c r="E11" s="10">
        <v>678.75</v>
      </c>
      <c r="F11" s="10">
        <f t="shared" si="0"/>
        <v>1.6026985347406077</v>
      </c>
    </row>
    <row r="12" spans="1:6" x14ac:dyDescent="0.2">
      <c r="A12" s="9" t="s">
        <v>28</v>
      </c>
      <c r="B12" s="9" t="s">
        <v>29</v>
      </c>
      <c r="C12" s="9" t="s">
        <v>30</v>
      </c>
      <c r="D12" s="9">
        <v>54952</v>
      </c>
      <c r="E12" s="10">
        <v>659.14923999999996</v>
      </c>
      <c r="F12" s="10">
        <f t="shared" si="0"/>
        <v>1.5564162373825194</v>
      </c>
    </row>
    <row r="13" spans="1:6" x14ac:dyDescent="0.2">
      <c r="A13" s="9" t="s">
        <v>33</v>
      </c>
      <c r="B13" s="9" t="s">
        <v>34</v>
      </c>
      <c r="C13" s="9" t="s">
        <v>35</v>
      </c>
      <c r="D13" s="9">
        <v>160000</v>
      </c>
      <c r="E13" s="10">
        <v>655.28</v>
      </c>
      <c r="F13" s="10">
        <f t="shared" si="0"/>
        <v>1.5472799938781956</v>
      </c>
    </row>
    <row r="14" spans="1:6" x14ac:dyDescent="0.2">
      <c r="A14" s="9" t="s">
        <v>8</v>
      </c>
      <c r="B14" s="9" t="s">
        <v>9</v>
      </c>
      <c r="C14" s="9" t="s">
        <v>10</v>
      </c>
      <c r="D14" s="9">
        <v>53853</v>
      </c>
      <c r="E14" s="10">
        <v>652.21368299999995</v>
      </c>
      <c r="F14" s="10">
        <f t="shared" si="0"/>
        <v>1.5400396524226521</v>
      </c>
    </row>
    <row r="15" spans="1:6" x14ac:dyDescent="0.2">
      <c r="A15" s="9" t="s">
        <v>23</v>
      </c>
      <c r="B15" s="9" t="s">
        <v>24</v>
      </c>
      <c r="C15" s="9" t="s">
        <v>25</v>
      </c>
      <c r="D15" s="9">
        <v>254936</v>
      </c>
      <c r="E15" s="10">
        <v>600.75668399999995</v>
      </c>
      <c r="F15" s="10">
        <f t="shared" si="0"/>
        <v>1.4185368061619539</v>
      </c>
    </row>
    <row r="16" spans="1:6" x14ac:dyDescent="0.2">
      <c r="A16" s="9" t="s">
        <v>15</v>
      </c>
      <c r="B16" s="9" t="s">
        <v>16</v>
      </c>
      <c r="C16" s="9" t="s">
        <v>17</v>
      </c>
      <c r="D16" s="9">
        <v>66526</v>
      </c>
      <c r="E16" s="10">
        <v>580.97155799999996</v>
      </c>
      <c r="F16" s="10">
        <f t="shared" si="0"/>
        <v>1.3718191745599526</v>
      </c>
    </row>
    <row r="17" spans="1:6" x14ac:dyDescent="0.2">
      <c r="A17" s="9" t="s">
        <v>45</v>
      </c>
      <c r="B17" s="9" t="s">
        <v>702</v>
      </c>
      <c r="C17" s="9" t="s">
        <v>46</v>
      </c>
      <c r="D17" s="9">
        <v>25367</v>
      </c>
      <c r="E17" s="10">
        <v>535.20564950000005</v>
      </c>
      <c r="F17" s="10">
        <f t="shared" si="0"/>
        <v>1.2637544165577095</v>
      </c>
    </row>
    <row r="18" spans="1:6" x14ac:dyDescent="0.2">
      <c r="A18" s="9" t="s">
        <v>55</v>
      </c>
      <c r="B18" s="9" t="s">
        <v>56</v>
      </c>
      <c r="C18" s="9" t="s">
        <v>57</v>
      </c>
      <c r="D18" s="9">
        <v>40000</v>
      </c>
      <c r="E18" s="10">
        <v>510.08</v>
      </c>
      <c r="F18" s="10">
        <f t="shared" si="0"/>
        <v>1.2044264730762271</v>
      </c>
    </row>
    <row r="19" spans="1:6" x14ac:dyDescent="0.2">
      <c r="A19" s="9" t="s">
        <v>87</v>
      </c>
      <c r="B19" s="9" t="s">
        <v>88</v>
      </c>
      <c r="C19" s="9" t="s">
        <v>89</v>
      </c>
      <c r="D19" s="9">
        <v>39665</v>
      </c>
      <c r="E19" s="10">
        <v>430.84123</v>
      </c>
      <c r="F19" s="10">
        <f t="shared" si="0"/>
        <v>1.0173239160616443</v>
      </c>
    </row>
    <row r="20" spans="1:6" x14ac:dyDescent="0.2">
      <c r="A20" s="9" t="s">
        <v>20</v>
      </c>
      <c r="B20" s="9" t="s">
        <v>21</v>
      </c>
      <c r="C20" s="9" t="s">
        <v>22</v>
      </c>
      <c r="D20" s="9">
        <v>37891</v>
      </c>
      <c r="E20" s="10">
        <v>414.41386700000004</v>
      </c>
      <c r="F20" s="10">
        <f t="shared" si="0"/>
        <v>0.97853480282444061</v>
      </c>
    </row>
    <row r="21" spans="1:6" x14ac:dyDescent="0.2">
      <c r="A21" s="9" t="s">
        <v>50</v>
      </c>
      <c r="B21" s="9" t="s">
        <v>51</v>
      </c>
      <c r="C21" s="9" t="s">
        <v>37</v>
      </c>
      <c r="D21" s="9">
        <v>27311</v>
      </c>
      <c r="E21" s="10">
        <v>412.09567899999996</v>
      </c>
      <c r="F21" s="10">
        <f t="shared" si="0"/>
        <v>0.97306098107732697</v>
      </c>
    </row>
    <row r="22" spans="1:6" x14ac:dyDescent="0.2">
      <c r="A22" s="9" t="s">
        <v>90</v>
      </c>
      <c r="B22" s="9" t="s">
        <v>91</v>
      </c>
      <c r="C22" s="9" t="s">
        <v>37</v>
      </c>
      <c r="D22" s="9">
        <v>34000</v>
      </c>
      <c r="E22" s="10">
        <v>408.57799999999997</v>
      </c>
      <c r="F22" s="10">
        <f t="shared" si="0"/>
        <v>0.96475486103461938</v>
      </c>
    </row>
    <row r="23" spans="1:6" x14ac:dyDescent="0.2">
      <c r="A23" s="9" t="s">
        <v>68</v>
      </c>
      <c r="B23" s="9" t="s">
        <v>69</v>
      </c>
      <c r="C23" s="9" t="s">
        <v>70</v>
      </c>
      <c r="D23" s="9">
        <v>60000</v>
      </c>
      <c r="E23" s="10">
        <v>385.5</v>
      </c>
      <c r="F23" s="10">
        <f t="shared" si="0"/>
        <v>0.9102619302283671</v>
      </c>
    </row>
    <row r="24" spans="1:6" x14ac:dyDescent="0.2">
      <c r="A24" s="9" t="s">
        <v>81</v>
      </c>
      <c r="B24" s="9" t="s">
        <v>700</v>
      </c>
      <c r="C24" s="9" t="s">
        <v>32</v>
      </c>
      <c r="D24" s="9">
        <v>93000</v>
      </c>
      <c r="E24" s="10">
        <v>360.2355</v>
      </c>
      <c r="F24" s="10">
        <f t="shared" si="0"/>
        <v>0.85060612598386753</v>
      </c>
    </row>
    <row r="25" spans="1:6" x14ac:dyDescent="0.2">
      <c r="A25" s="9" t="s">
        <v>418</v>
      </c>
      <c r="B25" s="9" t="s">
        <v>419</v>
      </c>
      <c r="C25" s="9" t="s">
        <v>10</v>
      </c>
      <c r="D25" s="9">
        <v>122086</v>
      </c>
      <c r="E25" s="10">
        <v>346.96841200000006</v>
      </c>
      <c r="F25" s="10">
        <f t="shared" si="0"/>
        <v>0.81927921254316827</v>
      </c>
    </row>
    <row r="26" spans="1:6" x14ac:dyDescent="0.2">
      <c r="A26" s="9" t="s">
        <v>65</v>
      </c>
      <c r="B26" s="9" t="s">
        <v>66</v>
      </c>
      <c r="C26" s="9" t="s">
        <v>67</v>
      </c>
      <c r="D26" s="9">
        <v>227368</v>
      </c>
      <c r="E26" s="10">
        <v>333.66253999999998</v>
      </c>
      <c r="F26" s="10">
        <f t="shared" si="0"/>
        <v>0.78786072037691246</v>
      </c>
    </row>
    <row r="27" spans="1:6" x14ac:dyDescent="0.2">
      <c r="A27" s="9" t="s">
        <v>76</v>
      </c>
      <c r="B27" s="9" t="s">
        <v>77</v>
      </c>
      <c r="C27" s="9" t="s">
        <v>78</v>
      </c>
      <c r="D27" s="9">
        <v>54163</v>
      </c>
      <c r="E27" s="10">
        <v>322.24276850000001</v>
      </c>
      <c r="F27" s="10">
        <f t="shared" si="0"/>
        <v>0.76089578328649254</v>
      </c>
    </row>
    <row r="28" spans="1:6" x14ac:dyDescent="0.2">
      <c r="A28" s="9" t="s">
        <v>48</v>
      </c>
      <c r="B28" s="9" t="s">
        <v>49</v>
      </c>
      <c r="C28" s="9" t="s">
        <v>44</v>
      </c>
      <c r="D28" s="9">
        <v>168573</v>
      </c>
      <c r="E28" s="10">
        <v>300.81851850000004</v>
      </c>
      <c r="F28" s="10">
        <f t="shared" si="0"/>
        <v>0.7103077699046636</v>
      </c>
    </row>
    <row r="29" spans="1:6" x14ac:dyDescent="0.2">
      <c r="A29" s="9" t="s">
        <v>92</v>
      </c>
      <c r="B29" s="9" t="s">
        <v>93</v>
      </c>
      <c r="C29" s="9" t="s">
        <v>10</v>
      </c>
      <c r="D29" s="9">
        <v>274166</v>
      </c>
      <c r="E29" s="10">
        <v>298.56677400000001</v>
      </c>
      <c r="F29" s="10">
        <f t="shared" si="0"/>
        <v>0.70499083788144401</v>
      </c>
    </row>
    <row r="30" spans="1:6" x14ac:dyDescent="0.2">
      <c r="A30" s="9" t="s">
        <v>82</v>
      </c>
      <c r="B30" s="9" t="s">
        <v>83</v>
      </c>
      <c r="C30" s="9" t="s">
        <v>46</v>
      </c>
      <c r="D30" s="9">
        <v>72000</v>
      </c>
      <c r="E30" s="10">
        <v>296.892</v>
      </c>
      <c r="F30" s="10">
        <f t="shared" si="0"/>
        <v>0.70103627753400877</v>
      </c>
    </row>
    <row r="31" spans="1:6" x14ac:dyDescent="0.2">
      <c r="A31" s="9" t="s">
        <v>412</v>
      </c>
      <c r="B31" s="9" t="s">
        <v>413</v>
      </c>
      <c r="C31" s="9" t="s">
        <v>37</v>
      </c>
      <c r="D31" s="9">
        <v>57182</v>
      </c>
      <c r="E31" s="10">
        <v>286.45322899999996</v>
      </c>
      <c r="F31" s="10">
        <f t="shared" si="0"/>
        <v>0.676387728014756</v>
      </c>
    </row>
    <row r="32" spans="1:6" x14ac:dyDescent="0.2">
      <c r="A32" s="9" t="s">
        <v>58</v>
      </c>
      <c r="B32" s="9" t="s">
        <v>59</v>
      </c>
      <c r="C32" s="9" t="s">
        <v>60</v>
      </c>
      <c r="D32" s="9">
        <v>159832</v>
      </c>
      <c r="E32" s="10">
        <v>272.35372799999999</v>
      </c>
      <c r="F32" s="10">
        <f t="shared" si="0"/>
        <v>0.6430952792585517</v>
      </c>
    </row>
    <row r="33" spans="1:10" x14ac:dyDescent="0.2">
      <c r="A33" s="9" t="s">
        <v>38</v>
      </c>
      <c r="B33" s="9" t="s">
        <v>39</v>
      </c>
      <c r="C33" s="9" t="s">
        <v>17</v>
      </c>
      <c r="D33" s="9">
        <v>74940</v>
      </c>
      <c r="E33" s="10">
        <v>255.09576000000001</v>
      </c>
      <c r="F33" s="10">
        <f t="shared" si="0"/>
        <v>0.60234489984610196</v>
      </c>
    </row>
    <row r="34" spans="1:10" x14ac:dyDescent="0.2">
      <c r="A34" s="9" t="s">
        <v>415</v>
      </c>
      <c r="B34" s="9" t="s">
        <v>416</v>
      </c>
      <c r="C34" s="9" t="s">
        <v>417</v>
      </c>
      <c r="D34" s="9">
        <v>32100</v>
      </c>
      <c r="E34" s="10">
        <v>247.0095</v>
      </c>
      <c r="F34" s="10">
        <f t="shared" si="0"/>
        <v>0.58325121726263007</v>
      </c>
    </row>
    <row r="35" spans="1:10" x14ac:dyDescent="0.2">
      <c r="A35" s="9" t="s">
        <v>426</v>
      </c>
      <c r="B35" s="9" t="s">
        <v>707</v>
      </c>
      <c r="C35" s="9" t="s">
        <v>22</v>
      </c>
      <c r="D35" s="9">
        <v>5914</v>
      </c>
      <c r="E35" s="10">
        <v>242.997389</v>
      </c>
      <c r="F35" s="10">
        <f t="shared" si="0"/>
        <v>0.57377761958908791</v>
      </c>
    </row>
    <row r="36" spans="1:10" x14ac:dyDescent="0.2">
      <c r="A36" s="9" t="s">
        <v>42</v>
      </c>
      <c r="B36" s="9" t="s">
        <v>43</v>
      </c>
      <c r="C36" s="9" t="s">
        <v>44</v>
      </c>
      <c r="D36" s="9">
        <v>103224</v>
      </c>
      <c r="E36" s="10">
        <v>234.112032</v>
      </c>
      <c r="F36" s="10">
        <f t="shared" si="0"/>
        <v>0.55279706909988402</v>
      </c>
    </row>
    <row r="37" spans="1:10" x14ac:dyDescent="0.2">
      <c r="A37" s="9" t="s">
        <v>79</v>
      </c>
      <c r="B37" s="9" t="s">
        <v>80</v>
      </c>
      <c r="C37" s="9" t="s">
        <v>57</v>
      </c>
      <c r="D37" s="9">
        <v>27000</v>
      </c>
      <c r="E37" s="10">
        <v>232.578</v>
      </c>
      <c r="F37" s="10">
        <f t="shared" si="0"/>
        <v>0.54917483582011206</v>
      </c>
    </row>
    <row r="38" spans="1:10" x14ac:dyDescent="0.2">
      <c r="A38" s="9" t="s">
        <v>94</v>
      </c>
      <c r="B38" s="9" t="s">
        <v>95</v>
      </c>
      <c r="C38" s="9" t="s">
        <v>46</v>
      </c>
      <c r="D38" s="9">
        <v>35904</v>
      </c>
      <c r="E38" s="10">
        <v>189.71673600000003</v>
      </c>
      <c r="F38" s="10">
        <f t="shared" si="0"/>
        <v>0.44796867005962537</v>
      </c>
    </row>
    <row r="39" spans="1:10" x14ac:dyDescent="0.2">
      <c r="A39" s="9" t="s">
        <v>61</v>
      </c>
      <c r="B39" s="9" t="s">
        <v>62</v>
      </c>
      <c r="C39" s="9" t="s">
        <v>37</v>
      </c>
      <c r="D39" s="9">
        <v>15000</v>
      </c>
      <c r="E39" s="10">
        <v>180.08250000000001</v>
      </c>
      <c r="F39" s="10">
        <f t="shared" si="0"/>
        <v>0.42521982892438376</v>
      </c>
    </row>
    <row r="40" spans="1:10" x14ac:dyDescent="0.2">
      <c r="A40" s="9" t="s">
        <v>414</v>
      </c>
      <c r="B40" s="9" t="s">
        <v>703</v>
      </c>
      <c r="C40" s="9" t="s">
        <v>17</v>
      </c>
      <c r="D40" s="9">
        <v>23121</v>
      </c>
      <c r="E40" s="10">
        <v>154.30955399999999</v>
      </c>
      <c r="F40" s="10">
        <f t="shared" si="0"/>
        <v>0.36436345648954199</v>
      </c>
    </row>
    <row r="41" spans="1:10" x14ac:dyDescent="0.2">
      <c r="A41" s="9" t="s">
        <v>101</v>
      </c>
      <c r="B41" s="9" t="s">
        <v>102</v>
      </c>
      <c r="C41" s="9" t="s">
        <v>103</v>
      </c>
      <c r="D41" s="9">
        <v>71000</v>
      </c>
      <c r="E41" s="10">
        <v>119.6705</v>
      </c>
      <c r="F41" s="10">
        <f t="shared" si="0"/>
        <v>0.28257198526950411</v>
      </c>
    </row>
    <row r="42" spans="1:10" x14ac:dyDescent="0.2">
      <c r="A42" s="9" t="s">
        <v>427</v>
      </c>
      <c r="B42" s="9" t="s">
        <v>428</v>
      </c>
      <c r="C42" s="9" t="s">
        <v>46</v>
      </c>
      <c r="D42" s="9">
        <v>7072</v>
      </c>
      <c r="E42" s="10">
        <v>100.31632</v>
      </c>
      <c r="F42" s="10">
        <f t="shared" si="0"/>
        <v>0.23687192497174203</v>
      </c>
    </row>
    <row r="43" spans="1:10" x14ac:dyDescent="0.2">
      <c r="A43" s="9" t="s">
        <v>47</v>
      </c>
      <c r="B43" s="9" t="s">
        <v>701</v>
      </c>
      <c r="C43" s="9" t="s">
        <v>37</v>
      </c>
      <c r="D43" s="9">
        <v>8051</v>
      </c>
      <c r="E43" s="10">
        <v>90.428831999999986</v>
      </c>
      <c r="F43" s="10">
        <f t="shared" si="0"/>
        <v>0.21352509251521848</v>
      </c>
    </row>
    <row r="44" spans="1:10" x14ac:dyDescent="0.2">
      <c r="A44" s="9" t="s">
        <v>420</v>
      </c>
      <c r="B44" s="9" t="s">
        <v>421</v>
      </c>
      <c r="C44" s="9" t="s">
        <v>704</v>
      </c>
      <c r="D44" s="9">
        <v>984</v>
      </c>
      <c r="E44" s="10">
        <v>2.8043999999999998</v>
      </c>
      <c r="F44" s="11" t="s">
        <v>140</v>
      </c>
    </row>
    <row r="45" spans="1:10" x14ac:dyDescent="0.2">
      <c r="A45" s="8" t="s">
        <v>105</v>
      </c>
      <c r="B45" s="9"/>
      <c r="C45" s="9"/>
      <c r="D45" s="9"/>
      <c r="E45" s="12">
        <f>SUM(E8:E44)</f>
        <v>15178.563142500003</v>
      </c>
      <c r="F45" s="12">
        <f>SUM(F8:F44)</f>
        <v>35.833762504871778</v>
      </c>
      <c r="G45" s="28"/>
      <c r="H45" s="28"/>
      <c r="I45" s="2"/>
      <c r="J45" s="2"/>
    </row>
    <row r="46" spans="1:10" x14ac:dyDescent="0.2">
      <c r="A46" s="9"/>
      <c r="B46" s="9"/>
      <c r="C46" s="9"/>
      <c r="D46" s="9"/>
      <c r="E46" s="10"/>
      <c r="F46" s="10"/>
    </row>
    <row r="47" spans="1:10" x14ac:dyDescent="0.2">
      <c r="A47" s="8" t="s">
        <v>106</v>
      </c>
      <c r="B47" s="9"/>
      <c r="C47" s="9"/>
      <c r="D47" s="9"/>
      <c r="E47" s="10"/>
      <c r="F47" s="10"/>
    </row>
    <row r="48" spans="1:10" x14ac:dyDescent="0.2">
      <c r="A48" s="8" t="s">
        <v>7</v>
      </c>
      <c r="B48" s="9"/>
      <c r="C48" s="9"/>
      <c r="D48" s="9"/>
      <c r="E48" s="10"/>
      <c r="F48" s="10"/>
    </row>
    <row r="49" spans="1:6" x14ac:dyDescent="0.2">
      <c r="A49" s="8"/>
      <c r="B49" s="9"/>
      <c r="C49" s="9"/>
      <c r="D49" s="9"/>
      <c r="E49" s="10"/>
      <c r="F49" s="10"/>
    </row>
    <row r="50" spans="1:6" x14ac:dyDescent="0.2">
      <c r="A50" s="9" t="s">
        <v>113</v>
      </c>
      <c r="B50" s="9" t="s">
        <v>1078</v>
      </c>
      <c r="C50" s="9" t="s">
        <v>114</v>
      </c>
      <c r="D50" s="9">
        <v>250</v>
      </c>
      <c r="E50" s="10">
        <v>2511.5650000000001</v>
      </c>
      <c r="F50" s="10">
        <f t="shared" ref="F50:F65" si="1">E50/$E$77*100</f>
        <v>5.9304332160674686</v>
      </c>
    </row>
    <row r="51" spans="1:6" x14ac:dyDescent="0.2">
      <c r="A51" s="9" t="s">
        <v>107</v>
      </c>
      <c r="B51" s="9" t="s">
        <v>1085</v>
      </c>
      <c r="C51" s="9" t="s">
        <v>108</v>
      </c>
      <c r="D51" s="9">
        <v>200</v>
      </c>
      <c r="E51" s="10">
        <v>2076.1579999999999</v>
      </c>
      <c r="F51" s="10">
        <f t="shared" si="1"/>
        <v>4.9023283749392119</v>
      </c>
    </row>
    <row r="52" spans="1:6" x14ac:dyDescent="0.2">
      <c r="A52" s="9" t="s">
        <v>324</v>
      </c>
      <c r="B52" s="9" t="s">
        <v>846</v>
      </c>
      <c r="C52" s="9" t="s">
        <v>112</v>
      </c>
      <c r="D52" s="9">
        <v>200</v>
      </c>
      <c r="E52" s="10">
        <v>1983.6860000000004</v>
      </c>
      <c r="F52" s="10">
        <f t="shared" si="1"/>
        <v>4.6839788516912817</v>
      </c>
    </row>
    <row r="53" spans="1:6" x14ac:dyDescent="0.2">
      <c r="A53" s="9" t="s">
        <v>125</v>
      </c>
      <c r="B53" s="9" t="s">
        <v>910</v>
      </c>
      <c r="C53" s="9" t="s">
        <v>126</v>
      </c>
      <c r="D53" s="9">
        <v>164</v>
      </c>
      <c r="E53" s="10">
        <v>1662.1695199999999</v>
      </c>
      <c r="F53" s="10">
        <f t="shared" si="1"/>
        <v>3.9247980172294645</v>
      </c>
    </row>
    <row r="54" spans="1:6" x14ac:dyDescent="0.2">
      <c r="A54" s="9" t="s">
        <v>423</v>
      </c>
      <c r="B54" s="9" t="s">
        <v>1079</v>
      </c>
      <c r="C54" s="9" t="s">
        <v>157</v>
      </c>
      <c r="D54" s="9">
        <v>150</v>
      </c>
      <c r="E54" s="10">
        <v>1512.9135000000001</v>
      </c>
      <c r="F54" s="10">
        <f t="shared" si="1"/>
        <v>3.5723672186214133</v>
      </c>
    </row>
    <row r="55" spans="1:6" x14ac:dyDescent="0.2">
      <c r="A55" s="9" t="s">
        <v>111</v>
      </c>
      <c r="B55" s="9" t="s">
        <v>812</v>
      </c>
      <c r="C55" s="9" t="s">
        <v>112</v>
      </c>
      <c r="D55" s="9">
        <v>150</v>
      </c>
      <c r="E55" s="10">
        <v>1490.5005000000001</v>
      </c>
      <c r="F55" s="10">
        <f t="shared" si="1"/>
        <v>3.519444519160432</v>
      </c>
    </row>
    <row r="56" spans="1:6" x14ac:dyDescent="0.2">
      <c r="A56" s="9" t="s">
        <v>109</v>
      </c>
      <c r="B56" s="9" t="s">
        <v>1039</v>
      </c>
      <c r="C56" s="9" t="s">
        <v>110</v>
      </c>
      <c r="D56" s="9">
        <v>150</v>
      </c>
      <c r="E56" s="10">
        <v>1472.712</v>
      </c>
      <c r="F56" s="10">
        <f t="shared" si="1"/>
        <v>3.4774414209869757</v>
      </c>
    </row>
    <row r="57" spans="1:6" x14ac:dyDescent="0.2">
      <c r="A57" s="9" t="s">
        <v>422</v>
      </c>
      <c r="B57" s="9" t="s">
        <v>775</v>
      </c>
      <c r="C57" s="9" t="s">
        <v>116</v>
      </c>
      <c r="D57" s="9">
        <v>100</v>
      </c>
      <c r="E57" s="10">
        <v>1010.936</v>
      </c>
      <c r="F57" s="10">
        <f t="shared" si="1"/>
        <v>2.3870727748309846</v>
      </c>
    </row>
    <row r="58" spans="1:6" x14ac:dyDescent="0.2">
      <c r="A58" s="9" t="s">
        <v>353</v>
      </c>
      <c r="B58" s="9" t="s">
        <v>962</v>
      </c>
      <c r="C58" s="9" t="s">
        <v>118</v>
      </c>
      <c r="D58" s="9">
        <v>100</v>
      </c>
      <c r="E58" s="10">
        <v>1004.8049999999999</v>
      </c>
      <c r="F58" s="10">
        <f t="shared" si="1"/>
        <v>2.3725959502026313</v>
      </c>
    </row>
    <row r="59" spans="1:6" x14ac:dyDescent="0.2">
      <c r="A59" s="9" t="s">
        <v>117</v>
      </c>
      <c r="B59" s="9" t="s">
        <v>1081</v>
      </c>
      <c r="C59" s="9" t="s">
        <v>118</v>
      </c>
      <c r="D59" s="9">
        <v>100</v>
      </c>
      <c r="E59" s="10">
        <v>931.67100000000005</v>
      </c>
      <c r="F59" s="10">
        <f t="shared" si="1"/>
        <v>2.1999082822251443</v>
      </c>
    </row>
    <row r="60" spans="1:6" x14ac:dyDescent="0.2">
      <c r="A60" s="9" t="s">
        <v>429</v>
      </c>
      <c r="B60" s="9" t="s">
        <v>810</v>
      </c>
      <c r="C60" s="9" t="s">
        <v>118</v>
      </c>
      <c r="D60" s="9">
        <v>50</v>
      </c>
      <c r="E60" s="10">
        <v>500.41199999999998</v>
      </c>
      <c r="F60" s="10">
        <f t="shared" si="1"/>
        <v>1.1815979066911482</v>
      </c>
    </row>
    <row r="61" spans="1:6" x14ac:dyDescent="0.2">
      <c r="A61" s="9" t="s">
        <v>115</v>
      </c>
      <c r="B61" s="9" t="s">
        <v>1083</v>
      </c>
      <c r="C61" s="9" t="s">
        <v>116</v>
      </c>
      <c r="D61" s="9">
        <v>50</v>
      </c>
      <c r="E61" s="10">
        <v>498.61750000000001</v>
      </c>
      <c r="F61" s="10">
        <f t="shared" si="1"/>
        <v>1.1773606433090607</v>
      </c>
    </row>
    <row r="62" spans="1:6" x14ac:dyDescent="0.2">
      <c r="A62" s="9" t="s">
        <v>122</v>
      </c>
      <c r="B62" s="9" t="s">
        <v>1084</v>
      </c>
      <c r="C62" s="9" t="s">
        <v>123</v>
      </c>
      <c r="D62" s="9">
        <v>50</v>
      </c>
      <c r="E62" s="10">
        <v>493.87549999999993</v>
      </c>
      <c r="F62" s="10">
        <f t="shared" si="1"/>
        <v>1.1661635951297014</v>
      </c>
    </row>
    <row r="63" spans="1:6" x14ac:dyDescent="0.2">
      <c r="A63" s="9" t="s">
        <v>154</v>
      </c>
      <c r="B63" s="9" t="s">
        <v>1038</v>
      </c>
      <c r="C63" s="9" t="s">
        <v>118</v>
      </c>
      <c r="D63" s="9">
        <v>50</v>
      </c>
      <c r="E63" s="10">
        <v>486.1640000000001</v>
      </c>
      <c r="F63" s="10">
        <f t="shared" si="1"/>
        <v>1.1479548146499197</v>
      </c>
    </row>
    <row r="64" spans="1:6" x14ac:dyDescent="0.2">
      <c r="A64" s="9" t="s">
        <v>127</v>
      </c>
      <c r="B64" s="9" t="s">
        <v>1077</v>
      </c>
      <c r="C64" s="9" t="s">
        <v>118</v>
      </c>
      <c r="D64" s="9">
        <v>50</v>
      </c>
      <c r="E64" s="10">
        <v>484.25900000000007</v>
      </c>
      <c r="F64" s="10">
        <f t="shared" si="1"/>
        <v>1.1434566331270011</v>
      </c>
    </row>
    <row r="65" spans="1:10" x14ac:dyDescent="0.2">
      <c r="A65" s="9" t="s">
        <v>131</v>
      </c>
      <c r="B65" s="9" t="s">
        <v>836</v>
      </c>
      <c r="C65" s="9" t="s">
        <v>114</v>
      </c>
      <c r="D65" s="9">
        <v>14</v>
      </c>
      <c r="E65" s="10">
        <v>1560.5981999999999</v>
      </c>
      <c r="F65" s="10">
        <f t="shared" si="1"/>
        <v>3.6849627233279252</v>
      </c>
    </row>
    <row r="66" spans="1:10" x14ac:dyDescent="0.2">
      <c r="A66" s="8" t="s">
        <v>105</v>
      </c>
      <c r="B66" s="9"/>
      <c r="C66" s="9"/>
      <c r="D66" s="9"/>
      <c r="E66" s="12">
        <f>SUM(E50:E65)</f>
        <v>19681.042720000001</v>
      </c>
      <c r="F66" s="12">
        <f>SUM(F50:F65)</f>
        <v>46.471864942189761</v>
      </c>
      <c r="I66" s="2"/>
      <c r="J66" s="2"/>
    </row>
    <row r="67" spans="1:10" x14ac:dyDescent="0.2">
      <c r="A67" s="9"/>
      <c r="B67" s="9"/>
      <c r="C67" s="9"/>
      <c r="D67" s="9"/>
      <c r="E67" s="10"/>
      <c r="F67" s="10"/>
    </row>
    <row r="68" spans="1:10" x14ac:dyDescent="0.2">
      <c r="A68" s="8" t="s">
        <v>132</v>
      </c>
      <c r="B68" s="9"/>
      <c r="C68" s="9"/>
      <c r="D68" s="9"/>
      <c r="E68" s="10"/>
      <c r="F68" s="10"/>
    </row>
    <row r="69" spans="1:10" x14ac:dyDescent="0.2">
      <c r="A69" s="9" t="s">
        <v>136</v>
      </c>
      <c r="B69" s="9" t="s">
        <v>137</v>
      </c>
      <c r="C69" s="9" t="s">
        <v>135</v>
      </c>
      <c r="D69" s="9">
        <v>3825000</v>
      </c>
      <c r="E69" s="10">
        <v>3415.5873000000001</v>
      </c>
      <c r="F69" s="10">
        <f t="shared" ref="F69:F70" si="2">E69/$E$77*100</f>
        <v>8.0650560014565436</v>
      </c>
    </row>
    <row r="70" spans="1:10" x14ac:dyDescent="0.2">
      <c r="A70" s="9" t="s">
        <v>133</v>
      </c>
      <c r="B70" s="9" t="s">
        <v>134</v>
      </c>
      <c r="C70" s="9" t="s">
        <v>135</v>
      </c>
      <c r="D70" s="9">
        <v>1700000</v>
      </c>
      <c r="E70" s="10">
        <v>1631.4781</v>
      </c>
      <c r="F70" s="10">
        <f t="shared" si="2"/>
        <v>3.852327897357481</v>
      </c>
    </row>
    <row r="71" spans="1:10" x14ac:dyDescent="0.2">
      <c r="A71" s="8" t="s">
        <v>105</v>
      </c>
      <c r="B71" s="9"/>
      <c r="C71" s="9"/>
      <c r="D71" s="9"/>
      <c r="E71" s="12">
        <f>SUM(E69:E70)</f>
        <v>5047.0654000000004</v>
      </c>
      <c r="F71" s="12">
        <f>SUM(F69:F70)</f>
        <v>11.917383898814025</v>
      </c>
      <c r="G71" s="28"/>
      <c r="H71" s="28"/>
      <c r="I71" s="2"/>
      <c r="J71" s="2"/>
    </row>
    <row r="72" spans="1:10" x14ac:dyDescent="0.2">
      <c r="A72" s="9"/>
      <c r="B72" s="9"/>
      <c r="C72" s="9"/>
      <c r="D72" s="9"/>
      <c r="E72" s="10"/>
      <c r="F72" s="10"/>
    </row>
    <row r="73" spans="1:10" x14ac:dyDescent="0.2">
      <c r="A73" s="8" t="s">
        <v>105</v>
      </c>
      <c r="B73" s="9"/>
      <c r="C73" s="9"/>
      <c r="D73" s="9"/>
      <c r="E73" s="12">
        <f>E66+E71+E45</f>
        <v>39906.671262500007</v>
      </c>
      <c r="F73" s="12">
        <f>F66+F71+F45</f>
        <v>94.223011345875562</v>
      </c>
      <c r="G73" s="28"/>
      <c r="H73" s="28"/>
      <c r="I73" s="2"/>
      <c r="J73" s="2"/>
    </row>
    <row r="74" spans="1:10" x14ac:dyDescent="0.2">
      <c r="A74" s="9"/>
      <c r="B74" s="9"/>
      <c r="C74" s="9"/>
      <c r="D74" s="9"/>
      <c r="E74" s="10"/>
      <c r="F74" s="10"/>
    </row>
    <row r="75" spans="1:10" x14ac:dyDescent="0.2">
      <c r="A75" s="8" t="s">
        <v>138</v>
      </c>
      <c r="B75" s="9"/>
      <c r="C75" s="9"/>
      <c r="D75" s="9"/>
      <c r="E75" s="12">
        <v>2443.7761415000132</v>
      </c>
      <c r="F75" s="12">
        <f t="shared" ref="F75" si="3">E75/$E$77*100</f>
        <v>5.7703667642226542</v>
      </c>
      <c r="I75" s="2"/>
      <c r="J75" s="2"/>
    </row>
    <row r="76" spans="1:10" x14ac:dyDescent="0.2">
      <c r="A76" s="9"/>
      <c r="B76" s="9"/>
      <c r="C76" s="9"/>
      <c r="D76" s="9"/>
      <c r="E76" s="10"/>
      <c r="F76" s="10"/>
    </row>
    <row r="77" spans="1:10" x14ac:dyDescent="0.2">
      <c r="A77" s="13" t="s">
        <v>139</v>
      </c>
      <c r="B77" s="6"/>
      <c r="C77" s="6"/>
      <c r="D77" s="6"/>
      <c r="E77" s="14">
        <f>E73+E75</f>
        <v>42350.44740400002</v>
      </c>
      <c r="F77" s="14">
        <f>F73+F75+0.01</f>
        <v>100.00337811009823</v>
      </c>
      <c r="I77" s="2"/>
      <c r="J77" s="2"/>
    </row>
    <row r="78" spans="1:10" x14ac:dyDescent="0.2">
      <c r="F78" s="15" t="s">
        <v>141</v>
      </c>
    </row>
    <row r="79" spans="1:10" x14ac:dyDescent="0.2">
      <c r="A79" s="1" t="s">
        <v>142</v>
      </c>
    </row>
    <row r="80" spans="1:10" x14ac:dyDescent="0.2">
      <c r="A80" s="1" t="s">
        <v>706</v>
      </c>
    </row>
    <row r="81" spans="1:4" x14ac:dyDescent="0.2">
      <c r="A81" s="1" t="s">
        <v>144</v>
      </c>
    </row>
    <row r="82" spans="1:4" x14ac:dyDescent="0.2">
      <c r="A82" s="3" t="s">
        <v>644</v>
      </c>
      <c r="D82" s="16">
        <v>19.888400000000001</v>
      </c>
    </row>
    <row r="83" spans="1:4" x14ac:dyDescent="0.2">
      <c r="A83" s="3" t="s">
        <v>671</v>
      </c>
      <c r="D83" s="16">
        <v>124.1587</v>
      </c>
    </row>
    <row r="84" spans="1:4" x14ac:dyDescent="0.2">
      <c r="A84" s="3" t="s">
        <v>643</v>
      </c>
      <c r="D84" s="16">
        <v>19.2058</v>
      </c>
    </row>
    <row r="85" spans="1:4" x14ac:dyDescent="0.2">
      <c r="A85" s="3" t="s">
        <v>672</v>
      </c>
      <c r="D85" s="16">
        <v>120.1434</v>
      </c>
    </row>
    <row r="87" spans="1:4" x14ac:dyDescent="0.2">
      <c r="A87" s="1" t="s">
        <v>696</v>
      </c>
    </row>
    <row r="88" spans="1:4" x14ac:dyDescent="0.2">
      <c r="A88" s="3" t="s">
        <v>644</v>
      </c>
      <c r="D88" s="16">
        <v>18.482600000000001</v>
      </c>
    </row>
    <row r="89" spans="1:4" x14ac:dyDescent="0.2">
      <c r="A89" s="3" t="s">
        <v>672</v>
      </c>
      <c r="D89" s="16">
        <v>120.8399</v>
      </c>
    </row>
    <row r="90" spans="1:4" x14ac:dyDescent="0.2">
      <c r="A90" s="3" t="s">
        <v>643</v>
      </c>
      <c r="D90" s="16">
        <v>17.7288</v>
      </c>
    </row>
    <row r="91" spans="1:4" x14ac:dyDescent="0.2">
      <c r="A91" s="3" t="s">
        <v>671</v>
      </c>
      <c r="D91" s="16">
        <v>125.35299999999999</v>
      </c>
    </row>
    <row r="93" spans="1:4" x14ac:dyDescent="0.2">
      <c r="A93" s="1" t="s">
        <v>651</v>
      </c>
      <c r="D93" s="17"/>
    </row>
    <row r="94" spans="1:4" x14ac:dyDescent="0.2">
      <c r="A94" s="19" t="s">
        <v>628</v>
      </c>
      <c r="B94" s="20"/>
      <c r="C94" s="32" t="s">
        <v>629</v>
      </c>
      <c r="D94" s="33"/>
    </row>
    <row r="95" spans="1:4" x14ac:dyDescent="0.2">
      <c r="A95" s="34"/>
      <c r="B95" s="35"/>
      <c r="C95" s="21" t="s">
        <v>630</v>
      </c>
      <c r="D95" s="21" t="s">
        <v>631</v>
      </c>
    </row>
    <row r="96" spans="1:4" x14ac:dyDescent="0.2">
      <c r="A96" s="22" t="s">
        <v>643</v>
      </c>
      <c r="B96" s="23"/>
      <c r="C96" s="24">
        <v>1.155624032</v>
      </c>
      <c r="D96" s="24">
        <v>1.0706638079999999</v>
      </c>
    </row>
    <row r="97" spans="1:5" x14ac:dyDescent="0.2">
      <c r="A97" s="22" t="s">
        <v>644</v>
      </c>
      <c r="B97" s="23"/>
      <c r="C97" s="24">
        <v>1.155624032</v>
      </c>
      <c r="D97" s="24">
        <v>1.0706638079999999</v>
      </c>
    </row>
    <row r="99" spans="1:5" x14ac:dyDescent="0.2">
      <c r="A99" s="1" t="s">
        <v>627</v>
      </c>
      <c r="D99" s="18">
        <v>4.6724953888328535</v>
      </c>
      <c r="E99" s="2" t="s">
        <v>149</v>
      </c>
    </row>
  </sheetData>
  <sortState ref="A8:E44">
    <sortCondition descending="1" ref="E8:E44"/>
  </sortState>
  <mergeCells count="3">
    <mergeCell ref="B1:E1"/>
    <mergeCell ref="C94:D94"/>
    <mergeCell ref="A95:B9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showGridLines="0" workbookViewId="0"/>
  </sheetViews>
  <sheetFormatPr defaultRowHeight="11.25" x14ac:dyDescent="0.2"/>
  <cols>
    <col min="1" max="1" width="38" style="3" customWidth="1"/>
    <col min="2" max="2" width="47.7109375" style="3" bestFit="1" customWidth="1"/>
    <col min="3" max="3" width="35.7109375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31" t="s">
        <v>718</v>
      </c>
      <c r="C1" s="31"/>
      <c r="D1" s="31"/>
      <c r="E1" s="31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9" t="s">
        <v>9</v>
      </c>
      <c r="C8" s="9" t="s">
        <v>10</v>
      </c>
      <c r="D8" s="9">
        <v>945314</v>
      </c>
      <c r="E8" s="10">
        <v>11448.697854000002</v>
      </c>
      <c r="F8" s="10">
        <f t="shared" ref="F8:F49" si="0">E8/$E$89*100</f>
        <v>5.4857439795017431</v>
      </c>
    </row>
    <row r="9" spans="1:6" x14ac:dyDescent="0.2">
      <c r="A9" s="9" t="s">
        <v>11</v>
      </c>
      <c r="B9" s="9" t="s">
        <v>12</v>
      </c>
      <c r="C9" s="9" t="s">
        <v>10</v>
      </c>
      <c r="D9" s="9">
        <v>536962</v>
      </c>
      <c r="E9" s="10">
        <v>10440.152166</v>
      </c>
      <c r="F9" s="10">
        <f t="shared" si="0"/>
        <v>5.0024904683554565</v>
      </c>
    </row>
    <row r="10" spans="1:6" x14ac:dyDescent="0.2">
      <c r="A10" s="9" t="s">
        <v>13</v>
      </c>
      <c r="B10" s="9" t="s">
        <v>14</v>
      </c>
      <c r="C10" s="9" t="s">
        <v>10</v>
      </c>
      <c r="D10" s="9">
        <v>1747178</v>
      </c>
      <c r="E10" s="10">
        <v>9038.1517939999994</v>
      </c>
      <c r="F10" s="10">
        <f t="shared" si="0"/>
        <v>4.3307096948528105</v>
      </c>
    </row>
    <row r="11" spans="1:6" x14ac:dyDescent="0.2">
      <c r="A11" s="9" t="s">
        <v>15</v>
      </c>
      <c r="B11" s="9" t="s">
        <v>16</v>
      </c>
      <c r="C11" s="9" t="s">
        <v>17</v>
      </c>
      <c r="D11" s="9">
        <v>821320</v>
      </c>
      <c r="E11" s="10">
        <v>7172.5875599999999</v>
      </c>
      <c r="F11" s="10">
        <f t="shared" si="0"/>
        <v>3.4368082315118356</v>
      </c>
    </row>
    <row r="12" spans="1:6" x14ac:dyDescent="0.2">
      <c r="A12" s="9" t="s">
        <v>18</v>
      </c>
      <c r="B12" s="9" t="s">
        <v>715</v>
      </c>
      <c r="C12" s="9" t="s">
        <v>19</v>
      </c>
      <c r="D12" s="9">
        <v>3302213</v>
      </c>
      <c r="E12" s="10">
        <v>6863.6497204999996</v>
      </c>
      <c r="F12" s="10">
        <f t="shared" si="0"/>
        <v>3.2887779563932309</v>
      </c>
    </row>
    <row r="13" spans="1:6" x14ac:dyDescent="0.2">
      <c r="A13" s="9" t="s">
        <v>20</v>
      </c>
      <c r="B13" s="9" t="s">
        <v>21</v>
      </c>
      <c r="C13" s="9" t="s">
        <v>22</v>
      </c>
      <c r="D13" s="9">
        <v>582948</v>
      </c>
      <c r="E13" s="10">
        <v>6375.702276</v>
      </c>
      <c r="F13" s="10">
        <f t="shared" si="0"/>
        <v>3.0549736591609551</v>
      </c>
    </row>
    <row r="14" spans="1:6" x14ac:dyDescent="0.2">
      <c r="A14" s="9" t="s">
        <v>23</v>
      </c>
      <c r="B14" s="9" t="s">
        <v>24</v>
      </c>
      <c r="C14" s="9" t="s">
        <v>25</v>
      </c>
      <c r="D14" s="9">
        <v>2457106</v>
      </c>
      <c r="E14" s="10">
        <v>5790.1702889999997</v>
      </c>
      <c r="F14" s="10">
        <f t="shared" si="0"/>
        <v>2.7744108725931627</v>
      </c>
    </row>
    <row r="15" spans="1:6" x14ac:dyDescent="0.2">
      <c r="A15" s="9" t="s">
        <v>26</v>
      </c>
      <c r="B15" s="9" t="s">
        <v>27</v>
      </c>
      <c r="C15" s="9" t="s">
        <v>10</v>
      </c>
      <c r="D15" s="9">
        <v>2102531</v>
      </c>
      <c r="E15" s="10">
        <v>5180.6363839999995</v>
      </c>
      <c r="F15" s="10">
        <f t="shared" si="0"/>
        <v>2.4823473565237184</v>
      </c>
    </row>
    <row r="16" spans="1:6" x14ac:dyDescent="0.2">
      <c r="A16" s="9" t="s">
        <v>28</v>
      </c>
      <c r="B16" s="9" t="s">
        <v>29</v>
      </c>
      <c r="C16" s="9" t="s">
        <v>30</v>
      </c>
      <c r="D16" s="9">
        <v>381892</v>
      </c>
      <c r="E16" s="10">
        <v>4580.7945399999999</v>
      </c>
      <c r="F16" s="10">
        <f t="shared" si="0"/>
        <v>2.1949278764798339</v>
      </c>
    </row>
    <row r="17" spans="1:6" x14ac:dyDescent="0.2">
      <c r="A17" s="9" t="s">
        <v>31</v>
      </c>
      <c r="B17" s="9" t="s">
        <v>712</v>
      </c>
      <c r="C17" s="9" t="s">
        <v>32</v>
      </c>
      <c r="D17" s="9">
        <v>2637936</v>
      </c>
      <c r="E17" s="10">
        <v>4281.3701280000005</v>
      </c>
      <c r="F17" s="10">
        <f t="shared" si="0"/>
        <v>2.0514560435786833</v>
      </c>
    </row>
    <row r="18" spans="1:6" x14ac:dyDescent="0.2">
      <c r="A18" s="9" t="s">
        <v>33</v>
      </c>
      <c r="B18" s="9" t="s">
        <v>34</v>
      </c>
      <c r="C18" s="9" t="s">
        <v>35</v>
      </c>
      <c r="D18" s="9">
        <v>985150</v>
      </c>
      <c r="E18" s="10">
        <v>4034.6818250000001</v>
      </c>
      <c r="F18" s="10">
        <f t="shared" si="0"/>
        <v>1.9332531797898604</v>
      </c>
    </row>
    <row r="19" spans="1:6" x14ac:dyDescent="0.2">
      <c r="A19" s="9" t="s">
        <v>36</v>
      </c>
      <c r="B19" s="9" t="s">
        <v>713</v>
      </c>
      <c r="C19" s="9" t="s">
        <v>37</v>
      </c>
      <c r="D19" s="9">
        <v>41712</v>
      </c>
      <c r="E19" s="10">
        <v>3919.4889360000002</v>
      </c>
      <c r="F19" s="10">
        <f t="shared" si="0"/>
        <v>1.8780574968072425</v>
      </c>
    </row>
    <row r="20" spans="1:6" x14ac:dyDescent="0.2">
      <c r="A20" s="9" t="s">
        <v>38</v>
      </c>
      <c r="B20" s="9" t="s">
        <v>39</v>
      </c>
      <c r="C20" s="9" t="s">
        <v>17</v>
      </c>
      <c r="D20" s="9">
        <v>1081483</v>
      </c>
      <c r="E20" s="10">
        <v>3681.3681320000001</v>
      </c>
      <c r="F20" s="10">
        <f t="shared" si="0"/>
        <v>1.7639598252994979</v>
      </c>
    </row>
    <row r="21" spans="1:6" x14ac:dyDescent="0.2">
      <c r="A21" s="9" t="s">
        <v>40</v>
      </c>
      <c r="B21" s="9" t="s">
        <v>41</v>
      </c>
      <c r="C21" s="9" t="s">
        <v>19</v>
      </c>
      <c r="D21" s="9">
        <v>2093346</v>
      </c>
      <c r="E21" s="10">
        <v>3603.6951389999999</v>
      </c>
      <c r="F21" s="10">
        <f t="shared" si="0"/>
        <v>1.7267421295271563</v>
      </c>
    </row>
    <row r="22" spans="1:6" x14ac:dyDescent="0.2">
      <c r="A22" s="9" t="s">
        <v>42</v>
      </c>
      <c r="B22" s="9" t="s">
        <v>43</v>
      </c>
      <c r="C22" s="9" t="s">
        <v>44</v>
      </c>
      <c r="D22" s="9">
        <v>1446976</v>
      </c>
      <c r="E22" s="10">
        <v>3281.7415679999999</v>
      </c>
      <c r="F22" s="10">
        <f t="shared" si="0"/>
        <v>1.5724752525150016</v>
      </c>
    </row>
    <row r="23" spans="1:6" x14ac:dyDescent="0.2">
      <c r="A23" s="9" t="s">
        <v>45</v>
      </c>
      <c r="B23" s="9" t="s">
        <v>702</v>
      </c>
      <c r="C23" s="9" t="s">
        <v>46</v>
      </c>
      <c r="D23" s="9">
        <v>154688</v>
      </c>
      <c r="E23" s="10">
        <v>3263.6847680000001</v>
      </c>
      <c r="F23" s="10">
        <f t="shared" si="0"/>
        <v>1.5638231784405285</v>
      </c>
    </row>
    <row r="24" spans="1:6" x14ac:dyDescent="0.2">
      <c r="A24" s="9" t="s">
        <v>47</v>
      </c>
      <c r="B24" s="9" t="s">
        <v>701</v>
      </c>
      <c r="C24" s="9" t="s">
        <v>37</v>
      </c>
      <c r="D24" s="9">
        <v>276850</v>
      </c>
      <c r="E24" s="10">
        <v>3109.5792000000001</v>
      </c>
      <c r="F24" s="10">
        <f t="shared" si="0"/>
        <v>1.4899821440587599</v>
      </c>
    </row>
    <row r="25" spans="1:6" x14ac:dyDescent="0.2">
      <c r="A25" s="9" t="s">
        <v>50</v>
      </c>
      <c r="B25" s="9" t="s">
        <v>51</v>
      </c>
      <c r="C25" s="9" t="s">
        <v>37</v>
      </c>
      <c r="D25" s="9">
        <v>180955</v>
      </c>
      <c r="E25" s="10">
        <v>2730.429995</v>
      </c>
      <c r="F25" s="10">
        <f t="shared" si="0"/>
        <v>1.3083094774213979</v>
      </c>
    </row>
    <row r="26" spans="1:6" x14ac:dyDescent="0.2">
      <c r="A26" s="9" t="s">
        <v>48</v>
      </c>
      <c r="B26" s="9" t="s">
        <v>49</v>
      </c>
      <c r="C26" s="9" t="s">
        <v>44</v>
      </c>
      <c r="D26" s="9">
        <v>1516102</v>
      </c>
      <c r="E26" s="10">
        <v>2705.4840189999995</v>
      </c>
      <c r="F26" s="10">
        <f t="shared" si="0"/>
        <v>1.2963563942498491</v>
      </c>
    </row>
    <row r="27" spans="1:6" x14ac:dyDescent="0.2">
      <c r="A27" s="9" t="s">
        <v>53</v>
      </c>
      <c r="B27" s="9" t="s">
        <v>54</v>
      </c>
      <c r="C27" s="9" t="s">
        <v>10</v>
      </c>
      <c r="D27" s="9">
        <v>674802</v>
      </c>
      <c r="E27" s="10">
        <v>2442.7832400000002</v>
      </c>
      <c r="F27" s="10">
        <f t="shared" si="0"/>
        <v>1.1704810121594602</v>
      </c>
    </row>
    <row r="28" spans="1:6" x14ac:dyDescent="0.2">
      <c r="A28" s="9" t="s">
        <v>52</v>
      </c>
      <c r="B28" s="9" t="s">
        <v>710</v>
      </c>
      <c r="C28" s="9" t="s">
        <v>32</v>
      </c>
      <c r="D28" s="9">
        <v>797759</v>
      </c>
      <c r="E28" s="10">
        <v>2429.1761550000001</v>
      </c>
      <c r="F28" s="10">
        <f t="shared" si="0"/>
        <v>1.163961058050335</v>
      </c>
    </row>
    <row r="29" spans="1:6" x14ac:dyDescent="0.2">
      <c r="A29" s="9" t="s">
        <v>55</v>
      </c>
      <c r="B29" s="9" t="s">
        <v>56</v>
      </c>
      <c r="C29" s="9" t="s">
        <v>57</v>
      </c>
      <c r="D29" s="9">
        <v>180000</v>
      </c>
      <c r="E29" s="10">
        <v>2295.36</v>
      </c>
      <c r="F29" s="10">
        <f t="shared" si="0"/>
        <v>1.0998418738415523</v>
      </c>
    </row>
    <row r="30" spans="1:6" x14ac:dyDescent="0.2">
      <c r="A30" s="9" t="s">
        <v>58</v>
      </c>
      <c r="B30" s="9" t="s">
        <v>59</v>
      </c>
      <c r="C30" s="9" t="s">
        <v>60</v>
      </c>
      <c r="D30" s="9">
        <v>1321245</v>
      </c>
      <c r="E30" s="10">
        <v>2251.40148</v>
      </c>
      <c r="F30" s="10">
        <f t="shared" si="0"/>
        <v>1.0787787634762493</v>
      </c>
    </row>
    <row r="31" spans="1:6" x14ac:dyDescent="0.2">
      <c r="A31" s="9" t="s">
        <v>61</v>
      </c>
      <c r="B31" s="9" t="s">
        <v>62</v>
      </c>
      <c r="C31" s="9" t="s">
        <v>37</v>
      </c>
      <c r="D31" s="9">
        <v>178251</v>
      </c>
      <c r="E31" s="10">
        <v>2139.9923805000003</v>
      </c>
      <c r="F31" s="10">
        <f t="shared" si="0"/>
        <v>1.0253961164156231</v>
      </c>
    </row>
    <row r="32" spans="1:6" x14ac:dyDescent="0.2">
      <c r="A32" s="9" t="s">
        <v>65</v>
      </c>
      <c r="B32" s="9" t="s">
        <v>66</v>
      </c>
      <c r="C32" s="9" t="s">
        <v>67</v>
      </c>
      <c r="D32" s="9">
        <v>1427358</v>
      </c>
      <c r="E32" s="10">
        <v>2094.6478649999999</v>
      </c>
      <c r="F32" s="10">
        <f t="shared" si="0"/>
        <v>1.0036688941515957</v>
      </c>
    </row>
    <row r="33" spans="1:6" x14ac:dyDescent="0.2">
      <c r="A33" s="9" t="s">
        <v>68</v>
      </c>
      <c r="B33" s="9" t="s">
        <v>69</v>
      </c>
      <c r="C33" s="9" t="s">
        <v>70</v>
      </c>
      <c r="D33" s="9">
        <v>324626</v>
      </c>
      <c r="E33" s="10">
        <v>2085.7220499999999</v>
      </c>
      <c r="F33" s="10">
        <f t="shared" si="0"/>
        <v>0.99939201161675895</v>
      </c>
    </row>
    <row r="34" spans="1:6" x14ac:dyDescent="0.2">
      <c r="A34" s="9" t="s">
        <v>63</v>
      </c>
      <c r="B34" s="9" t="s">
        <v>64</v>
      </c>
      <c r="C34" s="9" t="s">
        <v>30</v>
      </c>
      <c r="D34" s="9">
        <v>309486</v>
      </c>
      <c r="E34" s="10">
        <v>2075.4131159999997</v>
      </c>
      <c r="F34" s="10">
        <f t="shared" si="0"/>
        <v>0.99445239548339903</v>
      </c>
    </row>
    <row r="35" spans="1:6" x14ac:dyDescent="0.2">
      <c r="A35" s="9" t="s">
        <v>71</v>
      </c>
      <c r="B35" s="9" t="s">
        <v>72</v>
      </c>
      <c r="C35" s="9" t="s">
        <v>73</v>
      </c>
      <c r="D35" s="9">
        <v>521918</v>
      </c>
      <c r="E35" s="10">
        <v>2032.3486919999998</v>
      </c>
      <c r="F35" s="10">
        <f t="shared" si="0"/>
        <v>0.97381769905753679</v>
      </c>
    </row>
    <row r="36" spans="1:6" x14ac:dyDescent="0.2">
      <c r="A36" s="9" t="s">
        <v>74</v>
      </c>
      <c r="B36" s="9" t="s">
        <v>75</v>
      </c>
      <c r="C36" s="9" t="s">
        <v>17</v>
      </c>
      <c r="D36" s="9">
        <v>65977</v>
      </c>
      <c r="E36" s="10">
        <v>1948.0369019999998</v>
      </c>
      <c r="F36" s="10">
        <f t="shared" si="0"/>
        <v>0.93341896548174241</v>
      </c>
    </row>
    <row r="37" spans="1:6" x14ac:dyDescent="0.2">
      <c r="A37" s="9" t="s">
        <v>76</v>
      </c>
      <c r="B37" s="9" t="s">
        <v>77</v>
      </c>
      <c r="C37" s="9" t="s">
        <v>78</v>
      </c>
      <c r="D37" s="9">
        <v>323776</v>
      </c>
      <c r="E37" s="10">
        <v>1926.305312</v>
      </c>
      <c r="F37" s="10">
        <f t="shared" si="0"/>
        <v>0.92300608355160674</v>
      </c>
    </row>
    <row r="38" spans="1:6" x14ac:dyDescent="0.2">
      <c r="A38" s="9" t="s">
        <v>79</v>
      </c>
      <c r="B38" s="9" t="s">
        <v>80</v>
      </c>
      <c r="C38" s="9" t="s">
        <v>57</v>
      </c>
      <c r="D38" s="9">
        <v>219383</v>
      </c>
      <c r="E38" s="10">
        <v>1889.7651619999999</v>
      </c>
      <c r="F38" s="10">
        <f t="shared" si="0"/>
        <v>0.90549755022940392</v>
      </c>
    </row>
    <row r="39" spans="1:6" x14ac:dyDescent="0.2">
      <c r="A39" s="9" t="s">
        <v>81</v>
      </c>
      <c r="B39" s="9" t="s">
        <v>700</v>
      </c>
      <c r="C39" s="9" t="s">
        <v>32</v>
      </c>
      <c r="D39" s="9">
        <v>398568</v>
      </c>
      <c r="E39" s="10">
        <v>1543.8531480000001</v>
      </c>
      <c r="F39" s="10">
        <f t="shared" si="0"/>
        <v>0.7397507751431146</v>
      </c>
    </row>
    <row r="40" spans="1:6" x14ac:dyDescent="0.2">
      <c r="A40" s="9" t="s">
        <v>82</v>
      </c>
      <c r="B40" s="9" t="s">
        <v>83</v>
      </c>
      <c r="C40" s="9" t="s">
        <v>46</v>
      </c>
      <c r="D40" s="9">
        <v>374001</v>
      </c>
      <c r="E40" s="10">
        <v>1542.1931235</v>
      </c>
      <c r="F40" s="10">
        <f t="shared" si="0"/>
        <v>0.73895535984586136</v>
      </c>
    </row>
    <row r="41" spans="1:6" x14ac:dyDescent="0.2">
      <c r="A41" s="9" t="s">
        <v>84</v>
      </c>
      <c r="B41" s="9" t="s">
        <v>711</v>
      </c>
      <c r="C41" s="9" t="s">
        <v>717</v>
      </c>
      <c r="D41" s="9">
        <v>1039323</v>
      </c>
      <c r="E41" s="10">
        <v>1537.6783785</v>
      </c>
      <c r="F41" s="10">
        <f t="shared" si="0"/>
        <v>0.73679208018571363</v>
      </c>
    </row>
    <row r="42" spans="1:6" x14ac:dyDescent="0.2">
      <c r="A42" s="9" t="s">
        <v>85</v>
      </c>
      <c r="B42" s="9" t="s">
        <v>716</v>
      </c>
      <c r="C42" s="9" t="s">
        <v>86</v>
      </c>
      <c r="D42" s="9">
        <v>147561</v>
      </c>
      <c r="E42" s="10">
        <v>1448.7538980000002</v>
      </c>
      <c r="F42" s="10">
        <f t="shared" si="0"/>
        <v>0.69418313550448441</v>
      </c>
    </row>
    <row r="43" spans="1:6" x14ac:dyDescent="0.2">
      <c r="A43" s="9" t="s">
        <v>87</v>
      </c>
      <c r="B43" s="9" t="s">
        <v>88</v>
      </c>
      <c r="C43" s="9" t="s">
        <v>89</v>
      </c>
      <c r="D43" s="9">
        <v>114583</v>
      </c>
      <c r="E43" s="10">
        <v>1244.6005459999999</v>
      </c>
      <c r="F43" s="10">
        <f t="shared" si="0"/>
        <v>0.59636126651020271</v>
      </c>
    </row>
    <row r="44" spans="1:6" x14ac:dyDescent="0.2">
      <c r="A44" s="9" t="s">
        <v>90</v>
      </c>
      <c r="B44" s="9" t="s">
        <v>91</v>
      </c>
      <c r="C44" s="9" t="s">
        <v>37</v>
      </c>
      <c r="D44" s="9">
        <v>100000</v>
      </c>
      <c r="E44" s="10">
        <v>1201.7</v>
      </c>
      <c r="F44" s="10">
        <f t="shared" si="0"/>
        <v>0.57580509366521737</v>
      </c>
    </row>
    <row r="45" spans="1:6" x14ac:dyDescent="0.2">
      <c r="A45" s="9" t="s">
        <v>92</v>
      </c>
      <c r="B45" s="9" t="s">
        <v>93</v>
      </c>
      <c r="C45" s="9" t="s">
        <v>10</v>
      </c>
      <c r="D45" s="9">
        <v>933333</v>
      </c>
      <c r="E45" s="10">
        <v>1016.399637</v>
      </c>
      <c r="F45" s="10">
        <f t="shared" si="0"/>
        <v>0.48701679968717482</v>
      </c>
    </row>
    <row r="46" spans="1:6" x14ac:dyDescent="0.2">
      <c r="A46" s="9" t="s">
        <v>94</v>
      </c>
      <c r="B46" s="9" t="s">
        <v>95</v>
      </c>
      <c r="C46" s="9" t="s">
        <v>46</v>
      </c>
      <c r="D46" s="9">
        <v>166554</v>
      </c>
      <c r="E46" s="10">
        <v>880.07133599999997</v>
      </c>
      <c r="F46" s="10">
        <f t="shared" si="0"/>
        <v>0.42169389869148122</v>
      </c>
    </row>
    <row r="47" spans="1:6" x14ac:dyDescent="0.2">
      <c r="A47" s="9" t="s">
        <v>96</v>
      </c>
      <c r="B47" s="9" t="s">
        <v>97</v>
      </c>
      <c r="C47" s="9" t="s">
        <v>98</v>
      </c>
      <c r="D47" s="9">
        <v>176929</v>
      </c>
      <c r="E47" s="10">
        <v>724.87811299999998</v>
      </c>
      <c r="F47" s="10">
        <f t="shared" si="0"/>
        <v>0.34733170487794873</v>
      </c>
    </row>
    <row r="48" spans="1:6" x14ac:dyDescent="0.2">
      <c r="A48" s="9" t="s">
        <v>99</v>
      </c>
      <c r="B48" s="9" t="s">
        <v>100</v>
      </c>
      <c r="C48" s="9" t="s">
        <v>46</v>
      </c>
      <c r="D48" s="9">
        <v>82674</v>
      </c>
      <c r="E48" s="10">
        <v>670.94084700000008</v>
      </c>
      <c r="F48" s="10">
        <f t="shared" si="0"/>
        <v>0.32148719085516797</v>
      </c>
    </row>
    <row r="49" spans="1:10" x14ac:dyDescent="0.2">
      <c r="A49" s="9" t="s">
        <v>101</v>
      </c>
      <c r="B49" s="9" t="s">
        <v>102</v>
      </c>
      <c r="C49" s="9" t="s">
        <v>103</v>
      </c>
      <c r="D49" s="9">
        <v>142885</v>
      </c>
      <c r="E49" s="10">
        <v>240.83266750000001</v>
      </c>
      <c r="F49" s="10">
        <f t="shared" si="0"/>
        <v>0.11539708468626252</v>
      </c>
    </row>
    <row r="50" spans="1:10" x14ac:dyDescent="0.2">
      <c r="A50" s="9"/>
      <c r="B50" s="9"/>
      <c r="C50" s="9"/>
      <c r="D50" s="9"/>
      <c r="E50" s="12">
        <f>SUM(E8:E49)</f>
        <v>139164.92034249997</v>
      </c>
      <c r="F50" s="12">
        <f>SUM(F8:F49)</f>
        <v>66.682092030228603</v>
      </c>
    </row>
    <row r="51" spans="1:10" x14ac:dyDescent="0.2">
      <c r="A51" s="12" t="s">
        <v>1123</v>
      </c>
      <c r="B51" s="9"/>
      <c r="C51" s="9"/>
      <c r="D51" s="9"/>
      <c r="E51" s="10"/>
      <c r="F51" s="10"/>
    </row>
    <row r="52" spans="1:10" x14ac:dyDescent="0.2">
      <c r="A52" s="9" t="s">
        <v>104</v>
      </c>
      <c r="B52" s="9" t="s">
        <v>709</v>
      </c>
      <c r="C52" s="9" t="s">
        <v>30</v>
      </c>
      <c r="D52" s="9">
        <v>270000</v>
      </c>
      <c r="E52" s="10">
        <v>2.7E-2</v>
      </c>
      <c r="F52" s="11" t="s">
        <v>140</v>
      </c>
    </row>
    <row r="53" spans="1:10" x14ac:dyDescent="0.2">
      <c r="A53" s="9"/>
      <c r="B53" s="9" t="s">
        <v>714</v>
      </c>
      <c r="C53" s="9" t="s">
        <v>98</v>
      </c>
      <c r="D53" s="9">
        <v>27500</v>
      </c>
      <c r="E53" s="10">
        <v>2.7499999999999998E-3</v>
      </c>
      <c r="F53" s="11" t="s">
        <v>140</v>
      </c>
    </row>
    <row r="54" spans="1:10" x14ac:dyDescent="0.2">
      <c r="A54" s="9"/>
      <c r="B54" s="9"/>
      <c r="C54" s="9"/>
      <c r="D54" s="9"/>
      <c r="E54" s="12">
        <f>SUM(E52:E53)</f>
        <v>2.9749999999999999E-2</v>
      </c>
      <c r="F54" s="12">
        <f>SUM(F52:F53)</f>
        <v>0</v>
      </c>
    </row>
    <row r="55" spans="1:10" x14ac:dyDescent="0.2">
      <c r="A55" s="9"/>
      <c r="B55" s="9"/>
      <c r="C55" s="9"/>
      <c r="D55" s="9"/>
      <c r="E55" s="12"/>
      <c r="F55" s="12"/>
    </row>
    <row r="56" spans="1:10" x14ac:dyDescent="0.2">
      <c r="A56" s="8" t="s">
        <v>105</v>
      </c>
      <c r="B56" s="9"/>
      <c r="C56" s="9"/>
      <c r="D56" s="9"/>
      <c r="E56" s="12">
        <f>+E54+E50</f>
        <v>139164.95009249996</v>
      </c>
      <c r="F56" s="12">
        <f>+F54+F50</f>
        <v>66.682092030228603</v>
      </c>
      <c r="G56" s="28"/>
      <c r="H56" s="28"/>
      <c r="I56" s="2"/>
      <c r="J56" s="2"/>
    </row>
    <row r="57" spans="1:10" x14ac:dyDescent="0.2">
      <c r="A57" s="9"/>
      <c r="B57" s="9"/>
      <c r="C57" s="9"/>
      <c r="D57" s="9"/>
      <c r="E57" s="10"/>
      <c r="F57" s="10"/>
    </row>
    <row r="58" spans="1:10" x14ac:dyDescent="0.2">
      <c r="A58" s="8" t="s">
        <v>106</v>
      </c>
      <c r="B58" s="9"/>
      <c r="C58" s="9"/>
      <c r="D58" s="9"/>
      <c r="E58" s="10"/>
      <c r="F58" s="10"/>
    </row>
    <row r="59" spans="1:10" x14ac:dyDescent="0.2">
      <c r="A59" s="8" t="s">
        <v>7</v>
      </c>
      <c r="B59" s="9"/>
      <c r="C59" s="9"/>
      <c r="D59" s="9"/>
      <c r="E59" s="10"/>
      <c r="F59" s="10"/>
    </row>
    <row r="60" spans="1:10" x14ac:dyDescent="0.2">
      <c r="A60" s="8"/>
      <c r="B60" s="9"/>
      <c r="C60" s="9"/>
      <c r="D60" s="9"/>
      <c r="E60" s="10"/>
      <c r="F60" s="10"/>
    </row>
    <row r="61" spans="1:10" x14ac:dyDescent="0.2">
      <c r="A61" s="9" t="s">
        <v>107</v>
      </c>
      <c r="B61" s="9" t="s">
        <v>1085</v>
      </c>
      <c r="C61" s="9" t="s">
        <v>108</v>
      </c>
      <c r="D61" s="9">
        <v>900</v>
      </c>
      <c r="E61" s="10">
        <v>9342.7109999999993</v>
      </c>
      <c r="F61" s="10">
        <f t="shared" ref="F61:F72" si="1">E61/$E$89*100</f>
        <v>4.4766419093301622</v>
      </c>
    </row>
    <row r="62" spans="1:10" x14ac:dyDescent="0.2">
      <c r="A62" s="9" t="s">
        <v>109</v>
      </c>
      <c r="B62" s="9" t="s">
        <v>1039</v>
      </c>
      <c r="C62" s="9" t="s">
        <v>110</v>
      </c>
      <c r="D62" s="9">
        <v>900</v>
      </c>
      <c r="E62" s="10">
        <v>8836.2720000000008</v>
      </c>
      <c r="F62" s="10">
        <f t="shared" si="1"/>
        <v>4.2339772211128714</v>
      </c>
    </row>
    <row r="63" spans="1:10" x14ac:dyDescent="0.2">
      <c r="A63" s="9" t="s">
        <v>111</v>
      </c>
      <c r="B63" s="9" t="s">
        <v>812</v>
      </c>
      <c r="C63" s="9" t="s">
        <v>112</v>
      </c>
      <c r="D63" s="9">
        <v>800</v>
      </c>
      <c r="E63" s="10">
        <v>7949.3360000000002</v>
      </c>
      <c r="F63" s="10">
        <f t="shared" si="1"/>
        <v>3.8089940584640796</v>
      </c>
    </row>
    <row r="64" spans="1:10" x14ac:dyDescent="0.2">
      <c r="A64" s="9" t="s">
        <v>113</v>
      </c>
      <c r="B64" s="9" t="s">
        <v>1078</v>
      </c>
      <c r="C64" s="9" t="s">
        <v>114</v>
      </c>
      <c r="D64" s="9">
        <v>350</v>
      </c>
      <c r="E64" s="10">
        <v>3516.1909999999998</v>
      </c>
      <c r="F64" s="10">
        <f t="shared" si="1"/>
        <v>1.6848137539317587</v>
      </c>
    </row>
    <row r="65" spans="1:10" x14ac:dyDescent="0.2">
      <c r="A65" s="9" t="s">
        <v>115</v>
      </c>
      <c r="B65" s="9" t="s">
        <v>1083</v>
      </c>
      <c r="C65" s="9" t="s">
        <v>116</v>
      </c>
      <c r="D65" s="9">
        <v>300</v>
      </c>
      <c r="E65" s="10">
        <v>2991.7049999999999</v>
      </c>
      <c r="F65" s="10">
        <f t="shared" si="1"/>
        <v>1.4335016873959383</v>
      </c>
    </row>
    <row r="66" spans="1:10" x14ac:dyDescent="0.2">
      <c r="A66" s="9" t="s">
        <v>117</v>
      </c>
      <c r="B66" s="9" t="s">
        <v>1081</v>
      </c>
      <c r="C66" s="9" t="s">
        <v>118</v>
      </c>
      <c r="D66" s="9">
        <v>210</v>
      </c>
      <c r="E66" s="10">
        <v>1956.5091</v>
      </c>
      <c r="F66" s="10">
        <f t="shared" si="1"/>
        <v>0.93747849345290013</v>
      </c>
    </row>
    <row r="67" spans="1:10" x14ac:dyDescent="0.2">
      <c r="A67" s="9" t="s">
        <v>119</v>
      </c>
      <c r="B67" s="9" t="s">
        <v>1037</v>
      </c>
      <c r="C67" s="9" t="s">
        <v>120</v>
      </c>
      <c r="D67" s="9">
        <v>180</v>
      </c>
      <c r="E67" s="10">
        <v>1857.5298</v>
      </c>
      <c r="F67" s="10">
        <f t="shared" si="1"/>
        <v>0.89005169382951865</v>
      </c>
    </row>
    <row r="68" spans="1:10" x14ac:dyDescent="0.2">
      <c r="A68" s="9" t="s">
        <v>121</v>
      </c>
      <c r="B68" s="9" t="s">
        <v>748</v>
      </c>
      <c r="C68" s="9" t="s">
        <v>112</v>
      </c>
      <c r="D68" s="9">
        <v>120</v>
      </c>
      <c r="E68" s="10">
        <v>1200.5183999999999</v>
      </c>
      <c r="F68" s="10">
        <f t="shared" si="1"/>
        <v>0.57523891966282503</v>
      </c>
    </row>
    <row r="69" spans="1:10" x14ac:dyDescent="0.2">
      <c r="A69" s="9" t="s">
        <v>122</v>
      </c>
      <c r="B69" s="9" t="s">
        <v>1084</v>
      </c>
      <c r="C69" s="9" t="s">
        <v>123</v>
      </c>
      <c r="D69" s="9">
        <v>100</v>
      </c>
      <c r="E69" s="10">
        <v>987.75099999999986</v>
      </c>
      <c r="F69" s="10">
        <f t="shared" si="1"/>
        <v>0.47328955402589001</v>
      </c>
    </row>
    <row r="70" spans="1:10" x14ac:dyDescent="0.2">
      <c r="A70" s="9" t="s">
        <v>124</v>
      </c>
      <c r="B70" s="9" t="s">
        <v>1086</v>
      </c>
      <c r="C70" s="9" t="s">
        <v>118</v>
      </c>
      <c r="D70" s="9">
        <v>100</v>
      </c>
      <c r="E70" s="10">
        <v>975.16399999999999</v>
      </c>
      <c r="F70" s="10">
        <f t="shared" si="1"/>
        <v>0.4672583825904536</v>
      </c>
    </row>
    <row r="71" spans="1:10" x14ac:dyDescent="0.2">
      <c r="A71" s="9" t="s">
        <v>125</v>
      </c>
      <c r="B71" s="9" t="s">
        <v>910</v>
      </c>
      <c r="C71" s="9" t="s">
        <v>126</v>
      </c>
      <c r="D71" s="9">
        <v>90</v>
      </c>
      <c r="E71" s="10">
        <v>912.1662</v>
      </c>
      <c r="F71" s="10">
        <f t="shared" si="1"/>
        <v>0.43707243424252762</v>
      </c>
    </row>
    <row r="72" spans="1:10" x14ac:dyDescent="0.2">
      <c r="A72" s="9" t="s">
        <v>127</v>
      </c>
      <c r="B72" s="9" t="s">
        <v>1077</v>
      </c>
      <c r="C72" s="9" t="s">
        <v>118</v>
      </c>
      <c r="D72" s="9">
        <v>50</v>
      </c>
      <c r="E72" s="10">
        <v>484.25900000000007</v>
      </c>
      <c r="F72" s="10">
        <f t="shared" si="1"/>
        <v>0.23203694670319094</v>
      </c>
    </row>
    <row r="73" spans="1:10" x14ac:dyDescent="0.2">
      <c r="A73" s="8" t="s">
        <v>105</v>
      </c>
      <c r="B73" s="9"/>
      <c r="C73" s="9"/>
      <c r="D73" s="9"/>
      <c r="E73" s="37">
        <f>SUM(E61:E72)</f>
        <v>41010.112499999988</v>
      </c>
      <c r="F73" s="12">
        <f>SUM(F61:F72)</f>
        <v>19.650355054742118</v>
      </c>
      <c r="G73" s="28"/>
      <c r="H73" s="28"/>
      <c r="I73" s="28"/>
      <c r="J73" s="28"/>
    </row>
    <row r="74" spans="1:10" x14ac:dyDescent="0.2">
      <c r="A74" s="9"/>
      <c r="B74" s="9"/>
      <c r="C74" s="9"/>
      <c r="D74" s="9"/>
      <c r="E74" s="10"/>
      <c r="F74" s="10"/>
    </row>
    <row r="75" spans="1:10" x14ac:dyDescent="0.2">
      <c r="A75" s="8" t="s">
        <v>128</v>
      </c>
      <c r="B75" s="9"/>
      <c r="C75" s="9"/>
      <c r="D75" s="9"/>
      <c r="E75" s="10"/>
      <c r="F75" s="10"/>
    </row>
    <row r="76" spans="1:10" x14ac:dyDescent="0.2">
      <c r="A76" s="9" t="s">
        <v>129</v>
      </c>
      <c r="B76" s="9" t="s">
        <v>1001</v>
      </c>
      <c r="C76" s="9" t="s">
        <v>130</v>
      </c>
      <c r="D76" s="9">
        <v>200</v>
      </c>
      <c r="E76" s="10">
        <v>2008.6760000000004</v>
      </c>
      <c r="F76" s="10">
        <f t="shared" ref="F76:F77" si="2">E76/$E$89*100</f>
        <v>0.9624747210810306</v>
      </c>
    </row>
    <row r="77" spans="1:10" x14ac:dyDescent="0.2">
      <c r="A77" s="9" t="s">
        <v>131</v>
      </c>
      <c r="B77" s="9" t="s">
        <v>836</v>
      </c>
      <c r="C77" s="9" t="s">
        <v>114</v>
      </c>
      <c r="D77" s="9">
        <v>14</v>
      </c>
      <c r="E77" s="10">
        <v>1560.5981999999999</v>
      </c>
      <c r="F77" s="10">
        <f t="shared" si="2"/>
        <v>0.74777431365962355</v>
      </c>
    </row>
    <row r="78" spans="1:10" x14ac:dyDescent="0.2">
      <c r="A78" s="8" t="s">
        <v>105</v>
      </c>
      <c r="B78" s="9"/>
      <c r="C78" s="9"/>
      <c r="D78" s="9"/>
      <c r="E78" s="37">
        <f>SUM(E76:E77)</f>
        <v>3569.2742000000003</v>
      </c>
      <c r="F78" s="12">
        <f>SUM(F76:F77)</f>
        <v>1.710249034740654</v>
      </c>
    </row>
    <row r="79" spans="1:10" x14ac:dyDescent="0.2">
      <c r="A79" s="9"/>
      <c r="B79" s="9"/>
      <c r="C79" s="9"/>
      <c r="D79" s="9"/>
      <c r="E79" s="10"/>
      <c r="F79" s="10"/>
    </row>
    <row r="80" spans="1:10" x14ac:dyDescent="0.2">
      <c r="A80" s="8" t="s">
        <v>132</v>
      </c>
      <c r="B80" s="9"/>
      <c r="C80" s="9"/>
      <c r="D80" s="9"/>
      <c r="E80" s="10"/>
      <c r="F80" s="10"/>
    </row>
    <row r="81" spans="1:10" x14ac:dyDescent="0.2">
      <c r="A81" s="9" t="s">
        <v>133</v>
      </c>
      <c r="B81" s="9" t="s">
        <v>134</v>
      </c>
      <c r="C81" s="9" t="s">
        <v>135</v>
      </c>
      <c r="D81" s="9">
        <v>13600000</v>
      </c>
      <c r="E81" s="10">
        <v>13051.8248</v>
      </c>
      <c r="F81" s="10">
        <f t="shared" ref="F81:F82" si="3">E81/$E$89*100</f>
        <v>6.2538963147757407</v>
      </c>
    </row>
    <row r="82" spans="1:10" x14ac:dyDescent="0.2">
      <c r="A82" s="9" t="s">
        <v>136</v>
      </c>
      <c r="B82" s="9" t="s">
        <v>137</v>
      </c>
      <c r="C82" s="9" t="s">
        <v>135</v>
      </c>
      <c r="D82" s="9">
        <v>9150000</v>
      </c>
      <c r="E82" s="10">
        <v>8170.6206000000002</v>
      </c>
      <c r="F82" s="10">
        <f t="shared" si="3"/>
        <v>3.9150245151751308</v>
      </c>
    </row>
    <row r="83" spans="1:10" x14ac:dyDescent="0.2">
      <c r="A83" s="8" t="s">
        <v>105</v>
      </c>
      <c r="B83" s="9"/>
      <c r="C83" s="9"/>
      <c r="D83" s="9"/>
      <c r="E83" s="37">
        <f>SUM(E81:E82)</f>
        <v>21222.445400000001</v>
      </c>
      <c r="F83" s="12">
        <f>SUM(F81:F82)</f>
        <v>10.168920829950871</v>
      </c>
      <c r="I83" s="2"/>
      <c r="J83" s="2"/>
    </row>
    <row r="84" spans="1:10" x14ac:dyDescent="0.2">
      <c r="A84" s="9"/>
      <c r="B84" s="9"/>
      <c r="C84" s="9"/>
      <c r="D84" s="9"/>
      <c r="E84" s="10"/>
      <c r="F84" s="10"/>
    </row>
    <row r="85" spans="1:10" x14ac:dyDescent="0.2">
      <c r="A85" s="8" t="s">
        <v>105</v>
      </c>
      <c r="B85" s="9"/>
      <c r="C85" s="9"/>
      <c r="D85" s="9"/>
      <c r="E85" s="37">
        <f>E83+E78+E73+E56</f>
        <v>204966.78219249996</v>
      </c>
      <c r="F85" s="12">
        <f>F83+F78+F73+F56</f>
        <v>98.211616949662243</v>
      </c>
      <c r="G85" s="28"/>
      <c r="H85" s="28"/>
      <c r="I85" s="2"/>
      <c r="J85" s="2"/>
    </row>
    <row r="86" spans="1:10" x14ac:dyDescent="0.2">
      <c r="A86" s="9"/>
      <c r="B86" s="9"/>
      <c r="C86" s="9"/>
      <c r="D86" s="9"/>
      <c r="E86" s="10"/>
      <c r="F86" s="10"/>
    </row>
    <row r="87" spans="1:10" x14ac:dyDescent="0.2">
      <c r="A87" s="8" t="s">
        <v>138</v>
      </c>
      <c r="B87" s="9"/>
      <c r="C87" s="9"/>
      <c r="D87" s="9"/>
      <c r="E87" s="37">
        <v>3732.3094307999709</v>
      </c>
      <c r="F87" s="12">
        <v>1.79</v>
      </c>
      <c r="I87" s="2"/>
      <c r="J87" s="2"/>
    </row>
    <row r="88" spans="1:10" x14ac:dyDescent="0.2">
      <c r="A88" s="9"/>
      <c r="B88" s="9"/>
      <c r="C88" s="9"/>
      <c r="D88" s="9"/>
      <c r="E88" s="10"/>
      <c r="F88" s="10"/>
    </row>
    <row r="89" spans="1:10" x14ac:dyDescent="0.2">
      <c r="A89" s="13" t="s">
        <v>139</v>
      </c>
      <c r="B89" s="6"/>
      <c r="C89" s="6"/>
      <c r="D89" s="6"/>
      <c r="E89" s="38">
        <f>E85+E87</f>
        <v>208699.09162329993</v>
      </c>
      <c r="F89" s="38">
        <f>F85+F87</f>
        <v>100.00161694966225</v>
      </c>
      <c r="I89" s="2"/>
      <c r="J89" s="2"/>
    </row>
    <row r="90" spans="1:10" x14ac:dyDescent="0.2">
      <c r="F90" s="15" t="s">
        <v>141</v>
      </c>
    </row>
    <row r="91" spans="1:10" x14ac:dyDescent="0.2">
      <c r="A91" s="1" t="s">
        <v>142</v>
      </c>
    </row>
    <row r="92" spans="1:10" x14ac:dyDescent="0.2">
      <c r="A92" s="1" t="s">
        <v>706</v>
      </c>
    </row>
    <row r="93" spans="1:10" x14ac:dyDescent="0.2">
      <c r="A93" s="1" t="s">
        <v>144</v>
      </c>
    </row>
    <row r="94" spans="1:10" x14ac:dyDescent="0.2">
      <c r="A94" s="3" t="s">
        <v>643</v>
      </c>
      <c r="D94" s="16">
        <v>23.236599999999999</v>
      </c>
    </row>
    <row r="95" spans="1:10" x14ac:dyDescent="0.2">
      <c r="A95" s="3" t="s">
        <v>671</v>
      </c>
      <c r="D95" s="16">
        <v>120.2187</v>
      </c>
    </row>
    <row r="96" spans="1:10" x14ac:dyDescent="0.2">
      <c r="A96" s="3" t="s">
        <v>644</v>
      </c>
      <c r="D96" s="16">
        <v>24.665099999999999</v>
      </c>
    </row>
    <row r="97" spans="1:4" x14ac:dyDescent="0.2">
      <c r="A97" s="3" t="s">
        <v>672</v>
      </c>
      <c r="D97" s="16">
        <v>114.2535</v>
      </c>
    </row>
    <row r="99" spans="1:4" x14ac:dyDescent="0.2">
      <c r="A99" s="1" t="s">
        <v>696</v>
      </c>
    </row>
    <row r="100" spans="1:4" x14ac:dyDescent="0.2">
      <c r="A100" s="3" t="s">
        <v>643</v>
      </c>
      <c r="D100" s="16">
        <v>21.506900000000002</v>
      </c>
    </row>
    <row r="101" spans="1:4" x14ac:dyDescent="0.2">
      <c r="A101" s="3" t="s">
        <v>671</v>
      </c>
      <c r="D101" s="16">
        <v>122.8211</v>
      </c>
    </row>
    <row r="102" spans="1:4" x14ac:dyDescent="0.2">
      <c r="A102" s="3" t="s">
        <v>644</v>
      </c>
      <c r="D102" s="16">
        <v>23.118400000000001</v>
      </c>
    </row>
    <row r="103" spans="1:4" x14ac:dyDescent="0.2">
      <c r="A103" s="3" t="s">
        <v>672</v>
      </c>
      <c r="D103" s="16">
        <v>115.9637</v>
      </c>
    </row>
    <row r="105" spans="1:4" x14ac:dyDescent="0.2">
      <c r="A105" s="1" t="s">
        <v>651</v>
      </c>
      <c r="D105" s="17"/>
    </row>
    <row r="106" spans="1:4" x14ac:dyDescent="0.2">
      <c r="A106" s="19" t="s">
        <v>628</v>
      </c>
      <c r="B106" s="20"/>
      <c r="C106" s="32" t="s">
        <v>629</v>
      </c>
      <c r="D106" s="33"/>
    </row>
    <row r="107" spans="1:4" x14ac:dyDescent="0.2">
      <c r="A107" s="34"/>
      <c r="B107" s="35"/>
      <c r="C107" s="21" t="s">
        <v>630</v>
      </c>
      <c r="D107" s="21" t="s">
        <v>631</v>
      </c>
    </row>
    <row r="108" spans="1:4" x14ac:dyDescent="0.2">
      <c r="A108" s="22" t="s">
        <v>643</v>
      </c>
      <c r="B108" s="23"/>
      <c r="C108" s="24">
        <v>2</v>
      </c>
      <c r="D108" s="24">
        <v>2</v>
      </c>
    </row>
    <row r="109" spans="1:4" x14ac:dyDescent="0.2">
      <c r="A109" s="22" t="s">
        <v>644</v>
      </c>
      <c r="B109" s="23"/>
      <c r="C109" s="24">
        <v>2</v>
      </c>
      <c r="D109" s="24">
        <v>2</v>
      </c>
    </row>
    <row r="111" spans="1:4" x14ac:dyDescent="0.2">
      <c r="A111" s="15" t="s">
        <v>670</v>
      </c>
      <c r="B111" s="27"/>
      <c r="D111" s="27">
        <v>0.38626415196493108</v>
      </c>
    </row>
    <row r="112" spans="1:4" x14ac:dyDescent="0.2">
      <c r="A112" s="1"/>
      <c r="D112" s="18"/>
    </row>
    <row r="113" spans="1:5" x14ac:dyDescent="0.2">
      <c r="A113" s="1" t="s">
        <v>669</v>
      </c>
      <c r="D113" s="18">
        <v>5.3681112462853715</v>
      </c>
      <c r="E113" s="2" t="s">
        <v>149</v>
      </c>
    </row>
  </sheetData>
  <sortState ref="A61:F72">
    <sortCondition descending="1" ref="E61:E72"/>
  </sortState>
  <mergeCells count="3">
    <mergeCell ref="B1:E1"/>
    <mergeCell ref="C106:D106"/>
    <mergeCell ref="A107:B10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1.42578125" style="2" customWidth="1"/>
    <col min="3" max="3" width="30.42578125" style="2" customWidth="1"/>
    <col min="4" max="4" width="9.5703125" style="2" customWidth="1"/>
    <col min="5" max="5" width="24" style="28" customWidth="1"/>
    <col min="6" max="6" width="14.140625" style="2" customWidth="1"/>
    <col min="7" max="16384" width="9.140625" style="3"/>
  </cols>
  <sheetData>
    <row r="1" spans="1:6" x14ac:dyDescent="0.2">
      <c r="A1" s="40" t="s">
        <v>1375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42" t="s">
        <v>4</v>
      </c>
      <c r="F3" s="5" t="s">
        <v>5</v>
      </c>
    </row>
    <row r="4" spans="1:6" x14ac:dyDescent="0.2">
      <c r="A4" s="7"/>
      <c r="B4" s="7"/>
      <c r="C4" s="7"/>
      <c r="D4" s="7"/>
      <c r="E4" s="44"/>
      <c r="F4" s="7"/>
    </row>
    <row r="5" spans="1:6" x14ac:dyDescent="0.2">
      <c r="A5" s="12" t="s">
        <v>6</v>
      </c>
      <c r="B5" s="10"/>
      <c r="C5" s="10"/>
      <c r="D5" s="10"/>
      <c r="E5" s="36"/>
      <c r="F5" s="10"/>
    </row>
    <row r="6" spans="1:6" x14ac:dyDescent="0.2">
      <c r="A6" s="12" t="s">
        <v>7</v>
      </c>
      <c r="B6" s="10"/>
      <c r="C6" s="10"/>
      <c r="D6" s="10"/>
      <c r="E6" s="36"/>
      <c r="F6" s="10"/>
    </row>
    <row r="7" spans="1:6" x14ac:dyDescent="0.2">
      <c r="A7" s="12"/>
      <c r="B7" s="10"/>
      <c r="C7" s="10"/>
      <c r="D7" s="10"/>
      <c r="E7" s="36"/>
      <c r="F7" s="10"/>
    </row>
    <row r="8" spans="1:6" x14ac:dyDescent="0.2">
      <c r="A8" s="10" t="s">
        <v>28</v>
      </c>
      <c r="B8" s="10" t="s">
        <v>29</v>
      </c>
      <c r="C8" s="10" t="s">
        <v>30</v>
      </c>
      <c r="D8" s="10">
        <v>407598</v>
      </c>
      <c r="E8" s="36">
        <v>4889.1380099999997</v>
      </c>
      <c r="F8" s="10">
        <f t="shared" ref="F8:F20" si="0">E8/$E$47*100</f>
        <v>23.237616898555878</v>
      </c>
    </row>
    <row r="9" spans="1:6" x14ac:dyDescent="0.2">
      <c r="A9" s="10" t="s">
        <v>1376</v>
      </c>
      <c r="B9" s="10" t="s">
        <v>1377</v>
      </c>
      <c r="C9" s="10" t="s">
        <v>30</v>
      </c>
      <c r="D9" s="10">
        <v>59648</v>
      </c>
      <c r="E9" s="36">
        <v>2106.8270080000002</v>
      </c>
      <c r="F9" s="10">
        <f t="shared" si="0"/>
        <v>10.013552242399214</v>
      </c>
    </row>
    <row r="10" spans="1:6" x14ac:dyDescent="0.2">
      <c r="A10" s="10" t="s">
        <v>1152</v>
      </c>
      <c r="B10" s="10" t="s">
        <v>1153</v>
      </c>
      <c r="C10" s="10" t="s">
        <v>30</v>
      </c>
      <c r="D10" s="10">
        <v>165253</v>
      </c>
      <c r="E10" s="36">
        <v>1739.7009579999999</v>
      </c>
      <c r="F10" s="10">
        <f t="shared" si="0"/>
        <v>8.2686363725810743</v>
      </c>
    </row>
    <row r="11" spans="1:6" x14ac:dyDescent="0.2">
      <c r="A11" s="10" t="s">
        <v>63</v>
      </c>
      <c r="B11" s="10" t="s">
        <v>64</v>
      </c>
      <c r="C11" s="10" t="s">
        <v>30</v>
      </c>
      <c r="D11" s="10">
        <v>241902</v>
      </c>
      <c r="E11" s="36">
        <v>1622.194812</v>
      </c>
      <c r="F11" s="10">
        <f t="shared" si="0"/>
        <v>7.7101406217168487</v>
      </c>
    </row>
    <row r="12" spans="1:6" x14ac:dyDescent="0.2">
      <c r="A12" s="10" t="s">
        <v>33</v>
      </c>
      <c r="B12" s="10" t="s">
        <v>34</v>
      </c>
      <c r="C12" s="10" t="s">
        <v>35</v>
      </c>
      <c r="D12" s="10">
        <v>248235</v>
      </c>
      <c r="E12" s="36">
        <v>1016.646443</v>
      </c>
      <c r="F12" s="10">
        <f t="shared" si="0"/>
        <v>4.8320257099294945</v>
      </c>
    </row>
    <row r="13" spans="1:6" x14ac:dyDescent="0.2">
      <c r="A13" s="10" t="s">
        <v>1132</v>
      </c>
      <c r="B13" s="10" t="s">
        <v>1133</v>
      </c>
      <c r="C13" s="10" t="s">
        <v>30</v>
      </c>
      <c r="D13" s="10">
        <v>131143</v>
      </c>
      <c r="E13" s="36">
        <v>997.86708699999997</v>
      </c>
      <c r="F13" s="10">
        <f t="shared" si="0"/>
        <v>4.7427691826158807</v>
      </c>
    </row>
    <row r="14" spans="1:6" x14ac:dyDescent="0.2">
      <c r="A14" s="10" t="s">
        <v>1338</v>
      </c>
      <c r="B14" s="10" t="s">
        <v>1339</v>
      </c>
      <c r="C14" s="10" t="s">
        <v>30</v>
      </c>
      <c r="D14" s="10">
        <v>55000</v>
      </c>
      <c r="E14" s="36">
        <v>682.46749999999997</v>
      </c>
      <c r="F14" s="10">
        <f t="shared" si="0"/>
        <v>3.2437043663480436</v>
      </c>
    </row>
    <row r="15" spans="1:6" x14ac:dyDescent="0.2">
      <c r="A15" s="10" t="s">
        <v>1378</v>
      </c>
      <c r="B15" s="10" t="s">
        <v>1379</v>
      </c>
      <c r="C15" s="10" t="s">
        <v>30</v>
      </c>
      <c r="D15" s="10">
        <v>15000</v>
      </c>
      <c r="E15" s="36">
        <v>646.51499999999999</v>
      </c>
      <c r="F15" s="10">
        <f t="shared" si="0"/>
        <v>3.0728254875279855</v>
      </c>
    </row>
    <row r="16" spans="1:6" x14ac:dyDescent="0.2">
      <c r="A16" s="10" t="s">
        <v>1272</v>
      </c>
      <c r="B16" s="10" t="s">
        <v>1273</v>
      </c>
      <c r="C16" s="10" t="s">
        <v>35</v>
      </c>
      <c r="D16" s="10">
        <v>581212</v>
      </c>
      <c r="E16" s="36">
        <v>401.908098</v>
      </c>
      <c r="F16" s="10">
        <f t="shared" si="0"/>
        <v>1.9102316994629596</v>
      </c>
    </row>
    <row r="17" spans="1:6" x14ac:dyDescent="0.2">
      <c r="A17" s="10" t="s">
        <v>1217</v>
      </c>
      <c r="B17" s="10" t="s">
        <v>1218</v>
      </c>
      <c r="C17" s="10" t="s">
        <v>30</v>
      </c>
      <c r="D17" s="10">
        <v>27502</v>
      </c>
      <c r="E17" s="36">
        <v>366.95918599999999</v>
      </c>
      <c r="F17" s="10">
        <f t="shared" si="0"/>
        <v>1.7441227807913549</v>
      </c>
    </row>
    <row r="18" spans="1:6" x14ac:dyDescent="0.2">
      <c r="A18" s="10" t="s">
        <v>1380</v>
      </c>
      <c r="B18" s="10" t="s">
        <v>1381</v>
      </c>
      <c r="C18" s="10" t="s">
        <v>30</v>
      </c>
      <c r="D18" s="10">
        <v>41262</v>
      </c>
      <c r="E18" s="36">
        <v>192.260289</v>
      </c>
      <c r="F18" s="10">
        <f t="shared" si="0"/>
        <v>0.91379521941284647</v>
      </c>
    </row>
    <row r="19" spans="1:6" x14ac:dyDescent="0.2">
      <c r="A19" s="10" t="s">
        <v>1382</v>
      </c>
      <c r="B19" s="10" t="s">
        <v>1383</v>
      </c>
      <c r="C19" s="10" t="s">
        <v>60</v>
      </c>
      <c r="D19" s="10">
        <v>254904</v>
      </c>
      <c r="E19" s="36">
        <v>192.19761600000001</v>
      </c>
      <c r="F19" s="10">
        <f t="shared" si="0"/>
        <v>0.9134973404900375</v>
      </c>
    </row>
    <row r="20" spans="1:6" x14ac:dyDescent="0.2">
      <c r="A20" s="10" t="s">
        <v>1226</v>
      </c>
      <c r="B20" s="10" t="s">
        <v>1227</v>
      </c>
      <c r="C20" s="10" t="s">
        <v>60</v>
      </c>
      <c r="D20" s="10">
        <v>50000</v>
      </c>
      <c r="E20" s="36">
        <v>191.52500000000001</v>
      </c>
      <c r="F20" s="10">
        <f t="shared" si="0"/>
        <v>0.9103004593842331</v>
      </c>
    </row>
    <row r="21" spans="1:6" x14ac:dyDescent="0.2">
      <c r="A21" s="12" t="s">
        <v>105</v>
      </c>
      <c r="B21" s="10"/>
      <c r="C21" s="10"/>
      <c r="D21" s="10"/>
      <c r="E21" s="37">
        <f>SUM(E8:E20)</f>
        <v>15046.207006999999</v>
      </c>
      <c r="F21" s="12">
        <f>SUM(F8:F20)</f>
        <v>71.51321838121585</v>
      </c>
    </row>
    <row r="22" spans="1:6" x14ac:dyDescent="0.2">
      <c r="A22" s="10"/>
      <c r="B22" s="10"/>
      <c r="C22" s="10"/>
      <c r="D22" s="10"/>
      <c r="E22" s="36"/>
      <c r="F22" s="10"/>
    </row>
    <row r="23" spans="1:6" x14ac:dyDescent="0.2">
      <c r="A23" s="12" t="s">
        <v>1384</v>
      </c>
      <c r="B23" s="10"/>
      <c r="C23" s="10"/>
      <c r="D23" s="10"/>
      <c r="E23" s="36"/>
      <c r="F23" s="10"/>
    </row>
    <row r="24" spans="1:6" x14ac:dyDescent="0.2">
      <c r="A24" s="10" t="s">
        <v>1385</v>
      </c>
      <c r="B24" s="10" t="s">
        <v>1386</v>
      </c>
      <c r="C24" s="10" t="s">
        <v>30</v>
      </c>
      <c r="D24" s="10">
        <v>26000</v>
      </c>
      <c r="E24" s="36">
        <v>1411.9068159999999</v>
      </c>
      <c r="F24" s="10">
        <f t="shared" ref="F24:F30" si="1">E24/$E$47*100</f>
        <v>6.710661392572927</v>
      </c>
    </row>
    <row r="25" spans="1:6" x14ac:dyDescent="0.2">
      <c r="A25" s="10" t="s">
        <v>1372</v>
      </c>
      <c r="B25" s="30" t="s">
        <v>1373</v>
      </c>
      <c r="C25" s="10" t="s">
        <v>30</v>
      </c>
      <c r="D25" s="30">
        <v>46000</v>
      </c>
      <c r="E25" s="61">
        <v>1126.567996</v>
      </c>
      <c r="F25" s="10">
        <f t="shared" si="1"/>
        <v>5.3544725977620402</v>
      </c>
    </row>
    <row r="26" spans="1:6" x14ac:dyDescent="0.2">
      <c r="A26" s="10" t="s">
        <v>1387</v>
      </c>
      <c r="B26" s="10" t="s">
        <v>1388</v>
      </c>
      <c r="C26" s="10" t="s">
        <v>417</v>
      </c>
      <c r="D26" s="10">
        <v>30000</v>
      </c>
      <c r="E26" s="36">
        <v>280.14866929999999</v>
      </c>
      <c r="F26" s="10">
        <f t="shared" si="1"/>
        <v>1.3315204926754813</v>
      </c>
    </row>
    <row r="27" spans="1:6" x14ac:dyDescent="0.2">
      <c r="A27" s="30" t="s">
        <v>1389</v>
      </c>
      <c r="B27" s="10" t="s">
        <v>1390</v>
      </c>
      <c r="C27" s="10" t="s">
        <v>30</v>
      </c>
      <c r="D27" s="10">
        <v>3000</v>
      </c>
      <c r="E27" s="36">
        <v>186.20826969999999</v>
      </c>
      <c r="F27" s="10">
        <f t="shared" si="1"/>
        <v>0.88503053621748151</v>
      </c>
    </row>
    <row r="28" spans="1:6" x14ac:dyDescent="0.2">
      <c r="A28" s="30" t="s">
        <v>1391</v>
      </c>
      <c r="B28" s="10" t="s">
        <v>1392</v>
      </c>
      <c r="C28" s="10" t="s">
        <v>1393</v>
      </c>
      <c r="D28" s="10">
        <v>5000</v>
      </c>
      <c r="E28" s="36">
        <v>169.27722840000001</v>
      </c>
      <c r="F28" s="10">
        <f t="shared" si="1"/>
        <v>0.8045588762605913</v>
      </c>
    </row>
    <row r="29" spans="1:6" x14ac:dyDescent="0.2">
      <c r="A29" s="10" t="s">
        <v>1394</v>
      </c>
      <c r="B29" s="10" t="s">
        <v>1395</v>
      </c>
      <c r="C29" s="10" t="s">
        <v>30</v>
      </c>
      <c r="D29" s="10">
        <v>8000</v>
      </c>
      <c r="E29" s="36">
        <v>160.9344926</v>
      </c>
      <c r="F29" s="10">
        <f t="shared" si="1"/>
        <v>0.76490663122072033</v>
      </c>
    </row>
    <row r="30" spans="1:6" x14ac:dyDescent="0.2">
      <c r="A30" s="10" t="s">
        <v>1396</v>
      </c>
      <c r="B30" s="30" t="s">
        <v>1397</v>
      </c>
      <c r="C30" s="10" t="s">
        <v>30</v>
      </c>
      <c r="D30" s="10">
        <v>1400</v>
      </c>
      <c r="E30" s="36">
        <v>159.81947300000002</v>
      </c>
      <c r="F30" s="10">
        <f t="shared" si="1"/>
        <v>0.75960704707190208</v>
      </c>
    </row>
    <row r="31" spans="1:6" x14ac:dyDescent="0.2">
      <c r="A31" s="12" t="s">
        <v>105</v>
      </c>
      <c r="B31" s="10"/>
      <c r="C31" s="10"/>
      <c r="D31" s="10"/>
      <c r="E31" s="37">
        <f>SUM(E24:E30)</f>
        <v>3494.8629449999999</v>
      </c>
      <c r="F31" s="12">
        <f>SUM(F24:F30)</f>
        <v>16.610757573781143</v>
      </c>
    </row>
    <row r="32" spans="1:6" x14ac:dyDescent="0.2">
      <c r="A32" s="12"/>
      <c r="B32" s="10"/>
      <c r="C32" s="10"/>
      <c r="D32" s="10"/>
      <c r="E32" s="37"/>
      <c r="F32" s="12"/>
    </row>
    <row r="33" spans="1:11" x14ac:dyDescent="0.2">
      <c r="A33" s="62" t="s">
        <v>1398</v>
      </c>
      <c r="B33" s="30"/>
      <c r="C33" s="30"/>
      <c r="D33" s="30"/>
      <c r="E33" s="63"/>
      <c r="F33" s="63"/>
    </row>
    <row r="34" spans="1:11" x14ac:dyDescent="0.2">
      <c r="A34" s="30" t="s">
        <v>1399</v>
      </c>
      <c r="B34" s="30" t="s">
        <v>1400</v>
      </c>
      <c r="C34" s="30" t="s">
        <v>1401</v>
      </c>
      <c r="D34" s="30">
        <v>102868.481</v>
      </c>
      <c r="E34" s="61">
        <v>1740.3050249999999</v>
      </c>
      <c r="F34" s="30">
        <v>8.271507446684188</v>
      </c>
    </row>
    <row r="35" spans="1:11" x14ac:dyDescent="0.2">
      <c r="A35" s="62" t="s">
        <v>105</v>
      </c>
      <c r="B35" s="30"/>
      <c r="C35" s="30"/>
      <c r="D35" s="30"/>
      <c r="E35" s="63">
        <f>SUM(E34:E34)</f>
        <v>1740.3050249999999</v>
      </c>
      <c r="F35" s="62">
        <f>SUM(F34:F34)</f>
        <v>8.271507446684188</v>
      </c>
    </row>
    <row r="36" spans="1:11" x14ac:dyDescent="0.2">
      <c r="A36" s="10"/>
      <c r="B36" s="10"/>
      <c r="C36" s="10"/>
      <c r="D36" s="10"/>
      <c r="E36" s="36"/>
      <c r="F36" s="10"/>
    </row>
    <row r="37" spans="1:11" x14ac:dyDescent="0.2">
      <c r="A37" s="12" t="s">
        <v>105</v>
      </c>
      <c r="B37" s="10"/>
      <c r="C37" s="10"/>
      <c r="D37" s="10"/>
      <c r="E37" s="37">
        <f>E21+E31+E35</f>
        <v>20281.374976999999</v>
      </c>
      <c r="F37" s="12">
        <f>F21+F31+F35</f>
        <v>96.395483401681176</v>
      </c>
    </row>
    <row r="38" spans="1:11" x14ac:dyDescent="0.2">
      <c r="A38" s="12"/>
      <c r="B38" s="10"/>
      <c r="C38" s="10"/>
      <c r="D38" s="10"/>
      <c r="E38" s="37"/>
      <c r="F38" s="12"/>
    </row>
    <row r="39" spans="1:11" s="67" customFormat="1" x14ac:dyDescent="0.2">
      <c r="A39" s="62" t="s">
        <v>1123</v>
      </c>
      <c r="B39" s="30"/>
      <c r="C39" s="30"/>
      <c r="D39" s="30"/>
      <c r="E39" s="61"/>
      <c r="F39" s="30"/>
      <c r="H39" s="3"/>
      <c r="I39" s="2"/>
      <c r="J39" s="2"/>
      <c r="K39" s="2"/>
    </row>
    <row r="40" spans="1:11" s="67" customFormat="1" x14ac:dyDescent="0.2">
      <c r="A40" s="30" t="s">
        <v>1163</v>
      </c>
      <c r="B40" s="10" t="s">
        <v>1402</v>
      </c>
      <c r="C40" s="10" t="s">
        <v>30</v>
      </c>
      <c r="D40" s="10">
        <v>970000</v>
      </c>
      <c r="E40" s="36">
        <v>9.7000000000000003E-2</v>
      </c>
      <c r="F40" s="10">
        <f t="shared" ref="F40" si="2">E40/$E$47*100</f>
        <v>4.6103195175705835E-4</v>
      </c>
      <c r="G40" s="2"/>
      <c r="H40" s="3"/>
      <c r="I40" s="68"/>
      <c r="J40" s="2"/>
      <c r="K40" s="2"/>
    </row>
    <row r="41" spans="1:11" s="67" customFormat="1" x14ac:dyDescent="0.2">
      <c r="A41" s="62" t="s">
        <v>105</v>
      </c>
      <c r="B41" s="30"/>
      <c r="C41" s="30"/>
      <c r="D41" s="30"/>
      <c r="E41" s="63">
        <f>SUM(E40:E40)</f>
        <v>9.7000000000000003E-2</v>
      </c>
      <c r="F41" s="62">
        <f>SUM(F40:F40)</f>
        <v>4.6103195175705835E-4</v>
      </c>
      <c r="G41" s="68"/>
      <c r="H41" s="69"/>
      <c r="I41" s="68"/>
    </row>
    <row r="42" spans="1:11" x14ac:dyDescent="0.2">
      <c r="A42" s="12"/>
      <c r="B42" s="10"/>
      <c r="C42" s="10"/>
      <c r="D42" s="10"/>
      <c r="E42" s="37"/>
      <c r="F42" s="12"/>
    </row>
    <row r="43" spans="1:11" x14ac:dyDescent="0.2">
      <c r="A43" s="12" t="s">
        <v>105</v>
      </c>
      <c r="B43" s="10"/>
      <c r="C43" s="10"/>
      <c r="D43" s="10"/>
      <c r="E43" s="37">
        <f>E37+E41</f>
        <v>20281.471977000001</v>
      </c>
      <c r="F43" s="12">
        <f>F37+F41</f>
        <v>96.395944433632934</v>
      </c>
      <c r="G43" s="28"/>
      <c r="H43" s="28"/>
      <c r="I43" s="2"/>
      <c r="J43" s="2"/>
    </row>
    <row r="44" spans="1:11" x14ac:dyDescent="0.2">
      <c r="A44" s="10"/>
      <c r="B44" s="10"/>
      <c r="C44" s="10"/>
      <c r="D44" s="10"/>
      <c r="E44" s="36"/>
      <c r="F44" s="10"/>
    </row>
    <row r="45" spans="1:11" x14ac:dyDescent="0.2">
      <c r="A45" s="12" t="s">
        <v>138</v>
      </c>
      <c r="B45" s="10"/>
      <c r="C45" s="10"/>
      <c r="D45" s="10"/>
      <c r="E45" s="37">
        <v>758.28451499999937</v>
      </c>
      <c r="F45" s="12">
        <f t="shared" ref="F45" si="3">E45/$E$47*100</f>
        <v>3.604055566367053</v>
      </c>
      <c r="I45" s="2"/>
      <c r="J45" s="2"/>
    </row>
    <row r="46" spans="1:11" x14ac:dyDescent="0.2">
      <c r="A46" s="10"/>
      <c r="B46" s="10"/>
      <c r="C46" s="10"/>
      <c r="D46" s="10"/>
      <c r="E46" s="36"/>
      <c r="F46" s="10"/>
    </row>
    <row r="47" spans="1:11" x14ac:dyDescent="0.2">
      <c r="A47" s="14" t="s">
        <v>139</v>
      </c>
      <c r="B47" s="7"/>
      <c r="C47" s="7"/>
      <c r="D47" s="7"/>
      <c r="E47" s="38">
        <f>E43+E45</f>
        <v>21039.756492</v>
      </c>
      <c r="F47" s="14">
        <f>F43+F45</f>
        <v>99.999999999999986</v>
      </c>
      <c r="I47" s="2"/>
      <c r="J47" s="2"/>
    </row>
    <row r="49" spans="1:4" x14ac:dyDescent="0.2">
      <c r="A49" s="15" t="s">
        <v>142</v>
      </c>
    </row>
    <row r="50" spans="1:4" x14ac:dyDescent="0.2">
      <c r="A50" s="15" t="s">
        <v>706</v>
      </c>
    </row>
    <row r="51" spans="1:4" x14ac:dyDescent="0.2">
      <c r="A51" s="15" t="s">
        <v>144</v>
      </c>
    </row>
    <row r="52" spans="1:4" x14ac:dyDescent="0.2">
      <c r="A52" s="2" t="s">
        <v>671</v>
      </c>
      <c r="B52" s="16">
        <v>127.6476</v>
      </c>
    </row>
    <row r="53" spans="1:4" x14ac:dyDescent="0.2">
      <c r="A53" s="2" t="s">
        <v>672</v>
      </c>
      <c r="B53" s="16">
        <v>124.2495</v>
      </c>
    </row>
    <row r="54" spans="1:4" x14ac:dyDescent="0.2">
      <c r="A54" s="2" t="s">
        <v>643</v>
      </c>
      <c r="B54" s="16">
        <v>23.5212</v>
      </c>
    </row>
    <row r="55" spans="1:4" x14ac:dyDescent="0.2">
      <c r="A55" s="2" t="s">
        <v>644</v>
      </c>
      <c r="B55" s="16">
        <v>24.171600000000002</v>
      </c>
    </row>
    <row r="57" spans="1:4" x14ac:dyDescent="0.2">
      <c r="A57" s="15" t="s">
        <v>696</v>
      </c>
    </row>
    <row r="58" spans="1:4" x14ac:dyDescent="0.2">
      <c r="A58" s="2" t="s">
        <v>672</v>
      </c>
      <c r="B58" s="16">
        <v>151.04130000000001</v>
      </c>
    </row>
    <row r="59" spans="1:4" x14ac:dyDescent="0.2">
      <c r="A59" s="2" t="s">
        <v>644</v>
      </c>
      <c r="B59" s="16">
        <v>27.027899999999999</v>
      </c>
    </row>
    <row r="60" spans="1:4" x14ac:dyDescent="0.2">
      <c r="A60" s="2" t="s">
        <v>671</v>
      </c>
      <c r="B60" s="16">
        <v>155.67349999999999</v>
      </c>
    </row>
    <row r="61" spans="1:4" x14ac:dyDescent="0.2">
      <c r="A61" s="2" t="s">
        <v>643</v>
      </c>
      <c r="B61" s="16">
        <v>26.161899999999999</v>
      </c>
    </row>
    <row r="63" spans="1:4" x14ac:dyDescent="0.2">
      <c r="A63" s="15" t="s">
        <v>651</v>
      </c>
      <c r="B63" s="47"/>
    </row>
    <row r="64" spans="1:4" x14ac:dyDescent="0.2">
      <c r="A64" s="19" t="s">
        <v>628</v>
      </c>
      <c r="B64" s="20"/>
      <c r="C64" s="32" t="s">
        <v>629</v>
      </c>
      <c r="D64" s="33"/>
    </row>
    <row r="65" spans="1:4" x14ac:dyDescent="0.2">
      <c r="A65" s="34"/>
      <c r="B65" s="35"/>
      <c r="C65" s="21" t="s">
        <v>630</v>
      </c>
      <c r="D65" s="21" t="s">
        <v>631</v>
      </c>
    </row>
    <row r="66" spans="1:4" x14ac:dyDescent="0.2">
      <c r="A66" s="22" t="s">
        <v>643</v>
      </c>
      <c r="B66" s="23"/>
      <c r="C66" s="24">
        <v>2</v>
      </c>
      <c r="D66" s="24">
        <v>2</v>
      </c>
    </row>
    <row r="67" spans="1:4" x14ac:dyDescent="0.2">
      <c r="A67" s="22" t="s">
        <v>644</v>
      </c>
      <c r="B67" s="23"/>
      <c r="C67" s="24">
        <v>2</v>
      </c>
      <c r="D67" s="24">
        <v>2</v>
      </c>
    </row>
    <row r="69" spans="1:4" x14ac:dyDescent="0.2">
      <c r="A69" s="15" t="s">
        <v>670</v>
      </c>
      <c r="B69" s="27">
        <v>0.21545330498033793</v>
      </c>
    </row>
  </sheetData>
  <mergeCells count="3">
    <mergeCell ref="A1:E1"/>
    <mergeCell ref="C64:D64"/>
    <mergeCell ref="A65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37.5703125" style="2" customWidth="1"/>
    <col min="3" max="3" width="24" style="2" customWidth="1"/>
    <col min="4" max="4" width="10.5703125" style="2" customWidth="1"/>
    <col min="5" max="5" width="24" style="2" customWidth="1"/>
    <col min="6" max="6" width="14.140625" style="2" customWidth="1"/>
    <col min="7" max="7" width="10" style="3" customWidth="1"/>
    <col min="8" max="16384" width="9.140625" style="3"/>
  </cols>
  <sheetData>
    <row r="1" spans="1:6" x14ac:dyDescent="0.2">
      <c r="A1" s="40" t="s">
        <v>1403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2" t="s">
        <v>6</v>
      </c>
      <c r="B5" s="10"/>
      <c r="C5" s="10"/>
      <c r="D5" s="10"/>
      <c r="E5" s="10"/>
      <c r="F5" s="10"/>
    </row>
    <row r="6" spans="1:6" x14ac:dyDescent="0.2">
      <c r="A6" s="12" t="s">
        <v>7</v>
      </c>
      <c r="B6" s="10"/>
      <c r="C6" s="10"/>
      <c r="D6" s="10"/>
      <c r="E6" s="10"/>
      <c r="F6" s="10"/>
    </row>
    <row r="7" spans="1:6" x14ac:dyDescent="0.2">
      <c r="A7" s="12"/>
      <c r="B7" s="10"/>
      <c r="C7" s="10"/>
      <c r="D7" s="10"/>
      <c r="E7" s="10"/>
      <c r="F7" s="10"/>
    </row>
    <row r="8" spans="1:6" x14ac:dyDescent="0.2">
      <c r="A8" s="10" t="s">
        <v>11</v>
      </c>
      <c r="B8" s="10" t="s">
        <v>12</v>
      </c>
      <c r="C8" s="10" t="s">
        <v>10</v>
      </c>
      <c r="D8" s="10">
        <v>301393</v>
      </c>
      <c r="E8" s="10">
        <v>5859.9840990000002</v>
      </c>
      <c r="F8" s="10">
        <v>8.9259162262977991</v>
      </c>
    </row>
    <row r="9" spans="1:6" x14ac:dyDescent="0.2">
      <c r="A9" s="10" t="s">
        <v>13</v>
      </c>
      <c r="B9" s="10" t="s">
        <v>14</v>
      </c>
      <c r="C9" s="10" t="s">
        <v>10</v>
      </c>
      <c r="D9" s="10">
        <v>674136</v>
      </c>
      <c r="E9" s="10">
        <v>3487.3055279999999</v>
      </c>
      <c r="F9" s="10">
        <v>5.3118569048242072</v>
      </c>
    </row>
    <row r="10" spans="1:6" x14ac:dyDescent="0.2">
      <c r="A10" s="10" t="s">
        <v>15</v>
      </c>
      <c r="B10" s="10" t="s">
        <v>16</v>
      </c>
      <c r="C10" s="10" t="s">
        <v>17</v>
      </c>
      <c r="D10" s="10">
        <v>343240</v>
      </c>
      <c r="E10" s="10">
        <v>2997.5149200000001</v>
      </c>
      <c r="F10" s="10">
        <v>4.5658088163692385</v>
      </c>
    </row>
    <row r="11" spans="1:6" x14ac:dyDescent="0.2">
      <c r="A11" s="10" t="s">
        <v>28</v>
      </c>
      <c r="B11" s="10" t="s">
        <v>29</v>
      </c>
      <c r="C11" s="10" t="s">
        <v>30</v>
      </c>
      <c r="D11" s="10">
        <v>230246</v>
      </c>
      <c r="E11" s="10">
        <v>2761.8007699999998</v>
      </c>
      <c r="F11" s="10">
        <v>4.206769487813375</v>
      </c>
    </row>
    <row r="12" spans="1:6" x14ac:dyDescent="0.2">
      <c r="A12" s="10" t="s">
        <v>8</v>
      </c>
      <c r="B12" s="10" t="s">
        <v>9</v>
      </c>
      <c r="C12" s="10" t="s">
        <v>10</v>
      </c>
      <c r="D12" s="10">
        <v>197693</v>
      </c>
      <c r="E12" s="10">
        <v>2394.2599230000001</v>
      </c>
      <c r="F12" s="10">
        <v>3.6469319942911027</v>
      </c>
    </row>
    <row r="13" spans="1:6" x14ac:dyDescent="0.2">
      <c r="A13" s="10" t="s">
        <v>1243</v>
      </c>
      <c r="B13" s="10" t="s">
        <v>1244</v>
      </c>
      <c r="C13" s="10" t="s">
        <v>70</v>
      </c>
      <c r="D13" s="10">
        <v>841782</v>
      </c>
      <c r="E13" s="10">
        <v>2392.7653350000001</v>
      </c>
      <c r="F13" s="10">
        <v>3.6446554407961691</v>
      </c>
    </row>
    <row r="14" spans="1:6" x14ac:dyDescent="0.2">
      <c r="A14" s="10" t="s">
        <v>418</v>
      </c>
      <c r="B14" s="10" t="s">
        <v>419</v>
      </c>
      <c r="C14" s="10" t="s">
        <v>10</v>
      </c>
      <c r="D14" s="10">
        <v>802962</v>
      </c>
      <c r="E14" s="10">
        <v>2282.018004</v>
      </c>
      <c r="F14" s="10">
        <v>3.4759653245617645</v>
      </c>
    </row>
    <row r="15" spans="1:6" x14ac:dyDescent="0.2">
      <c r="A15" s="10" t="s">
        <v>20</v>
      </c>
      <c r="B15" s="10" t="s">
        <v>21</v>
      </c>
      <c r="C15" s="10" t="s">
        <v>22</v>
      </c>
      <c r="D15" s="10">
        <v>203574</v>
      </c>
      <c r="E15" s="10">
        <v>2226.4888380000002</v>
      </c>
      <c r="F15" s="10">
        <v>3.3913834083895407</v>
      </c>
    </row>
    <row r="16" spans="1:6" x14ac:dyDescent="0.2">
      <c r="A16" s="10" t="s">
        <v>26</v>
      </c>
      <c r="B16" s="10" t="s">
        <v>27</v>
      </c>
      <c r="C16" s="10" t="s">
        <v>10</v>
      </c>
      <c r="D16" s="10">
        <v>902639</v>
      </c>
      <c r="E16" s="10">
        <v>2224.102496</v>
      </c>
      <c r="F16" s="10">
        <v>3.3877485369599523</v>
      </c>
    </row>
    <row r="17" spans="1:6" x14ac:dyDescent="0.2">
      <c r="A17" s="10" t="s">
        <v>53</v>
      </c>
      <c r="B17" s="10" t="s">
        <v>54</v>
      </c>
      <c r="C17" s="10" t="s">
        <v>10</v>
      </c>
      <c r="D17" s="10">
        <v>581101</v>
      </c>
      <c r="E17" s="10">
        <v>2103.5856199999998</v>
      </c>
      <c r="F17" s="10">
        <v>3.2041774690427731</v>
      </c>
    </row>
    <row r="18" spans="1:6" x14ac:dyDescent="0.2">
      <c r="A18" s="10" t="s">
        <v>45</v>
      </c>
      <c r="B18" s="10" t="s">
        <v>1129</v>
      </c>
      <c r="C18" s="10" t="s">
        <v>46</v>
      </c>
      <c r="D18" s="10">
        <v>98278</v>
      </c>
      <c r="E18" s="10">
        <v>2073.5183830000001</v>
      </c>
      <c r="F18" s="10">
        <v>3.1583791129236776</v>
      </c>
    </row>
    <row r="19" spans="1:6" x14ac:dyDescent="0.2">
      <c r="A19" s="10" t="s">
        <v>1146</v>
      </c>
      <c r="B19" s="10" t="s">
        <v>1147</v>
      </c>
      <c r="C19" s="10" t="s">
        <v>98</v>
      </c>
      <c r="D19" s="10">
        <v>1247117</v>
      </c>
      <c r="E19" s="10">
        <v>1928.042882</v>
      </c>
      <c r="F19" s="10">
        <v>2.9367911166138767</v>
      </c>
    </row>
    <row r="20" spans="1:6" x14ac:dyDescent="0.2">
      <c r="A20" s="10" t="s">
        <v>81</v>
      </c>
      <c r="B20" s="10" t="s">
        <v>1136</v>
      </c>
      <c r="C20" s="10" t="s">
        <v>32</v>
      </c>
      <c r="D20" s="10">
        <v>454688</v>
      </c>
      <c r="E20" s="10">
        <v>1761.233968</v>
      </c>
      <c r="F20" s="10">
        <v>2.6827081076825388</v>
      </c>
    </row>
    <row r="21" spans="1:6" x14ac:dyDescent="0.2">
      <c r="A21" s="10" t="s">
        <v>52</v>
      </c>
      <c r="B21" s="10" t="s">
        <v>1139</v>
      </c>
      <c r="C21" s="10" t="s">
        <v>32</v>
      </c>
      <c r="D21" s="10">
        <v>551423</v>
      </c>
      <c r="E21" s="10">
        <v>1679.0830350000001</v>
      </c>
      <c r="F21" s="10">
        <v>2.5575759685022752</v>
      </c>
    </row>
    <row r="22" spans="1:6" x14ac:dyDescent="0.2">
      <c r="A22" s="10" t="s">
        <v>38</v>
      </c>
      <c r="B22" s="10" t="s">
        <v>39</v>
      </c>
      <c r="C22" s="10" t="s">
        <v>17</v>
      </c>
      <c r="D22" s="10">
        <v>484457</v>
      </c>
      <c r="E22" s="10">
        <v>1649.0916279999999</v>
      </c>
      <c r="F22" s="10">
        <v>2.5118931164896754</v>
      </c>
    </row>
    <row r="23" spans="1:6" x14ac:dyDescent="0.2">
      <c r="A23" s="10" t="s">
        <v>1363</v>
      </c>
      <c r="B23" s="10" t="s">
        <v>1364</v>
      </c>
      <c r="C23" s="10" t="s">
        <v>70</v>
      </c>
      <c r="D23" s="10">
        <v>116490</v>
      </c>
      <c r="E23" s="10">
        <v>1631.90841</v>
      </c>
      <c r="F23" s="10">
        <v>2.4857196727097874</v>
      </c>
    </row>
    <row r="24" spans="1:6" x14ac:dyDescent="0.2">
      <c r="A24" s="10" t="s">
        <v>1142</v>
      </c>
      <c r="B24" s="10" t="s">
        <v>1143</v>
      </c>
      <c r="C24" s="10" t="s">
        <v>98</v>
      </c>
      <c r="D24" s="10">
        <v>248911</v>
      </c>
      <c r="E24" s="10">
        <v>1604.6047615</v>
      </c>
      <c r="F24" s="10">
        <v>2.4441308091453164</v>
      </c>
    </row>
    <row r="25" spans="1:6" x14ac:dyDescent="0.2">
      <c r="A25" s="10" t="s">
        <v>82</v>
      </c>
      <c r="B25" s="10" t="s">
        <v>83</v>
      </c>
      <c r="C25" s="10" t="s">
        <v>46</v>
      </c>
      <c r="D25" s="10">
        <v>387005</v>
      </c>
      <c r="E25" s="10">
        <v>1595.8151175</v>
      </c>
      <c r="F25" s="10">
        <v>2.4307424407338103</v>
      </c>
    </row>
    <row r="26" spans="1:6" x14ac:dyDescent="0.2">
      <c r="A26" s="10" t="s">
        <v>1338</v>
      </c>
      <c r="B26" s="10" t="s">
        <v>1339</v>
      </c>
      <c r="C26" s="10" t="s">
        <v>30</v>
      </c>
      <c r="D26" s="10">
        <v>126574</v>
      </c>
      <c r="E26" s="10">
        <v>1570.5934789999999</v>
      </c>
      <c r="F26" s="10">
        <v>2.3923248906965355</v>
      </c>
    </row>
    <row r="27" spans="1:6" x14ac:dyDescent="0.2">
      <c r="A27" s="10" t="s">
        <v>1272</v>
      </c>
      <c r="B27" s="10" t="s">
        <v>1273</v>
      </c>
      <c r="C27" s="10" t="s">
        <v>35</v>
      </c>
      <c r="D27" s="10">
        <v>2253145</v>
      </c>
      <c r="E27" s="10">
        <v>1558.0497674999999</v>
      </c>
      <c r="F27" s="10">
        <v>2.373218334070391</v>
      </c>
    </row>
    <row r="28" spans="1:6" x14ac:dyDescent="0.2">
      <c r="A28" s="10" t="s">
        <v>90</v>
      </c>
      <c r="B28" s="10" t="s">
        <v>91</v>
      </c>
      <c r="C28" s="10" t="s">
        <v>37</v>
      </c>
      <c r="D28" s="10">
        <v>115000</v>
      </c>
      <c r="E28" s="10">
        <v>1381.9549999999999</v>
      </c>
      <c r="F28" s="10">
        <v>2.1049911313954528</v>
      </c>
    </row>
    <row r="29" spans="1:6" x14ac:dyDescent="0.2">
      <c r="A29" s="10" t="s">
        <v>1174</v>
      </c>
      <c r="B29" s="10" t="s">
        <v>1175</v>
      </c>
      <c r="C29" s="10" t="s">
        <v>22</v>
      </c>
      <c r="D29" s="10">
        <v>136430</v>
      </c>
      <c r="E29" s="10">
        <v>1364.57286</v>
      </c>
      <c r="F29" s="10">
        <v>2.0785146900173515</v>
      </c>
    </row>
    <row r="30" spans="1:6" x14ac:dyDescent="0.2">
      <c r="A30" s="10" t="s">
        <v>74</v>
      </c>
      <c r="B30" s="10" t="s">
        <v>75</v>
      </c>
      <c r="C30" s="10" t="s">
        <v>17</v>
      </c>
      <c r="D30" s="10">
        <v>45848</v>
      </c>
      <c r="E30" s="10">
        <v>1353.708048</v>
      </c>
      <c r="F30" s="10">
        <v>2.0619654297995593</v>
      </c>
    </row>
    <row r="31" spans="1:6" x14ac:dyDescent="0.2">
      <c r="A31" s="10" t="s">
        <v>1336</v>
      </c>
      <c r="B31" s="10" t="s">
        <v>1337</v>
      </c>
      <c r="C31" s="10" t="s">
        <v>19</v>
      </c>
      <c r="D31" s="10">
        <v>125807</v>
      </c>
      <c r="E31" s="10">
        <v>1333.8687175</v>
      </c>
      <c r="F31" s="10">
        <v>2.0317462006963516</v>
      </c>
    </row>
    <row r="32" spans="1:6" x14ac:dyDescent="0.2">
      <c r="A32" s="10" t="s">
        <v>1404</v>
      </c>
      <c r="B32" s="10" t="s">
        <v>1405</v>
      </c>
      <c r="C32" s="10" t="s">
        <v>98</v>
      </c>
      <c r="D32" s="10">
        <v>50800</v>
      </c>
      <c r="E32" s="10">
        <v>1326.1594</v>
      </c>
      <c r="F32" s="10">
        <v>2.0200033834797191</v>
      </c>
    </row>
    <row r="33" spans="1:6" x14ac:dyDescent="0.2">
      <c r="A33" s="10" t="s">
        <v>1359</v>
      </c>
      <c r="B33" s="10" t="s">
        <v>1360</v>
      </c>
      <c r="C33" s="10" t="s">
        <v>37</v>
      </c>
      <c r="D33" s="10">
        <v>21600</v>
      </c>
      <c r="E33" s="10">
        <v>1317.7836</v>
      </c>
      <c r="F33" s="10">
        <v>2.0072453814330951</v>
      </c>
    </row>
    <row r="34" spans="1:6" x14ac:dyDescent="0.2">
      <c r="A34" s="10" t="s">
        <v>31</v>
      </c>
      <c r="B34" s="10" t="s">
        <v>1127</v>
      </c>
      <c r="C34" s="10" t="s">
        <v>32</v>
      </c>
      <c r="D34" s="10">
        <v>772456</v>
      </c>
      <c r="E34" s="10">
        <v>1253.6960879999999</v>
      </c>
      <c r="F34" s="10">
        <v>1.9096274095069472</v>
      </c>
    </row>
    <row r="35" spans="1:6" x14ac:dyDescent="0.2">
      <c r="A35" s="10" t="s">
        <v>1152</v>
      </c>
      <c r="B35" s="10" t="s">
        <v>1153</v>
      </c>
      <c r="C35" s="10" t="s">
        <v>30</v>
      </c>
      <c r="D35" s="10">
        <v>117474</v>
      </c>
      <c r="E35" s="10">
        <v>1236.707535</v>
      </c>
      <c r="F35" s="10">
        <v>1.8837504790712662</v>
      </c>
    </row>
    <row r="36" spans="1:6" x14ac:dyDescent="0.2">
      <c r="A36" s="10" t="s">
        <v>1228</v>
      </c>
      <c r="B36" s="10" t="s">
        <v>1229</v>
      </c>
      <c r="C36" s="10" t="s">
        <v>1211</v>
      </c>
      <c r="D36" s="10">
        <v>211196</v>
      </c>
      <c r="E36" s="10">
        <v>1161.7891959999999</v>
      </c>
      <c r="F36" s="10">
        <v>1.7696350128123226</v>
      </c>
    </row>
    <row r="37" spans="1:6" x14ac:dyDescent="0.2">
      <c r="A37" s="10" t="s">
        <v>420</v>
      </c>
      <c r="B37" s="10" t="s">
        <v>421</v>
      </c>
      <c r="C37" s="10" t="s">
        <v>1199</v>
      </c>
      <c r="D37" s="10">
        <v>395918</v>
      </c>
      <c r="E37" s="10">
        <v>1128.3662999999999</v>
      </c>
      <c r="F37" s="10">
        <v>1.7187253235203033</v>
      </c>
    </row>
    <row r="38" spans="1:6" x14ac:dyDescent="0.2">
      <c r="A38" s="10" t="s">
        <v>68</v>
      </c>
      <c r="B38" s="10" t="s">
        <v>69</v>
      </c>
      <c r="C38" s="10" t="s">
        <v>70</v>
      </c>
      <c r="D38" s="10">
        <v>172984</v>
      </c>
      <c r="E38" s="10">
        <v>1111.4222</v>
      </c>
      <c r="F38" s="10">
        <v>1.692916103806581</v>
      </c>
    </row>
    <row r="39" spans="1:6" x14ac:dyDescent="0.2">
      <c r="A39" s="10" t="s">
        <v>65</v>
      </c>
      <c r="B39" s="10" t="s">
        <v>66</v>
      </c>
      <c r="C39" s="10" t="s">
        <v>67</v>
      </c>
      <c r="D39" s="10">
        <v>639433</v>
      </c>
      <c r="E39" s="10">
        <v>938.36792749999995</v>
      </c>
      <c r="F39" s="10">
        <v>1.4293201771211301</v>
      </c>
    </row>
    <row r="40" spans="1:6" x14ac:dyDescent="0.2">
      <c r="A40" s="10" t="s">
        <v>1369</v>
      </c>
      <c r="B40" s="10" t="s">
        <v>1370</v>
      </c>
      <c r="C40" s="10" t="s">
        <v>98</v>
      </c>
      <c r="D40" s="10">
        <v>491559</v>
      </c>
      <c r="E40" s="10">
        <v>724.80374549999999</v>
      </c>
      <c r="F40" s="10">
        <v>1.1040196361529189</v>
      </c>
    </row>
    <row r="41" spans="1:6" x14ac:dyDescent="0.2">
      <c r="A41" s="10" t="s">
        <v>1156</v>
      </c>
      <c r="B41" s="10" t="s">
        <v>1157</v>
      </c>
      <c r="C41" s="10" t="s">
        <v>73</v>
      </c>
      <c r="D41" s="10">
        <v>163212</v>
      </c>
      <c r="E41" s="10">
        <v>691.36603200000002</v>
      </c>
      <c r="F41" s="10">
        <v>1.0530873768741131</v>
      </c>
    </row>
    <row r="42" spans="1:6" ht="22.5" x14ac:dyDescent="0.2">
      <c r="A42" s="10" t="s">
        <v>1406</v>
      </c>
      <c r="B42" s="10" t="s">
        <v>1407</v>
      </c>
      <c r="C42" s="58" t="s">
        <v>717</v>
      </c>
      <c r="D42" s="10">
        <v>355016</v>
      </c>
      <c r="E42" s="10">
        <v>625.183176</v>
      </c>
      <c r="F42" s="10">
        <v>0.95227778109825756</v>
      </c>
    </row>
    <row r="43" spans="1:6" x14ac:dyDescent="0.2">
      <c r="A43" s="10" t="s">
        <v>1408</v>
      </c>
      <c r="B43" s="10" t="s">
        <v>1409</v>
      </c>
      <c r="C43" s="10" t="s">
        <v>103</v>
      </c>
      <c r="D43" s="10">
        <v>480358</v>
      </c>
      <c r="E43" s="10">
        <v>623.02432599999997</v>
      </c>
      <c r="F43" s="10">
        <v>0.94898942503455574</v>
      </c>
    </row>
    <row r="44" spans="1:6" x14ac:dyDescent="0.2">
      <c r="A44" s="12" t="s">
        <v>105</v>
      </c>
      <c r="B44" s="10"/>
      <c r="C44" s="10"/>
      <c r="D44" s="10"/>
      <c r="E44" s="12">
        <f>SUM(E8:E43)</f>
        <v>63354.541116000015</v>
      </c>
      <c r="F44" s="12">
        <f>SUM(F8:F43)</f>
        <v>96.501512120733722</v>
      </c>
    </row>
    <row r="45" spans="1:6" x14ac:dyDescent="0.2">
      <c r="A45" s="10"/>
      <c r="B45" s="10"/>
      <c r="C45" s="10"/>
      <c r="D45" s="10"/>
      <c r="E45" s="10"/>
      <c r="F45" s="10"/>
    </row>
    <row r="46" spans="1:6" x14ac:dyDescent="0.2">
      <c r="A46" s="12" t="s">
        <v>1123</v>
      </c>
      <c r="B46" s="10"/>
      <c r="C46" s="10"/>
      <c r="D46" s="10"/>
      <c r="E46" s="10"/>
      <c r="F46" s="10"/>
    </row>
    <row r="47" spans="1:6" x14ac:dyDescent="0.2">
      <c r="A47" s="10" t="s">
        <v>1163</v>
      </c>
      <c r="B47" s="10" t="s">
        <v>1402</v>
      </c>
      <c r="C47" s="10" t="s">
        <v>30</v>
      </c>
      <c r="D47" s="10">
        <v>489000</v>
      </c>
      <c r="E47" s="10">
        <v>4.8899999999999999E-2</v>
      </c>
      <c r="F47" s="10">
        <v>7.4484383590809887E-5</v>
      </c>
    </row>
    <row r="48" spans="1:6" x14ac:dyDescent="0.2">
      <c r="A48" s="10" t="s">
        <v>1163</v>
      </c>
      <c r="B48" s="10" t="s">
        <v>1164</v>
      </c>
      <c r="C48" s="10" t="s">
        <v>98</v>
      </c>
      <c r="D48" s="10">
        <v>98000</v>
      </c>
      <c r="E48" s="10">
        <v>9.7999999999999997E-3</v>
      </c>
      <c r="F48" s="10">
        <v>1.4927340678730814E-5</v>
      </c>
    </row>
    <row r="49" spans="1:10" x14ac:dyDescent="0.2">
      <c r="A49" s="10" t="s">
        <v>1161</v>
      </c>
      <c r="B49" s="10" t="s">
        <v>1162</v>
      </c>
      <c r="C49" s="10" t="s">
        <v>98</v>
      </c>
      <c r="D49" s="10">
        <v>44170</v>
      </c>
      <c r="E49" s="10">
        <v>4.4169999999999999E-3</v>
      </c>
      <c r="F49" s="10">
        <v>6.7279656916279597E-6</v>
      </c>
    </row>
    <row r="50" spans="1:10" x14ac:dyDescent="0.2">
      <c r="A50" s="10" t="s">
        <v>1163</v>
      </c>
      <c r="B50" s="10" t="s">
        <v>1410</v>
      </c>
      <c r="C50" s="10" t="s">
        <v>30</v>
      </c>
      <c r="D50" s="10">
        <v>23815</v>
      </c>
      <c r="E50" s="10">
        <v>2.3814999999999999E-3</v>
      </c>
      <c r="F50" s="10">
        <v>3.627496104734432E-6</v>
      </c>
    </row>
    <row r="51" spans="1:10" x14ac:dyDescent="0.2">
      <c r="A51" s="12" t="s">
        <v>105</v>
      </c>
      <c r="B51" s="10"/>
      <c r="C51" s="10"/>
      <c r="D51" s="10"/>
      <c r="E51" s="12">
        <f>SUM(E47:E50)</f>
        <v>6.5498500000000001E-2</v>
      </c>
      <c r="F51" s="12">
        <f>SUM(F47:F50)</f>
        <v>9.9767186065903091E-5</v>
      </c>
      <c r="G51" s="2"/>
    </row>
    <row r="52" spans="1:10" x14ac:dyDescent="0.2">
      <c r="A52" s="10"/>
      <c r="B52" s="10"/>
      <c r="C52" s="10"/>
      <c r="D52" s="10"/>
      <c r="E52" s="10"/>
      <c r="F52" s="10"/>
    </row>
    <row r="53" spans="1:10" x14ac:dyDescent="0.2">
      <c r="A53" s="12" t="s">
        <v>105</v>
      </c>
      <c r="B53" s="10"/>
      <c r="C53" s="10"/>
      <c r="D53" s="10"/>
      <c r="E53" s="12">
        <v>63354.606614500015</v>
      </c>
      <c r="F53" s="12">
        <v>96.501611887919779</v>
      </c>
      <c r="I53" s="2"/>
      <c r="J53" s="2"/>
    </row>
    <row r="54" spans="1:10" x14ac:dyDescent="0.2">
      <c r="A54" s="10"/>
      <c r="B54" s="10"/>
      <c r="C54" s="10"/>
      <c r="D54" s="10"/>
      <c r="E54" s="10"/>
      <c r="F54" s="10"/>
    </row>
    <row r="55" spans="1:10" x14ac:dyDescent="0.2">
      <c r="A55" s="12" t="s">
        <v>138</v>
      </c>
      <c r="B55" s="10"/>
      <c r="C55" s="10"/>
      <c r="D55" s="10"/>
      <c r="E55" s="12">
        <v>2296.7388657000001</v>
      </c>
      <c r="F55" s="12">
        <v>3.5</v>
      </c>
      <c r="I55" s="2"/>
      <c r="J55" s="2"/>
    </row>
    <row r="56" spans="1:10" x14ac:dyDescent="0.2">
      <c r="A56" s="10"/>
      <c r="B56" s="10"/>
      <c r="C56" s="10"/>
      <c r="D56" s="10"/>
      <c r="E56" s="10"/>
      <c r="F56" s="10"/>
    </row>
    <row r="57" spans="1:10" x14ac:dyDescent="0.2">
      <c r="A57" s="14" t="s">
        <v>139</v>
      </c>
      <c r="B57" s="7"/>
      <c r="C57" s="7"/>
      <c r="D57" s="7"/>
      <c r="E57" s="14">
        <v>65651.34548020002</v>
      </c>
      <c r="F57" s="14">
        <f xml:space="preserve"> ROUND(SUM(F53:F56),2)</f>
        <v>100</v>
      </c>
      <c r="I57" s="2"/>
      <c r="J57" s="2"/>
    </row>
    <row r="59" spans="1:10" x14ac:dyDescent="0.2">
      <c r="A59" s="15" t="s">
        <v>142</v>
      </c>
    </row>
    <row r="60" spans="1:10" x14ac:dyDescent="0.2">
      <c r="A60" s="15" t="s">
        <v>706</v>
      </c>
    </row>
    <row r="61" spans="1:10" x14ac:dyDescent="0.2">
      <c r="A61" s="15" t="s">
        <v>144</v>
      </c>
    </row>
    <row r="62" spans="1:10" x14ac:dyDescent="0.2">
      <c r="A62" s="2" t="s">
        <v>643</v>
      </c>
      <c r="B62" s="16">
        <v>22.2821</v>
      </c>
    </row>
    <row r="63" spans="1:10" x14ac:dyDescent="0.2">
      <c r="A63" s="2" t="s">
        <v>671</v>
      </c>
      <c r="B63" s="16">
        <v>75.773600000000002</v>
      </c>
    </row>
    <row r="64" spans="1:10" x14ac:dyDescent="0.2">
      <c r="A64" s="2" t="s">
        <v>672</v>
      </c>
      <c r="B64" s="16">
        <v>73.521699999999996</v>
      </c>
    </row>
    <row r="65" spans="1:4" x14ac:dyDescent="0.2">
      <c r="A65" s="2" t="s">
        <v>644</v>
      </c>
      <c r="B65" s="16">
        <v>23.045200000000001</v>
      </c>
    </row>
    <row r="67" spans="1:4" x14ac:dyDescent="0.2">
      <c r="A67" s="15" t="s">
        <v>696</v>
      </c>
    </row>
    <row r="68" spans="1:4" x14ac:dyDescent="0.2">
      <c r="A68" s="2" t="s">
        <v>672</v>
      </c>
      <c r="B68" s="16">
        <v>75.174300000000002</v>
      </c>
    </row>
    <row r="69" spans="1:4" x14ac:dyDescent="0.2">
      <c r="A69" s="2" t="s">
        <v>643</v>
      </c>
      <c r="B69" s="16">
        <v>21.026800000000001</v>
      </c>
    </row>
    <row r="70" spans="1:4" x14ac:dyDescent="0.2">
      <c r="A70" s="2" t="s">
        <v>644</v>
      </c>
      <c r="B70" s="16">
        <v>21.893799999999999</v>
      </c>
    </row>
    <row r="71" spans="1:4" x14ac:dyDescent="0.2">
      <c r="A71" s="2" t="s">
        <v>671</v>
      </c>
      <c r="B71" s="16">
        <v>77.790499999999994</v>
      </c>
    </row>
    <row r="73" spans="1:4" x14ac:dyDescent="0.2">
      <c r="A73" s="15" t="s">
        <v>651</v>
      </c>
      <c r="B73" s="47"/>
    </row>
    <row r="74" spans="1:4" x14ac:dyDescent="0.2">
      <c r="A74" s="19" t="s">
        <v>628</v>
      </c>
      <c r="B74" s="20"/>
      <c r="C74" s="32" t="s">
        <v>629</v>
      </c>
      <c r="D74" s="33"/>
    </row>
    <row r="75" spans="1:4" x14ac:dyDescent="0.2">
      <c r="A75" s="34"/>
      <c r="B75" s="35"/>
      <c r="C75" s="21" t="s">
        <v>630</v>
      </c>
      <c r="D75" s="21" t="s">
        <v>631</v>
      </c>
    </row>
    <row r="76" spans="1:4" x14ac:dyDescent="0.2">
      <c r="A76" s="22" t="s">
        <v>643</v>
      </c>
      <c r="B76" s="23"/>
      <c r="C76" s="24">
        <v>1.75</v>
      </c>
      <c r="D76" s="24">
        <v>1.75</v>
      </c>
    </row>
    <row r="77" spans="1:4" x14ac:dyDescent="0.2">
      <c r="A77" s="22" t="s">
        <v>644</v>
      </c>
      <c r="B77" s="23"/>
      <c r="C77" s="24">
        <v>1.75</v>
      </c>
      <c r="D77" s="24">
        <v>1.75</v>
      </c>
    </row>
    <row r="79" spans="1:4" x14ac:dyDescent="0.2">
      <c r="A79" s="15" t="s">
        <v>670</v>
      </c>
      <c r="B79" s="27">
        <v>0.1916339735775113</v>
      </c>
    </row>
  </sheetData>
  <mergeCells count="3">
    <mergeCell ref="A1:E1"/>
    <mergeCell ref="C74:D74"/>
    <mergeCell ref="A75:B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44.5703125" style="2" customWidth="1"/>
    <col min="3" max="3" width="20" style="2" customWidth="1"/>
    <col min="4" max="4" width="11.140625" style="2" customWidth="1"/>
    <col min="5" max="5" width="24" style="28" customWidth="1"/>
    <col min="6" max="6" width="14.140625" style="2" customWidth="1"/>
    <col min="7" max="7" width="10" style="3" customWidth="1"/>
    <col min="8" max="8" width="9.140625" style="3"/>
    <col min="9" max="9" width="10" style="3" customWidth="1"/>
    <col min="10" max="16384" width="9.140625" style="3"/>
  </cols>
  <sheetData>
    <row r="1" spans="1:6" x14ac:dyDescent="0.2">
      <c r="A1" s="40" t="s">
        <v>1411</v>
      </c>
      <c r="B1" s="40"/>
      <c r="C1" s="40"/>
      <c r="D1" s="40"/>
      <c r="E1" s="40"/>
    </row>
    <row r="2" spans="1:6" x14ac:dyDescent="0.2">
      <c r="D2" s="7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71" t="s">
        <v>3</v>
      </c>
      <c r="E3" s="42" t="s">
        <v>4</v>
      </c>
      <c r="F3" s="5" t="s">
        <v>5</v>
      </c>
    </row>
    <row r="4" spans="1:6" x14ac:dyDescent="0.2">
      <c r="A4" s="7"/>
      <c r="B4" s="7"/>
      <c r="C4" s="7"/>
      <c r="D4" s="72"/>
      <c r="E4" s="44"/>
      <c r="F4" s="7"/>
    </row>
    <row r="5" spans="1:6" x14ac:dyDescent="0.2">
      <c r="A5" s="12" t="s">
        <v>6</v>
      </c>
      <c r="B5" s="10"/>
      <c r="C5" s="10"/>
      <c r="D5" s="73"/>
      <c r="E5" s="36"/>
      <c r="F5" s="10"/>
    </row>
    <row r="6" spans="1:6" x14ac:dyDescent="0.2">
      <c r="A6" s="12" t="s">
        <v>7</v>
      </c>
      <c r="B6" s="10"/>
      <c r="C6" s="10"/>
      <c r="D6" s="73"/>
      <c r="E6" s="36"/>
      <c r="F6" s="10"/>
    </row>
    <row r="7" spans="1:6" x14ac:dyDescent="0.2">
      <c r="A7" s="12"/>
      <c r="B7" s="10"/>
      <c r="C7" s="10"/>
      <c r="D7" s="73"/>
      <c r="E7" s="36"/>
      <c r="F7" s="10"/>
    </row>
    <row r="8" spans="1:6" x14ac:dyDescent="0.2">
      <c r="A8" s="10" t="s">
        <v>1166</v>
      </c>
      <c r="B8" s="10" t="s">
        <v>1167</v>
      </c>
      <c r="C8" s="10" t="s">
        <v>98</v>
      </c>
      <c r="D8" s="73">
        <v>257128</v>
      </c>
      <c r="E8" s="36">
        <v>6956.9837319999997</v>
      </c>
      <c r="F8" s="10">
        <f t="shared" ref="F8:F35" si="0">E8/$E$63*100</f>
        <v>6.5726314044053336</v>
      </c>
    </row>
    <row r="9" spans="1:6" x14ac:dyDescent="0.2">
      <c r="A9" s="10" t="s">
        <v>11</v>
      </c>
      <c r="B9" s="10" t="s">
        <v>12</v>
      </c>
      <c r="C9" s="10" t="s">
        <v>10</v>
      </c>
      <c r="D9" s="73">
        <v>298200</v>
      </c>
      <c r="E9" s="36">
        <v>5797.9026000000003</v>
      </c>
      <c r="F9" s="10">
        <f t="shared" si="0"/>
        <v>5.4775860022728793</v>
      </c>
    </row>
    <row r="10" spans="1:6" x14ac:dyDescent="0.2">
      <c r="A10" s="10" t="s">
        <v>1168</v>
      </c>
      <c r="B10" s="10" t="s">
        <v>1169</v>
      </c>
      <c r="C10" s="10" t="s">
        <v>89</v>
      </c>
      <c r="D10" s="73">
        <v>719134</v>
      </c>
      <c r="E10" s="36">
        <v>5492.3859249999996</v>
      </c>
      <c r="F10" s="10">
        <f t="shared" si="0"/>
        <v>5.1889482003130887</v>
      </c>
    </row>
    <row r="11" spans="1:6" x14ac:dyDescent="0.2">
      <c r="A11" s="10" t="s">
        <v>1170</v>
      </c>
      <c r="B11" s="10" t="s">
        <v>1171</v>
      </c>
      <c r="C11" s="10" t="s">
        <v>32</v>
      </c>
      <c r="D11" s="73">
        <v>510600</v>
      </c>
      <c r="E11" s="36">
        <v>4918.6098000000002</v>
      </c>
      <c r="F11" s="10">
        <f t="shared" si="0"/>
        <v>4.6468714723014157</v>
      </c>
    </row>
    <row r="12" spans="1:6" x14ac:dyDescent="0.2">
      <c r="A12" s="10" t="s">
        <v>53</v>
      </c>
      <c r="B12" s="10" t="s">
        <v>54</v>
      </c>
      <c r="C12" s="10" t="s">
        <v>10</v>
      </c>
      <c r="D12" s="73">
        <v>1256200</v>
      </c>
      <c r="E12" s="36">
        <v>4547.4440000000004</v>
      </c>
      <c r="F12" s="10">
        <f t="shared" si="0"/>
        <v>4.2962114611100564</v>
      </c>
    </row>
    <row r="13" spans="1:6" x14ac:dyDescent="0.2">
      <c r="A13" s="10" t="s">
        <v>1172</v>
      </c>
      <c r="B13" s="10" t="s">
        <v>1173</v>
      </c>
      <c r="C13" s="10" t="s">
        <v>57</v>
      </c>
      <c r="D13" s="73">
        <v>1427100</v>
      </c>
      <c r="E13" s="36">
        <v>4200.66885</v>
      </c>
      <c r="F13" s="10">
        <f t="shared" si="0"/>
        <v>3.9685945902133146</v>
      </c>
    </row>
    <row r="14" spans="1:6" x14ac:dyDescent="0.2">
      <c r="A14" s="10" t="s">
        <v>418</v>
      </c>
      <c r="B14" s="10" t="s">
        <v>419</v>
      </c>
      <c r="C14" s="10" t="s">
        <v>10</v>
      </c>
      <c r="D14" s="73">
        <v>1429200</v>
      </c>
      <c r="E14" s="36">
        <v>4061.7864</v>
      </c>
      <c r="F14" s="10">
        <f t="shared" si="0"/>
        <v>3.8373849758811662</v>
      </c>
    </row>
    <row r="15" spans="1:6" x14ac:dyDescent="0.2">
      <c r="A15" s="10" t="s">
        <v>1174</v>
      </c>
      <c r="B15" s="10" t="s">
        <v>1175</v>
      </c>
      <c r="C15" s="10" t="s">
        <v>22</v>
      </c>
      <c r="D15" s="73">
        <v>376875</v>
      </c>
      <c r="E15" s="36">
        <v>3769.5037499999999</v>
      </c>
      <c r="F15" s="10">
        <f t="shared" si="0"/>
        <v>3.561250059032576</v>
      </c>
    </row>
    <row r="16" spans="1:6" x14ac:dyDescent="0.2">
      <c r="A16" s="10" t="s">
        <v>1182</v>
      </c>
      <c r="B16" s="10" t="s">
        <v>1183</v>
      </c>
      <c r="C16" s="10" t="s">
        <v>98</v>
      </c>
      <c r="D16" s="73">
        <v>1043473</v>
      </c>
      <c r="E16" s="36">
        <v>2992.6805639999998</v>
      </c>
      <c r="F16" s="10">
        <f t="shared" si="0"/>
        <v>2.8273440065447986</v>
      </c>
    </row>
    <row r="17" spans="1:6" x14ac:dyDescent="0.2">
      <c r="A17" s="10" t="s">
        <v>1176</v>
      </c>
      <c r="B17" s="10" t="s">
        <v>1177</v>
      </c>
      <c r="C17" s="10" t="s">
        <v>98</v>
      </c>
      <c r="D17" s="73">
        <v>345063</v>
      </c>
      <c r="E17" s="36">
        <v>2987.2103910000001</v>
      </c>
      <c r="F17" s="10">
        <f t="shared" si="0"/>
        <v>2.8221760440725054</v>
      </c>
    </row>
    <row r="18" spans="1:6" x14ac:dyDescent="0.2">
      <c r="A18" s="10" t="s">
        <v>28</v>
      </c>
      <c r="B18" s="10" t="s">
        <v>29</v>
      </c>
      <c r="C18" s="10" t="s">
        <v>30</v>
      </c>
      <c r="D18" s="73">
        <v>232722</v>
      </c>
      <c r="E18" s="36">
        <v>2791.5003900000002</v>
      </c>
      <c r="F18" s="10">
        <f t="shared" si="0"/>
        <v>2.6372784292035685</v>
      </c>
    </row>
    <row r="19" spans="1:6" x14ac:dyDescent="0.2">
      <c r="A19" s="10" t="s">
        <v>1180</v>
      </c>
      <c r="B19" s="10" t="s">
        <v>1181</v>
      </c>
      <c r="C19" s="10" t="s">
        <v>46</v>
      </c>
      <c r="D19" s="73">
        <v>377470</v>
      </c>
      <c r="E19" s="36">
        <v>2519.98972</v>
      </c>
      <c r="F19" s="10">
        <f t="shared" si="0"/>
        <v>2.3807679032316882</v>
      </c>
    </row>
    <row r="20" spans="1:6" x14ac:dyDescent="0.2">
      <c r="A20" s="10" t="s">
        <v>1178</v>
      </c>
      <c r="B20" s="10" t="s">
        <v>1179</v>
      </c>
      <c r="C20" s="10" t="s">
        <v>10</v>
      </c>
      <c r="D20" s="73">
        <v>2405600</v>
      </c>
      <c r="E20" s="36">
        <v>2364.7048</v>
      </c>
      <c r="F20" s="10">
        <f t="shared" si="0"/>
        <v>2.2340620057997329</v>
      </c>
    </row>
    <row r="21" spans="1:6" x14ac:dyDescent="0.2">
      <c r="A21" s="10" t="s">
        <v>1146</v>
      </c>
      <c r="B21" s="10" t="s">
        <v>1147</v>
      </c>
      <c r="C21" s="10" t="s">
        <v>98</v>
      </c>
      <c r="D21" s="73">
        <v>1505501</v>
      </c>
      <c r="E21" s="36">
        <v>2327.5045460000001</v>
      </c>
      <c r="F21" s="10">
        <f t="shared" si="0"/>
        <v>2.1989169534162394</v>
      </c>
    </row>
    <row r="22" spans="1:6" x14ac:dyDescent="0.2">
      <c r="A22" s="10" t="s">
        <v>1137</v>
      </c>
      <c r="B22" s="10" t="s">
        <v>1138</v>
      </c>
      <c r="C22" s="10" t="s">
        <v>17</v>
      </c>
      <c r="D22" s="73">
        <v>1158906</v>
      </c>
      <c r="E22" s="36">
        <v>2219.3049900000001</v>
      </c>
      <c r="F22" s="10">
        <f t="shared" si="0"/>
        <v>2.0966950959125032</v>
      </c>
    </row>
    <row r="23" spans="1:6" x14ac:dyDescent="0.2">
      <c r="A23" s="10" t="s">
        <v>1184</v>
      </c>
      <c r="B23" s="10" t="s">
        <v>1185</v>
      </c>
      <c r="C23" s="10" t="s">
        <v>22</v>
      </c>
      <c r="D23" s="73">
        <v>70400</v>
      </c>
      <c r="E23" s="36">
        <v>2146.7424000000001</v>
      </c>
      <c r="F23" s="10">
        <f t="shared" si="0"/>
        <v>2.0281413697300961</v>
      </c>
    </row>
    <row r="24" spans="1:6" x14ac:dyDescent="0.2">
      <c r="A24" s="10" t="s">
        <v>1186</v>
      </c>
      <c r="B24" s="10" t="s">
        <v>1187</v>
      </c>
      <c r="C24" s="10" t="s">
        <v>46</v>
      </c>
      <c r="D24" s="73">
        <v>364900</v>
      </c>
      <c r="E24" s="36">
        <v>2086.1333</v>
      </c>
      <c r="F24" s="10">
        <f t="shared" si="0"/>
        <v>1.9708807393479375</v>
      </c>
    </row>
    <row r="25" spans="1:6" x14ac:dyDescent="0.2">
      <c r="A25" s="10" t="s">
        <v>1190</v>
      </c>
      <c r="B25" s="10" t="s">
        <v>1191</v>
      </c>
      <c r="C25" s="10" t="s">
        <v>25</v>
      </c>
      <c r="D25" s="73">
        <v>619718</v>
      </c>
      <c r="E25" s="36">
        <v>1849.2385119999999</v>
      </c>
      <c r="F25" s="10">
        <f t="shared" si="0"/>
        <v>1.7470736725027303</v>
      </c>
    </row>
    <row r="26" spans="1:6" x14ac:dyDescent="0.2">
      <c r="A26" s="10" t="s">
        <v>1188</v>
      </c>
      <c r="B26" s="10" t="s">
        <v>1189</v>
      </c>
      <c r="C26" s="10" t="s">
        <v>37</v>
      </c>
      <c r="D26" s="73">
        <v>586400</v>
      </c>
      <c r="E26" s="36">
        <v>1843.9348</v>
      </c>
      <c r="F26" s="10">
        <f t="shared" si="0"/>
        <v>1.7420629745632223</v>
      </c>
    </row>
    <row r="27" spans="1:6" x14ac:dyDescent="0.2">
      <c r="A27" s="10" t="s">
        <v>1200</v>
      </c>
      <c r="B27" s="10" t="s">
        <v>1201</v>
      </c>
      <c r="C27" s="10" t="s">
        <v>103</v>
      </c>
      <c r="D27" s="73">
        <v>1305420</v>
      </c>
      <c r="E27" s="36">
        <v>1806.70128</v>
      </c>
      <c r="F27" s="10">
        <f t="shared" si="0"/>
        <v>1.7068864940257007</v>
      </c>
    </row>
    <row r="28" spans="1:6" x14ac:dyDescent="0.2">
      <c r="A28" s="10" t="s">
        <v>1192</v>
      </c>
      <c r="B28" s="10" t="s">
        <v>1193</v>
      </c>
      <c r="C28" s="10" t="s">
        <v>1194</v>
      </c>
      <c r="D28" s="73">
        <v>136944</v>
      </c>
      <c r="E28" s="36">
        <v>1679.8920479999999</v>
      </c>
      <c r="F28" s="10">
        <f t="shared" si="0"/>
        <v>1.5870830888836112</v>
      </c>
    </row>
    <row r="29" spans="1:6" x14ac:dyDescent="0.2">
      <c r="A29" s="10" t="s">
        <v>420</v>
      </c>
      <c r="B29" s="10" t="s">
        <v>421</v>
      </c>
      <c r="C29" s="10" t="s">
        <v>1199</v>
      </c>
      <c r="D29" s="73">
        <v>572000</v>
      </c>
      <c r="E29" s="36">
        <v>1630.2</v>
      </c>
      <c r="F29" s="10">
        <f t="shared" si="0"/>
        <v>1.5401363763691456</v>
      </c>
    </row>
    <row r="30" spans="1:6" x14ac:dyDescent="0.2">
      <c r="A30" s="10" t="s">
        <v>1197</v>
      </c>
      <c r="B30" s="10" t="s">
        <v>1198</v>
      </c>
      <c r="C30" s="10" t="s">
        <v>98</v>
      </c>
      <c r="D30" s="73">
        <v>865298</v>
      </c>
      <c r="E30" s="36">
        <v>1498.696136</v>
      </c>
      <c r="F30" s="10">
        <f t="shared" si="0"/>
        <v>1.4158977034581526</v>
      </c>
    </row>
    <row r="31" spans="1:6" x14ac:dyDescent="0.2">
      <c r="A31" s="10" t="s">
        <v>1202</v>
      </c>
      <c r="B31" s="10" t="s">
        <v>1203</v>
      </c>
      <c r="C31" s="10" t="s">
        <v>1204</v>
      </c>
      <c r="D31" s="73">
        <v>766050</v>
      </c>
      <c r="E31" s="36">
        <v>1383.1032749999999</v>
      </c>
      <c r="F31" s="10">
        <f t="shared" si="0"/>
        <v>1.3066909987135307</v>
      </c>
    </row>
    <row r="32" spans="1:6" x14ac:dyDescent="0.2">
      <c r="A32" s="10" t="s">
        <v>55</v>
      </c>
      <c r="B32" s="10" t="s">
        <v>56</v>
      </c>
      <c r="C32" s="10" t="s">
        <v>57</v>
      </c>
      <c r="D32" s="73">
        <v>107400</v>
      </c>
      <c r="E32" s="36">
        <v>1369.5648000000001</v>
      </c>
      <c r="F32" s="10">
        <f t="shared" si="0"/>
        <v>1.2939004835448005</v>
      </c>
    </row>
    <row r="33" spans="1:6" x14ac:dyDescent="0.2">
      <c r="A33" s="10" t="s">
        <v>1205</v>
      </c>
      <c r="B33" s="10" t="s">
        <v>1206</v>
      </c>
      <c r="C33" s="10" t="s">
        <v>103</v>
      </c>
      <c r="D33" s="73">
        <v>192709</v>
      </c>
      <c r="E33" s="36">
        <v>707.72380250000003</v>
      </c>
      <c r="F33" s="10">
        <f t="shared" si="0"/>
        <v>0.66862420111185306</v>
      </c>
    </row>
    <row r="34" spans="1:6" x14ac:dyDescent="0.2">
      <c r="A34" s="10" t="s">
        <v>1207</v>
      </c>
      <c r="B34" s="10" t="s">
        <v>1208</v>
      </c>
      <c r="C34" s="10" t="s">
        <v>73</v>
      </c>
      <c r="D34" s="73">
        <v>930600</v>
      </c>
      <c r="E34" s="36">
        <v>641.64869999999996</v>
      </c>
      <c r="F34" s="10">
        <f t="shared" si="0"/>
        <v>0.6061995483498791</v>
      </c>
    </row>
    <row r="35" spans="1:6" x14ac:dyDescent="0.2">
      <c r="A35" s="10" t="s">
        <v>1209</v>
      </c>
      <c r="B35" s="10" t="s">
        <v>1210</v>
      </c>
      <c r="C35" s="10" t="s">
        <v>1211</v>
      </c>
      <c r="D35" s="73">
        <v>148200</v>
      </c>
      <c r="E35" s="36">
        <v>421.4067</v>
      </c>
      <c r="F35" s="10">
        <f t="shared" si="0"/>
        <v>0.39812525329142417</v>
      </c>
    </row>
    <row r="36" spans="1:6" x14ac:dyDescent="0.2">
      <c r="A36" s="12" t="s">
        <v>105</v>
      </c>
      <c r="B36" s="10"/>
      <c r="C36" s="10"/>
      <c r="D36" s="73"/>
      <c r="E36" s="37">
        <f>SUM(E8:E35)</f>
        <v>77013.166211500007</v>
      </c>
      <c r="F36" s="12">
        <f>SUM(F8:F35)</f>
        <v>72.758421507602961</v>
      </c>
    </row>
    <row r="37" spans="1:6" x14ac:dyDescent="0.2">
      <c r="A37" s="10"/>
      <c r="B37" s="10"/>
      <c r="C37" s="10"/>
      <c r="D37" s="73"/>
      <c r="E37" s="36"/>
      <c r="F37" s="10"/>
    </row>
    <row r="38" spans="1:6" x14ac:dyDescent="0.2">
      <c r="A38" s="12" t="s">
        <v>1384</v>
      </c>
      <c r="B38" s="10"/>
      <c r="C38" s="10"/>
      <c r="D38" s="73"/>
      <c r="E38" s="36"/>
      <c r="F38" s="10"/>
    </row>
    <row r="39" spans="1:6" x14ac:dyDescent="0.2">
      <c r="A39" s="10"/>
      <c r="B39" s="10"/>
      <c r="C39" s="10"/>
      <c r="D39" s="73"/>
      <c r="E39" s="36"/>
      <c r="F39" s="10"/>
    </row>
    <row r="40" spans="1:6" x14ac:dyDescent="0.2">
      <c r="A40" s="30" t="s">
        <v>1412</v>
      </c>
      <c r="B40" s="30" t="s">
        <v>1413</v>
      </c>
      <c r="C40" s="30" t="s">
        <v>46</v>
      </c>
      <c r="D40" s="74">
        <v>9500</v>
      </c>
      <c r="E40" s="61">
        <v>4111.874965</v>
      </c>
      <c r="F40" s="30">
        <f t="shared" ref="F40:F56" si="1">E40/$E$63*100</f>
        <v>3.8847062990296326</v>
      </c>
    </row>
    <row r="41" spans="1:6" x14ac:dyDescent="0.2">
      <c r="A41" s="30" t="s">
        <v>1414</v>
      </c>
      <c r="B41" s="30" t="s">
        <v>1415</v>
      </c>
      <c r="C41" s="30" t="s">
        <v>37</v>
      </c>
      <c r="D41" s="74">
        <v>1194318</v>
      </c>
      <c r="E41" s="61">
        <v>2819.7148819999998</v>
      </c>
      <c r="F41" s="30">
        <f t="shared" si="1"/>
        <v>2.6639341557831138</v>
      </c>
    </row>
    <row r="42" spans="1:6" x14ac:dyDescent="0.2">
      <c r="A42" s="30" t="s">
        <v>1416</v>
      </c>
      <c r="B42" s="30" t="s">
        <v>1417</v>
      </c>
      <c r="C42" s="30" t="s">
        <v>1249</v>
      </c>
      <c r="D42" s="74">
        <v>7688431</v>
      </c>
      <c r="E42" s="61">
        <v>2340.4700159999998</v>
      </c>
      <c r="F42" s="30">
        <f t="shared" si="1"/>
        <v>2.211166120379632</v>
      </c>
    </row>
    <row r="43" spans="1:6" x14ac:dyDescent="0.2">
      <c r="A43" s="30" t="s">
        <v>1418</v>
      </c>
      <c r="B43" s="30" t="s">
        <v>1419</v>
      </c>
      <c r="C43" s="30" t="s">
        <v>30</v>
      </c>
      <c r="D43" s="74">
        <v>1178700</v>
      </c>
      <c r="E43" s="61">
        <v>2302.385933</v>
      </c>
      <c r="F43" s="30">
        <f t="shared" si="1"/>
        <v>2.1751860678775086</v>
      </c>
    </row>
    <row r="44" spans="1:6" x14ac:dyDescent="0.2">
      <c r="A44" s="30" t="s">
        <v>1420</v>
      </c>
      <c r="B44" s="30" t="s">
        <v>1421</v>
      </c>
      <c r="C44" s="30" t="s">
        <v>37</v>
      </c>
      <c r="D44" s="74">
        <v>440700</v>
      </c>
      <c r="E44" s="61">
        <v>2105.4956969999998</v>
      </c>
      <c r="F44" s="30">
        <f t="shared" si="1"/>
        <v>1.9891734224257198</v>
      </c>
    </row>
    <row r="45" spans="1:6" x14ac:dyDescent="0.2">
      <c r="A45" s="30" t="s">
        <v>1422</v>
      </c>
      <c r="B45" s="30" t="s">
        <v>1423</v>
      </c>
      <c r="C45" s="30" t="s">
        <v>46</v>
      </c>
      <c r="D45" s="74">
        <v>2678400</v>
      </c>
      <c r="E45" s="61">
        <v>1897.9392830000002</v>
      </c>
      <c r="F45" s="30">
        <f t="shared" si="1"/>
        <v>1.7930838730758645</v>
      </c>
    </row>
    <row r="46" spans="1:6" x14ac:dyDescent="0.2">
      <c r="A46" s="30" t="s">
        <v>1424</v>
      </c>
      <c r="B46" s="30" t="s">
        <v>1425</v>
      </c>
      <c r="C46" s="30" t="s">
        <v>103</v>
      </c>
      <c r="D46" s="74">
        <v>2562198</v>
      </c>
      <c r="E46" s="61">
        <v>1874.9992140000002</v>
      </c>
      <c r="F46" s="30">
        <f t="shared" si="1"/>
        <v>1.7714111735645668</v>
      </c>
    </row>
    <row r="47" spans="1:6" x14ac:dyDescent="0.2">
      <c r="A47" s="30" t="s">
        <v>1426</v>
      </c>
      <c r="B47" s="30" t="s">
        <v>1427</v>
      </c>
      <c r="C47" s="30" t="s">
        <v>57</v>
      </c>
      <c r="D47" s="74">
        <v>390000</v>
      </c>
      <c r="E47" s="61">
        <v>1811.791039</v>
      </c>
      <c r="F47" s="30">
        <f t="shared" si="1"/>
        <v>1.7116950592219047</v>
      </c>
    </row>
    <row r="48" spans="1:6" x14ac:dyDescent="0.2">
      <c r="A48" s="30" t="s">
        <v>1428</v>
      </c>
      <c r="B48" s="30" t="s">
        <v>1429</v>
      </c>
      <c r="C48" s="30" t="s">
        <v>86</v>
      </c>
      <c r="D48" s="74">
        <v>3204100</v>
      </c>
      <c r="E48" s="61">
        <v>1240.893186</v>
      </c>
      <c r="F48" s="30">
        <f t="shared" si="1"/>
        <v>1.1723375873802013</v>
      </c>
    </row>
    <row r="49" spans="1:10" x14ac:dyDescent="0.2">
      <c r="A49" s="30" t="s">
        <v>1430</v>
      </c>
      <c r="B49" s="30" t="s">
        <v>1431</v>
      </c>
      <c r="C49" s="30" t="s">
        <v>103</v>
      </c>
      <c r="D49" s="74">
        <v>1931073</v>
      </c>
      <c r="E49" s="61">
        <v>1131.6048129999999</v>
      </c>
      <c r="F49" s="30">
        <f t="shared" si="1"/>
        <v>1.0690870667253738</v>
      </c>
    </row>
    <row r="50" spans="1:10" x14ac:dyDescent="0.2">
      <c r="A50" s="30" t="s">
        <v>1432</v>
      </c>
      <c r="B50" s="30" t="s">
        <v>1433</v>
      </c>
      <c r="C50" s="30" t="s">
        <v>30</v>
      </c>
      <c r="D50" s="74">
        <v>314861</v>
      </c>
      <c r="E50" s="61">
        <v>977.23579959999995</v>
      </c>
      <c r="F50" s="30">
        <f t="shared" si="1"/>
        <v>0.92324647482158528</v>
      </c>
    </row>
    <row r="51" spans="1:10" x14ac:dyDescent="0.2">
      <c r="A51" s="30" t="s">
        <v>1434</v>
      </c>
      <c r="B51" s="30" t="s">
        <v>1435</v>
      </c>
      <c r="C51" s="30" t="s">
        <v>67</v>
      </c>
      <c r="D51" s="74">
        <v>2826000</v>
      </c>
      <c r="E51" s="61">
        <v>915.23746870000002</v>
      </c>
      <c r="F51" s="30">
        <f t="shared" si="1"/>
        <v>0.86467336434847708</v>
      </c>
    </row>
    <row r="52" spans="1:10" x14ac:dyDescent="0.2">
      <c r="A52" s="30" t="s">
        <v>1436</v>
      </c>
      <c r="B52" s="30" t="s">
        <v>1437</v>
      </c>
      <c r="C52" s="30" t="s">
        <v>46</v>
      </c>
      <c r="D52" s="74">
        <v>500000</v>
      </c>
      <c r="E52" s="61">
        <v>832.51016040000002</v>
      </c>
      <c r="F52" s="30">
        <f t="shared" si="1"/>
        <v>0.78651648983496025</v>
      </c>
    </row>
    <row r="53" spans="1:10" x14ac:dyDescent="0.2">
      <c r="A53" s="30" t="s">
        <v>1438</v>
      </c>
      <c r="B53" s="30" t="s">
        <v>1439</v>
      </c>
      <c r="C53" s="30" t="s">
        <v>98</v>
      </c>
      <c r="D53" s="74">
        <v>500000</v>
      </c>
      <c r="E53" s="61">
        <v>735.66841819999991</v>
      </c>
      <c r="F53" s="30">
        <f t="shared" si="1"/>
        <v>0.69502496124142377</v>
      </c>
    </row>
    <row r="54" spans="1:10" x14ac:dyDescent="0.2">
      <c r="A54" s="30" t="s">
        <v>1440</v>
      </c>
      <c r="B54" s="30" t="s">
        <v>1441</v>
      </c>
      <c r="C54" s="30" t="s">
        <v>1442</v>
      </c>
      <c r="D54" s="74">
        <v>500000</v>
      </c>
      <c r="E54" s="61">
        <v>677.88512390000005</v>
      </c>
      <c r="F54" s="30">
        <f t="shared" si="1"/>
        <v>0.64043401933375987</v>
      </c>
    </row>
    <row r="55" spans="1:10" x14ac:dyDescent="0.2">
      <c r="A55" s="30" t="s">
        <v>1443</v>
      </c>
      <c r="B55" s="30" t="s">
        <v>1444</v>
      </c>
      <c r="C55" s="30" t="s">
        <v>1445</v>
      </c>
      <c r="D55" s="74">
        <v>187038</v>
      </c>
      <c r="E55" s="61">
        <v>523.92676779999999</v>
      </c>
      <c r="F55" s="30">
        <f t="shared" si="1"/>
        <v>0.49498139715512862</v>
      </c>
    </row>
    <row r="56" spans="1:10" x14ac:dyDescent="0.2">
      <c r="A56" s="30" t="s">
        <v>1446</v>
      </c>
      <c r="B56" s="30" t="s">
        <v>1447</v>
      </c>
      <c r="C56" s="30" t="s">
        <v>1249</v>
      </c>
      <c r="D56" s="74">
        <v>189100</v>
      </c>
      <c r="E56" s="61">
        <v>267.43527030000001</v>
      </c>
      <c r="F56" s="30">
        <f t="shared" si="1"/>
        <v>0.25266027978968536</v>
      </c>
      <c r="I56" s="2"/>
      <c r="J56" s="2"/>
    </row>
    <row r="57" spans="1:10" x14ac:dyDescent="0.2">
      <c r="A57" s="12" t="s">
        <v>105</v>
      </c>
      <c r="B57" s="10"/>
      <c r="C57" s="10"/>
      <c r="D57" s="73"/>
      <c r="E57" s="37">
        <f>SUM(E40:E56)</f>
        <v>26567.068036899997</v>
      </c>
      <c r="F57" s="12">
        <f>SUM(F40:F56)</f>
        <v>25.099317811988541</v>
      </c>
      <c r="I57" s="2"/>
    </row>
    <row r="58" spans="1:10" x14ac:dyDescent="0.2">
      <c r="A58" s="10"/>
      <c r="B58" s="10"/>
      <c r="C58" s="10"/>
      <c r="D58" s="10"/>
      <c r="E58" s="36"/>
      <c r="F58" s="10"/>
    </row>
    <row r="59" spans="1:10" x14ac:dyDescent="0.2">
      <c r="A59" s="12" t="s">
        <v>105</v>
      </c>
      <c r="B59" s="10"/>
      <c r="C59" s="10"/>
      <c r="D59" s="10"/>
      <c r="E59" s="37">
        <f>E36+E57</f>
        <v>103580.2342484</v>
      </c>
      <c r="F59" s="12">
        <f>F36+F57</f>
        <v>97.857739319591502</v>
      </c>
      <c r="I59" s="2"/>
      <c r="J59" s="2"/>
    </row>
    <row r="60" spans="1:10" x14ac:dyDescent="0.2">
      <c r="A60" s="10"/>
      <c r="B60" s="10"/>
      <c r="C60" s="10"/>
      <c r="D60" s="10"/>
      <c r="E60" s="36"/>
      <c r="F60" s="10"/>
    </row>
    <row r="61" spans="1:10" x14ac:dyDescent="0.2">
      <c r="A61" s="12" t="s">
        <v>138</v>
      </c>
      <c r="B61" s="10"/>
      <c r="C61" s="10"/>
      <c r="D61" s="10"/>
      <c r="E61" s="37">
        <v>2267.5351448000001</v>
      </c>
      <c r="F61" s="12">
        <f t="shared" ref="F61" si="2">E61/$E$63*100</f>
        <v>2.1422606804085134</v>
      </c>
      <c r="I61" s="2"/>
      <c r="J61" s="2"/>
    </row>
    <row r="62" spans="1:10" x14ac:dyDescent="0.2">
      <c r="A62" s="10"/>
      <c r="B62" s="10"/>
      <c r="C62" s="10"/>
      <c r="D62" s="10"/>
      <c r="E62" s="36"/>
      <c r="F62" s="10"/>
    </row>
    <row r="63" spans="1:10" x14ac:dyDescent="0.2">
      <c r="A63" s="14" t="s">
        <v>139</v>
      </c>
      <c r="B63" s="7"/>
      <c r="C63" s="7"/>
      <c r="D63" s="7"/>
      <c r="E63" s="38">
        <f>E59+E61</f>
        <v>105847.7693932</v>
      </c>
      <c r="F63" s="14">
        <f>F59+F61</f>
        <v>100.00000000000001</v>
      </c>
      <c r="I63" s="2"/>
      <c r="J63" s="2"/>
    </row>
    <row r="65" spans="1:4" x14ac:dyDescent="0.2">
      <c r="A65" s="15" t="s">
        <v>142</v>
      </c>
    </row>
    <row r="66" spans="1:4" x14ac:dyDescent="0.2">
      <c r="A66" s="15" t="s">
        <v>706</v>
      </c>
    </row>
    <row r="67" spans="1:4" x14ac:dyDescent="0.2">
      <c r="A67" s="15" t="s">
        <v>144</v>
      </c>
    </row>
    <row r="68" spans="1:4" x14ac:dyDescent="0.2">
      <c r="A68" s="2" t="s">
        <v>672</v>
      </c>
      <c r="B68" s="16">
        <v>46.323700000000002</v>
      </c>
    </row>
    <row r="69" spans="1:4" x14ac:dyDescent="0.2">
      <c r="A69" s="2" t="s">
        <v>644</v>
      </c>
      <c r="B69" s="16">
        <v>17.734200000000001</v>
      </c>
    </row>
    <row r="70" spans="1:4" x14ac:dyDescent="0.2">
      <c r="A70" s="2" t="s">
        <v>671</v>
      </c>
      <c r="B70" s="16">
        <v>47.6892</v>
      </c>
    </row>
    <row r="71" spans="1:4" x14ac:dyDescent="0.2">
      <c r="A71" s="2" t="s">
        <v>643</v>
      </c>
      <c r="B71" s="16">
        <v>17.126000000000001</v>
      </c>
    </row>
    <row r="73" spans="1:4" x14ac:dyDescent="0.2">
      <c r="A73" s="15" t="s">
        <v>696</v>
      </c>
    </row>
    <row r="74" spans="1:4" x14ac:dyDescent="0.2">
      <c r="A74" s="2" t="s">
        <v>672</v>
      </c>
      <c r="B74" s="16">
        <v>48.691499999999998</v>
      </c>
    </row>
    <row r="75" spans="1:4" x14ac:dyDescent="0.2">
      <c r="A75" s="2" t="s">
        <v>644</v>
      </c>
      <c r="B75" s="16">
        <v>17.972000000000001</v>
      </c>
    </row>
    <row r="76" spans="1:4" x14ac:dyDescent="0.2">
      <c r="A76" s="2" t="s">
        <v>671</v>
      </c>
      <c r="B76" s="16">
        <v>50.297800000000002</v>
      </c>
    </row>
    <row r="77" spans="1:4" x14ac:dyDescent="0.2">
      <c r="A77" s="2" t="s">
        <v>643</v>
      </c>
      <c r="B77" s="16">
        <v>17.2744</v>
      </c>
    </row>
    <row r="79" spans="1:4" x14ac:dyDescent="0.2">
      <c r="A79" s="15" t="s">
        <v>651</v>
      </c>
      <c r="B79" s="47"/>
    </row>
    <row r="80" spans="1:4" x14ac:dyDescent="0.2">
      <c r="A80" s="19" t="s">
        <v>628</v>
      </c>
      <c r="B80" s="20"/>
      <c r="C80" s="32" t="s">
        <v>629</v>
      </c>
      <c r="D80" s="33"/>
    </row>
    <row r="81" spans="1:4" x14ac:dyDescent="0.2">
      <c r="A81" s="34"/>
      <c r="B81" s="35"/>
      <c r="C81" s="21" t="s">
        <v>630</v>
      </c>
      <c r="D81" s="21" t="s">
        <v>631</v>
      </c>
    </row>
    <row r="82" spans="1:4" x14ac:dyDescent="0.2">
      <c r="A82" s="22" t="s">
        <v>643</v>
      </c>
      <c r="B82" s="23"/>
      <c r="C82" s="24">
        <v>0.70000000000000007</v>
      </c>
      <c r="D82" s="24">
        <v>0.70000000000000007</v>
      </c>
    </row>
    <row r="83" spans="1:4" x14ac:dyDescent="0.2">
      <c r="A83" s="22" t="s">
        <v>644</v>
      </c>
      <c r="B83" s="23"/>
      <c r="C83" s="24">
        <v>0.70000000000000007</v>
      </c>
      <c r="D83" s="24">
        <v>0.70000000000000007</v>
      </c>
    </row>
    <row r="85" spans="1:4" x14ac:dyDescent="0.2">
      <c r="A85" s="15" t="s">
        <v>670</v>
      </c>
      <c r="B85" s="27">
        <v>4.6229030970692975E-2</v>
      </c>
    </row>
  </sheetData>
  <mergeCells count="3">
    <mergeCell ref="A1:E1"/>
    <mergeCell ref="C80:D80"/>
    <mergeCell ref="A81:B8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showGridLines="0" workbookViewId="0">
      <selection sqref="A1:E1"/>
    </sheetView>
  </sheetViews>
  <sheetFormatPr defaultRowHeight="11.25" x14ac:dyDescent="0.2"/>
  <cols>
    <col min="1" max="1" width="59.140625" style="2" customWidth="1"/>
    <col min="2" max="2" width="22.5703125" style="2" customWidth="1"/>
    <col min="3" max="3" width="19.140625" style="2" customWidth="1"/>
    <col min="4" max="4" width="11.5703125" style="2" customWidth="1"/>
    <col min="5" max="5" width="24" style="28" customWidth="1"/>
    <col min="6" max="6" width="14.140625" style="28" customWidth="1"/>
    <col min="7" max="7" width="10.85546875" style="3" customWidth="1"/>
    <col min="8" max="10" width="9.140625" style="3"/>
    <col min="11" max="11" width="10.85546875" style="3" customWidth="1"/>
    <col min="12" max="16384" width="9.140625" style="3"/>
  </cols>
  <sheetData>
    <row r="1" spans="1:6" x14ac:dyDescent="0.2">
      <c r="A1" s="40" t="s">
        <v>1448</v>
      </c>
      <c r="B1" s="40"/>
      <c r="C1" s="40"/>
      <c r="D1" s="40"/>
      <c r="E1" s="40"/>
    </row>
    <row r="3" spans="1:6" s="1" customFormat="1" x14ac:dyDescent="0.2">
      <c r="A3" s="5" t="s">
        <v>0</v>
      </c>
      <c r="B3" s="5" t="s">
        <v>1</v>
      </c>
      <c r="C3" s="5" t="s">
        <v>1125</v>
      </c>
      <c r="D3" s="5" t="s">
        <v>3</v>
      </c>
      <c r="E3" s="42" t="s">
        <v>4</v>
      </c>
      <c r="F3" s="42" t="s">
        <v>5</v>
      </c>
    </row>
    <row r="4" spans="1:6" x14ac:dyDescent="0.2">
      <c r="A4" s="7"/>
      <c r="B4" s="7"/>
      <c r="C4" s="7"/>
      <c r="D4" s="7"/>
      <c r="E4" s="44"/>
      <c r="F4" s="44"/>
    </row>
    <row r="5" spans="1:6" x14ac:dyDescent="0.2">
      <c r="A5" s="12" t="s">
        <v>6</v>
      </c>
      <c r="B5" s="10"/>
      <c r="C5" s="10"/>
      <c r="D5" s="10"/>
      <c r="E5" s="36"/>
      <c r="F5" s="36"/>
    </row>
    <row r="6" spans="1:6" x14ac:dyDescent="0.2">
      <c r="A6" s="12" t="s">
        <v>7</v>
      </c>
      <c r="B6" s="10"/>
      <c r="C6" s="10"/>
      <c r="D6" s="10"/>
      <c r="E6" s="36"/>
      <c r="F6" s="36"/>
    </row>
    <row r="7" spans="1:6" x14ac:dyDescent="0.2">
      <c r="A7" s="12"/>
      <c r="B7" s="10"/>
      <c r="C7" s="10"/>
      <c r="D7" s="10"/>
      <c r="E7" s="36"/>
      <c r="F7" s="36"/>
    </row>
    <row r="8" spans="1:6" x14ac:dyDescent="0.2">
      <c r="A8" s="10" t="s">
        <v>11</v>
      </c>
      <c r="B8" s="10" t="s">
        <v>12</v>
      </c>
      <c r="C8" s="10" t="s">
        <v>10</v>
      </c>
      <c r="D8" s="10">
        <v>3500000</v>
      </c>
      <c r="E8" s="36">
        <v>68050.5</v>
      </c>
      <c r="F8" s="36">
        <v>8.9512195678871933</v>
      </c>
    </row>
    <row r="9" spans="1:6" x14ac:dyDescent="0.2">
      <c r="A9" s="10" t="s">
        <v>26</v>
      </c>
      <c r="B9" s="10" t="s">
        <v>27</v>
      </c>
      <c r="C9" s="10" t="s">
        <v>10</v>
      </c>
      <c r="D9" s="10">
        <v>27500000</v>
      </c>
      <c r="E9" s="36">
        <v>67760</v>
      </c>
      <c r="F9" s="36">
        <v>8.9130078092010532</v>
      </c>
    </row>
    <row r="10" spans="1:6" x14ac:dyDescent="0.2">
      <c r="A10" s="10" t="s">
        <v>418</v>
      </c>
      <c r="B10" s="10" t="s">
        <v>419</v>
      </c>
      <c r="C10" s="10" t="s">
        <v>10</v>
      </c>
      <c r="D10" s="10">
        <v>22000000</v>
      </c>
      <c r="E10" s="36">
        <v>62524</v>
      </c>
      <c r="F10" s="36">
        <v>8.2242753875809704</v>
      </c>
    </row>
    <row r="11" spans="1:6" x14ac:dyDescent="0.2">
      <c r="A11" s="10" t="s">
        <v>13</v>
      </c>
      <c r="B11" s="10" t="s">
        <v>14</v>
      </c>
      <c r="C11" s="10" t="s">
        <v>10</v>
      </c>
      <c r="D11" s="10">
        <v>11000000</v>
      </c>
      <c r="E11" s="36">
        <v>56903</v>
      </c>
      <c r="F11" s="36">
        <v>7.4849008761358835</v>
      </c>
    </row>
    <row r="12" spans="1:6" x14ac:dyDescent="0.2">
      <c r="A12" s="10" t="s">
        <v>33</v>
      </c>
      <c r="B12" s="10" t="s">
        <v>34</v>
      </c>
      <c r="C12" s="10" t="s">
        <v>35</v>
      </c>
      <c r="D12" s="10">
        <v>11500000</v>
      </c>
      <c r="E12" s="36">
        <v>47098.25</v>
      </c>
      <c r="F12" s="36">
        <v>6.195204693767761</v>
      </c>
    </row>
    <row r="13" spans="1:6" x14ac:dyDescent="0.2">
      <c r="A13" s="10" t="s">
        <v>1137</v>
      </c>
      <c r="B13" s="10" t="s">
        <v>1138</v>
      </c>
      <c r="C13" s="10" t="s">
        <v>17</v>
      </c>
      <c r="D13" s="10">
        <v>20000000</v>
      </c>
      <c r="E13" s="36">
        <v>38300</v>
      </c>
      <c r="F13" s="36">
        <v>5.0379014033707241</v>
      </c>
    </row>
    <row r="14" spans="1:6" x14ac:dyDescent="0.2">
      <c r="A14" s="10" t="s">
        <v>31</v>
      </c>
      <c r="B14" s="10" t="s">
        <v>1127</v>
      </c>
      <c r="C14" s="10" t="s">
        <v>32</v>
      </c>
      <c r="D14" s="10">
        <v>19000000</v>
      </c>
      <c r="E14" s="36">
        <v>30837</v>
      </c>
      <c r="F14" s="36">
        <v>4.0562340881395054</v>
      </c>
    </row>
    <row r="15" spans="1:6" x14ac:dyDescent="0.2">
      <c r="A15" s="10" t="s">
        <v>1449</v>
      </c>
      <c r="B15" s="10" t="s">
        <v>1450</v>
      </c>
      <c r="C15" s="10" t="s">
        <v>46</v>
      </c>
      <c r="D15" s="10">
        <v>420000</v>
      </c>
      <c r="E15" s="36">
        <v>25954.53</v>
      </c>
      <c r="F15" s="36">
        <v>3.4140042587683439</v>
      </c>
    </row>
    <row r="16" spans="1:6" x14ac:dyDescent="0.2">
      <c r="A16" s="10" t="s">
        <v>1332</v>
      </c>
      <c r="B16" s="10" t="s">
        <v>1333</v>
      </c>
      <c r="C16" s="10" t="s">
        <v>86</v>
      </c>
      <c r="D16" s="10">
        <v>1620000</v>
      </c>
      <c r="E16" s="36">
        <v>25587.09</v>
      </c>
      <c r="F16" s="36">
        <v>3.3656719743909407</v>
      </c>
    </row>
    <row r="17" spans="1:6" x14ac:dyDescent="0.2">
      <c r="A17" s="10" t="s">
        <v>40</v>
      </c>
      <c r="B17" s="10" t="s">
        <v>41</v>
      </c>
      <c r="C17" s="10" t="s">
        <v>19</v>
      </c>
      <c r="D17" s="10">
        <v>14000000</v>
      </c>
      <c r="E17" s="36">
        <v>24101</v>
      </c>
      <c r="F17" s="36">
        <v>3.170194823045374</v>
      </c>
    </row>
    <row r="18" spans="1:6" x14ac:dyDescent="0.2">
      <c r="A18" s="10" t="s">
        <v>81</v>
      </c>
      <c r="B18" s="10" t="s">
        <v>1136</v>
      </c>
      <c r="C18" s="10" t="s">
        <v>32</v>
      </c>
      <c r="D18" s="10">
        <v>5625000</v>
      </c>
      <c r="E18" s="36">
        <v>21788.4375</v>
      </c>
      <c r="F18" s="36">
        <v>2.8660052182377367</v>
      </c>
    </row>
    <row r="19" spans="1:6" x14ac:dyDescent="0.2">
      <c r="A19" s="10" t="s">
        <v>426</v>
      </c>
      <c r="B19" s="10" t="s">
        <v>1451</v>
      </c>
      <c r="C19" s="10" t="s">
        <v>22</v>
      </c>
      <c r="D19" s="10">
        <v>510000</v>
      </c>
      <c r="E19" s="36">
        <v>20955.134999999998</v>
      </c>
      <c r="F19" s="36">
        <v>2.7563943609483808</v>
      </c>
    </row>
    <row r="20" spans="1:6" x14ac:dyDescent="0.2">
      <c r="A20" s="10" t="s">
        <v>1361</v>
      </c>
      <c r="B20" s="10" t="s">
        <v>1362</v>
      </c>
      <c r="C20" s="10" t="s">
        <v>46</v>
      </c>
      <c r="D20" s="10">
        <v>430000</v>
      </c>
      <c r="E20" s="36">
        <v>20909.18</v>
      </c>
      <c r="F20" s="36">
        <v>2.7503495369538142</v>
      </c>
    </row>
    <row r="21" spans="1:6" x14ac:dyDescent="0.2">
      <c r="A21" s="10" t="s">
        <v>1452</v>
      </c>
      <c r="B21" s="10" t="s">
        <v>1453</v>
      </c>
      <c r="C21" s="10" t="s">
        <v>417</v>
      </c>
      <c r="D21" s="10">
        <v>4500000</v>
      </c>
      <c r="E21" s="36">
        <v>19644.75</v>
      </c>
      <c r="F21" s="36">
        <v>2.5840290755578863</v>
      </c>
    </row>
    <row r="22" spans="1:6" x14ac:dyDescent="0.2">
      <c r="A22" s="10" t="s">
        <v>28</v>
      </c>
      <c r="B22" s="10" t="s">
        <v>29</v>
      </c>
      <c r="C22" s="10" t="s">
        <v>30</v>
      </c>
      <c r="D22" s="10">
        <v>1491769</v>
      </c>
      <c r="E22" s="36">
        <v>17893.769155000002</v>
      </c>
      <c r="F22" s="36">
        <v>2.3537087398842376</v>
      </c>
    </row>
    <row r="23" spans="1:6" x14ac:dyDescent="0.2">
      <c r="A23" s="10" t="s">
        <v>15</v>
      </c>
      <c r="B23" s="10" t="s">
        <v>16</v>
      </c>
      <c r="C23" s="10" t="s">
        <v>17</v>
      </c>
      <c r="D23" s="10">
        <v>1800000</v>
      </c>
      <c r="E23" s="36">
        <v>15719.4</v>
      </c>
      <c r="F23" s="36">
        <v>2.0676967968706466</v>
      </c>
    </row>
    <row r="24" spans="1:6" x14ac:dyDescent="0.2">
      <c r="A24" s="10" t="s">
        <v>1140</v>
      </c>
      <c r="B24" s="10" t="s">
        <v>1141</v>
      </c>
      <c r="C24" s="10" t="s">
        <v>417</v>
      </c>
      <c r="D24" s="10">
        <v>820000</v>
      </c>
      <c r="E24" s="36">
        <v>15352.45</v>
      </c>
      <c r="F24" s="36">
        <v>2.0194289660621116</v>
      </c>
    </row>
    <row r="25" spans="1:6" x14ac:dyDescent="0.2">
      <c r="A25" s="10" t="s">
        <v>1454</v>
      </c>
      <c r="B25" s="10" t="s">
        <v>1455</v>
      </c>
      <c r="C25" s="10" t="s">
        <v>44</v>
      </c>
      <c r="D25" s="10">
        <v>4500000</v>
      </c>
      <c r="E25" s="36">
        <v>14629.5</v>
      </c>
      <c r="F25" s="36">
        <v>1.9243336444024026</v>
      </c>
    </row>
    <row r="26" spans="1:6" x14ac:dyDescent="0.2">
      <c r="A26" s="10" t="s">
        <v>42</v>
      </c>
      <c r="B26" s="10" t="s">
        <v>43</v>
      </c>
      <c r="C26" s="10" t="s">
        <v>44</v>
      </c>
      <c r="D26" s="10">
        <v>6250000</v>
      </c>
      <c r="E26" s="36">
        <v>14175</v>
      </c>
      <c r="F26" s="36">
        <v>1.8645496708297653</v>
      </c>
    </row>
    <row r="27" spans="1:6" x14ac:dyDescent="0.2">
      <c r="A27" s="10" t="s">
        <v>1272</v>
      </c>
      <c r="B27" s="10" t="s">
        <v>1273</v>
      </c>
      <c r="C27" s="10" t="s">
        <v>35</v>
      </c>
      <c r="D27" s="10">
        <v>20000000</v>
      </c>
      <c r="E27" s="36">
        <v>13830</v>
      </c>
      <c r="F27" s="36">
        <v>1.8191690968307341</v>
      </c>
    </row>
    <row r="28" spans="1:6" x14ac:dyDescent="0.2">
      <c r="A28" s="10" t="s">
        <v>1172</v>
      </c>
      <c r="B28" s="10" t="s">
        <v>1173</v>
      </c>
      <c r="C28" s="10" t="s">
        <v>57</v>
      </c>
      <c r="D28" s="10">
        <v>4200000</v>
      </c>
      <c r="E28" s="36">
        <v>12362.7</v>
      </c>
      <c r="F28" s="36">
        <v>1.6261635425444194</v>
      </c>
    </row>
    <row r="29" spans="1:6" x14ac:dyDescent="0.2">
      <c r="A29" s="10" t="s">
        <v>1264</v>
      </c>
      <c r="B29" s="10" t="s">
        <v>1265</v>
      </c>
      <c r="C29" s="10" t="s">
        <v>22</v>
      </c>
      <c r="D29" s="10">
        <v>3000000</v>
      </c>
      <c r="E29" s="36">
        <v>12261</v>
      </c>
      <c r="F29" s="36">
        <v>1.6127861385568785</v>
      </c>
    </row>
    <row r="30" spans="1:6" x14ac:dyDescent="0.2">
      <c r="A30" s="10" t="s">
        <v>1456</v>
      </c>
      <c r="B30" s="10" t="s">
        <v>1457</v>
      </c>
      <c r="C30" s="10" t="s">
        <v>89</v>
      </c>
      <c r="D30" s="10">
        <v>475000</v>
      </c>
      <c r="E30" s="36">
        <v>10150.987499999999</v>
      </c>
      <c r="F30" s="36">
        <v>1.3352395345130204</v>
      </c>
    </row>
    <row r="31" spans="1:6" x14ac:dyDescent="0.2">
      <c r="A31" s="10" t="s">
        <v>1239</v>
      </c>
      <c r="B31" s="10" t="s">
        <v>1240</v>
      </c>
      <c r="C31" s="10" t="s">
        <v>417</v>
      </c>
      <c r="D31" s="10">
        <v>180000</v>
      </c>
      <c r="E31" s="36">
        <v>9663.1200000000008</v>
      </c>
      <c r="F31" s="36">
        <v>1.2710664702073033</v>
      </c>
    </row>
    <row r="32" spans="1:6" x14ac:dyDescent="0.2">
      <c r="A32" s="10" t="s">
        <v>1458</v>
      </c>
      <c r="B32" s="10" t="s">
        <v>1459</v>
      </c>
      <c r="C32" s="10" t="s">
        <v>22</v>
      </c>
      <c r="D32" s="10">
        <v>6000000</v>
      </c>
      <c r="E32" s="36">
        <v>8520</v>
      </c>
      <c r="F32" s="36">
        <v>1.1207028709325999</v>
      </c>
    </row>
    <row r="33" spans="1:11" x14ac:dyDescent="0.2">
      <c r="A33" s="10" t="s">
        <v>1460</v>
      </c>
      <c r="B33" s="10" t="s">
        <v>1461</v>
      </c>
      <c r="C33" s="10" t="s">
        <v>1211</v>
      </c>
      <c r="D33" s="10">
        <v>4735000</v>
      </c>
      <c r="E33" s="36">
        <v>7924.0225</v>
      </c>
      <c r="F33" s="36">
        <v>1.0423092447282296</v>
      </c>
    </row>
    <row r="34" spans="1:11" x14ac:dyDescent="0.2">
      <c r="A34" s="10" t="s">
        <v>1317</v>
      </c>
      <c r="B34" s="10" t="s">
        <v>1318</v>
      </c>
      <c r="C34" s="10" t="s">
        <v>1211</v>
      </c>
      <c r="D34" s="10">
        <v>1400000</v>
      </c>
      <c r="E34" s="36">
        <v>7784</v>
      </c>
      <c r="F34" s="36">
        <v>1.0238909797346663</v>
      </c>
    </row>
    <row r="35" spans="1:11" x14ac:dyDescent="0.2">
      <c r="A35" s="10" t="s">
        <v>1228</v>
      </c>
      <c r="B35" s="10" t="s">
        <v>1229</v>
      </c>
      <c r="C35" s="10" t="s">
        <v>1211</v>
      </c>
      <c r="D35" s="10">
        <v>1350000</v>
      </c>
      <c r="E35" s="36">
        <v>7426.35</v>
      </c>
      <c r="F35" s="36">
        <v>0.9768464513556705</v>
      </c>
    </row>
    <row r="36" spans="1:11" x14ac:dyDescent="0.2">
      <c r="A36" s="10" t="s">
        <v>1462</v>
      </c>
      <c r="B36" s="10" t="s">
        <v>1463</v>
      </c>
      <c r="C36" s="10" t="s">
        <v>10</v>
      </c>
      <c r="D36" s="10">
        <v>7000000</v>
      </c>
      <c r="E36" s="36">
        <v>6678</v>
      </c>
      <c r="F36" s="36">
        <v>0.8784100671464673</v>
      </c>
    </row>
    <row r="37" spans="1:11" x14ac:dyDescent="0.2">
      <c r="A37" s="10" t="s">
        <v>1293</v>
      </c>
      <c r="B37" s="10" t="s">
        <v>1294</v>
      </c>
      <c r="C37" s="10" t="s">
        <v>86</v>
      </c>
      <c r="D37" s="10">
        <v>367896</v>
      </c>
      <c r="E37" s="36">
        <v>2949.0543360000001</v>
      </c>
      <c r="F37" s="36">
        <v>0.38791240151307887</v>
      </c>
    </row>
    <row r="38" spans="1:11" x14ac:dyDescent="0.2">
      <c r="A38" s="12" t="s">
        <v>105</v>
      </c>
      <c r="B38" s="10"/>
      <c r="C38" s="10"/>
      <c r="D38" s="10"/>
      <c r="E38" s="37">
        <f xml:space="preserve"> SUM(E8:E37)</f>
        <v>707732.22599099996</v>
      </c>
      <c r="F38" s="37">
        <f>SUM(F8:F37)</f>
        <v>93.093607690097812</v>
      </c>
      <c r="I38" s="2"/>
      <c r="J38" s="2"/>
    </row>
    <row r="39" spans="1:11" x14ac:dyDescent="0.2">
      <c r="A39" s="10"/>
      <c r="B39" s="10"/>
      <c r="C39" s="10"/>
      <c r="D39" s="10"/>
      <c r="E39" s="36"/>
      <c r="F39" s="36"/>
      <c r="K39" s="2"/>
    </row>
    <row r="40" spans="1:11" x14ac:dyDescent="0.2">
      <c r="A40" s="12" t="s">
        <v>105</v>
      </c>
      <c r="B40" s="10"/>
      <c r="C40" s="10"/>
      <c r="D40" s="10"/>
      <c r="E40" s="37">
        <v>707732.22599099996</v>
      </c>
      <c r="F40" s="37">
        <v>93.093607690097812</v>
      </c>
      <c r="I40" s="2"/>
      <c r="J40" s="2"/>
    </row>
    <row r="41" spans="1:11" x14ac:dyDescent="0.2">
      <c r="A41" s="10"/>
      <c r="B41" s="10"/>
      <c r="C41" s="10"/>
      <c r="D41" s="10"/>
      <c r="E41" s="36"/>
      <c r="F41" s="36"/>
    </row>
    <row r="42" spans="1:11" x14ac:dyDescent="0.2">
      <c r="A42" s="12" t="s">
        <v>138</v>
      </c>
      <c r="B42" s="10"/>
      <c r="C42" s="10"/>
      <c r="D42" s="10"/>
      <c r="E42" s="37">
        <v>52504.962739499999</v>
      </c>
      <c r="F42" s="37">
        <v>6.91</v>
      </c>
      <c r="I42" s="2"/>
      <c r="J42" s="2"/>
    </row>
    <row r="43" spans="1:11" x14ac:dyDescent="0.2">
      <c r="A43" s="10"/>
      <c r="B43" s="10"/>
      <c r="C43" s="10"/>
      <c r="D43" s="10"/>
      <c r="E43" s="36"/>
      <c r="F43" s="36"/>
    </row>
    <row r="44" spans="1:11" x14ac:dyDescent="0.2">
      <c r="A44" s="14" t="s">
        <v>139</v>
      </c>
      <c r="B44" s="7"/>
      <c r="C44" s="7"/>
      <c r="D44" s="7"/>
      <c r="E44" s="38">
        <v>760237.18873049994</v>
      </c>
      <c r="F44" s="38">
        <f xml:space="preserve"> ROUND(SUM(F40:F43),2)</f>
        <v>100</v>
      </c>
      <c r="I44" s="2"/>
      <c r="J44" s="2"/>
    </row>
    <row r="46" spans="1:11" x14ac:dyDescent="0.2">
      <c r="A46" s="15" t="s">
        <v>142</v>
      </c>
    </row>
    <row r="47" spans="1:11" x14ac:dyDescent="0.2">
      <c r="A47" s="15" t="s">
        <v>706</v>
      </c>
    </row>
    <row r="48" spans="1:11" x14ac:dyDescent="0.2">
      <c r="A48" s="15" t="s">
        <v>144</v>
      </c>
    </row>
    <row r="49" spans="1:2" x14ac:dyDescent="0.2">
      <c r="A49" s="2" t="s">
        <v>644</v>
      </c>
      <c r="B49" s="16">
        <v>27.1112</v>
      </c>
    </row>
    <row r="50" spans="1:2" x14ac:dyDescent="0.2">
      <c r="A50" s="2" t="s">
        <v>671</v>
      </c>
      <c r="B50" s="16">
        <v>41.61</v>
      </c>
    </row>
    <row r="51" spans="1:2" x14ac:dyDescent="0.2">
      <c r="A51" s="2" t="s">
        <v>643</v>
      </c>
      <c r="B51" s="16">
        <v>25.469899999999999</v>
      </c>
    </row>
    <row r="52" spans="1:2" x14ac:dyDescent="0.2">
      <c r="A52" s="2" t="s">
        <v>672</v>
      </c>
      <c r="B52" s="16">
        <v>39.529800000000002</v>
      </c>
    </row>
    <row r="54" spans="1:2" x14ac:dyDescent="0.2">
      <c r="A54" s="15" t="s">
        <v>696</v>
      </c>
    </row>
    <row r="55" spans="1:2" x14ac:dyDescent="0.2">
      <c r="A55" s="2" t="s">
        <v>672</v>
      </c>
      <c r="B55" s="16">
        <v>38.235900000000001</v>
      </c>
    </row>
    <row r="56" spans="1:2" x14ac:dyDescent="0.2">
      <c r="A56" s="2" t="s">
        <v>644</v>
      </c>
      <c r="B56" s="16">
        <v>26.369299999999999</v>
      </c>
    </row>
    <row r="57" spans="1:2" x14ac:dyDescent="0.2">
      <c r="A57" s="2" t="s">
        <v>671</v>
      </c>
      <c r="B57" s="16">
        <v>40.471499999999999</v>
      </c>
    </row>
    <row r="58" spans="1:2" x14ac:dyDescent="0.2">
      <c r="A58" s="2" t="s">
        <v>643</v>
      </c>
      <c r="B58" s="16">
        <v>24.636299999999999</v>
      </c>
    </row>
    <row r="60" spans="1:2" x14ac:dyDescent="0.2">
      <c r="A60" s="15" t="s">
        <v>651</v>
      </c>
      <c r="B60" s="75" t="s">
        <v>147</v>
      </c>
    </row>
    <row r="62" spans="1:2" x14ac:dyDescent="0.2">
      <c r="A62" s="15" t="s">
        <v>670</v>
      </c>
      <c r="B62" s="27">
        <v>0.21381018537094296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workbookViewId="0">
      <selection sqref="A1:D1"/>
    </sheetView>
  </sheetViews>
  <sheetFormatPr defaultRowHeight="11.25" x14ac:dyDescent="0.2"/>
  <cols>
    <col min="1" max="1" width="59.140625" style="2" customWidth="1"/>
    <col min="2" max="2" width="33.85546875" style="2" customWidth="1"/>
    <col min="3" max="3" width="7.85546875" style="2" customWidth="1"/>
    <col min="4" max="4" width="23.85546875" style="2" customWidth="1"/>
    <col min="5" max="5" width="14" style="2" customWidth="1"/>
    <col min="6" max="16384" width="9.140625" style="3"/>
  </cols>
  <sheetData>
    <row r="1" spans="1:11" x14ac:dyDescent="0.2">
      <c r="A1" s="40" t="s">
        <v>1464</v>
      </c>
      <c r="B1" s="40"/>
      <c r="C1" s="40"/>
      <c r="D1" s="40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11" x14ac:dyDescent="0.2">
      <c r="A4" s="7"/>
      <c r="B4" s="7"/>
      <c r="C4" s="7"/>
      <c r="D4" s="7"/>
      <c r="E4" s="7"/>
    </row>
    <row r="5" spans="1:11" s="67" customFormat="1" x14ac:dyDescent="0.2">
      <c r="A5" s="62" t="s">
        <v>1398</v>
      </c>
      <c r="B5" s="30"/>
      <c r="C5" s="30"/>
      <c r="D5" s="76"/>
      <c r="E5" s="29"/>
    </row>
    <row r="6" spans="1:11" s="67" customFormat="1" x14ac:dyDescent="0.2">
      <c r="A6" s="30" t="s">
        <v>1465</v>
      </c>
      <c r="B6" s="77" t="s">
        <v>1466</v>
      </c>
      <c r="C6" s="30">
        <v>76182.775999999998</v>
      </c>
      <c r="D6" s="30">
        <v>2004.6809493999999</v>
      </c>
      <c r="E6" s="30">
        <f>D6/$D$13*100</f>
        <v>98.997859158383477</v>
      </c>
      <c r="H6" s="69"/>
      <c r="I6" s="69"/>
      <c r="J6" s="69"/>
      <c r="K6" s="69"/>
    </row>
    <row r="7" spans="1:11" s="67" customFormat="1" x14ac:dyDescent="0.2">
      <c r="A7" s="62" t="s">
        <v>105</v>
      </c>
      <c r="B7" s="30"/>
      <c r="C7" s="30"/>
      <c r="D7" s="62">
        <f>D6</f>
        <v>2004.6809493999999</v>
      </c>
      <c r="E7" s="62">
        <f>E6</f>
        <v>98.997859158383477</v>
      </c>
    </row>
    <row r="8" spans="1:11" x14ac:dyDescent="0.2">
      <c r="A8" s="10"/>
      <c r="B8" s="10"/>
      <c r="C8" s="10"/>
      <c r="D8" s="10"/>
      <c r="E8" s="10"/>
    </row>
    <row r="9" spans="1:11" x14ac:dyDescent="0.2">
      <c r="A9" s="12" t="s">
        <v>105</v>
      </c>
      <c r="B9" s="10"/>
      <c r="C9" s="10"/>
      <c r="D9" s="12">
        <f>D7</f>
        <v>2004.6809493999999</v>
      </c>
      <c r="E9" s="12">
        <f>E7</f>
        <v>98.997859158383477</v>
      </c>
      <c r="H9" s="2"/>
      <c r="I9" s="2"/>
    </row>
    <row r="10" spans="1:11" x14ac:dyDescent="0.2">
      <c r="A10" s="10"/>
      <c r="B10" s="10"/>
      <c r="C10" s="10"/>
      <c r="D10" s="10"/>
      <c r="E10" s="10"/>
    </row>
    <row r="11" spans="1:11" x14ac:dyDescent="0.2">
      <c r="A11" s="12" t="s">
        <v>138</v>
      </c>
      <c r="B11" s="10"/>
      <c r="C11" s="10"/>
      <c r="D11" s="12">
        <v>20.2930919</v>
      </c>
      <c r="E11" s="12">
        <f>D11/$D$13*100</f>
        <v>1.0021408416165261</v>
      </c>
      <c r="H11" s="2"/>
      <c r="I11" s="2"/>
    </row>
    <row r="12" spans="1:11" x14ac:dyDescent="0.2">
      <c r="A12" s="10"/>
      <c r="B12" s="10"/>
      <c r="C12" s="10"/>
      <c r="D12" s="10"/>
      <c r="E12" s="10"/>
    </row>
    <row r="13" spans="1:11" x14ac:dyDescent="0.2">
      <c r="A13" s="14" t="s">
        <v>139</v>
      </c>
      <c r="B13" s="7"/>
      <c r="C13" s="7"/>
      <c r="D13" s="14">
        <f>D9+D11</f>
        <v>2024.9740413</v>
      </c>
      <c r="E13" s="14">
        <f>E9+E11</f>
        <v>100</v>
      </c>
      <c r="H13" s="2"/>
      <c r="I13" s="2"/>
    </row>
    <row r="15" spans="1:11" x14ac:dyDescent="0.2">
      <c r="A15" s="15" t="s">
        <v>142</v>
      </c>
    </row>
    <row r="16" spans="1:11" x14ac:dyDescent="0.2">
      <c r="A16" s="15" t="s">
        <v>706</v>
      </c>
    </row>
    <row r="17" spans="1:2" x14ac:dyDescent="0.2">
      <c r="A17" s="15" t="s">
        <v>144</v>
      </c>
    </row>
    <row r="18" spans="1:2" x14ac:dyDescent="0.2">
      <c r="A18" s="2" t="s">
        <v>644</v>
      </c>
      <c r="B18" s="16">
        <v>10.5183</v>
      </c>
    </row>
    <row r="19" spans="1:2" x14ac:dyDescent="0.2">
      <c r="A19" s="2" t="s">
        <v>643</v>
      </c>
      <c r="B19" s="16">
        <v>10.0268</v>
      </c>
    </row>
    <row r="20" spans="1:2" x14ac:dyDescent="0.2">
      <c r="A20" s="2" t="s">
        <v>671</v>
      </c>
      <c r="B20" s="16">
        <v>10.5183</v>
      </c>
    </row>
    <row r="21" spans="1:2" x14ac:dyDescent="0.2">
      <c r="A21" s="2" t="s">
        <v>672</v>
      </c>
      <c r="B21" s="16">
        <v>10.0268</v>
      </c>
    </row>
    <row r="23" spans="1:2" x14ac:dyDescent="0.2">
      <c r="A23" s="15" t="s">
        <v>696</v>
      </c>
    </row>
    <row r="24" spans="1:2" x14ac:dyDescent="0.2">
      <c r="A24" s="2" t="s">
        <v>672</v>
      </c>
      <c r="B24" s="16">
        <v>10.3063</v>
      </c>
    </row>
    <row r="25" spans="1:2" x14ac:dyDescent="0.2">
      <c r="A25" s="2" t="s">
        <v>644</v>
      </c>
      <c r="B25" s="16">
        <v>10.875299999999999</v>
      </c>
    </row>
    <row r="26" spans="1:2" x14ac:dyDescent="0.2">
      <c r="A26" s="2" t="s">
        <v>671</v>
      </c>
      <c r="B26" s="16">
        <v>10.875299999999999</v>
      </c>
    </row>
    <row r="27" spans="1:2" x14ac:dyDescent="0.2">
      <c r="A27" s="2" t="s">
        <v>643</v>
      </c>
      <c r="B27" s="16">
        <v>10.3063</v>
      </c>
    </row>
    <row r="29" spans="1:2" x14ac:dyDescent="0.2">
      <c r="A29" s="15" t="s">
        <v>651</v>
      </c>
      <c r="B29" s="75" t="s">
        <v>147</v>
      </c>
    </row>
    <row r="30" spans="1:2" x14ac:dyDescent="0.2">
      <c r="A30" s="15"/>
      <c r="B30" s="47"/>
    </row>
    <row r="31" spans="1:2" x14ac:dyDescent="0.2">
      <c r="A31" s="15" t="s">
        <v>670</v>
      </c>
      <c r="B31" s="27">
        <v>5.0200142705740518E-2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3FD626-E1D4-4F04-B3E6-28C65D2D40AF}"/>
</file>

<file path=customXml/itemProps2.xml><?xml version="1.0" encoding="utf-8"?>
<ds:datastoreItem xmlns:ds="http://schemas.openxmlformats.org/officeDocument/2006/customXml" ds:itemID="{EDBBA166-58C5-4FE4-909B-523042E11362}"/>
</file>

<file path=customXml/itemProps3.xml><?xml version="1.0" encoding="utf-8"?>
<ds:datastoreItem xmlns:ds="http://schemas.openxmlformats.org/officeDocument/2006/customXml" ds:itemID="{5074F328-CC59-4DC7-9BA3-0FA37BEFD3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TX</vt:lpstr>
      <vt:lpstr>TG</vt:lpstr>
      <vt:lpstr>SM</vt:lpstr>
      <vt:lpstr>PR</vt:lpstr>
      <vt:lpstr>IT</vt:lpstr>
      <vt:lpstr>IF</vt:lpstr>
      <vt:lpstr>IE</vt:lpstr>
      <vt:lpstr>HG</vt:lpstr>
      <vt:lpstr>FEGF</vt:lpstr>
      <vt:lpstr>FIUS</vt:lpstr>
      <vt:lpstr>FX</vt:lpstr>
      <vt:lpstr>FIMAS</vt:lpstr>
      <vt:lpstr>FC</vt:lpstr>
      <vt:lpstr>BU</vt:lpstr>
      <vt:lpstr>BC</vt:lpstr>
      <vt:lpstr>AE</vt:lpstr>
      <vt:lpstr>++</vt:lpstr>
      <vt:lpstr>FF</vt:lpstr>
      <vt:lpstr>F5</vt:lpstr>
      <vt:lpstr>F4</vt:lpstr>
      <vt:lpstr>F3</vt:lpstr>
      <vt:lpstr>F2</vt:lpstr>
      <vt:lpstr>F1</vt:lpstr>
      <vt:lpstr>UL-SH</vt:lpstr>
      <vt:lpstr>TM</vt:lpstr>
      <vt:lpstr>TIIOF</vt:lpstr>
      <vt:lpstr>TICBOF</vt:lpstr>
      <vt:lpstr>TI</vt:lpstr>
      <vt:lpstr>SP</vt:lpstr>
      <vt:lpstr>MD</vt:lpstr>
      <vt:lpstr>LP</vt:lpstr>
      <vt:lpstr>IB</vt:lpstr>
      <vt:lpstr>GS</vt:lpstr>
      <vt:lpstr>GN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FISPF</vt:lpstr>
      <vt:lpstr>FBPF</vt:lpstr>
      <vt:lpstr>MP</vt:lpstr>
      <vt:lpstr>PP</vt:lpstr>
      <vt:lpstr>BF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Sheth, Piyush</cp:lastModifiedBy>
  <dcterms:created xsi:type="dcterms:W3CDTF">2018-05-07T11:12:59Z</dcterms:created>
  <dcterms:modified xsi:type="dcterms:W3CDTF">2018-05-09T17:08:22Z</dcterms:modified>
</cp:coreProperties>
</file>