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2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2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IND\SEBI Reports\2017-2018\Mar 2018\ISIN\ISIN Final\"/>
    </mc:Choice>
  </mc:AlternateContent>
  <bookViews>
    <workbookView xWindow="0" yWindow="0" windowWidth="21570" windowHeight="10215"/>
  </bookViews>
  <sheets>
    <sheet name="TX" sheetId="24" r:id="rId1"/>
    <sheet name="TG" sheetId="23" r:id="rId2"/>
    <sheet name="SM" sheetId="22" r:id="rId3"/>
    <sheet name="PR" sheetId="21" r:id="rId4"/>
    <sheet name="IT" sheetId="20" r:id="rId5"/>
    <sheet name="IF" sheetId="19" r:id="rId6"/>
    <sheet name="IE" sheetId="18" r:id="rId7"/>
    <sheet name="HG" sheetId="17" r:id="rId8"/>
    <sheet name="FX" sheetId="16" r:id="rId9"/>
    <sheet name="FIUS" sheetId="15" r:id="rId10"/>
    <sheet name="FIMAS" sheetId="14" r:id="rId11"/>
    <sheet name="FF" sheetId="13" r:id="rId12"/>
    <sheet name="FEGF" sheetId="12" r:id="rId13"/>
    <sheet name="FC" sheetId="11" r:id="rId14"/>
    <sheet name="F5" sheetId="10" r:id="rId15"/>
    <sheet name="F4" sheetId="9" r:id="rId16"/>
    <sheet name="F3" sheetId="8" r:id="rId17"/>
    <sheet name="F2" sheetId="7" r:id="rId18"/>
    <sheet name="F1" sheetId="6" r:id="rId19"/>
    <sheet name="BU" sheetId="5" r:id="rId20"/>
    <sheet name="BC" sheetId="4" r:id="rId21"/>
    <sheet name="AE" sheetId="3" r:id="rId22"/>
    <sheet name="++" sheetId="2" r:id="rId23"/>
    <sheet name="UL-SH" sheetId="25" r:id="rId24"/>
    <sheet name="TM" sheetId="26" r:id="rId25"/>
    <sheet name="TIIOF" sheetId="27" r:id="rId26"/>
    <sheet name="TICBOF" sheetId="28" r:id="rId27"/>
    <sheet name="TI" sheetId="29" r:id="rId28"/>
    <sheet name="SP" sheetId="30" r:id="rId29"/>
    <sheet name="PP" sheetId="31" r:id="rId30"/>
    <sheet name="MP" sheetId="32" r:id="rId31"/>
    <sheet name="MD" sheetId="33" r:id="rId32"/>
    <sheet name="LP" sheetId="34" r:id="rId33"/>
    <sheet name="IB" sheetId="35" r:id="rId34"/>
    <sheet name="GS" sheetId="36" r:id="rId35"/>
    <sheet name="GN" sheetId="37" r:id="rId36"/>
    <sheet name="FMPS3D" sheetId="38" r:id="rId37"/>
    <sheet name="FMPS3C" sheetId="39" r:id="rId38"/>
    <sheet name="FMPS3B" sheetId="40" r:id="rId39"/>
    <sheet name="FMPS3A" sheetId="41" r:id="rId40"/>
    <sheet name="FMPS2C" sheetId="42" r:id="rId41"/>
    <sheet name="FMPS2B" sheetId="43" r:id="rId42"/>
    <sheet name="FMPS2A" sheetId="44" r:id="rId43"/>
    <sheet name="FMPS1B" sheetId="45" r:id="rId44"/>
    <sheet name="FMPS1A" sheetId="46" r:id="rId45"/>
    <sheet name="FISPF" sheetId="47" r:id="rId46"/>
    <sheet name="FBPF" sheetId="48" r:id="rId47"/>
    <sheet name="BF" sheetId="49" r:id="rId48"/>
    <sheet name="Sheet1" sheetId="1" r:id="rId49"/>
  </sheets>
  <definedNames>
    <definedName name="_xlnm._FilterDatabase" localSheetId="13" hidden="1">FC!$A$7:$J$58</definedName>
    <definedName name="_xlnm._FilterDatabase" localSheetId="3" hidden="1">PR!$A$7:$K$75</definedName>
    <definedName name="_xlnm._FilterDatabase" localSheetId="2" hidden="1">SM!$A$7:$K$78</definedName>
    <definedName name="_xlnm._FilterDatabase" localSheetId="28" hidden="1">SP!$A$99:$K$157</definedName>
    <definedName name="_xlnm._FilterDatabase" localSheetId="1" hidden="1">TG!$A$7:$K$36</definedName>
    <definedName name="_xlnm._FilterDatabase" localSheetId="0" hidden="1">TX!$A$7:$K$64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49" l="1"/>
  <c r="E58" i="49"/>
  <c r="F91" i="49" l="1"/>
  <c r="F85" i="49"/>
  <c r="E85" i="49"/>
  <c r="F80" i="49"/>
  <c r="E80" i="49"/>
  <c r="F75" i="49"/>
  <c r="E75" i="49"/>
  <c r="F53" i="49"/>
  <c r="E53" i="49"/>
  <c r="F32" i="48"/>
  <c r="F26" i="48"/>
  <c r="E26" i="48"/>
  <c r="F20" i="48"/>
  <c r="E20" i="48"/>
  <c r="F60" i="47"/>
  <c r="F54" i="47"/>
  <c r="E54" i="47"/>
  <c r="F50" i="47"/>
  <c r="E50" i="47"/>
  <c r="F41" i="47"/>
  <c r="E41" i="47"/>
  <c r="F31" i="47"/>
  <c r="E31" i="47"/>
  <c r="F26" i="47"/>
  <c r="E26" i="47"/>
  <c r="F28" i="46"/>
  <c r="F22" i="46"/>
  <c r="E22" i="46"/>
  <c r="F18" i="46"/>
  <c r="E18" i="46"/>
  <c r="F28" i="45"/>
  <c r="F22" i="45"/>
  <c r="E22" i="45"/>
  <c r="F18" i="45"/>
  <c r="E18" i="45"/>
  <c r="F37" i="44"/>
  <c r="F31" i="44"/>
  <c r="E31" i="44"/>
  <c r="F26" i="44"/>
  <c r="E26" i="44"/>
  <c r="F31" i="43"/>
  <c r="F25" i="43"/>
  <c r="E25" i="43"/>
  <c r="F21" i="43"/>
  <c r="E21" i="43"/>
  <c r="F32" i="42"/>
  <c r="F26" i="42"/>
  <c r="E26" i="42"/>
  <c r="F21" i="42"/>
  <c r="E21" i="42"/>
  <c r="F29" i="41"/>
  <c r="F23" i="41"/>
  <c r="E23" i="41"/>
  <c r="F18" i="41"/>
  <c r="E18" i="41"/>
  <c r="F30" i="40"/>
  <c r="F24" i="40"/>
  <c r="E24" i="40"/>
  <c r="F19" i="40"/>
  <c r="E19" i="40"/>
  <c r="F33" i="39"/>
  <c r="F27" i="39"/>
  <c r="E27" i="39"/>
  <c r="F22" i="39"/>
  <c r="E22" i="39"/>
  <c r="F30" i="38"/>
  <c r="F24" i="38"/>
  <c r="E24" i="38"/>
  <c r="F20" i="38"/>
  <c r="E20" i="38"/>
  <c r="F15" i="37"/>
  <c r="F9" i="37"/>
  <c r="E9" i="37"/>
  <c r="F15" i="36"/>
  <c r="F9" i="36"/>
  <c r="E9" i="36"/>
  <c r="F59" i="35"/>
  <c r="F53" i="35"/>
  <c r="E53" i="35"/>
  <c r="F47" i="35"/>
  <c r="E47" i="35"/>
  <c r="F34" i="35"/>
  <c r="E34" i="35"/>
  <c r="F39" i="34"/>
  <c r="F33" i="34"/>
  <c r="E33" i="34"/>
  <c r="F22" i="34"/>
  <c r="E22" i="34"/>
  <c r="F16" i="34"/>
  <c r="E16" i="34"/>
  <c r="F10" i="34"/>
  <c r="E10" i="34"/>
  <c r="F116" i="33"/>
  <c r="F110" i="33"/>
  <c r="E110" i="33"/>
  <c r="F96" i="33"/>
  <c r="E96" i="33"/>
  <c r="F85" i="33"/>
  <c r="E85" i="33"/>
  <c r="F54" i="33"/>
  <c r="E54" i="33"/>
  <c r="F78" i="32"/>
  <c r="F72" i="32"/>
  <c r="E72" i="32"/>
  <c r="F67" i="32"/>
  <c r="E67" i="32"/>
  <c r="F42" i="32"/>
  <c r="E42" i="32"/>
  <c r="F78" i="31"/>
  <c r="F72" i="31"/>
  <c r="E72" i="31"/>
  <c r="F67" i="31"/>
  <c r="E67" i="31"/>
  <c r="F46" i="31"/>
  <c r="E46" i="31"/>
  <c r="F176" i="30"/>
  <c r="F170" i="30"/>
  <c r="E170" i="30"/>
  <c r="F166" i="30"/>
  <c r="E166" i="30"/>
  <c r="F162" i="30"/>
  <c r="E162" i="30"/>
  <c r="F157" i="30"/>
  <c r="E157" i="30"/>
  <c r="F96" i="30"/>
  <c r="E96" i="30"/>
  <c r="F127" i="29"/>
  <c r="F121" i="29"/>
  <c r="E121" i="29"/>
  <c r="F117" i="29"/>
  <c r="E117" i="29"/>
  <c r="F112" i="29"/>
  <c r="E112" i="29"/>
  <c r="F105" i="29"/>
  <c r="E105" i="29"/>
  <c r="F56" i="29"/>
  <c r="E56" i="29"/>
  <c r="F137" i="28"/>
  <c r="F131" i="28"/>
  <c r="E131" i="28"/>
  <c r="F125" i="28"/>
  <c r="E125" i="28"/>
  <c r="F118" i="28"/>
  <c r="E118" i="28"/>
  <c r="F69" i="28"/>
  <c r="E69" i="28"/>
  <c r="F96" i="27"/>
  <c r="F90" i="27"/>
  <c r="E90" i="27"/>
  <c r="F86" i="27"/>
  <c r="E86" i="27"/>
  <c r="F80" i="27"/>
  <c r="E80" i="27"/>
  <c r="F45" i="27"/>
  <c r="E45" i="27"/>
  <c r="F44" i="26"/>
  <c r="F38" i="26"/>
  <c r="E38" i="26"/>
  <c r="F34" i="26"/>
  <c r="E34" i="26"/>
  <c r="F13" i="26"/>
  <c r="E13" i="26"/>
  <c r="F138" i="25"/>
  <c r="F132" i="25"/>
  <c r="E132" i="25"/>
  <c r="F128" i="25"/>
  <c r="E128" i="25"/>
  <c r="F105" i="25"/>
  <c r="E105" i="25"/>
  <c r="F90" i="25"/>
  <c r="E90" i="25"/>
  <c r="F67" i="25"/>
  <c r="E67" i="25"/>
  <c r="E13" i="14" l="1"/>
  <c r="E8" i="14"/>
  <c r="E7" i="14"/>
  <c r="E6" i="14"/>
  <c r="D15" i="14"/>
  <c r="F49" i="19"/>
  <c r="E49" i="19"/>
  <c r="F68" i="2"/>
  <c r="E68" i="2"/>
  <c r="E64" i="24" l="1"/>
  <c r="E61" i="3" l="1"/>
  <c r="E55" i="18" l="1"/>
  <c r="E36" i="18"/>
  <c r="E57" i="18" s="1"/>
  <c r="E32" i="20"/>
  <c r="E20" i="20"/>
  <c r="F40" i="20"/>
  <c r="E40" i="20"/>
  <c r="E36" i="20"/>
  <c r="E42" i="19"/>
  <c r="E58" i="2"/>
  <c r="E62" i="2"/>
  <c r="E58" i="11"/>
  <c r="E62" i="11"/>
  <c r="F62" i="11"/>
  <c r="D7" i="12"/>
  <c r="D11" i="12" s="1"/>
  <c r="D10" i="13"/>
  <c r="D14" i="13" s="1"/>
  <c r="E8" i="13"/>
  <c r="E10" i="13" s="1"/>
  <c r="E14" i="13" s="1"/>
  <c r="D8" i="13"/>
  <c r="E9" i="14"/>
  <c r="E11" i="14" s="1"/>
  <c r="D9" i="14"/>
  <c r="D11" i="14" s="1"/>
  <c r="D7" i="15"/>
  <c r="E66" i="21"/>
  <c r="E75" i="21"/>
  <c r="E70" i="21"/>
  <c r="E70" i="24"/>
  <c r="E70" i="2" l="1"/>
  <c r="E51" i="19"/>
  <c r="E55" i="19" s="1"/>
  <c r="E72" i="24"/>
  <c r="E76" i="24" s="1"/>
  <c r="D11" i="15"/>
  <c r="E64" i="11"/>
  <c r="E77" i="21"/>
  <c r="E6" i="12"/>
  <c r="E9" i="12"/>
  <c r="E74" i="2"/>
  <c r="F61" i="2" s="1"/>
  <c r="E61" i="18"/>
  <c r="F54" i="18" s="1"/>
  <c r="F29" i="18"/>
  <c r="F19" i="18"/>
  <c r="F11" i="18"/>
  <c r="E42" i="20"/>
  <c r="F40" i="2" l="1"/>
  <c r="F53" i="19"/>
  <c r="F11" i="19"/>
  <c r="F19" i="19"/>
  <c r="F27" i="19"/>
  <c r="F35" i="19"/>
  <c r="F12" i="19"/>
  <c r="F20" i="19"/>
  <c r="F28" i="19"/>
  <c r="F36" i="19"/>
  <c r="F48" i="19"/>
  <c r="F21" i="19"/>
  <c r="F37" i="19"/>
  <c r="F14" i="19"/>
  <c r="F22" i="19"/>
  <c r="F38" i="19"/>
  <c r="F15" i="19"/>
  <c r="F31" i="19"/>
  <c r="F47" i="19"/>
  <c r="F24" i="19"/>
  <c r="F32" i="19"/>
  <c r="F40" i="19"/>
  <c r="F46" i="19"/>
  <c r="F16" i="19"/>
  <c r="F9" i="19"/>
  <c r="F17" i="19"/>
  <c r="F25" i="19"/>
  <c r="F33" i="19"/>
  <c r="F41" i="19"/>
  <c r="F10" i="19"/>
  <c r="F18" i="19"/>
  <c r="F26" i="19"/>
  <c r="F34" i="19"/>
  <c r="F8" i="19"/>
  <c r="F13" i="19"/>
  <c r="F29" i="19"/>
  <c r="F30" i="19"/>
  <c r="F45" i="19"/>
  <c r="F23" i="19"/>
  <c r="F39" i="19"/>
  <c r="F16" i="2"/>
  <c r="F74" i="24"/>
  <c r="F13" i="24"/>
  <c r="F21" i="24"/>
  <c r="F29" i="24"/>
  <c r="F37" i="24"/>
  <c r="F45" i="24"/>
  <c r="F53" i="24"/>
  <c r="F61" i="24"/>
  <c r="F69" i="24"/>
  <c r="F14" i="24"/>
  <c r="F22" i="24"/>
  <c r="F30" i="24"/>
  <c r="F38" i="24"/>
  <c r="F46" i="24"/>
  <c r="F62" i="24"/>
  <c r="F15" i="24"/>
  <c r="F31" i="24"/>
  <c r="F47" i="24"/>
  <c r="F63" i="24"/>
  <c r="F16" i="24"/>
  <c r="F32" i="24"/>
  <c r="F48" i="24"/>
  <c r="F8" i="24"/>
  <c r="F9" i="24"/>
  <c r="F25" i="24"/>
  <c r="F41" i="24"/>
  <c r="F57" i="24"/>
  <c r="F18" i="24"/>
  <c r="F26" i="24"/>
  <c r="F42" i="24"/>
  <c r="F58" i="24"/>
  <c r="F10" i="24"/>
  <c r="F34" i="24"/>
  <c r="F50" i="24"/>
  <c r="F11" i="24"/>
  <c r="F19" i="24"/>
  <c r="F27" i="24"/>
  <c r="F35" i="24"/>
  <c r="F43" i="24"/>
  <c r="F51" i="24"/>
  <c r="F59" i="24"/>
  <c r="F12" i="24"/>
  <c r="F20" i="24"/>
  <c r="F28" i="24"/>
  <c r="F36" i="24"/>
  <c r="F44" i="24"/>
  <c r="F52" i="24"/>
  <c r="F60" i="24"/>
  <c r="F54" i="24"/>
  <c r="F68" i="24"/>
  <c r="F23" i="24"/>
  <c r="F39" i="24"/>
  <c r="F55" i="24"/>
  <c r="F67" i="24"/>
  <c r="F24" i="24"/>
  <c r="F40" i="24"/>
  <c r="F56" i="24"/>
  <c r="F17" i="24"/>
  <c r="F33" i="24"/>
  <c r="F49" i="24"/>
  <c r="F38" i="2"/>
  <c r="F41" i="2"/>
  <c r="F30" i="2"/>
  <c r="F13" i="2"/>
  <c r="F36" i="2"/>
  <c r="F11" i="2"/>
  <c r="F8" i="2"/>
  <c r="F62" i="2"/>
  <c r="F56" i="2"/>
  <c r="F33" i="2"/>
  <c r="F44" i="2"/>
  <c r="F72" i="2"/>
  <c r="F32" i="2"/>
  <c r="F50" i="2"/>
  <c r="F25" i="2"/>
  <c r="F48" i="2"/>
  <c r="F55" i="2"/>
  <c r="F42" i="2"/>
  <c r="F51" i="2"/>
  <c r="F17" i="2"/>
  <c r="E7" i="12"/>
  <c r="E11" i="12" s="1"/>
  <c r="F24" i="2"/>
  <c r="F45" i="2"/>
  <c r="F15" i="2"/>
  <c r="F12" i="2"/>
  <c r="F34" i="2"/>
  <c r="F35" i="2"/>
  <c r="F9" i="2"/>
  <c r="F47" i="2"/>
  <c r="F37" i="2"/>
  <c r="F46" i="2"/>
  <c r="F39" i="2"/>
  <c r="F26" i="2"/>
  <c r="F19" i="2"/>
  <c r="F67" i="2"/>
  <c r="E68" i="11"/>
  <c r="E81" i="21"/>
  <c r="F14" i="2"/>
  <c r="F28" i="2"/>
  <c r="F31" i="2"/>
  <c r="F53" i="2"/>
  <c r="F20" i="2"/>
  <c r="F23" i="2"/>
  <c r="F29" i="2"/>
  <c r="F22" i="2"/>
  <c r="F43" i="2"/>
  <c r="F18" i="2"/>
  <c r="F57" i="2"/>
  <c r="F65" i="2"/>
  <c r="E9" i="15"/>
  <c r="E6" i="15"/>
  <c r="F54" i="2"/>
  <c r="F21" i="2"/>
  <c r="F52" i="2"/>
  <c r="F27" i="2"/>
  <c r="F10" i="2"/>
  <c r="F49" i="2"/>
  <c r="F66" i="2"/>
  <c r="F27" i="18"/>
  <c r="F43" i="18"/>
  <c r="F41" i="18"/>
  <c r="F20" i="18"/>
  <c r="F14" i="18"/>
  <c r="F44" i="18"/>
  <c r="F28" i="18"/>
  <c r="F51" i="18"/>
  <c r="F48" i="18"/>
  <c r="F9" i="18"/>
  <c r="F10" i="18"/>
  <c r="F8" i="18"/>
  <c r="F23" i="18"/>
  <c r="F17" i="18"/>
  <c r="F26" i="18"/>
  <c r="F47" i="18"/>
  <c r="F31" i="18"/>
  <c r="F33" i="18"/>
  <c r="F34" i="18"/>
  <c r="F42" i="18"/>
  <c r="F24" i="18"/>
  <c r="F40" i="18"/>
  <c r="F49" i="18"/>
  <c r="F21" i="18"/>
  <c r="F16" i="18"/>
  <c r="F35" i="18"/>
  <c r="F30" i="18"/>
  <c r="F22" i="18"/>
  <c r="F50" i="18"/>
  <c r="F46" i="18"/>
  <c r="F45" i="18"/>
  <c r="F52" i="18"/>
  <c r="F53" i="18"/>
  <c r="F32" i="18"/>
  <c r="F25" i="18"/>
  <c r="F18" i="18"/>
  <c r="F12" i="18"/>
  <c r="F13" i="18"/>
  <c r="F15" i="18"/>
  <c r="F59" i="18"/>
  <c r="E46" i="20"/>
  <c r="F64" i="24" l="1"/>
  <c r="E7" i="15"/>
  <c r="E11" i="15" s="1"/>
  <c r="F55" i="18"/>
  <c r="F70" i="24"/>
  <c r="F42" i="19"/>
  <c r="F58" i="2"/>
  <c r="F9" i="21"/>
  <c r="F17" i="21"/>
  <c r="F25" i="21"/>
  <c r="F33" i="21"/>
  <c r="F41" i="21"/>
  <c r="F49" i="21"/>
  <c r="F57" i="21"/>
  <c r="F65" i="21"/>
  <c r="F10" i="21"/>
  <c r="F18" i="21"/>
  <c r="F26" i="21"/>
  <c r="F34" i="21"/>
  <c r="F42" i="21"/>
  <c r="F50" i="21"/>
  <c r="F58" i="21"/>
  <c r="F8" i="21"/>
  <c r="F79" i="21"/>
  <c r="F12" i="21"/>
  <c r="F20" i="21"/>
  <c r="F28" i="21"/>
  <c r="F36" i="21"/>
  <c r="F44" i="21"/>
  <c r="F52" i="21"/>
  <c r="F60" i="21"/>
  <c r="F74" i="21"/>
  <c r="F13" i="21"/>
  <c r="F21" i="21"/>
  <c r="F29" i="21"/>
  <c r="F37" i="21"/>
  <c r="F45" i="21"/>
  <c r="F53" i="21"/>
  <c r="F61" i="21"/>
  <c r="F15" i="21"/>
  <c r="F31" i="21"/>
  <c r="F47" i="21"/>
  <c r="F63" i="21"/>
  <c r="F16" i="21"/>
  <c r="F32" i="21"/>
  <c r="F48" i="21"/>
  <c r="F64" i="21"/>
  <c r="F59" i="21"/>
  <c r="F14" i="21"/>
  <c r="F46" i="21"/>
  <c r="F62" i="21"/>
  <c r="F19" i="21"/>
  <c r="F35" i="21"/>
  <c r="F51" i="21"/>
  <c r="F73" i="21"/>
  <c r="F22" i="21"/>
  <c r="F38" i="21"/>
  <c r="F54" i="21"/>
  <c r="F69" i="21"/>
  <c r="F23" i="21"/>
  <c r="F39" i="21"/>
  <c r="F55" i="21"/>
  <c r="F24" i="21"/>
  <c r="F40" i="21"/>
  <c r="F56" i="21"/>
  <c r="F11" i="21"/>
  <c r="F27" i="21"/>
  <c r="F43" i="21"/>
  <c r="F30" i="21"/>
  <c r="F15" i="11"/>
  <c r="F12" i="11"/>
  <c r="F21" i="11"/>
  <c r="F29" i="11"/>
  <c r="F37" i="11"/>
  <c r="F45" i="11"/>
  <c r="F53" i="11"/>
  <c r="F13" i="11"/>
  <c r="F22" i="11"/>
  <c r="F30" i="11"/>
  <c r="F38" i="11"/>
  <c r="F46" i="11"/>
  <c r="F54" i="11"/>
  <c r="F14" i="11"/>
  <c r="F23" i="11"/>
  <c r="F31" i="11"/>
  <c r="F39" i="11"/>
  <c r="F47" i="11"/>
  <c r="F55" i="11"/>
  <c r="F66" i="11"/>
  <c r="F16" i="11"/>
  <c r="F24" i="11"/>
  <c r="F32" i="11"/>
  <c r="F40" i="11"/>
  <c r="F48" i="11"/>
  <c r="F56" i="11"/>
  <c r="F17" i="11"/>
  <c r="F25" i="11"/>
  <c r="F33" i="11"/>
  <c r="F41" i="11"/>
  <c r="F49" i="11"/>
  <c r="F57" i="11"/>
  <c r="F18" i="11"/>
  <c r="F26" i="11"/>
  <c r="F34" i="11"/>
  <c r="F42" i="11"/>
  <c r="F50" i="11"/>
  <c r="F8" i="11"/>
  <c r="F36" i="11"/>
  <c r="F10" i="11"/>
  <c r="F43" i="11"/>
  <c r="F11" i="11"/>
  <c r="F44" i="11"/>
  <c r="F19" i="11"/>
  <c r="F51" i="11"/>
  <c r="F20" i="11"/>
  <c r="F52" i="11"/>
  <c r="F27" i="11"/>
  <c r="F28" i="11"/>
  <c r="F35" i="11"/>
  <c r="F9" i="11"/>
  <c r="F26" i="20"/>
  <c r="F11" i="20"/>
  <c r="F12" i="20"/>
  <c r="F14" i="20"/>
  <c r="F35" i="20"/>
  <c r="F8" i="20"/>
  <c r="F16" i="20"/>
  <c r="F30" i="20"/>
  <c r="F9" i="20"/>
  <c r="F31" i="20"/>
  <c r="F27" i="20"/>
  <c r="F25" i="20"/>
  <c r="F15" i="20"/>
  <c r="F17" i="20"/>
  <c r="F13" i="20"/>
  <c r="F28" i="20"/>
  <c r="F18" i="20"/>
  <c r="F19" i="20"/>
  <c r="F10" i="20"/>
  <c r="F29" i="20"/>
  <c r="F70" i="2" l="1"/>
  <c r="F74" i="2" s="1"/>
  <c r="F36" i="20"/>
  <c r="F51" i="19"/>
  <c r="F55" i="19" s="1"/>
  <c r="F20" i="20"/>
  <c r="F72" i="24"/>
  <c r="F76" i="24" s="1"/>
  <c r="F70" i="21"/>
  <c r="F75" i="21"/>
  <c r="F58" i="11"/>
  <c r="F64" i="11" s="1"/>
  <c r="F66" i="21"/>
  <c r="F32" i="20"/>
  <c r="F42" i="20" l="1"/>
  <c r="F46" i="20" s="1"/>
  <c r="F77" i="21"/>
  <c r="F81" i="21" s="1"/>
  <c r="F68" i="11"/>
  <c r="F43" i="23" l="1"/>
  <c r="F37" i="23"/>
  <c r="E37" i="23"/>
  <c r="F85" i="22"/>
  <c r="F79" i="22"/>
  <c r="E79" i="22"/>
  <c r="F36" i="18"/>
  <c r="F57" i="18" s="1"/>
  <c r="F45" i="17"/>
  <c r="F39" i="17"/>
  <c r="E39" i="17"/>
  <c r="F61" i="16"/>
  <c r="F55" i="16"/>
  <c r="E55" i="16"/>
  <c r="E15" i="14"/>
  <c r="E9" i="10"/>
  <c r="E11" i="10" s="1"/>
  <c r="E15" i="10" s="1"/>
  <c r="D9" i="10"/>
  <c r="D11" i="10" s="1"/>
  <c r="D15" i="10" s="1"/>
  <c r="E10" i="9"/>
  <c r="E12" i="9" s="1"/>
  <c r="E16" i="9" s="1"/>
  <c r="D10" i="9"/>
  <c r="D12" i="9" s="1"/>
  <c r="D16" i="9" s="1"/>
  <c r="E11" i="8"/>
  <c r="E13" i="8" s="1"/>
  <c r="E17" i="8" s="1"/>
  <c r="D11" i="8"/>
  <c r="D13" i="8" s="1"/>
  <c r="D17" i="8" s="1"/>
  <c r="E11" i="7"/>
  <c r="E13" i="7" s="1"/>
  <c r="E17" i="7" s="1"/>
  <c r="D11" i="7"/>
  <c r="D13" i="7" s="1"/>
  <c r="D17" i="7" s="1"/>
  <c r="E11" i="6"/>
  <c r="E13" i="6" s="1"/>
  <c r="E17" i="6" s="1"/>
  <c r="D11" i="6"/>
  <c r="D13" i="6" s="1"/>
  <c r="D17" i="6" s="1"/>
  <c r="F48" i="5"/>
  <c r="F42" i="5"/>
  <c r="E42" i="5"/>
  <c r="F55" i="4"/>
  <c r="F49" i="4"/>
  <c r="E49" i="4"/>
  <c r="E20" i="3"/>
  <c r="E63" i="3" s="1"/>
  <c r="E67" i="3" l="1"/>
  <c r="F61" i="18"/>
  <c r="F50" i="3" l="1"/>
  <c r="F34" i="3"/>
  <c r="F36" i="3"/>
  <c r="F51" i="3"/>
  <c r="F8" i="3"/>
  <c r="F35" i="3"/>
  <c r="F30" i="3"/>
  <c r="F15" i="3"/>
  <c r="F25" i="3"/>
  <c r="F42" i="3"/>
  <c r="F12" i="3"/>
  <c r="F18" i="3"/>
  <c r="F9" i="3"/>
  <c r="F46" i="3"/>
  <c r="F39" i="3"/>
  <c r="F28" i="3"/>
  <c r="F49" i="3"/>
  <c r="F19" i="3"/>
  <c r="F10" i="3"/>
  <c r="F65" i="3"/>
  <c r="F38" i="3"/>
  <c r="F33" i="3"/>
  <c r="F59" i="3"/>
  <c r="F13" i="3"/>
  <c r="F11" i="3"/>
  <c r="F17" i="3"/>
  <c r="F47" i="3"/>
  <c r="F16" i="3"/>
  <c r="F31" i="3"/>
  <c r="F29" i="3"/>
  <c r="F27" i="3"/>
  <c r="F57" i="3"/>
  <c r="F54" i="3"/>
  <c r="F55" i="3"/>
  <c r="F53" i="3"/>
  <c r="F48" i="3"/>
  <c r="F37" i="3"/>
  <c r="F43" i="3"/>
  <c r="F24" i="3"/>
  <c r="F58" i="3"/>
  <c r="F56" i="3"/>
  <c r="F60" i="3"/>
  <c r="F14" i="3"/>
  <c r="F26" i="3"/>
  <c r="F52" i="3"/>
  <c r="F32" i="3"/>
  <c r="F41" i="3"/>
  <c r="F40" i="3"/>
  <c r="F44" i="3"/>
  <c r="F45" i="3"/>
  <c r="F61" i="3" l="1"/>
  <c r="F20" i="3"/>
  <c r="F63" i="3" s="1"/>
  <c r="F67" i="3" l="1"/>
</calcChain>
</file>

<file path=xl/sharedStrings.xml><?xml version="1.0" encoding="utf-8"?>
<sst xmlns="http://schemas.openxmlformats.org/spreadsheetml/2006/main" count="6915" uniqueCount="1565">
  <si>
    <t>Franklin India Prima Plus As of Date -  31Mar2018</t>
  </si>
  <si>
    <t>ISIN Number</t>
  </si>
  <si>
    <t>Instrument Name</t>
  </si>
  <si>
    <t>Industry Classification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</si>
  <si>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</si>
  <si>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</si>
  <si>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</si>
  <si>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</si>
  <si>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</si>
  <si>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</si>
  <si>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</si>
  <si>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</si>
  <si>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INE009A01021</t>
  </si>
  <si>
    <t>Infosys Ltd.</t>
  </si>
  <si>
    <t>Software</t>
  </si>
  <si>
    <t>INE397D01024</t>
  </si>
  <si>
    <t>Bharti Airtel Ltd.</t>
  </si>
  <si>
    <t>Telecom - Services</t>
  </si>
  <si>
    <t>INE090A01021</t>
  </si>
  <si>
    <t>ICICI Bank Ltd.</t>
  </si>
  <si>
    <t>INE528G01027</t>
  </si>
  <si>
    <t>Yes Bank Ltd.</t>
  </si>
  <si>
    <t>INE018A01030</t>
  </si>
  <si>
    <t>Larsen &amp; Toubro Ltd.</t>
  </si>
  <si>
    <t>Construction Project</t>
  </si>
  <si>
    <t>INE101A01026</t>
  </si>
  <si>
    <t>Mahindra &amp; Mahindra Ltd.</t>
  </si>
  <si>
    <t>Auto</t>
  </si>
  <si>
    <t>INE238A01034</t>
  </si>
  <si>
    <t>Axis Bank Ltd.</t>
  </si>
  <si>
    <t>INE237A01028</t>
  </si>
  <si>
    <t>Kotak Mahindra Bank Ltd.</t>
  </si>
  <si>
    <t>INE860A01027</t>
  </si>
  <si>
    <t>HCL Technologies Ltd.</t>
  </si>
  <si>
    <t>INE089A01023</t>
  </si>
  <si>
    <t>Pharmaceuticals</t>
  </si>
  <si>
    <t>INE226A01021</t>
  </si>
  <si>
    <t>Voltas Ltd.</t>
  </si>
  <si>
    <t>INE733E01010</t>
  </si>
  <si>
    <t>NTPC Ltd.</t>
  </si>
  <si>
    <t>Power</t>
  </si>
  <si>
    <t>INE669E01016</t>
  </si>
  <si>
    <t>Idea Cellular Ltd.</t>
  </si>
  <si>
    <t>INE010B01027</t>
  </si>
  <si>
    <t>Cadila Healthcare Ltd.</t>
  </si>
  <si>
    <t>INE155A01022</t>
  </si>
  <si>
    <t>Tata Motors Ltd.</t>
  </si>
  <si>
    <t>INE669C01036</t>
  </si>
  <si>
    <t>Tech Mahindra Ltd.</t>
  </si>
  <si>
    <t>INE062A01020</t>
  </si>
  <si>
    <t>State Bank of India</t>
  </si>
  <si>
    <t>INE196A01026</t>
  </si>
  <si>
    <t>Marico Ltd.</t>
  </si>
  <si>
    <t>Consumer Non Durables</t>
  </si>
  <si>
    <t>INE016A01026</t>
  </si>
  <si>
    <t>Dabur India Ltd.</t>
  </si>
  <si>
    <t>INE034A01011</t>
  </si>
  <si>
    <t>Arvind Ltd.</t>
  </si>
  <si>
    <t>Textile Products</t>
  </si>
  <si>
    <t>INE686F01025</t>
  </si>
  <si>
    <t>United Breweries Ltd.</t>
  </si>
  <si>
    <t>INE438A01022</t>
  </si>
  <si>
    <t>Apollo Tyres Ltd.</t>
  </si>
  <si>
    <t>Auto Ancillaries</t>
  </si>
  <si>
    <t>INE012A01025</t>
  </si>
  <si>
    <t>ACC Ltd.</t>
  </si>
  <si>
    <t>Cement</t>
  </si>
  <si>
    <t>INE917I01010</t>
  </si>
  <si>
    <t>Bajaj Auto Ltd.</t>
  </si>
  <si>
    <t>INE044A01036</t>
  </si>
  <si>
    <t>INE685A01028</t>
  </si>
  <si>
    <t>Torrent Pharmaceuticals Ltd.</t>
  </si>
  <si>
    <t>INE094A01015</t>
  </si>
  <si>
    <t>Hindustan Petroleum Corp. Ltd.</t>
  </si>
  <si>
    <t>Petroleum Products</t>
  </si>
  <si>
    <t>INE326A01037</t>
  </si>
  <si>
    <t>Lupin Ltd.</t>
  </si>
  <si>
    <t>INE885A01032</t>
  </si>
  <si>
    <t>Amara Raja Batteries Ltd.</t>
  </si>
  <si>
    <t>INE647O01011</t>
  </si>
  <si>
    <t>Aditya Birla Fashion and Retail Ltd.</t>
  </si>
  <si>
    <t>Retailing</t>
  </si>
  <si>
    <t>INE517F01014</t>
  </si>
  <si>
    <t>Gujarat Pipavav Port Ltd.</t>
  </si>
  <si>
    <t>Transportation</t>
  </si>
  <si>
    <t>INE176A01028</t>
  </si>
  <si>
    <t>Bata India Ltd.</t>
  </si>
  <si>
    <t>Consumer Durables</t>
  </si>
  <si>
    <t>INE786A01032</t>
  </si>
  <si>
    <t>JK Lakshmi Cement Ltd.</t>
  </si>
  <si>
    <t>INE600L01024</t>
  </si>
  <si>
    <t>Healthcare Services</t>
  </si>
  <si>
    <t>INE462A01022</t>
  </si>
  <si>
    <t>Bayer Cropscience Ltd.</t>
  </si>
  <si>
    <t>Pesticides</t>
  </si>
  <si>
    <t>INE640A01023</t>
  </si>
  <si>
    <t>SKF India Ltd.</t>
  </si>
  <si>
    <t>Industrial Products</t>
  </si>
  <si>
    <t>INE029A01011</t>
  </si>
  <si>
    <t>Bharat Petroleum Corp. Ltd.</t>
  </si>
  <si>
    <t>INE481G01011</t>
  </si>
  <si>
    <t>UltraTech Cement Ltd.</t>
  </si>
  <si>
    <t>INE158A01026</t>
  </si>
  <si>
    <t>Hero Motocorp Ltd.</t>
  </si>
  <si>
    <t>INE183A01016</t>
  </si>
  <si>
    <t>Finolex Industries Ltd.</t>
  </si>
  <si>
    <t>INE038A01020</t>
  </si>
  <si>
    <t>Hindalco Industries Ltd.</t>
  </si>
  <si>
    <t>Non - Ferrous Metals</t>
  </si>
  <si>
    <t>INE674K01013</t>
  </si>
  <si>
    <t>Aditya Birla Capital Ltd.</t>
  </si>
  <si>
    <t>Finance</t>
  </si>
  <si>
    <t>INE036D01028</t>
  </si>
  <si>
    <t>Karur Vysya Bank Ltd.</t>
  </si>
  <si>
    <t>INE663F01024</t>
  </si>
  <si>
    <t>INE988K01017</t>
  </si>
  <si>
    <t>Equitas Holdings Ltd.</t>
  </si>
  <si>
    <t>INE765G01017</t>
  </si>
  <si>
    <t>INE067A01029</t>
  </si>
  <si>
    <t>CG Power and Industrial Solutions Ltd.</t>
  </si>
  <si>
    <t>Industrial Capital Goods</t>
  </si>
  <si>
    <t>INE298A01020</t>
  </si>
  <si>
    <t>Cummins India Ltd.</t>
  </si>
  <si>
    <t>INE199G01027</t>
  </si>
  <si>
    <t>Jagran Prakashan Ltd.</t>
  </si>
  <si>
    <t>Media &amp; Entertainment</t>
  </si>
  <si>
    <t/>
  </si>
  <si>
    <t>Quantum Information Systems</t>
  </si>
  <si>
    <t>Total</t>
  </si>
  <si>
    <t>(b)Unlisted</t>
  </si>
  <si>
    <t>INE696201123</t>
  </si>
  <si>
    <t>Quantum Information Services</t>
  </si>
  <si>
    <t>Numero Uno International Ltd.</t>
  </si>
  <si>
    <t>Call, Cash &amp; Other Assets</t>
  </si>
  <si>
    <t>Net Asset</t>
  </si>
  <si>
    <t>Note</t>
  </si>
  <si>
    <t>a) NAV at the beginning and at the end of the Half-year ended 31Mar2018</t>
  </si>
  <si>
    <t>NAV as on 30-Sep-2017</t>
  </si>
  <si>
    <t>NAV as on 31-Mar-2018</t>
  </si>
  <si>
    <t>b) Dividends declared during the Half - year ended 31-Mar-2018</t>
  </si>
  <si>
    <t>Nil</t>
  </si>
  <si>
    <t>c) Portfolio Turnover Ratio during the Half - year 31-Mar-2018</t>
  </si>
  <si>
    <t>Franklin Asian Equity Fund As of Date -  31Mar2018</t>
  </si>
  <si>
    <t>INE849A01020</t>
  </si>
  <si>
    <t>Trent Ltd.</t>
  </si>
  <si>
    <t>INE053A01029</t>
  </si>
  <si>
    <t>INE338I01027</t>
  </si>
  <si>
    <t>Motilal Oswal Financial Services Ltd.</t>
  </si>
  <si>
    <t>INE093I01010</t>
  </si>
  <si>
    <t>Oberoi Realty Ltd.</t>
  </si>
  <si>
    <t>Construction</t>
  </si>
  <si>
    <t>INE410P01011</t>
  </si>
  <si>
    <t>Foreign Equity Securities</t>
  </si>
  <si>
    <t>CNE1000002H1</t>
  </si>
  <si>
    <t>China Construction Bank Corp., H</t>
  </si>
  <si>
    <t>CNE1000003X6</t>
  </si>
  <si>
    <t>HK0000069689</t>
  </si>
  <si>
    <t>AIA Group Ltd.</t>
  </si>
  <si>
    <t>HK0669013440</t>
  </si>
  <si>
    <t>Techtronic Industries Co. Ltd.</t>
  </si>
  <si>
    <t>ID1000061302</t>
  </si>
  <si>
    <t>Indocement Tunggal Prakarsa Tbk PT</t>
  </si>
  <si>
    <t>ID1000106800</t>
  </si>
  <si>
    <t>Semen Indonesia (Persero) Tbk PT</t>
  </si>
  <si>
    <t>ID1000109507</t>
  </si>
  <si>
    <t>Bank Central Asia Tbk PT</t>
  </si>
  <si>
    <t>ID1000113301</t>
  </si>
  <si>
    <t>Matahari Department Store Tbk PT</t>
  </si>
  <si>
    <t>ID1000125503</t>
  </si>
  <si>
    <t>ACE Hardware Indonesia Tbk PT</t>
  </si>
  <si>
    <t>KYG2121R1039</t>
  </si>
  <si>
    <t>China Literature Ltd.</t>
  </si>
  <si>
    <t>KYG2162W1024</t>
  </si>
  <si>
    <t>China Yongda Automobiles Services Holdings Ltd.</t>
  </si>
  <si>
    <t>KYG2953R1149</t>
  </si>
  <si>
    <t>AAC Technologies Holdings Inc.</t>
  </si>
  <si>
    <t>Telecom - Equipment &amp; Accessories</t>
  </si>
  <si>
    <t>KYG8586D1097</t>
  </si>
  <si>
    <t>Sunny Optical Technology Group Co. Ltd.</t>
  </si>
  <si>
    <t>KYG875721634</t>
  </si>
  <si>
    <t>Tencent Holdings Ltd.</t>
  </si>
  <si>
    <t>KYG9222R1065</t>
  </si>
  <si>
    <t>Uni-President China Holdings Ltd.</t>
  </si>
  <si>
    <t>LU0633102719</t>
  </si>
  <si>
    <t>Samsonite International SA</t>
  </si>
  <si>
    <t>SG1L01001701</t>
  </si>
  <si>
    <t>DBS Group Holdings Ltd.</t>
  </si>
  <si>
    <t>TH0003010Z12</t>
  </si>
  <si>
    <t>The Siam Cement PCL, fgn.</t>
  </si>
  <si>
    <t>TH0016010017</t>
  </si>
  <si>
    <t>Kasikornbank PCL, fgn.</t>
  </si>
  <si>
    <t>TH0128B10Z17</t>
  </si>
  <si>
    <t>Minor International PCL, fgn.</t>
  </si>
  <si>
    <t>Hotels / Resorts And Other Recreational Activities</t>
  </si>
  <si>
    <t>TH0671010Z16</t>
  </si>
  <si>
    <t>Major Cineplex Group PCL, fgn.</t>
  </si>
  <si>
    <t>TW0002330008</t>
  </si>
  <si>
    <t>Taiwan Semiconductor Manufacturing Co. Ltd.</t>
  </si>
  <si>
    <t>Hardware</t>
  </si>
  <si>
    <t>TW0003008009</t>
  </si>
  <si>
    <t>Largan Precision Co. Ltd.</t>
  </si>
  <si>
    <t>TW0006414006</t>
  </si>
  <si>
    <t>Ennoconn Corp.</t>
  </si>
  <si>
    <t>US01609W1027</t>
  </si>
  <si>
    <t>Alibaba Group Holding Ltd., ADR</t>
  </si>
  <si>
    <t>US6475811070</t>
  </si>
  <si>
    <t>New Oriental Education &amp; Technology Group Inc., ADR</t>
  </si>
  <si>
    <t>Diversified Consumer Service</t>
  </si>
  <si>
    <t>INE242A01010</t>
  </si>
  <si>
    <t>Indian Oil Corp. Ltd.</t>
  </si>
  <si>
    <t>INE129A01019</t>
  </si>
  <si>
    <t>Gas</t>
  </si>
  <si>
    <t>IN9155A01020</t>
  </si>
  <si>
    <t>INE259A01022</t>
  </si>
  <si>
    <t>INE154A01025</t>
  </si>
  <si>
    <t>ITC Ltd.</t>
  </si>
  <si>
    <t>INE079A01024</t>
  </si>
  <si>
    <t>Ambuja Cements Ltd.</t>
  </si>
  <si>
    <t>INE213A01029</t>
  </si>
  <si>
    <t>Oil &amp; Natural Gas Corp. Ltd.</t>
  </si>
  <si>
    <t>Oil</t>
  </si>
  <si>
    <t>INE021A01026</t>
  </si>
  <si>
    <t>Asian Paints Ltd.</t>
  </si>
  <si>
    <t>INE752E01010</t>
  </si>
  <si>
    <t>Power Grid Corp. of India Ltd.</t>
  </si>
  <si>
    <r>
      <t>Franklin India BlueChip Fund As of Date -  31Mar20</t>
    </r>
    <r>
      <rPr>
        <b/>
        <sz val="8"/>
        <color theme="1"/>
        <rFont val="Arial"/>
        <family val="2"/>
      </rPr>
      <t>18</t>
    </r>
  </si>
  <si>
    <t>Franklin Build India Fund As of Date -  31Mar2018</t>
  </si>
  <si>
    <t>INE716A01013</t>
  </si>
  <si>
    <t>Whirlpool of India Ltd.</t>
  </si>
  <si>
    <t>INE058A01010</t>
  </si>
  <si>
    <t>Sanofi India Ltd.</t>
  </si>
  <si>
    <t>INE878B01027</t>
  </si>
  <si>
    <t>KEI Industries Ltd.</t>
  </si>
  <si>
    <t>INE513A01014</t>
  </si>
  <si>
    <t>Schaeffler India Ltd.</t>
  </si>
  <si>
    <t>INE070A01015</t>
  </si>
  <si>
    <t>Shree Cement Ltd.</t>
  </si>
  <si>
    <t>INE347G01014</t>
  </si>
  <si>
    <t>Petronet LNG Ltd.</t>
  </si>
  <si>
    <t>INE876N01018</t>
  </si>
  <si>
    <t>Orient Cement Ltd.</t>
  </si>
  <si>
    <t>INE686A01026</t>
  </si>
  <si>
    <t>ITD Cementation India Ltd.</t>
  </si>
  <si>
    <t>INE671H01015</t>
  </si>
  <si>
    <t>Sobha Ltd.</t>
  </si>
  <si>
    <t>INE355A01028</t>
  </si>
  <si>
    <t>Somany Ceramics Ltd.</t>
  </si>
  <si>
    <t>INE472A01039</t>
  </si>
  <si>
    <t>Blue Star Ltd.</t>
  </si>
  <si>
    <t>INE227C01017</t>
  </si>
  <si>
    <t>INE349A01021</t>
  </si>
  <si>
    <t>INE160A01022</t>
  </si>
  <si>
    <t>INE111A01017</t>
  </si>
  <si>
    <t>Container Corp. of India Ltd.</t>
  </si>
  <si>
    <t>INE871K01015</t>
  </si>
  <si>
    <t>Hindustan Media Ventures Ltd.</t>
  </si>
  <si>
    <t>INE285B01017</t>
  </si>
  <si>
    <t>SpiceJet Ltd.</t>
  </si>
  <si>
    <t>INE358A01014</t>
  </si>
  <si>
    <t>Abbott India Ltd.</t>
  </si>
  <si>
    <t>INE932A01024</t>
  </si>
  <si>
    <t>Pennar Industries Ltd.</t>
  </si>
  <si>
    <t>Ferrous Metals</t>
  </si>
  <si>
    <t>(b)Mutual Funds</t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</si>
  <si>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31Mar2018</t>
    </r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</si>
  <si>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31Mar2018</t>
    </r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</si>
  <si>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31Mar2018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</si>
  <si>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31Mar2018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</si>
  <si>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31Mar2018</t>
    </r>
  </si>
  <si>
    <t>INE531A01024</t>
  </si>
  <si>
    <t>Kansai Nerolac Paints Ltd.</t>
  </si>
  <si>
    <t>INE030A01027</t>
  </si>
  <si>
    <t>Hindustan Unilever Ltd.</t>
  </si>
  <si>
    <t>INE246F01010</t>
  </si>
  <si>
    <t>Gujarat State Petronet Ltd.</t>
  </si>
  <si>
    <t>INE494B01023</t>
  </si>
  <si>
    <t>TVS Motor Co. Ltd.</t>
  </si>
  <si>
    <t>INE239A01016</t>
  </si>
  <si>
    <t>Nestle India Ltd.</t>
  </si>
  <si>
    <t>INE280A01028</t>
  </si>
  <si>
    <t>Titan Co. Ltd.</t>
  </si>
  <si>
    <t>INE047A01021</t>
  </si>
  <si>
    <t>Grasim Industries Ltd.</t>
  </si>
  <si>
    <t>INE136B01020</t>
  </si>
  <si>
    <t>Cyient Ltd.</t>
  </si>
  <si>
    <t>INE752H01013</t>
  </si>
  <si>
    <t>Care Ratings Ltd.</t>
  </si>
  <si>
    <t>INE612J01015</t>
  </si>
  <si>
    <t>Repco Home Finance Ltd.</t>
  </si>
  <si>
    <t>INE787D01026</t>
  </si>
  <si>
    <t>Balkrishna Industries Ltd.</t>
  </si>
  <si>
    <t>INE836F01026</t>
  </si>
  <si>
    <t>Dish TV India Ltd.</t>
  </si>
  <si>
    <t>INE572E01012</t>
  </si>
  <si>
    <t>PNB Housing Finance Ltd.</t>
  </si>
  <si>
    <t>INE049A01027</t>
  </si>
  <si>
    <t>Himatsingka Seide Ltd.</t>
  </si>
  <si>
    <t>INE334L01012</t>
  </si>
  <si>
    <t>Ujjivan Financial Services Ltd.</t>
  </si>
  <si>
    <r>
      <t>Franklin India Flexi Cap Fund As of Date -  31Mar2</t>
    </r>
    <r>
      <rPr>
        <b/>
        <sz val="8"/>
        <color theme="1"/>
        <rFont val="Arial"/>
        <family val="2"/>
      </rPr>
      <t>018</t>
    </r>
  </si>
  <si>
    <r>
      <t>Franklin India Feeder - Franklin European Growth F</t>
    </r>
    <r>
      <rPr>
        <b/>
        <sz val="8"/>
        <color theme="1"/>
        <rFont val="Arial"/>
        <family val="2"/>
      </rPr>
      <t>und As of Date -  31Mar2018</t>
    </r>
  </si>
  <si>
    <r>
      <t>Franklin India Dynamic PE Ratio Fund of Funds As o</t>
    </r>
    <r>
      <rPr>
        <b/>
        <sz val="8"/>
        <color theme="1"/>
        <rFont val="Arial"/>
        <family val="2"/>
      </rPr>
      <t>f Date -  31Mar2018</t>
    </r>
  </si>
  <si>
    <r>
      <t>Franklin India Multi-Asset Solution Fund As of Dat</t>
    </r>
    <r>
      <rPr>
        <b/>
        <sz val="8"/>
        <color theme="1"/>
        <rFont val="Arial"/>
        <family val="2"/>
      </rPr>
      <t>e -  31Mar2018</t>
    </r>
  </si>
  <si>
    <r>
      <t>Franklin India Feeder - Franklin U.S. Opportunitie</t>
    </r>
    <r>
      <rPr>
        <b/>
        <sz val="8"/>
        <color theme="1"/>
        <rFont val="Arial"/>
        <family val="2"/>
      </rPr>
      <t>s Fund As of Date -  31Mar2018</t>
    </r>
  </si>
  <si>
    <t>INE002A01018</t>
  </si>
  <si>
    <t>Reliance Industries Ltd.</t>
  </si>
  <si>
    <t>INE001A01036</t>
  </si>
  <si>
    <t>Housing Development Finance Corp. Ltd.</t>
  </si>
  <si>
    <t>INE467B01029</t>
  </si>
  <si>
    <t>Tata Consultancy Services Ltd.</t>
  </si>
  <si>
    <t>INE585B01010</t>
  </si>
  <si>
    <t>Maruti Suzuki India Ltd.</t>
  </si>
  <si>
    <t>INE095A01012</t>
  </si>
  <si>
    <t>IndusInd Bank Ltd.</t>
  </si>
  <si>
    <t>INE205A01025</t>
  </si>
  <si>
    <t>Vedanta Ltd.</t>
  </si>
  <si>
    <t>INE296A01024</t>
  </si>
  <si>
    <t>Bajaj Finance Ltd.</t>
  </si>
  <si>
    <t>INE148I01020</t>
  </si>
  <si>
    <t>Indiabulls Housing Finance Ltd.</t>
  </si>
  <si>
    <t>INE081A01012</t>
  </si>
  <si>
    <t>Tata Steel Ltd.</t>
  </si>
  <si>
    <t>INE066A01013</t>
  </si>
  <si>
    <t>Eicher Motors Ltd.</t>
  </si>
  <si>
    <t>INE522F01014</t>
  </si>
  <si>
    <t>Coal India Ltd.</t>
  </si>
  <si>
    <t>Minerals/mining</t>
  </si>
  <si>
    <t>INE075A01022</t>
  </si>
  <si>
    <t>Wipro Ltd.</t>
  </si>
  <si>
    <t>INE256A01028</t>
  </si>
  <si>
    <t>Zee Entertainment Enterprises Ltd.</t>
  </si>
  <si>
    <t>INE059A01026</t>
  </si>
  <si>
    <t>Cipla Ltd.</t>
  </si>
  <si>
    <t>INE742F01042</t>
  </si>
  <si>
    <t>Adani Ports And Special Economic Zone Ltd.</t>
  </si>
  <si>
    <t>INE628A01036</t>
  </si>
  <si>
    <t>UPL Ltd.</t>
  </si>
  <si>
    <t>INE121J01017</t>
  </si>
  <si>
    <t>Bharti Infratel Ltd.</t>
  </si>
  <si>
    <t>Telecom -  Equipment &amp; Accessories</t>
  </si>
  <si>
    <r>
      <t>Franklin India Index Fund - NSE Nifty Plan As of D</t>
    </r>
    <r>
      <rPr>
        <b/>
        <sz val="8"/>
        <color theme="1"/>
        <rFont val="Arial"/>
        <family val="2"/>
      </rPr>
      <t>ate -  31Mar2018</t>
    </r>
  </si>
  <si>
    <t>INE373A01013</t>
  </si>
  <si>
    <t>BASF India Ltd.</t>
  </si>
  <si>
    <t>Chemicals</t>
  </si>
  <si>
    <t>INE230A01023</t>
  </si>
  <si>
    <t>EIH Ltd.</t>
  </si>
  <si>
    <r>
      <t>Franklin India High Growth Companies Fund As of Da</t>
    </r>
    <r>
      <rPr>
        <b/>
        <sz val="8"/>
        <color theme="1"/>
        <rFont val="Arial"/>
        <family val="2"/>
      </rPr>
      <t>te -  31Mar2018</t>
    </r>
  </si>
  <si>
    <t>INE118A01012</t>
  </si>
  <si>
    <t>INE092A01019</t>
  </si>
  <si>
    <t>Tata Chemicals Ltd.</t>
  </si>
  <si>
    <t>INE823G01014</t>
  </si>
  <si>
    <t>JK Cement Ltd.</t>
  </si>
  <si>
    <t>INE672A01018</t>
  </si>
  <si>
    <t>Tata Investment Corp. Ltd.</t>
  </si>
  <si>
    <t>INE532F01054</t>
  </si>
  <si>
    <t>Edelweiss Financial Services Ltd.</t>
  </si>
  <si>
    <t>INE376G01013</t>
  </si>
  <si>
    <t>Biocon Ltd.</t>
  </si>
  <si>
    <t>INE128A01029</t>
  </si>
  <si>
    <t>Eveready Industries India Ltd.</t>
  </si>
  <si>
    <t>INE171A01029</t>
  </si>
  <si>
    <t>INE439L01019</t>
  </si>
  <si>
    <t>Dalmia Bharat Ltd.</t>
  </si>
  <si>
    <t>INE935A01035</t>
  </si>
  <si>
    <t>Glenmark Pharmaceuticals Ltd.</t>
  </si>
  <si>
    <t>INE891D01026</t>
  </si>
  <si>
    <t>INE825A01012</t>
  </si>
  <si>
    <t>Vardhman Textiles Ltd.</t>
  </si>
  <si>
    <t>Textiles - Cotton</t>
  </si>
  <si>
    <t>INE498L01015</t>
  </si>
  <si>
    <t>L&amp;T Finance Holdings Ltd.</t>
  </si>
  <si>
    <t>INE017A01032</t>
  </si>
  <si>
    <t>INE064C01014</t>
  </si>
  <si>
    <t>Trident Ltd.</t>
  </si>
  <si>
    <t>INE576I01022</t>
  </si>
  <si>
    <t>BMG2442N1048</t>
  </si>
  <si>
    <t>COSCO Shipping Ports Ltd.</t>
  </si>
  <si>
    <t>BMG4977W1038</t>
  </si>
  <si>
    <t>I.T Ltd.</t>
  </si>
  <si>
    <t>BMG570071099</t>
  </si>
  <si>
    <t>Luye Pharma Group Ltd.</t>
  </si>
  <si>
    <t>CNE1000004J3</t>
  </si>
  <si>
    <t>TravelSky Technology Ltd., H</t>
  </si>
  <si>
    <t>KYG4387E1070</t>
  </si>
  <si>
    <t>Health and Happiness H&amp;H International Holdings Ltd.</t>
  </si>
  <si>
    <t>KYG982771092</t>
  </si>
  <si>
    <t>Xtep International Holdings Ltd.</t>
  </si>
  <si>
    <t>KYG9829N1025</t>
  </si>
  <si>
    <t>Xinyi Solar Holdings Ltd.</t>
  </si>
  <si>
    <t>TH0528010Z18</t>
  </si>
  <si>
    <t>Delta Electronics Thailand PCL, fgn.</t>
  </si>
  <si>
    <t>TW0003034005</t>
  </si>
  <si>
    <t>Novatek Microelectronics Corp. Ltd.</t>
  </si>
  <si>
    <t>Semiconductors</t>
  </si>
  <si>
    <t>TW0004126008</t>
  </si>
  <si>
    <t>Pacific Hospital Supply Co. Ltd.</t>
  </si>
  <si>
    <t>TW0008044009</t>
  </si>
  <si>
    <t>PChome Online Inc.</t>
  </si>
  <si>
    <r>
      <t>Templeton India Equity Income Fund As of Date -  3</t>
    </r>
    <r>
      <rPr>
        <b/>
        <sz val="8"/>
        <color theme="1"/>
        <rFont val="Arial"/>
        <family val="2"/>
      </rPr>
      <t>1Mar2018</t>
    </r>
  </si>
  <si>
    <t>INE442H01029</t>
  </si>
  <si>
    <t>Ashoka Buildcon Ltd.</t>
  </si>
  <si>
    <t>INE029L01018</t>
  </si>
  <si>
    <t>Kalyani Investment Co. Ltd.</t>
  </si>
  <si>
    <t>Brillio Technologies Pvt. Ltd.</t>
  </si>
  <si>
    <t>Chennai Interactive Business Services Pvt Ltd.</t>
  </si>
  <si>
    <r>
      <t>Franklin India Opportunities Fund As of Date -  31</t>
    </r>
    <r>
      <rPr>
        <b/>
        <sz val="8"/>
        <color theme="1"/>
        <rFont val="Arial"/>
        <family val="2"/>
      </rPr>
      <t>Mar2018</t>
    </r>
  </si>
  <si>
    <t>INE881D01027</t>
  </si>
  <si>
    <t>Oracle Financial Services Software Ltd.</t>
  </si>
  <si>
    <t>INE738I01010</t>
  </si>
  <si>
    <t>Eclerx Services Ltd.</t>
  </si>
  <si>
    <t>INE919I01016</t>
  </si>
  <si>
    <t>INE246B01019</t>
  </si>
  <si>
    <t>Ramco Systems Ltd.</t>
  </si>
  <si>
    <t>US3696041033</t>
  </si>
  <si>
    <t>General Electric Co.</t>
  </si>
  <si>
    <t>US90184L1026</t>
  </si>
  <si>
    <t>Twitter Inc.</t>
  </si>
  <si>
    <r>
      <t>Franklin India Technology Fund As of Date -  31Mar</t>
    </r>
    <r>
      <rPr>
        <b/>
        <sz val="8"/>
        <color theme="1"/>
        <rFont val="Arial"/>
        <family val="2"/>
      </rPr>
      <t>2018</t>
    </r>
  </si>
  <si>
    <t>Franklin India Prima Fund As of Date -  31Mar2018</t>
  </si>
  <si>
    <t>INE235A01022</t>
  </si>
  <si>
    <t>Finolex Cables Ltd.</t>
  </si>
  <si>
    <t>INE342J01019</t>
  </si>
  <si>
    <t>Wabco India Ltd.</t>
  </si>
  <si>
    <t>INE299U01018</t>
  </si>
  <si>
    <t>Crompton Greaves Consumer Electricals Ltd.</t>
  </si>
  <si>
    <t>INE491A01021</t>
  </si>
  <si>
    <t>City Union Bank Ltd.</t>
  </si>
  <si>
    <t>INE486A01013</t>
  </si>
  <si>
    <t>CESC Ltd.</t>
  </si>
  <si>
    <t>INE603J01030</t>
  </si>
  <si>
    <t>PI Industries Ltd.</t>
  </si>
  <si>
    <t>INE437A01024</t>
  </si>
  <si>
    <t>Apollo Hospitals Enterprise Ltd.</t>
  </si>
  <si>
    <t>INE217B01036</t>
  </si>
  <si>
    <t>Kajaria Ceramics Ltd.</t>
  </si>
  <si>
    <t>INE169A01031</t>
  </si>
  <si>
    <t>Coromandel International Ltd.</t>
  </si>
  <si>
    <t>Fertilisers</t>
  </si>
  <si>
    <t>INE331A01037</t>
  </si>
  <si>
    <t>Ramco Cements Ltd.</t>
  </si>
  <si>
    <t>INE212H01026</t>
  </si>
  <si>
    <t>AIA Engineering Ltd.</t>
  </si>
  <si>
    <t>INE660A01013</t>
  </si>
  <si>
    <t>Sundaram Finance Ltd.</t>
  </si>
  <si>
    <t>INE152A01029</t>
  </si>
  <si>
    <t>Thermax Ltd.</t>
  </si>
  <si>
    <t>INE302A01020</t>
  </si>
  <si>
    <t>Exide Industries Ltd.</t>
  </si>
  <si>
    <t>INE133A01011</t>
  </si>
  <si>
    <t>Akzo Nobel India Ltd.</t>
  </si>
  <si>
    <t>INE503A01015</t>
  </si>
  <si>
    <t>DCB Bank Ltd.</t>
  </si>
  <si>
    <t>INE202Z01029</t>
  </si>
  <si>
    <t>Sundaram Finance Holdings Ltd.</t>
  </si>
  <si>
    <t>Him Techno</t>
  </si>
  <si>
    <t>INE317F01035</t>
  </si>
  <si>
    <t>Nesco Ltd.</t>
  </si>
  <si>
    <t>Commercial Services</t>
  </si>
  <si>
    <t>INE274V01019</t>
  </si>
  <si>
    <t>Shankara Building Products Ltd.</t>
  </si>
  <si>
    <t>INE288B01029</t>
  </si>
  <si>
    <t>Deepak Nitrite Ltd.</t>
  </si>
  <si>
    <t>INE791I01019</t>
  </si>
  <si>
    <t>Brigade Enterprises Ltd.</t>
  </si>
  <si>
    <t>INE060A01024</t>
  </si>
  <si>
    <t>Navneet Education Ltd.</t>
  </si>
  <si>
    <t>INE131A01031</t>
  </si>
  <si>
    <t>Gujarat Mineral Development Corp. Ltd.</t>
  </si>
  <si>
    <t>INE075I01017</t>
  </si>
  <si>
    <t>Healthcare Global Enterprises Ltd.</t>
  </si>
  <si>
    <t>INE571A01020</t>
  </si>
  <si>
    <t>IPCA Laboratories Ltd.</t>
  </si>
  <si>
    <t>INE668F01031</t>
  </si>
  <si>
    <t>Jyothy Laboratories Ltd.</t>
  </si>
  <si>
    <t>INE100A01010</t>
  </si>
  <si>
    <t>Atul Ltd.</t>
  </si>
  <si>
    <t>INE054A01027</t>
  </si>
  <si>
    <t>VIP Industries Ltd.</t>
  </si>
  <si>
    <t>INE269B01029</t>
  </si>
  <si>
    <t>Lakshmi Machine Works Ltd.</t>
  </si>
  <si>
    <t>INE501G01024</t>
  </si>
  <si>
    <t>HT Media Ltd.</t>
  </si>
  <si>
    <t>INE572A01028</t>
  </si>
  <si>
    <t>J.B. Chemicals &amp; Pharmaceuticals Ltd.</t>
  </si>
  <si>
    <t>INE463A01038</t>
  </si>
  <si>
    <t>Berger Paints India Ltd.</t>
  </si>
  <si>
    <t>INE613A01020</t>
  </si>
  <si>
    <t>Rallis India Ltd.</t>
  </si>
  <si>
    <t>INE038F01029</t>
  </si>
  <si>
    <t>TV Today Network Ltd.</t>
  </si>
  <si>
    <t>INE635Q01029</t>
  </si>
  <si>
    <t>Gulf Oil Lubricants India Ltd.</t>
  </si>
  <si>
    <t>INE018I01017</t>
  </si>
  <si>
    <t>Mindtree Ltd.</t>
  </si>
  <si>
    <t>INE758C01029</t>
  </si>
  <si>
    <t>Ahluwalia Contracts India Ltd.</t>
  </si>
  <si>
    <t>INE286K01024</t>
  </si>
  <si>
    <t>Techno Electric &amp; Engineering Co. Ltd.</t>
  </si>
  <si>
    <t>INE120A01034</t>
  </si>
  <si>
    <t>Carborundum Universal Ltd.</t>
  </si>
  <si>
    <t>INE152M01016</t>
  </si>
  <si>
    <t>Triveni Turbine Ltd.</t>
  </si>
  <si>
    <t>INE739E01017</t>
  </si>
  <si>
    <t>Cera Sanitaryware Ltd.</t>
  </si>
  <si>
    <t>INE399G01015</t>
  </si>
  <si>
    <t>Ramkrishna Forgings Ltd.</t>
  </si>
  <si>
    <t>INE539A01019</t>
  </si>
  <si>
    <t>GHCL Ltd.</t>
  </si>
  <si>
    <t>INE455I01029</t>
  </si>
  <si>
    <t>Kaveri Seed Co. Ltd.</t>
  </si>
  <si>
    <t>INE634I01029</t>
  </si>
  <si>
    <t>KNR Constructions Ltd.</t>
  </si>
  <si>
    <t>INE782A01015</t>
  </si>
  <si>
    <t>INE213C01025</t>
  </si>
  <si>
    <t>Banco Products India Ltd.</t>
  </si>
  <si>
    <t>INE255A01020</t>
  </si>
  <si>
    <t>Essel Propack Ltd.</t>
  </si>
  <si>
    <t>INE834I01025</t>
  </si>
  <si>
    <t>Khadim India Ltd.</t>
  </si>
  <si>
    <t>INE366I01010</t>
  </si>
  <si>
    <t>VRL Logistics Ltd.</t>
  </si>
  <si>
    <t>INE265F01028</t>
  </si>
  <si>
    <t>Entertainment Network India Ltd.</t>
  </si>
  <si>
    <t>INE852F01015</t>
  </si>
  <si>
    <t>Gateway Distriparks Ltd.</t>
  </si>
  <si>
    <t>INE429I01024</t>
  </si>
  <si>
    <t>Consolidated Construction Consortium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</si>
  <si>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31Mar2018</t>
    </r>
  </si>
  <si>
    <t>INE868B01028</t>
  </si>
  <si>
    <r>
      <t>Templeton India Growth Fund As of Date -  31Mar201</t>
    </r>
    <r>
      <rPr>
        <b/>
        <sz val="8"/>
        <color theme="1"/>
        <rFont val="Arial"/>
        <family val="2"/>
      </rPr>
      <t>8</t>
    </r>
  </si>
  <si>
    <t>Franklin India Taxshield As of Date -  31Mar2018</t>
  </si>
  <si>
    <t>INE318A01026</t>
  </si>
  <si>
    <t>Pidilite Industries Ltd.</t>
  </si>
  <si>
    <t>INE671B01018</t>
  </si>
  <si>
    <t>Globsyn Technologies Ltd.</t>
  </si>
  <si>
    <t>FOREIGN EQUITY SECURITIES</t>
  </si>
  <si>
    <t>MU0295S00016</t>
  </si>
  <si>
    <t>MakeMyTrip Ltd.</t>
  </si>
  <si>
    <t>INF090I01GV8</t>
  </si>
  <si>
    <t>Franklin India Savings Plus Fund</t>
  </si>
  <si>
    <t>INF090I01FN7</t>
  </si>
  <si>
    <t>Franklin India Bluechip Fund</t>
  </si>
  <si>
    <t>INF090I01GY2</t>
  </si>
  <si>
    <t>Templeton India Growth Fund</t>
  </si>
  <si>
    <t>INF090I01HB8</t>
  </si>
  <si>
    <t>Franklin India Dynamic Accrual Fund</t>
  </si>
  <si>
    <t>INF090I01FW8</t>
  </si>
  <si>
    <t>Franklin India Income Builder Account</t>
  </si>
  <si>
    <t>INF090I01FH9</t>
  </si>
  <si>
    <t>Franklin India Prima Fund</t>
  </si>
  <si>
    <t>LU0195948665</t>
  </si>
  <si>
    <t>Franklin U.S. Opportunities Fund, Class I (ACC)</t>
  </si>
  <si>
    <t>Foreign Mutual Fund units</t>
  </si>
  <si>
    <t>Mutual Funds</t>
  </si>
  <si>
    <t>INF090I01GK1</t>
  </si>
  <si>
    <t>Franklin India Short Term Income Plan</t>
  </si>
  <si>
    <t>INF732E01102</t>
  </si>
  <si>
    <t>R*Shares Gold Bees</t>
  </si>
  <si>
    <t>LU0195949390</t>
  </si>
  <si>
    <t>Franklin European Growth Fund, Class I (ACC)</t>
  </si>
  <si>
    <t>US1924461023</t>
  </si>
  <si>
    <t>Franklin Technology Fund, Class J</t>
  </si>
  <si>
    <t>LU0626261944</t>
  </si>
  <si>
    <t>Foreign Mutual Fund Units</t>
  </si>
  <si>
    <t>Aramex PJSC</t>
  </si>
  <si>
    <t>Mahle-Metal Leve SA</t>
  </si>
  <si>
    <t>Medy-tox Inc.</t>
  </si>
  <si>
    <t>Stock Spirits Group PLC</t>
  </si>
  <si>
    <t>AEA002301017</t>
  </si>
  <si>
    <t>BRLEVEACNOR2</t>
  </si>
  <si>
    <t>KR7086900008</t>
  </si>
  <si>
    <t>GB00BF5SDZ96</t>
  </si>
  <si>
    <t>US30303M1027</t>
  </si>
  <si>
    <t>US5949181045</t>
  </si>
  <si>
    <t>US7475251036</t>
  </si>
  <si>
    <t>BDO Unibank Inc.</t>
  </si>
  <si>
    <t>Ctrip.com International Ltd., ADR</t>
  </si>
  <si>
    <t>JD.com Inc., ADR</t>
  </si>
  <si>
    <t>Korea Aerospace Industries Ltd.</t>
  </si>
  <si>
    <t>Naver Corp.</t>
  </si>
  <si>
    <t>Osstem Implant Co. Ltd.</t>
  </si>
  <si>
    <t>Samsung Electronics Co. Ltd.</t>
  </si>
  <si>
    <t>Shinhan Financial Group Co. Ltd.</t>
  </si>
  <si>
    <t>Universal Robina Corp.</t>
  </si>
  <si>
    <t>PHY077751022</t>
  </si>
  <si>
    <t>US22943F1003</t>
  </si>
  <si>
    <t>US47215P1066</t>
  </si>
  <si>
    <t>KR7047810007</t>
  </si>
  <si>
    <t>KR7035420009</t>
  </si>
  <si>
    <t>KR7048260004</t>
  </si>
  <si>
    <t>KR7005930003</t>
  </si>
  <si>
    <t>KR7055550008</t>
  </si>
  <si>
    <t>PHY9297P1004</t>
  </si>
  <si>
    <t xml:space="preserve">Cement </t>
  </si>
  <si>
    <t>Growth Plan</t>
  </si>
  <si>
    <t>Dividend Plan</t>
  </si>
  <si>
    <t>Direct Growth Plan</t>
  </si>
  <si>
    <t>Direct Dividend Plan</t>
  </si>
  <si>
    <t>Dividend Option</t>
  </si>
  <si>
    <t>Direct Growth Option</t>
  </si>
  <si>
    <t>Direct Dividend Option</t>
  </si>
  <si>
    <t>Growth Option</t>
  </si>
  <si>
    <t>Plan Name</t>
  </si>
  <si>
    <t xml:space="preserve">Dividend per unit </t>
  </si>
  <si>
    <t>Individual/HUF</t>
  </si>
  <si>
    <t>Others</t>
  </si>
  <si>
    <t>Hotels, resorts &amp; Other Recreational Activities</t>
  </si>
  <si>
    <t>ICICI Lombard General Insurance Co. Ltd.</t>
  </si>
  <si>
    <t>Sun Pharmaceuticals Industries Ltd.</t>
  </si>
  <si>
    <t>The Indian Hotels Co. Ltd.</t>
  </si>
  <si>
    <t>Dr. Reddy's Laboratories Ltd.</t>
  </si>
  <si>
    <t>Colgate Palmolive (India) Ltd.</t>
  </si>
  <si>
    <t>Tata Motors Ltd. (DVR)</t>
  </si>
  <si>
    <t>Bajaj Holdings and Investment Ltd.</t>
  </si>
  <si>
    <t>The Federal Bank Ltd.</t>
  </si>
  <si>
    <t>NCC Ltd.</t>
  </si>
  <si>
    <t>Redington (India) Ltd.</t>
  </si>
  <si>
    <t>The Great Eastern Shipping Co. Ltd.</t>
  </si>
  <si>
    <t>J.Kumar Infraprojects Ltd.</t>
  </si>
  <si>
    <t>Music Broadcast Ltd.</t>
  </si>
  <si>
    <t>Dr. Lal Path Labs Ltd.</t>
  </si>
  <si>
    <t>Johnson Controls - Hitachi Air Conditioning India Ltd.</t>
  </si>
  <si>
    <t>MM Forgings Ltd.</t>
  </si>
  <si>
    <t>Info Edge (India) Ltd.</t>
  </si>
  <si>
    <t>Cognizant Technology Solutions Corp.</t>
  </si>
  <si>
    <t>Cognizant Technology Solutions Corp. Solutions Corp., A</t>
  </si>
  <si>
    <t>Qualcomm Inc.</t>
  </si>
  <si>
    <t>Microsoft Corp.</t>
  </si>
  <si>
    <t>Facebook Inc.</t>
  </si>
  <si>
    <t>GAIL (India) Ltd.</t>
  </si>
  <si>
    <t>Punjab National Bank</t>
  </si>
  <si>
    <t>NRB Bearing Ltd.</t>
  </si>
  <si>
    <t>Narayana Hrudayalaya Ltd.</t>
  </si>
  <si>
    <t>Ping An Insurance (Group) Co. of China Ltd.</t>
  </si>
  <si>
    <t xml:space="preserve">Market Value
(Rs. in Lakhs) </t>
  </si>
  <si>
    <r>
      <t>Franklin India Ultra Short Bond Fund As of -31Mar2</t>
    </r>
    <r>
      <rPr>
        <b/>
        <sz val="8"/>
        <color theme="1"/>
        <rFont val="Arial"/>
        <family val="2"/>
      </rPr>
      <t>018</t>
    </r>
  </si>
  <si>
    <t>Rating</t>
  </si>
  <si>
    <t>Debt Instruments</t>
  </si>
  <si>
    <t>INE003S07205</t>
  </si>
  <si>
    <t>CARE A+</t>
  </si>
  <si>
    <t>INE657N07241</t>
  </si>
  <si>
    <t>CRISIL AA</t>
  </si>
  <si>
    <t>INE607M08014</t>
  </si>
  <si>
    <t>CARE AA(SO)</t>
  </si>
  <si>
    <t>INE949L08293</t>
  </si>
  <si>
    <t>IND AA-</t>
  </si>
  <si>
    <t>INE146O07086</t>
  </si>
  <si>
    <t>CARE AA-</t>
  </si>
  <si>
    <t>INE146O07078</t>
  </si>
  <si>
    <t>INE658R08115</t>
  </si>
  <si>
    <t>ICRA AA-</t>
  </si>
  <si>
    <t>INE063P08096</t>
  </si>
  <si>
    <t>INE949L08285</t>
  </si>
  <si>
    <t>INE205A07113</t>
  </si>
  <si>
    <t>INE155A08274</t>
  </si>
  <si>
    <t>CARE AA+</t>
  </si>
  <si>
    <t>INE015L07352</t>
  </si>
  <si>
    <t>ICRA AA(SO)</t>
  </si>
  <si>
    <t>INE115A07MF9</t>
  </si>
  <si>
    <t>CRISIL AAA</t>
  </si>
  <si>
    <t>INE482A07043</t>
  </si>
  <si>
    <t>CARE AA</t>
  </si>
  <si>
    <t>INE081A08199</t>
  </si>
  <si>
    <t>BWR AA</t>
  </si>
  <si>
    <t>INE623B07123</t>
  </si>
  <si>
    <t>INE623B07131</t>
  </si>
  <si>
    <t>INE616U07036</t>
  </si>
  <si>
    <t>ICRA AA</t>
  </si>
  <si>
    <t>INE063P08104</t>
  </si>
  <si>
    <t>INE850M07111</t>
  </si>
  <si>
    <t>ICRA A+</t>
  </si>
  <si>
    <t>INE216P07142</t>
  </si>
  <si>
    <t>INE001A07QW7</t>
  </si>
  <si>
    <t>INE850M08028</t>
  </si>
  <si>
    <t>INE850M08044</t>
  </si>
  <si>
    <t>INE063P07130</t>
  </si>
  <si>
    <t>IND A+</t>
  </si>
  <si>
    <t>INE115A07MP8</t>
  </si>
  <si>
    <t>INE265J07183</t>
  </si>
  <si>
    <t>INE063P07148</t>
  </si>
  <si>
    <t>INE245A08067</t>
  </si>
  <si>
    <t>INE001A07PS7</t>
  </si>
  <si>
    <t>INE657N07381</t>
  </si>
  <si>
    <t>INE850M08036</t>
  </si>
  <si>
    <t>INE063P08054</t>
  </si>
  <si>
    <t>INE053F07AL4</t>
  </si>
  <si>
    <t>INE205A07089</t>
  </si>
  <si>
    <t>INE001A07QC9</t>
  </si>
  <si>
    <t>INE140A07369</t>
  </si>
  <si>
    <t>INE001A07PW9</t>
  </si>
  <si>
    <t>INE001A07QA3</t>
  </si>
  <si>
    <t>INE115A07GH7</t>
  </si>
  <si>
    <t>INE155A08084</t>
  </si>
  <si>
    <t>INE115A07HJ1</t>
  </si>
  <si>
    <t>INE658R08024</t>
  </si>
  <si>
    <t>INE252T07024</t>
  </si>
  <si>
    <t>INE115A07GK1</t>
  </si>
  <si>
    <t>INE115A07HN3</t>
  </si>
  <si>
    <t>INE115A07LH7</t>
  </si>
  <si>
    <t>INE001A07PU3</t>
  </si>
  <si>
    <t>INE001A07PR9</t>
  </si>
  <si>
    <t>INE658R08032</t>
  </si>
  <si>
    <t>INE247U07014</t>
  </si>
  <si>
    <t>CRISIL A</t>
  </si>
  <si>
    <t>INE851M07119</t>
  </si>
  <si>
    <t>IND AAA</t>
  </si>
  <si>
    <t>INE155A08118</t>
  </si>
  <si>
    <t>INE261F08808</t>
  </si>
  <si>
    <t>INE523H07841</t>
  </si>
  <si>
    <t>INE205A07105</t>
  </si>
  <si>
    <t>INE528S07052</t>
  </si>
  <si>
    <t>INE528S07045</t>
  </si>
  <si>
    <t>INE271C07111</t>
  </si>
  <si>
    <t>ICRA A</t>
  </si>
  <si>
    <t>(b) Privately Placed / Unlisted</t>
  </si>
  <si>
    <t>INE999J07013</t>
  </si>
  <si>
    <t>BWR AA-</t>
  </si>
  <si>
    <t>INE680R07012</t>
  </si>
  <si>
    <t>ICRA AA-(SO)</t>
  </si>
  <si>
    <t>INE351E08016</t>
  </si>
  <si>
    <t>BWR A(SO)</t>
  </si>
  <si>
    <t>INE357U08019</t>
  </si>
  <si>
    <t>INE081T08108</t>
  </si>
  <si>
    <t>INE081T07027</t>
  </si>
  <si>
    <t>INE532S07021</t>
  </si>
  <si>
    <t>CARE A+(SO)</t>
  </si>
  <si>
    <t>INE192L08092</t>
  </si>
  <si>
    <t>INE192L08084</t>
  </si>
  <si>
    <t>INE392R08020</t>
  </si>
  <si>
    <t>BWR A-(SO)</t>
  </si>
  <si>
    <t>INE445K07197</t>
  </si>
  <si>
    <t>CARE AA+(SO)</t>
  </si>
  <si>
    <t>INE139S07025</t>
  </si>
  <si>
    <t>INE081T08090</t>
  </si>
  <si>
    <t>INE729R08015</t>
  </si>
  <si>
    <t>INE960S07024</t>
  </si>
  <si>
    <t>BWR AA- (SO)</t>
  </si>
  <si>
    <t>INE960S07032</t>
  </si>
  <si>
    <t>INE960S07057</t>
  </si>
  <si>
    <t>INE081T08025</t>
  </si>
  <si>
    <t>INE311S08168</t>
  </si>
  <si>
    <t>BWR A+ (SO)</t>
  </si>
  <si>
    <t>INE321N07244</t>
  </si>
  <si>
    <t>CRISIL AA+</t>
  </si>
  <si>
    <t>Money Market Instruments</t>
  </si>
  <si>
    <t>Certificate of Deposit</t>
  </si>
  <si>
    <t>INE040A16BO5</t>
  </si>
  <si>
    <t>ICRA A1+</t>
  </si>
  <si>
    <t>INE238A16U78</t>
  </si>
  <si>
    <t>CRISIL A1+</t>
  </si>
  <si>
    <t>INE556F16226</t>
  </si>
  <si>
    <t>CARE A1+</t>
  </si>
  <si>
    <t>INE238A16W27</t>
  </si>
  <si>
    <t>INE237A163C9</t>
  </si>
  <si>
    <t>INE237A169A0</t>
  </si>
  <si>
    <t>INE095A16WZ1</t>
  </si>
  <si>
    <t>INE238A16W19</t>
  </si>
  <si>
    <t>INE040A16BR8</t>
  </si>
  <si>
    <t>INE092T16BG2</t>
  </si>
  <si>
    <t>INE480Q16184</t>
  </si>
  <si>
    <t>Commercial Paper</t>
  </si>
  <si>
    <t>INE477A14767</t>
  </si>
  <si>
    <t>INE458U14070</t>
  </si>
  <si>
    <t>INE020B14516</t>
  </si>
  <si>
    <t>INE001A14RY7</t>
  </si>
  <si>
    <t>INE404K14DC8</t>
  </si>
  <si>
    <t>INE155A14NE2</t>
  </si>
  <si>
    <t>INE660N14AC5</t>
  </si>
  <si>
    <t>CARE A1+(SO)</t>
  </si>
  <si>
    <t>INE001A14SJ6</t>
  </si>
  <si>
    <t>INE002A14888</t>
  </si>
  <si>
    <t>INE001A14SE7</t>
  </si>
  <si>
    <t>INE404K14DB0</t>
  </si>
  <si>
    <t>INE001A14QX1</t>
  </si>
  <si>
    <t>INE001A14SI8</t>
  </si>
  <si>
    <t>INE261F14CL5</t>
  </si>
  <si>
    <t>INE001A14RX9</t>
  </si>
  <si>
    <t>INE001A14SK4</t>
  </si>
  <si>
    <t>INE261F14CI1</t>
  </si>
  <si>
    <t>IND A1+</t>
  </si>
  <si>
    <t>INE607M14178</t>
  </si>
  <si>
    <t>INE134E14964</t>
  </si>
  <si>
    <t>INE733E14088</t>
  </si>
  <si>
    <t>Fixed Deposit</t>
  </si>
  <si>
    <t>NR</t>
  </si>
  <si>
    <t>** Non - Traded / Thinly Traded Scrips</t>
  </si>
  <si>
    <t>Super Institutional Plan Growth Option</t>
  </si>
  <si>
    <t>Retail Plan Weekly Dividend Option</t>
  </si>
  <si>
    <t>Super Institutional Plan Weekly Dividend Option</t>
  </si>
  <si>
    <t>Direct Super Institutional Plan Daily Dividend Option</t>
  </si>
  <si>
    <t>Direct Super Institutional Plan Weekly Dividend Option</t>
  </si>
  <si>
    <t>Institutional Plan Growth Option</t>
  </si>
  <si>
    <t>Super Institutional Plan Daily Dividend Option</t>
  </si>
  <si>
    <t>Retail Plan Growth Option</t>
  </si>
  <si>
    <t>Direct Super Institutional Plan Growth Option</t>
  </si>
  <si>
    <t>Retail Plan Daily Dividend Option</t>
  </si>
  <si>
    <t>Institutional Plan Daily Dividend Option</t>
  </si>
  <si>
    <t>Institutional Plan Daily Dividend Reinvestment Option</t>
  </si>
  <si>
    <t>Super Institutional Plan Daily Dividend Reinvestment Option</t>
  </si>
  <si>
    <t>Direct Super Institutional Plan Daily Dividend Reinvestment Option</t>
  </si>
  <si>
    <t>c) Average Maturity as on 31-Mar-2018</t>
  </si>
  <si>
    <r>
      <t>Franklin India Treasury Management Account As of -</t>
    </r>
    <r>
      <rPr>
        <b/>
        <sz val="8"/>
        <color theme="1"/>
        <rFont val="Arial"/>
        <family val="2"/>
      </rPr>
      <t>31Mar2018</t>
    </r>
  </si>
  <si>
    <t>INE238A16Y09</t>
  </si>
  <si>
    <t>INE692A16EW0</t>
  </si>
  <si>
    <t>INE092T16CZ0</t>
  </si>
  <si>
    <t>INE608A16OC7</t>
  </si>
  <si>
    <t>INE514E14NF9</t>
  </si>
  <si>
    <t>INE001A14SB3</t>
  </si>
  <si>
    <t>INE514E14NA0</t>
  </si>
  <si>
    <t>INE261F14CJ9</t>
  </si>
  <si>
    <t>INE001A14RR1</t>
  </si>
  <si>
    <t>INE477A14726</t>
  </si>
  <si>
    <t>INE134E14972</t>
  </si>
  <si>
    <t>INE950O14AC8</t>
  </si>
  <si>
    <t>INE296A14NJ3</t>
  </si>
  <si>
    <t>INE265J14957</t>
  </si>
  <si>
    <t>INE901W14620</t>
  </si>
  <si>
    <t>INE134E14873</t>
  </si>
  <si>
    <t>INE901W14646</t>
  </si>
  <si>
    <t>Direct Super Institutional Weekly Dividend Option</t>
  </si>
  <si>
    <t>Direct Super Institutional Daily Divdend Reinvestment Option</t>
  </si>
  <si>
    <t>Institutional Plan Weekly Dividend Option</t>
  </si>
  <si>
    <t>Regular Plan Weekly Dividend Option</t>
  </si>
  <si>
    <t>Direct Super Institutional Growth Option</t>
  </si>
  <si>
    <t>Regular Plan Growth Option</t>
  </si>
  <si>
    <t>Unclaimed Redemption Plan - Growth</t>
  </si>
  <si>
    <t>Unclaimed Dividend Plan - Growth</t>
  </si>
  <si>
    <t>Regular Plan Daily Divdend Reinvestment Option</t>
  </si>
  <si>
    <t>Direct Super Institutional Plan Daily Divdend Reinvestment Option</t>
  </si>
  <si>
    <r>
      <t>Franklin India Income Opportunities Fund As of -31</t>
    </r>
    <r>
      <rPr>
        <b/>
        <sz val="8"/>
        <color theme="1"/>
        <rFont val="Arial"/>
        <family val="2"/>
      </rPr>
      <t>Mar2018</t>
    </r>
  </si>
  <si>
    <t>INE694L07107</t>
  </si>
  <si>
    <t>CRISIL AA(SO)</t>
  </si>
  <si>
    <t>INE641O08035</t>
  </si>
  <si>
    <t>INE115A07FQ0</t>
  </si>
  <si>
    <t>INE270O08025</t>
  </si>
  <si>
    <t>IND A-</t>
  </si>
  <si>
    <t>INE434A08083</t>
  </si>
  <si>
    <t>CRISIL AA-</t>
  </si>
  <si>
    <t>INE528G08352</t>
  </si>
  <si>
    <t>INE657N07415</t>
  </si>
  <si>
    <t>INE271C07178</t>
  </si>
  <si>
    <t>INE036A07476</t>
  </si>
  <si>
    <t>IND A+(SO)</t>
  </si>
  <si>
    <t>INE110L07062</t>
  </si>
  <si>
    <t>INE245A08042</t>
  </si>
  <si>
    <t>INE271C07137</t>
  </si>
  <si>
    <t>INE271C07129</t>
  </si>
  <si>
    <t>INE434A08067</t>
  </si>
  <si>
    <t>INE866N07016</t>
  </si>
  <si>
    <t>10.15% HINDUJA LEYLAND FIN SD (27MAR2025)</t>
  </si>
  <si>
    <t>INE040A08377</t>
  </si>
  <si>
    <t>INE945W07019</t>
  </si>
  <si>
    <t>CARE A</t>
  </si>
  <si>
    <t>INE038A07274</t>
  </si>
  <si>
    <t>INE540P07210</t>
  </si>
  <si>
    <t>CRISIL A+(SO)</t>
  </si>
  <si>
    <t>INE459T07025</t>
  </si>
  <si>
    <t>BWR A</t>
  </si>
  <si>
    <t>INE146O08118</t>
  </si>
  <si>
    <t>INE084A08052</t>
  </si>
  <si>
    <t>BWR A+</t>
  </si>
  <si>
    <t>INE756I07BW1</t>
  </si>
  <si>
    <t>INE528G08394</t>
  </si>
  <si>
    <t>INE084A08078</t>
  </si>
  <si>
    <t>CRISIL A+</t>
  </si>
  <si>
    <t>INE657N07266</t>
  </si>
  <si>
    <t>INE020B08AN6</t>
  </si>
  <si>
    <t>INE115A07MX2</t>
  </si>
  <si>
    <t>INE112A08028</t>
  </si>
  <si>
    <t>CRISIL A-</t>
  </si>
  <si>
    <t>INE720G08066</t>
  </si>
  <si>
    <t>ICRA A-</t>
  </si>
  <si>
    <t>INE606L08158</t>
  </si>
  <si>
    <t>INE458U07033</t>
  </si>
  <si>
    <t>CARE AAA(SO)</t>
  </si>
  <si>
    <t>INE003S07098</t>
  </si>
  <si>
    <t>Privately Rated</t>
  </si>
  <si>
    <t>INE598K07011</t>
  </si>
  <si>
    <t>ICRA A(SO)</t>
  </si>
  <si>
    <t>INE423Y07013</t>
  </si>
  <si>
    <t>INE333T07063</t>
  </si>
  <si>
    <t>INE428K07011</t>
  </si>
  <si>
    <t>INE964Q07012</t>
  </si>
  <si>
    <t>11.5 RIVAAZ SERIES E 30MAR2023</t>
  </si>
  <si>
    <t>INE351E08040</t>
  </si>
  <si>
    <t>INE082T07033</t>
  </si>
  <si>
    <t>INE946S07072</t>
  </si>
  <si>
    <t>INE567W07011</t>
  </si>
  <si>
    <t>INE598K07029</t>
  </si>
  <si>
    <t>INE507R07033</t>
  </si>
  <si>
    <t>INE003S07080</t>
  </si>
  <si>
    <t>INE720G08074</t>
  </si>
  <si>
    <t>INE285T07073</t>
  </si>
  <si>
    <t>INE476S08011</t>
  </si>
  <si>
    <t>INE840S07069</t>
  </si>
  <si>
    <t>INE931Q08035</t>
  </si>
  <si>
    <t>INE606L08166</t>
  </si>
  <si>
    <t>INE139S07017</t>
  </si>
  <si>
    <t>INE125X07016</t>
  </si>
  <si>
    <t>ICRA A+(SO)</t>
  </si>
  <si>
    <t>INE316W07013</t>
  </si>
  <si>
    <t>INE840S07051</t>
  </si>
  <si>
    <t>INE562A16IK1</t>
  </si>
  <si>
    <t>INE238A16Z16</t>
  </si>
  <si>
    <r>
      <t>Franklin India Corporate Bond Opportunities Fund A</t>
    </r>
    <r>
      <rPr>
        <b/>
        <sz val="8"/>
        <color theme="1"/>
        <rFont val="Arial"/>
        <family val="2"/>
      </rPr>
      <t>s of -31Mar2018</t>
    </r>
  </si>
  <si>
    <t>INE503A08036</t>
  </si>
  <si>
    <t>ICRA A+ (HYB)</t>
  </si>
  <si>
    <t>INE084A08128</t>
  </si>
  <si>
    <t>INE038A07258</t>
  </si>
  <si>
    <t>INE503A08044</t>
  </si>
  <si>
    <t>INE270O08033</t>
  </si>
  <si>
    <t>INE623B07107</t>
  </si>
  <si>
    <t>INE112A08036</t>
  </si>
  <si>
    <t>INE852O07048</t>
  </si>
  <si>
    <t>INE001A07RA1</t>
  </si>
  <si>
    <t>INE146O08084</t>
  </si>
  <si>
    <t>INE146O08100</t>
  </si>
  <si>
    <t>INE657I08017</t>
  </si>
  <si>
    <t>INE146O08043</t>
  </si>
  <si>
    <t>INE949L08152</t>
  </si>
  <si>
    <t>INE271C07160</t>
  </si>
  <si>
    <t>INE865N07018</t>
  </si>
  <si>
    <t>INE271C07152</t>
  </si>
  <si>
    <t>INE036A07484</t>
  </si>
  <si>
    <t>INE155A08365</t>
  </si>
  <si>
    <t>INE976G08064</t>
  </si>
  <si>
    <t>INE540P07202</t>
  </si>
  <si>
    <t>INE667A08104</t>
  </si>
  <si>
    <t>INE001A07OO9</t>
  </si>
  <si>
    <t>INE852O07063</t>
  </si>
  <si>
    <t>INE852O07055</t>
  </si>
  <si>
    <t>INE134E08JM2</t>
  </si>
  <si>
    <t>INE155A08068</t>
  </si>
  <si>
    <t>INE146O08092</t>
  </si>
  <si>
    <t>INE110L08011</t>
  </si>
  <si>
    <t>INE205A07048</t>
  </si>
  <si>
    <t>INE623B07198</t>
  </si>
  <si>
    <t>INE667A08070</t>
  </si>
  <si>
    <t>INE848E07799</t>
  </si>
  <si>
    <t>CARE AAA</t>
  </si>
  <si>
    <t>INE146O08068</t>
  </si>
  <si>
    <t>INE623B07180</t>
  </si>
  <si>
    <t>INE261F08956</t>
  </si>
  <si>
    <t>INE160A08100</t>
  </si>
  <si>
    <t>IND AA+</t>
  </si>
  <si>
    <t>INE053F07AK6</t>
  </si>
  <si>
    <t>INE003S07171</t>
  </si>
  <si>
    <t>INE498F07071</t>
  </si>
  <si>
    <t>INE575P08016</t>
  </si>
  <si>
    <t>IND A</t>
  </si>
  <si>
    <t>INE311S08143</t>
  </si>
  <si>
    <t>INE458O07036</t>
  </si>
  <si>
    <t>INE333T07055</t>
  </si>
  <si>
    <t>INE567W07029</t>
  </si>
  <si>
    <t>INE529N07010</t>
  </si>
  <si>
    <t>INE918T07012</t>
  </si>
  <si>
    <t>INE918T07038</t>
  </si>
  <si>
    <t>INE946S07080</t>
  </si>
  <si>
    <t>INE285T07081</t>
  </si>
  <si>
    <t>INE946S07064</t>
  </si>
  <si>
    <t>INE840S07077</t>
  </si>
  <si>
    <t>INE476S08029</t>
  </si>
  <si>
    <t>INE003S07114</t>
  </si>
  <si>
    <t>INE498F07063</t>
  </si>
  <si>
    <t>INE840S07093</t>
  </si>
  <si>
    <t>INE080T07037</t>
  </si>
  <si>
    <t>INE840S07085</t>
  </si>
  <si>
    <t>INE946S07098</t>
  </si>
  <si>
    <t>INE918T07020</t>
  </si>
  <si>
    <t>INE575P08024</t>
  </si>
  <si>
    <t>INE003S07122</t>
  </si>
  <si>
    <t>INE946S07056</t>
  </si>
  <si>
    <t>INE705A16QD4</t>
  </si>
  <si>
    <t>INE572E14DE1</t>
  </si>
  <si>
    <r>
      <t>Franklin India Dynamic Accrual Fund As of -31Mar20</t>
    </r>
    <r>
      <rPr>
        <b/>
        <sz val="8"/>
        <color theme="1"/>
        <rFont val="Arial"/>
        <family val="2"/>
      </rPr>
      <t>18</t>
    </r>
  </si>
  <si>
    <t>INE623B07115</t>
  </si>
  <si>
    <t>INE540P07228</t>
  </si>
  <si>
    <t>INE036A07492</t>
  </si>
  <si>
    <t>INE949L08137</t>
  </si>
  <si>
    <t>INE115A07GB0</t>
  </si>
  <si>
    <t>INE850M08010</t>
  </si>
  <si>
    <t>INE311S08135</t>
  </si>
  <si>
    <t>INE804K07013</t>
  </si>
  <si>
    <t>BWR AA+(SO)</t>
  </si>
  <si>
    <t>INE003S07106</t>
  </si>
  <si>
    <t>INE003S07189</t>
  </si>
  <si>
    <t>INE445K07031</t>
  </si>
  <si>
    <t>INE720G08082</t>
  </si>
  <si>
    <t>INE351E08024</t>
  </si>
  <si>
    <t>INE445K07023</t>
  </si>
  <si>
    <t>INE285T07099</t>
  </si>
  <si>
    <t>INE285T07057</t>
  </si>
  <si>
    <t>INE458U07025</t>
  </si>
  <si>
    <r>
      <t>Franklin India Short Term Income Plan As of -31Mar</t>
    </r>
    <r>
      <rPr>
        <b/>
        <sz val="8"/>
        <color theme="1"/>
        <rFont val="Arial"/>
        <family val="2"/>
      </rPr>
      <t>2018</t>
    </r>
  </si>
  <si>
    <t>INE428A08085</t>
  </si>
  <si>
    <t>BWR A-</t>
  </si>
  <si>
    <t>INE038A07266</t>
  </si>
  <si>
    <t>INE540P07194</t>
  </si>
  <si>
    <t>INE428A08077</t>
  </si>
  <si>
    <t>INE146O08050</t>
  </si>
  <si>
    <t>INE110L07070</t>
  </si>
  <si>
    <t>INE134E08IW3</t>
  </si>
  <si>
    <t>INE134E08IH4</t>
  </si>
  <si>
    <t>INE608A08025</t>
  </si>
  <si>
    <t>INE428A08069</t>
  </si>
  <si>
    <t>INE657N07399</t>
  </si>
  <si>
    <t>INE657N07407</t>
  </si>
  <si>
    <t>INE063P08088</t>
  </si>
  <si>
    <t>INE503A08028</t>
  </si>
  <si>
    <t>INE020B08AS5</t>
  </si>
  <si>
    <t>INE146O08027</t>
  </si>
  <si>
    <t>INE556F08JD2</t>
  </si>
  <si>
    <t>INE752E07NJ1</t>
  </si>
  <si>
    <t>INE705A08094</t>
  </si>
  <si>
    <t>INE377Y07029</t>
  </si>
  <si>
    <t>INE774D07RY7</t>
  </si>
  <si>
    <t>CARE A-</t>
  </si>
  <si>
    <t>INE020B08823</t>
  </si>
  <si>
    <t>ICRA AAA</t>
  </si>
  <si>
    <t>INE261F08477</t>
  </si>
  <si>
    <t>INE752E07MI5</t>
  </si>
  <si>
    <t>INE001A07QF2</t>
  </si>
  <si>
    <t>*</t>
  </si>
  <si>
    <t>INE115A07LK1</t>
  </si>
  <si>
    <t>INE351E08032</t>
  </si>
  <si>
    <t>INE003S07155</t>
  </si>
  <si>
    <t>INE082T07025</t>
  </si>
  <si>
    <t>INE311S08150</t>
  </si>
  <si>
    <t>11.50 RIVAAZ SERIES D 30MAR2022</t>
  </si>
  <si>
    <t>INE445K07106</t>
  </si>
  <si>
    <t>INE445K07098</t>
  </si>
  <si>
    <t>INE445K07080</t>
  </si>
  <si>
    <t>INE080T07029</t>
  </si>
  <si>
    <t>11.50 RIVAAZ SERIES C 30MAR2021</t>
  </si>
  <si>
    <t>INE285T07065</t>
  </si>
  <si>
    <t>INE003S07072</t>
  </si>
  <si>
    <t>INE082T07017</t>
  </si>
  <si>
    <t>11.50 RIVAAZ SERIES B 30MAR2020</t>
  </si>
  <si>
    <t>INE960S07065</t>
  </si>
  <si>
    <t>11.50 RIVAAZ SERIES A 30MAR2019</t>
  </si>
  <si>
    <t>INE333T07048</t>
  </si>
  <si>
    <t>INE321N07152</t>
  </si>
  <si>
    <t>INE895D08766</t>
  </si>
  <si>
    <t>* Less Than 0.01 %</t>
  </si>
  <si>
    <t>Direct Retail Plan Monthly Dividend Option</t>
  </si>
  <si>
    <t>Institutional Plan Monthly Dividend Option</t>
  </si>
  <si>
    <t>Retail Plan Monthly Dividend Option</t>
  </si>
  <si>
    <t>Retail Plan Quarterly Dividend Option</t>
  </si>
  <si>
    <t>Direct Retail Plan Growth Option</t>
  </si>
  <si>
    <t>Direct Retail Plan Quarterly Dividend Option</t>
  </si>
  <si>
    <t>Direct Retail Plan Weekly Dividend Option</t>
  </si>
  <si>
    <t>Franklin India Pension Plan As of -31Mar2018</t>
  </si>
  <si>
    <t>Industry/Rating</t>
  </si>
  <si>
    <t>Dr Reddy's Laboratories Ltd.</t>
  </si>
  <si>
    <t>Sun Pharmaceutical Industries Ltd.</t>
  </si>
  <si>
    <t>Colgate-Palmolive India Ltd.</t>
  </si>
  <si>
    <t>INE062A08124</t>
  </si>
  <si>
    <t>INE146O08035</t>
  </si>
  <si>
    <t>INE081A08207</t>
  </si>
  <si>
    <t>INE514E08FL5</t>
  </si>
  <si>
    <t>ICRA AA+</t>
  </si>
  <si>
    <t>INE053F07AC3</t>
  </si>
  <si>
    <t>INE115A07HY0</t>
  </si>
  <si>
    <t>INE265J07100</t>
  </si>
  <si>
    <t>INE523H07866</t>
  </si>
  <si>
    <t>INE020B08AF2</t>
  </si>
  <si>
    <t>INE906B07FE6</t>
  </si>
  <si>
    <t>Government Securities</t>
  </si>
  <si>
    <t>6.68% GOI 2031, 17-Sep-2031</t>
  </si>
  <si>
    <t>SOVEREIGN</t>
  </si>
  <si>
    <t>7.17% GOI 2028, 08-Jan-2028</t>
  </si>
  <si>
    <r>
      <t>Franklin India Monthly Income Plan As of -31Mar201</t>
    </r>
    <r>
      <rPr>
        <b/>
        <sz val="8"/>
        <color theme="1"/>
        <rFont val="Arial"/>
        <family val="2"/>
      </rPr>
      <t>8</t>
    </r>
  </si>
  <si>
    <t>INE134E08HV7</t>
  </si>
  <si>
    <t>INE528G09061</t>
  </si>
  <si>
    <t>INE053F07942</t>
  </si>
  <si>
    <t>Quarterly Dividend Plan</t>
  </si>
  <si>
    <t>Direct Monthly Dividend Plan</t>
  </si>
  <si>
    <t>Direct Quarterly Dividend Plan</t>
  </si>
  <si>
    <t>Monthly Dividend Plan</t>
  </si>
  <si>
    <t>Franklin India Low Duration Fund As of -31Mar2018</t>
  </si>
  <si>
    <t>INE155A08308</t>
  </si>
  <si>
    <t>INE945W07027</t>
  </si>
  <si>
    <t>INE146O07052</t>
  </si>
  <si>
    <t>INE001A07NY0</t>
  </si>
  <si>
    <t>INE434A09149</t>
  </si>
  <si>
    <t>INE535H07AG6</t>
  </si>
  <si>
    <t>INE002A08526</t>
  </si>
  <si>
    <t>INE209W07010</t>
  </si>
  <si>
    <t>INE960S07016</t>
  </si>
  <si>
    <t>INE960S07040</t>
  </si>
  <si>
    <t>INE960S07073</t>
  </si>
  <si>
    <t>INE960S07081</t>
  </si>
  <si>
    <t>INE244N07065</t>
  </si>
  <si>
    <t>INE556F16325</t>
  </si>
  <si>
    <t>INE261F16264</t>
  </si>
  <si>
    <t>INE090A164N0</t>
  </si>
  <si>
    <t>INE572E14BV9</t>
  </si>
  <si>
    <r>
      <t>Franklin India Cash Management Account As of -31Ma</t>
    </r>
    <r>
      <rPr>
        <b/>
        <sz val="8"/>
        <color theme="1"/>
        <rFont val="Arial"/>
        <family val="2"/>
      </rPr>
      <t>r2018</t>
    </r>
  </si>
  <si>
    <t>INE511C08811</t>
  </si>
  <si>
    <t>INE261F08519</t>
  </si>
  <si>
    <t>INE031A14309</t>
  </si>
  <si>
    <r>
      <t>Franklin India Income Builder Account As of -31Mar</t>
    </r>
    <r>
      <rPr>
        <b/>
        <sz val="8"/>
        <color theme="1"/>
        <rFont val="Arial"/>
        <family val="2"/>
      </rPr>
      <t>2018</t>
    </r>
  </si>
  <si>
    <t>Direct Annual Dividend Plan</t>
  </si>
  <si>
    <t>Half Yearly Dividend Plan</t>
  </si>
  <si>
    <t>Annual Dividend Plan</t>
  </si>
  <si>
    <t>Direct Half Yearly Dividend Plan</t>
  </si>
  <si>
    <r>
      <t>Franklin India Government Securities Fund As of -3</t>
    </r>
    <r>
      <rPr>
        <b/>
        <sz val="8"/>
        <color theme="1"/>
        <rFont val="Arial"/>
        <family val="2"/>
      </rPr>
      <t>1Mar2018</t>
    </r>
  </si>
  <si>
    <t>IN0020170042</t>
  </si>
  <si>
    <t>IN0020150051</t>
  </si>
  <si>
    <t>7.73% GOI 2034, 19-Dec-2034</t>
  </si>
  <si>
    <t>IN0020170174</t>
  </si>
  <si>
    <t>PF Plan Dividend Option</t>
  </si>
  <si>
    <t>Direct Composite Plan Growth Option</t>
  </si>
  <si>
    <t>Direct PF Growth Option</t>
  </si>
  <si>
    <t>PF Plan Growth Option</t>
  </si>
  <si>
    <t>Composite Plan Growth Option</t>
  </si>
  <si>
    <t>Composite Plan Dividend Option</t>
  </si>
  <si>
    <t>Direct Composite Plan Dividend Option</t>
  </si>
  <si>
    <r>
      <t>Franklin India Government Securities Long Term Por</t>
    </r>
    <r>
      <rPr>
        <b/>
        <sz val="8"/>
        <color theme="1"/>
        <rFont val="Arial"/>
        <family val="2"/>
      </rPr>
      <t>tfolio As of -31Mar2018</t>
    </r>
  </si>
  <si>
    <t>Quarterly Dividend Option</t>
  </si>
  <si>
    <t>Direct Quarterly Dividend Option</t>
  </si>
  <si>
    <r>
      <t>Franklin India Fixed Maturity Plans - Series 3 - P</t>
    </r>
    <r>
      <rPr>
        <b/>
        <sz val="8"/>
        <color theme="1"/>
        <rFont val="Arial"/>
        <family val="2"/>
      </rPr>
      <t>lan D As of -31Mar2018</t>
    </r>
  </si>
  <si>
    <t>INE031A08566</t>
  </si>
  <si>
    <t>INE916DA7PI5</t>
  </si>
  <si>
    <r>
      <t>Franklin India Fixed Maturity Plans - Series 3 - P</t>
    </r>
    <r>
      <rPr>
        <b/>
        <sz val="8"/>
        <color theme="1"/>
        <rFont val="Arial"/>
        <family val="2"/>
      </rPr>
      <t>lan C As of -31Mar2018</t>
    </r>
  </si>
  <si>
    <t>INE134E08JK6</t>
  </si>
  <si>
    <t>INE556F08JA8</t>
  </si>
  <si>
    <t>INE020B08AR7</t>
  </si>
  <si>
    <t>INE752E07GX6</t>
  </si>
  <si>
    <t>INE895D08881</t>
  </si>
  <si>
    <r>
      <t>Franklin India Fixed Maturity Plans - Series 3 - P</t>
    </r>
    <r>
      <rPr>
        <b/>
        <sz val="8"/>
        <color theme="1"/>
        <rFont val="Arial"/>
        <family val="2"/>
      </rPr>
      <t>lan B As of -31Mar2018</t>
    </r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</si>
  <si>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-31Mar2018</t>
    </r>
  </si>
  <si>
    <t>INE115A07AL2</t>
  </si>
  <si>
    <t>INE115A07MT0</t>
  </si>
  <si>
    <r>
      <t>Franklin India Fixed Maturity Plans – Series 2 – P</t>
    </r>
    <r>
      <rPr>
        <b/>
        <sz val="8"/>
        <color theme="1"/>
        <rFont val="Arial"/>
        <family val="2"/>
      </rPr>
      <t>lan C As of -31Mar2018</t>
    </r>
  </si>
  <si>
    <t>INE031A08541</t>
  </si>
  <si>
    <t>INE756I07BU5</t>
  </si>
  <si>
    <t>INE134E08DM5</t>
  </si>
  <si>
    <r>
      <t>Franklin India Fixed Maturity Plans – Series 2 – P</t>
    </r>
    <r>
      <rPr>
        <b/>
        <sz val="8"/>
        <color theme="1"/>
        <rFont val="Arial"/>
        <family val="2"/>
      </rPr>
      <t>lan B As of -31Mar2018</t>
    </r>
  </si>
  <si>
    <t>INE752E07NN3</t>
  </si>
  <si>
    <t>INE477A07274</t>
  </si>
  <si>
    <t>INE115A07JB4</t>
  </si>
  <si>
    <t>INE115A07IO9</t>
  </si>
  <si>
    <t>INE296A07QB7</t>
  </si>
  <si>
    <t>INE895D08725</t>
  </si>
  <si>
    <t xml:space="preserve">Dividend Plan </t>
  </si>
  <si>
    <r>
      <t>Franklin India Fixed Maturity Plans – Series 2 – P</t>
    </r>
    <r>
      <rPr>
        <b/>
        <sz val="8"/>
        <color theme="1"/>
        <rFont val="Arial"/>
        <family val="2"/>
      </rPr>
      <t>lan A As of -31Mar2018</t>
    </r>
  </si>
  <si>
    <t>INE733E07JZ5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</si>
  <si>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</si>
  <si>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</si>
  <si>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</si>
  <si>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</si>
  <si>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</si>
  <si>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</si>
  <si>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</si>
  <si>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r>
      <t>Franklin India Fixed Maturity Plans – Series 1 – P</t>
    </r>
    <r>
      <rPr>
        <b/>
        <sz val="8"/>
        <color theme="1"/>
        <rFont val="Arial"/>
        <family val="2"/>
      </rPr>
      <t>lan B As of -31Mar2018</t>
    </r>
  </si>
  <si>
    <t>INE733E07CF2</t>
  </si>
  <si>
    <t>INE134E08GX5</t>
  </si>
  <si>
    <t>INE916DA7MX1</t>
  </si>
  <si>
    <t>INE053F07959</t>
  </si>
  <si>
    <t>INE296A07ON7</t>
  </si>
  <si>
    <t>Quarterly Direct Dividend Plan</t>
  </si>
  <si>
    <r>
      <t>Franklin India Fixed Maturity Plans – Series 1 – P</t>
    </r>
    <r>
      <rPr>
        <b/>
        <sz val="8"/>
        <color theme="1"/>
        <rFont val="Arial"/>
        <family val="2"/>
      </rPr>
      <t>lan A As of -31Mar2018</t>
    </r>
  </si>
  <si>
    <t>Franklin India Savings Plus Fund As of -31Mar2018</t>
  </si>
  <si>
    <t>INE115A07HD4</t>
  </si>
  <si>
    <t>INE556F09593</t>
  </si>
  <si>
    <t>INE883A07174</t>
  </si>
  <si>
    <t>INE053T07026</t>
  </si>
  <si>
    <t>INE752E07LT4</t>
  </si>
  <si>
    <t>INE261F14CM3</t>
  </si>
  <si>
    <t>INE002A14862</t>
  </si>
  <si>
    <t>8.39% RAJASTHAN SDL UDAY (15MAR2021), 15-Mar-2021</t>
  </si>
  <si>
    <t>Direct Retail Plan Daily Dividend Option</t>
  </si>
  <si>
    <t>Institutional Plan Dividend Option</t>
  </si>
  <si>
    <r>
      <t>Franklin India Banking &amp; PSU Debt Fund As of -31Ma</t>
    </r>
    <r>
      <rPr>
        <b/>
        <sz val="8"/>
        <color theme="1"/>
        <rFont val="Arial"/>
        <family val="2"/>
      </rPr>
      <t>r2018</t>
    </r>
  </si>
  <si>
    <t>Franklin India Balanced Fund As of -31Mar2018</t>
  </si>
  <si>
    <t>Indian Hotels Co. Ltd.</t>
  </si>
  <si>
    <t>Hotels/resorts &amp; Other Recreational Acti</t>
  </si>
  <si>
    <t>INE134E08IJ0</t>
  </si>
  <si>
    <t>9.6% Renew Power Ventures Pvt Ltd (26-Feb-2021) **</t>
  </si>
  <si>
    <t>8.50% Edelweiss Commodities Services Ltd (31-Jan-2020) **</t>
  </si>
  <si>
    <t>Tata Power Renewable Energy Ltd (SBI + 13Bps) (22-Jan-2025) **</t>
  </si>
  <si>
    <t>AU Small Finance Bank Ltd (SBI + 0 Bps) (26-Jun-2020) **</t>
  </si>
  <si>
    <t>Hinduja Leyland Finance Ltd (SBI + 0 Bps) (15-May-2020) **</t>
  </si>
  <si>
    <t>Hinduja Leyland Finance Ltd (SBI + 0 Bps) (29-Apr-2020) **</t>
  </si>
  <si>
    <t>Aspire Home Finance Corp Ltd (SBI + 0 Bps) (21-Jul-2023) **</t>
  </si>
  <si>
    <t>AU Small Finance Bank Ltd (SBI + 0 Bps) (21-May-2020) **</t>
  </si>
  <si>
    <t>7.60% Vedanta Ltd (31-May-2019) **</t>
  </si>
  <si>
    <t>8.25% Tata Motors Ltd (28-Jan-2019) **</t>
  </si>
  <si>
    <t>10.75% Edelweiss Asset Reconstruction Co Ltd (15-Jul-2019) **</t>
  </si>
  <si>
    <t>7.20% LIC Housing Finance Ltd (12-Sep-2018) **</t>
  </si>
  <si>
    <t>CEAT Ltd (SBI + 0 Bps) (31-Jul-2025) **</t>
  </si>
  <si>
    <t>9.15% Tata Steel Ltd (24-Jan-2019) **</t>
  </si>
  <si>
    <t>10.10% Future Retail Ltd, Series IX-D, (17-Apr-2020) **</t>
  </si>
  <si>
    <t>10.10% Future Retail Ltd, Series IX-E (17-Apr-2020) **</t>
  </si>
  <si>
    <t>8.70% Edelweiss Agri Value Chain Ltd (30-Jun-2027) **</t>
  </si>
  <si>
    <t>9.60% IFMR Capital Finance Pvt Ltd (27-Dec-2019) **</t>
  </si>
  <si>
    <t>9.00% Aavas Financiers Limited (10-Oct-2019) **</t>
  </si>
  <si>
    <t>7.33% Housing Development Finance Corp Ltd (11-Dec-2018) **</t>
  </si>
  <si>
    <t>11.66% Equitas Small Finance Bank Ltd (28-Jul-2020) **</t>
  </si>
  <si>
    <t>7.2% Lic Housing Finance Ltd (12-Feb-2019) **</t>
  </si>
  <si>
    <t>9.10% JM Financial Asset Reconstruction Co Ltd (26-Sep-2019) **</t>
  </si>
  <si>
    <t>11.66% Equitas Small Finance Bank Ltd (14-Aug-2020) **</t>
  </si>
  <si>
    <t>9.48% The Tata Power Co Ltd (17-Nov-2019) **</t>
  </si>
  <si>
    <t>7.50% Housing Development Finance Corp Ltd (12-Oct-2018) **</t>
  </si>
  <si>
    <t>8.70% Edelweiss Commodities Services Ltd (30-Jun-2027) **</t>
  </si>
  <si>
    <t>10.15% Equitas Small Finance Bank Ltd (26-Aug-2019) **</t>
  </si>
  <si>
    <t>7.72% Indian Railway Finance Corp Ltd (07-Jun-2019) **</t>
  </si>
  <si>
    <t>8.25% Vedanta Ltd (28-Oct-2019) **</t>
  </si>
  <si>
    <t>7.45% Housing Development Finance Corp Ltd (14-Jun-2018) **</t>
  </si>
  <si>
    <t>8.13% Piramal Enterprises Ltd (27-Jun-2019) **</t>
  </si>
  <si>
    <t>7.40% Housing Development Finance Corp Ltd (22-Nov-2018) **</t>
  </si>
  <si>
    <t>7.49% Housing Development Finance Corp Ltd (25-Jan-2019) **</t>
  </si>
  <si>
    <t>8.72% LIC Housing Finance Ltd (28-Nov-2019) **</t>
  </si>
  <si>
    <t>10.00% Tata Motors Ltd (28-May-2019) **</t>
  </si>
  <si>
    <t>8.60% LIC Housing Finance Ltd (27-Jul-2018) **</t>
  </si>
  <si>
    <t>11.00% Aspire Home Finance Corp Ltd (03-May-2021) **</t>
  </si>
  <si>
    <t>11.50% Xander Finance Pvt Ltd (03-Aug-2018) **</t>
  </si>
  <si>
    <t>8.61% LIC Housing Finance Ltd (11-Dec-2019) **</t>
  </si>
  <si>
    <t>7.79% LIC Housing Finance Ltd (10-May-2019) **</t>
  </si>
  <si>
    <t>7.80% Housing Development Finance Corp Ltd (11-Nov-2019) **</t>
  </si>
  <si>
    <t>7.69% Housing Development Finance Corp Ltd (04-Dec-2019) **</t>
  </si>
  <si>
    <t>11.00% Aspire Home Finance Corp Ltd (16-May-2021) **</t>
  </si>
  <si>
    <t>11.19% Equitas Small Finance Bank Ltd (08-Jan-2021) **</t>
  </si>
  <si>
    <t>8.63% Volkswagen Finance Pvt Ltd (28-Dec-2018) **</t>
  </si>
  <si>
    <t>9.69% Tata Motors Ltd (29-Mar-2019) **</t>
  </si>
  <si>
    <t>7.18% National Bank For Agriculture And Rural Development (23-Mar-2020) **</t>
  </si>
  <si>
    <t>8.70% Jm Financial Products Ltd (25-Jul-2019) **</t>
  </si>
  <si>
    <t>7.50% Vedanta Ltd (29-Nov-2019) **</t>
  </si>
  <si>
    <t>9.00%  Edelweiss Retail Finance Ltd Option IV (19-Aug-2020) **</t>
  </si>
  <si>
    <t>9% Edelweiss Retail Finance Limited (19-Aug-2020) **</t>
  </si>
  <si>
    <t>12.25% DLF Ltd, Series II (10-Aug-2018) **</t>
  </si>
  <si>
    <t>ATC Telecom Infrastructure Ltd (SBI + 60 Bps) (28-Apr-2020) **</t>
  </si>
  <si>
    <t>9.50% Piramal Realty Private Limited (13-Mar-2020) **</t>
  </si>
  <si>
    <t>0.00% Yes Capital India Pvt Ltd (12-Oct-2020) **</t>
  </si>
  <si>
    <t>9.50% Aasan Corporate Solutions Pvt Ltd (20-Dec-2019) **</t>
  </si>
  <si>
    <t>9.50% Aasan Corporate Solutions Pvt Ltd (13-Mar-2020) **</t>
  </si>
  <si>
    <t>0.00% Dish Infra Services Pvt Ltd (28-May-2018) **</t>
  </si>
  <si>
    <t>0.00% JSW Techno Projects Management Ltd (07-Dec-2018) **</t>
  </si>
  <si>
    <t>0.00% JSW Techno Projects Management Ltd (09-Jun-2018) **</t>
  </si>
  <si>
    <t>0.00% Dolvi Minerals And Metals Pvt Limited (22-Oct-2019) **</t>
  </si>
  <si>
    <t>0.00% Reliance Broadcast Network Ltd (14-Dec-2018) **</t>
  </si>
  <si>
    <t>10.25% Renew Solar Power Private Limited (29-Nov-2019) **</t>
  </si>
  <si>
    <t>9.50% Aasan Corporate Solutions Pvt Ltd (13-Dec-2019) **</t>
  </si>
  <si>
    <t>0.00% SBK Properties Pvt Ltd (09-Jan-2020) **</t>
  </si>
  <si>
    <t>0.00% JSW Logistics Infrastructure Pvt Ltd (14-Sep-2018) **</t>
  </si>
  <si>
    <t>0.00% JSW Logistics Infrastructure Pvt Ltd (14-Dec-2018) **</t>
  </si>
  <si>
    <t>0.00% JSW Logistics Infrastructure Pvt Ltd (14-Jun-2019) **</t>
  </si>
  <si>
    <t>11.8% Aasan Corporate Solutions Pvt Ltd (29-Jun-2018) **</t>
  </si>
  <si>
    <t>0.00% KKR India Financial Services Pvt Ltd (10-Mar-2021) **</t>
  </si>
  <si>
    <t>7.85% Talwandi Sabo Power Ltd (04-Aug-2020) **</t>
  </si>
  <si>
    <t>9.55% Piramal Finance Ltd (08-Mar-2027) **</t>
  </si>
  <si>
    <t>0.00% LIC Housing Finance Ltd (02-Sep-2019) **</t>
  </si>
  <si>
    <t>9.20% Andhra Bank (31-Oct-2022) **</t>
  </si>
  <si>
    <t>9.50% Yes Bank Ltd (23-12-2021) **</t>
  </si>
  <si>
    <t>8.40% Edelweiss Commodities Services Ltd (26-Oct-2020) **</t>
  </si>
  <si>
    <t>12.25% DLF Ltd., Tranche II Series IV, (11-Aug-2020) **</t>
  </si>
  <si>
    <t>8.10% Reliance Jio Infocomm Limited (31-May-2019) **</t>
  </si>
  <si>
    <t>10.75% The Tata Power Co Ltd (21-Aug-2022) **</t>
  </si>
  <si>
    <t>12.25% DLF Ltd, Series IV (11-Aug-2020) **</t>
  </si>
  <si>
    <t>12.25% DLF Ltd, Series III (09-Aug-2019) **</t>
  </si>
  <si>
    <t>10.99% Andhra Bank (05-Aug-2021) **</t>
  </si>
  <si>
    <t>10.90% DLF Emporio Ltd (21-Nov-2021) **</t>
  </si>
  <si>
    <t>8.85% Hdfc Bank Ltd (12-May-2022) **</t>
  </si>
  <si>
    <t>10.75% Visu Leasing &amp; Finance Pvt Ltd (22-Jun-2020) **</t>
  </si>
  <si>
    <t>9.6% Hindalco Industries Ltd (02-Aug-2022) **</t>
  </si>
  <si>
    <t>9.75% Uttar Pradesh Power Corp Ltd (20-Oct-2022) **</t>
  </si>
  <si>
    <t>9.95% Vastu Housing Finance Corp Ltd (27-Feb-2025) **</t>
  </si>
  <si>
    <t>9.20% Hinduja Leyland Finance Ltd (13-Sep-2024) **</t>
  </si>
  <si>
    <t>11.00% Bank Of India (08-Aug-2024) **</t>
  </si>
  <si>
    <t>0% Hdb Financial Services Limited (06-Apr-2021) **</t>
  </si>
  <si>
    <t>9.00% Yes Bank Ltd (18-Oct-2022) **</t>
  </si>
  <si>
    <t>11.50% Bank Of India (22-Jun-2021) **</t>
  </si>
  <si>
    <t>8.70% Edelweiss Commodities Services Ltd (15-Apr-2020) **</t>
  </si>
  <si>
    <t>6.99% Rural Electrification Corp Ltd (31-Dec-2020) **</t>
  </si>
  <si>
    <t>0% Lic Housing Finance Ltd (25-Mar-2021) **</t>
  </si>
  <si>
    <t>10.28% Corporation Bank Ltd (24-Mar-2022) **</t>
  </si>
  <si>
    <t>Jindal Power Ltd  (SBI+100 Bps) (21-Dec-2018) **</t>
  </si>
  <si>
    <t>0.00% Aditya Birla Retail Limited (20-Sep-2019) **</t>
  </si>
  <si>
    <t>0.00% Wadhawan Global Capital Pvt Ltd (02-Aug-2022) **</t>
  </si>
  <si>
    <t>12.68% Renew Power Ventures Pvt. Ltd., Series III, (23-Mar-2020) **</t>
  </si>
  <si>
    <t>9.40% Small Business Fincredit India Pvt Ltd (28-Sep-2020) **</t>
  </si>
  <si>
    <t>11.49% Reliance Infrastructure Consulting &amp; Engineers (15-Jan-2021) **</t>
  </si>
  <si>
    <t>9.60% Renew Wind Energy (Raj One) Pvt Ltd (31-Mar-2023) **</t>
  </si>
  <si>
    <t>0.00% Pri-Media Services Pvt. Ltd. Series C (30-Jun-2020) **</t>
  </si>
  <si>
    <t>12.15% Nufuture Digital (India) Ltd (31-May-2019) **</t>
  </si>
  <si>
    <t>13.15% Greenko Solar Energy Private Limited (18-May-2020) **</t>
  </si>
  <si>
    <t>13.00% OPJ Trading Private Ltd (16-Oct-2020) **</t>
  </si>
  <si>
    <t>12.68% Renew Power Ventures Pvt. Ltd., Series II, (23-Mar-2020) **</t>
  </si>
  <si>
    <t>Jindal Power Ltd  (SBI+100 Bps) (20-Dec-2019) **</t>
  </si>
  <si>
    <t>11.90% Bhavna Asset Operators Private Ltd (31-Aug-2019) **</t>
  </si>
  <si>
    <t>10.00% Greenko Clean Energy Projects Private Limited (30-Sep-2018) **</t>
  </si>
  <si>
    <t>11.90% Legitimate Asset Operators Pvt Ltd (30-Nov-2018) **</t>
  </si>
  <si>
    <t>8.40% Promont Hillside Pvt Ltd (26-Jun-2020) **</t>
  </si>
  <si>
    <t>0.00% Aditya Birla Retail Limited (24-Jun-2020) **</t>
  </si>
  <si>
    <t>11.35% Renew Solar Power Private Limited (01-Nov-2022) **</t>
  </si>
  <si>
    <t>9.75% TRPL Roadways Pvt Ltd (25-Mar-2022) **</t>
  </si>
  <si>
    <t>0.00% Hero Solar Energy Private Limited (21-Jun-2022) **</t>
  </si>
  <si>
    <t>11.90% Legitimate Asset Operators Pvt Ltd (31-May-2018) **</t>
  </si>
  <si>
    <t>9.85% Dcb Bank Ltd (17-Nov-2027) **</t>
  </si>
  <si>
    <t>8.79% Bank Of India (02-Nov-2022) **</t>
  </si>
  <si>
    <t>9.55% Hindalco Industries Ltd (25-Apr-2022) **</t>
  </si>
  <si>
    <t>9.85% DCB Bank Ltd (12-Jan-2028) **</t>
  </si>
  <si>
    <t>10.25% Future Retail Ltd, Series B (06-Apr-2020) **</t>
  </si>
  <si>
    <t>9.23% Corporation Bank Ltd (14-Nov-2022) **</t>
  </si>
  <si>
    <t>10.00% Aptus Value Housing Finance India Ltd (26-Dec-2024) **</t>
  </si>
  <si>
    <t>7.00% Housing Development Finance Corp Ltd (06-Sep-2019) **</t>
  </si>
  <si>
    <t>11.30% Hinduja Leyland Finance Ltd (21-Jul-2021) **</t>
  </si>
  <si>
    <t>9.40% Hinduja Leyland Finance Ltd (28-Aug-2024) **</t>
  </si>
  <si>
    <t>10.25% Reliance Gas Transportation Infrastructure Ltd (22-Aug-2021) **</t>
  </si>
  <si>
    <t>12.40% Hinduja Leyland Finance Ltd (03-Apr-2020) **</t>
  </si>
  <si>
    <t>11.75% AU Small Finance Bank Ltd (04-May-2021) **</t>
  </si>
  <si>
    <t>12.25% DLF Ltd, Tranche II Series III (09-Aug-2019) **</t>
  </si>
  <si>
    <t>10.90% DLF Promenade Ltd (11-Dec-2021) **</t>
  </si>
  <si>
    <t>12.25% DLF Ltd,Trache II Series II  (10-Aug-2018) **</t>
  </si>
  <si>
    <t>7.4% Tata Motors Ltd (29-Jun-2021) **</t>
  </si>
  <si>
    <t>10.20% Rbl Bank Ltd (15-Apr-2023) **</t>
  </si>
  <si>
    <t>9.75% Uttar Pradesh Power Corp Ltd (20-Oct-2021) **</t>
  </si>
  <si>
    <t>9.80% Syndicate Bank (25-Jul-2022) **</t>
  </si>
  <si>
    <t>8.75% Housing Development Finance Corp Ltd (04-Mar-2021) **</t>
  </si>
  <si>
    <t>10% Aptus Value Housing Finance India Ltd (26-Feb-2025) **</t>
  </si>
  <si>
    <t>10.00% Aptus Value Housing Finance India Ltd (24-Jan-2025) **</t>
  </si>
  <si>
    <t>7.75% Power Finance Corp Ltd (15-Apr-2021) **</t>
  </si>
  <si>
    <t>9.70% Tata Motors Ltd (18-Jun-2020) **</t>
  </si>
  <si>
    <t>11.10% Hinduja Leyland Finance Ltd (08-Apr-2022) **</t>
  </si>
  <si>
    <t>8.95% Reliance Jio Infocomm Limited (15-Sep-2020) **</t>
  </si>
  <si>
    <t>8.67784% Vedanta Ltd (20-Apr-2020) **</t>
  </si>
  <si>
    <t>10.10% Future Enterprises Ltd (29-Apr-2021) **</t>
  </si>
  <si>
    <t>11.25% Syndicate Bank (15-Jul-2021) **</t>
  </si>
  <si>
    <t>8.50% NHPC Ltd (13-Jul-2019) **</t>
  </si>
  <si>
    <t>11.50% Hinduja Leyland Finance Ltd (31-May-2021) **</t>
  </si>
  <si>
    <t>10.10% Future Enterprises Ltd (29-Apr-2020) **</t>
  </si>
  <si>
    <t>7.40% National Bank For Agriculture And Rural Developm (01-Feb-2021) **</t>
  </si>
  <si>
    <t>8.95% Punjab National Bank (03-Mar-2022) **</t>
  </si>
  <si>
    <t>7.65% Indian Railway Finance Corp Ltd (15-Mar-2021) **</t>
  </si>
  <si>
    <t>0.00% Essel Infraprojects Ltd, Series II (22-May-2020) **</t>
  </si>
  <si>
    <t>10.25% Star Health &amp; Allied Insurance Co Ltd (06-Sep-2024) **</t>
  </si>
  <si>
    <t>9.41% Renew Wind Energy Delhi Pvt Ltd (30-Sep-2030) **</t>
  </si>
  <si>
    <t>13.15% Greenko Solar Energy Private Limited (15-Jun-2020) **</t>
  </si>
  <si>
    <t>12.25% Greenko Wind Projects Pvt Ltd (14-Dec-2019) **</t>
  </si>
  <si>
    <t>0.00% Hero Wind Energy Pvt Ltd (08-Apr-2019) **</t>
  </si>
  <si>
    <t>0.00% Hero Wind Energy Pvt Ltd (21-Jun-2022) **</t>
  </si>
  <si>
    <t>12.15% Nufuture Digital (India) Ltd (30-Nov-2019) **</t>
  </si>
  <si>
    <t>11.90% Bhavna Asset Operators Private Ltd (29-Feb-2020) **</t>
  </si>
  <si>
    <t>12.15% Nufuture Digital (India) Ltd (30-Nov-2018) **</t>
  </si>
  <si>
    <t>11.90% Legitimate Asset Operators Pvt Ltd (31-May-2019) **</t>
  </si>
  <si>
    <t>10.00% Greenko Clean Energy Projects Private Limited (07-Dec-2018) **</t>
  </si>
  <si>
    <t>13.01% Renew Power Ventures Pvt. Ltd., Series V, (23-Mar-2020) **</t>
  </si>
  <si>
    <t>0.00% Essel Infraprojects Ltd, Series I (22-May-2020) **</t>
  </si>
  <si>
    <t>11.90% Legitimate Asset Operators Pvt Ltd (11-May-2020) **</t>
  </si>
  <si>
    <t>12.75% Future Ideas Company Ltd (30-Jun-2020) **</t>
  </si>
  <si>
    <t>11.90% Legitimate Asset Operators Pvt Ltd (30-Nov-2019) **</t>
  </si>
  <si>
    <t>12.15% Nufuture Digital (India) Ltd (02-Jun-2020) **</t>
  </si>
  <si>
    <t>0.00% Hero Wind Energy Pvt Ltd (08-Feb-2022) **</t>
  </si>
  <si>
    <t>10.20% Star Health &amp; Allied Insurance Co Ltd (31-Oct-2024) **</t>
  </si>
  <si>
    <t>13.01% Renew Power Ventures Pvt. Ltd., Series VI, (23-Mar-2020) **</t>
  </si>
  <si>
    <t>12.15% Nufuture Digital (India) Ltd (31-May-2018) **</t>
  </si>
  <si>
    <t>10.25% Future Retail Ltd, Series C (06-Apr-2020) **</t>
  </si>
  <si>
    <t>9.75% Uttar Pradesh Power Corp Ltd (20-Oct-2023) **</t>
  </si>
  <si>
    <t>13.00% AU Small Finance Bank Ltd (19-Sep-2019) **</t>
  </si>
  <si>
    <t>8.70% LIC Housing Finance Ltd (08-Nov-2019) **</t>
  </si>
  <si>
    <t>14.50% IFMR Capital Finance Pvt Ltd (18-Dec-2018) **</t>
  </si>
  <si>
    <t>10.00% Ma Multi-Trade Pvt Ltd (27-Nov-2020) **</t>
  </si>
  <si>
    <t>11.28% Reliance Big Entertainment Pvt Ltd (26-Apr-2019) **</t>
  </si>
  <si>
    <t>13.01% Renew Power Ventures Pvt. Ltd., Series IV, (23-Mar-2020) **</t>
  </si>
  <si>
    <t>9.45% Renew Power Ventures Pvt Ltd (31-Jul-2025) **</t>
  </si>
  <si>
    <t>9.50% Reliance Broadcast Network Ltd (13-May-2019) **</t>
  </si>
  <si>
    <t>Jindal Power Ltd  (SBI+100 Bps) (22-Dec-2020) **</t>
  </si>
  <si>
    <t>9.50% Reliance Broadcast Network Ltd (14-May-2018) **</t>
  </si>
  <si>
    <t>11.9% Bhavna Asset Operators Private Ltd (07-Aug-2020) **</t>
  </si>
  <si>
    <t>11.90% Bhavna Asset Operators Private Ltd (31-Aug-2018) **</t>
  </si>
  <si>
    <t>0.00% Wadhawan Global Capital Pvt Ltd (31-Jul-2020) **</t>
  </si>
  <si>
    <t>9.34% Allahabad Bank (08-Nov-2022) **</t>
  </si>
  <si>
    <t>9.55% Hindalco Industries Ltd (27-Jun-2022) **</t>
  </si>
  <si>
    <t>9.75% Uttar Pradesh Power Corp Ltd (20-Oct-2020) **</t>
  </si>
  <si>
    <t>11.85% Allahabad Bank (25-Sep-2022) **</t>
  </si>
  <si>
    <t>12.40% Hinduja Leyland Finance Ltd (26-Apr-2020) **</t>
  </si>
  <si>
    <t>8.32% Reliance Jio Infocomm Limited (08-Jul-2021) **</t>
  </si>
  <si>
    <t>7.50% Power Finance Corp Ltd (17-Sep-2020) **</t>
  </si>
  <si>
    <t>7.50% Power Finance Corp Ltd (16-Aug-2021) **</t>
  </si>
  <si>
    <t>10.90% Punjab &amp; Sindh Bank Ltd (07-May-2022) **</t>
  </si>
  <si>
    <t>11.15% Allahabad Bank (17-Mar-2022) **</t>
  </si>
  <si>
    <t>8.40% Edelweiss Commodities Services Ltd (09-Aug-2019) **</t>
  </si>
  <si>
    <t>8.45% Edelweiss Commodities Services Ltd (11-Aug-2020) **</t>
  </si>
  <si>
    <t>9.85% Dcb Bank Ltd (18-Nov-2026) **</t>
  </si>
  <si>
    <t>7.7% Rural Electrification Corp Ltd (15-Mar-2021) **</t>
  </si>
  <si>
    <t>12.00% Hinduja Leyland Finance Ltd (28-Mar-2021) **</t>
  </si>
  <si>
    <t>7.65% Small Industries Development Bank Of India (15-Apr-2021) **</t>
  </si>
  <si>
    <t>8.32% Power Grid Corp Of India Ltd (23-Dec-2020) **</t>
  </si>
  <si>
    <t>10.49% Vijaya Bank (17-Jan-2022) **</t>
  </si>
  <si>
    <t>0.00% Bajaj Housing Finance Ltd (06-Apr-2021) **</t>
  </si>
  <si>
    <t>0% Mahindra &amp; Mahindra Financial Services Ltd (07-Apr-2021) **</t>
  </si>
  <si>
    <t>8.87% Rural Electrification Corp Ltd (08-Mar-2020) **</t>
  </si>
  <si>
    <t>8.15% National Bank For Agriculture And Rural Development (04-Mar-2020) **</t>
  </si>
  <si>
    <t>8.15% Power Grid Corp Of India Ltd (09-Mar-2020) **</t>
  </si>
  <si>
    <t>7.78% Housing Development Finance Corp Ltd (24-Mar-2020) **</t>
  </si>
  <si>
    <t>7.80% LIC Housing Finance Ltd (19-Mar-2020) **</t>
  </si>
  <si>
    <t>10.30% Renew Power Ventures Pvt Ltd (28-Sep-2022) **</t>
  </si>
  <si>
    <t>0.00% Pri-Media Services Pvt. Ltd. Series B (30-Jun-2020) **</t>
  </si>
  <si>
    <t>9.50% Reliance Broadcast Network Ltd (20-Jul-2020) **</t>
  </si>
  <si>
    <t>9.50% Reliance Broadcast Network Ltd (20-Jul-2019) **</t>
  </si>
  <si>
    <t>9.50% Reliance Broadcast Network Ltd (20-Jul-2018) **</t>
  </si>
  <si>
    <t>12.75% Future Ideas Company Ltd (31-Jul-2019) **</t>
  </si>
  <si>
    <t>11.90% Bhavna Asset Operators Private Ltd (28-Feb-2019) **</t>
  </si>
  <si>
    <t>12.68% Renew Power Ventures Pvt. Ltd., Series I, (23-Mar-2020) **</t>
  </si>
  <si>
    <t>0.00% Pri-Media Services Pvt. Ltd. Series A (30-Jun-2020) **</t>
  </si>
  <si>
    <t>0.00% JSW Logistics Infrastructure Pvt Ltd (13-Sep-2019) **</t>
  </si>
  <si>
    <t>0.00% KKR India Financial Services Pvt Ltd (14-Apr-2020) **</t>
  </si>
  <si>
    <t>7.90% Tata Sons Ltd (06-Mar-2020) **</t>
  </si>
  <si>
    <t>9.00% State Bank Of India (06-Sep-2021) **</t>
  </si>
  <si>
    <t>12.40% Hinduja Leyland Finance Ltd (03-Nov-2019) **</t>
  </si>
  <si>
    <t>9.15% Tata Steel Ltd (24-Jan-2021) **</t>
  </si>
  <si>
    <t>8.60% Export-Import Bank Of India (31-Mar-2022) **</t>
  </si>
  <si>
    <t>7.33% Indian Railway Finance Corp Ltd (27-Aug-2027) **</t>
  </si>
  <si>
    <t>8.45% LIC Housing Finance Ltd (07-Sep-2018) **</t>
  </si>
  <si>
    <t>9.40% JM Financial Asset Reconstruction Co Ltd (27-Feb-2019) **</t>
  </si>
  <si>
    <t>8.80% JM Financial Products Ltd (28-Sep-2020) **</t>
  </si>
  <si>
    <t>7.46% Rural Electrification Corp Ltd (28-Feb-2022) **</t>
  </si>
  <si>
    <t>7.17% National Highways Authority Of India (23-Dec-2021) **</t>
  </si>
  <si>
    <t>8.36% Power Finance Corp Ltd (04-Sep-2020) **</t>
  </si>
  <si>
    <t>10.25% Yes Bank Ltd (05-Mar-2020) **</t>
  </si>
  <si>
    <t>6.70% Indian Railway Finance Corp Ltd (24-Nov-2021) **</t>
  </si>
  <si>
    <t>8.00% Tata Motors Ltd (01-Aug-2019) **</t>
  </si>
  <si>
    <t>0% Visu Leasing &amp; Finance Pvt Ltd (22-Jun-2020) **</t>
  </si>
  <si>
    <t>10.65% Hinduja Leyland Finance Ltd (16-Feb-2020) **</t>
  </si>
  <si>
    <t>8.57% Housing Development Finance Corp Ltd (12-Jun-2018) **</t>
  </si>
  <si>
    <t>9.55% Andhra Bank (26-Dec-2019) **</t>
  </si>
  <si>
    <t>0% Fullerton India Credit Co Ltd (08-Apr-2021) **</t>
  </si>
  <si>
    <t>7.07% Reliance Industries Ltd (24-Dec-2020) **</t>
  </si>
  <si>
    <t>9.60% Narmada Wind Energy Pvt Ltd (31-Mar-2023) **</t>
  </si>
  <si>
    <t>0.00% JSW Logistics Infrastructure Pvt Ltd (15-Jun-2018) **</t>
  </si>
  <si>
    <t>0.00% JSW Logistics Infrastructure Pvt Ltd (15-Mar-2019) **</t>
  </si>
  <si>
    <t>0.00% JSW Logistics Infrastructure Pvt Ltd (13-Dec-2019) **</t>
  </si>
  <si>
    <t>0.00% JSW Logistics Infrastructure Pvt Ltd (13-Mar-2020) **</t>
  </si>
  <si>
    <t>8.19% Mahindra Vehicle Manufactures Ltd (23-Feb-2021) **</t>
  </si>
  <si>
    <t>11.50% Magma Fincorp Ltd (06-Jun-2018) **</t>
  </si>
  <si>
    <t>8.30% National Bank For Agriculture And Rural Development (12-Jun-2018) **</t>
  </si>
  <si>
    <t>7.73% Housing &amp; Urban Development Corp Ltd (15-Apr-2021) **</t>
  </si>
  <si>
    <t>0.00% Kotak Mahindra Prime Ltd (26-Apr-2021) **</t>
  </si>
  <si>
    <t>7.73% Power Finance Corp Ltd (05-Apr-2021) **</t>
  </si>
  <si>
    <t>7.52% Small Industries Development Bank Of India (10-Feb-2021) **</t>
  </si>
  <si>
    <t>7.60% Rural Electrification Corp Ltd (17-Apr-2021) **</t>
  </si>
  <si>
    <t>8.84% Power Grid Corp Of India Ltd (29-Mar-2021) **</t>
  </si>
  <si>
    <t>8.25% Tata Sons Ltd (23-Mar-2021) **</t>
  </si>
  <si>
    <t>9.60% LIC Housing Finance Ltd (07-Mar-2021) **</t>
  </si>
  <si>
    <t>7.88% LIC Housing Finance Ltd (28-Jan-2021) **</t>
  </si>
  <si>
    <t>7.14% Housing &amp; Urban Development Corp Ltd (22-Dec-2020) **</t>
  </si>
  <si>
    <t>7.9407% HDB Financial Services Limited (15-Apr-2021) **</t>
  </si>
  <si>
    <t>9.18% Power Finance Corp Ltd (15-Apr-2021) **</t>
  </si>
  <si>
    <t>8.13% Power Grid Corp Of India Ltd (23-Apr-2021) **</t>
  </si>
  <si>
    <t>7.64% Can Fin Homes Ltd (28-Feb-2021) **</t>
  </si>
  <si>
    <t>8.75% Lic Housing Finance Ltd (12-Feb-2021) **</t>
  </si>
  <si>
    <t>8.50% Lic Housing Finance Ltd (05-Jan-2021) **</t>
  </si>
  <si>
    <t>7.50% Bajaj Finance Ltd (10-Aug-2020) **</t>
  </si>
  <si>
    <t>7.85% Tata Sons Ltd (31-Jan-2021) **</t>
  </si>
  <si>
    <t>8.33% Ntpc Ltd (24-Feb-2021)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</si>
  <si>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</si>
  <si>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</si>
  <si>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</si>
  <si>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</si>
  <si>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</si>
  <si>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</si>
  <si>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</si>
  <si>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8.78% NTPC Ltd (09-Mar-2020) **</t>
  </si>
  <si>
    <t>8.36% Power Finance Corp Ltd (26-Feb-2020) **</t>
  </si>
  <si>
    <t>7.85% Kotak Mahindra Prime Ltd (07-Apr-2020) **</t>
  </si>
  <si>
    <t>6.73% Indian Railway Finance Corp Ltd (23-Mar-2020) **</t>
  </si>
  <si>
    <t>7.85% Bajaj Finance Ltd (07-Apr-2020) **</t>
  </si>
  <si>
    <t>8.73% Lic Housing Finance Ltd (15-May-2018) **</t>
  </si>
  <si>
    <t>8.06% Small Industries Development Bank Of India (28-Mar-2019) **</t>
  </si>
  <si>
    <t>10.09% MRF Ltd (27-May-2021) **</t>
  </si>
  <si>
    <t>8.12% ONGC Mangalore Petrochemicals Ltd (10-Jun-2019) **</t>
  </si>
  <si>
    <t>8.93% Power Grid Corp Of India Ltd (20-Oct-2019) **</t>
  </si>
  <si>
    <t>7.47% Power Finance Corp Ltd (16-Sep-2021) **</t>
  </si>
  <si>
    <t>Hdfc Bank Ltd (12-Jun-2018) **</t>
  </si>
  <si>
    <t>Axis Bank Ltd (20-Jun-2018) **</t>
  </si>
  <si>
    <t>Small Industries Development Bank Of India (24-May-2018) **</t>
  </si>
  <si>
    <t>Axis Bank Ltd (07-Jun-2018) **</t>
  </si>
  <si>
    <t>Kotak Mahindra Bank Ltd (29-Jun-2018) **</t>
  </si>
  <si>
    <t>Kotak Mahindra Bank Ltd (11-Sep-2018) **</t>
  </si>
  <si>
    <t>Indusind Bank Ltd (29-Jan-2019) **</t>
  </si>
  <si>
    <t>Axis Bank Ltd (30-May-2018) **</t>
  </si>
  <si>
    <t>Hdfc Bank Ltd (29-Jun-2018) **</t>
  </si>
  <si>
    <t>Idfc Bank Ltd (29-May-2018) **</t>
  </si>
  <si>
    <t>Cooperatieve Rabobank Ua (20-Sep-2018) **</t>
  </si>
  <si>
    <t>Can Fin Homes Ltd (20-Jul-2018) **</t>
  </si>
  <si>
    <t>Wadhawan Global Capital Pvt Ltd (11-Dec-2018) **</t>
  </si>
  <si>
    <t>Rural Electrification Corp Ltd (04-Sep-2018) **</t>
  </si>
  <si>
    <t>Housing Development Finance Corp Ltd (07-Jun-2018) **</t>
  </si>
  <si>
    <t>Shapoorji Pallonji And Co Pvt Ltd (08-May-2018) **</t>
  </si>
  <si>
    <t>Tata Motors Ltd (16-Jul-2018) **</t>
  </si>
  <si>
    <t>S D Corporation Private Ltd (03-Aug-2018) **</t>
  </si>
  <si>
    <t>Housing Development Finance Corp Ltd (24-Aug-2018) **</t>
  </si>
  <si>
    <t>Reliance Industries Ltd (04-Sep-2018) **</t>
  </si>
  <si>
    <t>Housing Development Finance Corp Ltd (14-Feb-2019) **</t>
  </si>
  <si>
    <t>Shapoorji Pallonji And Co Pvt Ltd (26-Apr-2018) **</t>
  </si>
  <si>
    <t>Housing Development Finance Corp Ltd (04-Jun-2018) **</t>
  </si>
  <si>
    <t>Housing Development Finance Corp Ltd (28-Feb-2019) **</t>
  </si>
  <si>
    <t>National Bank For Agriculture And Rural Developm (21-May-2018) **</t>
  </si>
  <si>
    <t>Housing Development Finance Corp Ltd (20-Jun-2018) **</t>
  </si>
  <si>
    <t>Housing Development Finance Corp Ltd (20-Aug-2018) **</t>
  </si>
  <si>
    <t>National Bank For Agriculture And Rural Developm (07-May-2018) **</t>
  </si>
  <si>
    <t>Tata Power Renewable Energy Ltd (27-Apr-2018) **</t>
  </si>
  <si>
    <t>Power Finance Corp Ltd (15-Jun-2018) **</t>
  </si>
  <si>
    <t>Ntpc Ltd (25-Apr-2018) **</t>
  </si>
  <si>
    <t>Axis Bank Ltd (07-May-2018) **</t>
  </si>
  <si>
    <t>Union Bank Of India (24-May-2018) **</t>
  </si>
  <si>
    <t>Idfc Bank Ltd (04-May-2018) **</t>
  </si>
  <si>
    <t>Punjab &amp; Sindh Bank Ltd (18-Jun-2018) **</t>
  </si>
  <si>
    <t>Export-Import Bank Of India (14-Jun-2018) **</t>
  </si>
  <si>
    <t>Housing Development Finance Corp Ltd (27-Apr-2018) **</t>
  </si>
  <si>
    <t>Export-Import Bank Of India (04-May-2018) **</t>
  </si>
  <si>
    <t>National Bank For Agriculture And Rural Developm (11-May-2018) **</t>
  </si>
  <si>
    <t>Housing Development Finance Corp Ltd (30-May-2018) **</t>
  </si>
  <si>
    <t>Can Fin Homes Ltd (15-Jun-2018) **</t>
  </si>
  <si>
    <t>Power Finance Corp Ltd (25-Jun-2018) **</t>
  </si>
  <si>
    <t>Mahindra Rural Housing Finance Ltd (03-May-2018) **</t>
  </si>
  <si>
    <t>Bajaj Finance Ltd (18-May-2018) **</t>
  </si>
  <si>
    <t>Jm Financial Asset Reconstruction Co Ltd (21-May-2018) **</t>
  </si>
  <si>
    <t>Jm Financial Capital Ltd (21-Jun-2018) **</t>
  </si>
  <si>
    <t>Power Finance Corp Ltd (15-May-2018) **</t>
  </si>
  <si>
    <t>Jm Financial Capital Ltd (22-Jun-2018) **</t>
  </si>
  <si>
    <t>Indian Bank (25-Jun-2018) **</t>
  </si>
  <si>
    <t>Axis Bank Ltd (06-Mar-2019) **</t>
  </si>
  <si>
    <t>Vijaya Bank (18-Jun-2018) **</t>
  </si>
  <si>
    <t>Pnb Housing Finance Ltd (25-Jun-2018) **</t>
  </si>
  <si>
    <t>Small Industries Development Bank Of India (07-Feb-2019) **</t>
  </si>
  <si>
    <t>National Bank For Agriculture And Rural Developm (14-Feb-2019) **</t>
  </si>
  <si>
    <t>Icici Bank Ltd (28-Sep-2018) **</t>
  </si>
  <si>
    <t>Pnb Housing Finance Ltd (05-Jun-2018) **</t>
  </si>
  <si>
    <t>Housing &amp; Urban Development Corp Ltd (16-May-2018) **</t>
  </si>
  <si>
    <t>National Bank For Agriculture And Rural Developm (31-Jul-2018) **</t>
  </si>
  <si>
    <t>Reliance Industries Ltd (28-Aug-2018) **</t>
  </si>
  <si>
    <t>8.65% LIC Housing Finance Ltd (08-Feb-2019) **</t>
  </si>
  <si>
    <t>9.50% Renew Power Ventures Pvt Ltd (09-Sep-2020) **</t>
  </si>
  <si>
    <t>Reliance Infrastructure Ltd (IBL+30Bps) (25-Mar-2019) **</t>
  </si>
  <si>
    <t>Reliance Infrastructure Ltd (IBL+30Bps) (25-Sep-2019) **</t>
  </si>
  <si>
    <t>Reliance Infrastructure Ltd (IBL+30Bps) (25-Sep-2018) **</t>
  </si>
  <si>
    <t>IN2920150306</t>
  </si>
  <si>
    <t>9.20% Dlf Home Developers Ltd Series IV (21-Nov-2019) **</t>
  </si>
  <si>
    <t>10.15% Equitas Small Finance Bank Ltd Series 22 (30-Aug-2019) **</t>
  </si>
  <si>
    <t>10.15% Equitas Small Finance Bank Ltd  Series 23 (30-Aug-2019) **</t>
  </si>
  <si>
    <t>10.15% Equitas Small Finance Bank Ltd Series 24 (30-Aug-2019) **</t>
  </si>
  <si>
    <t>0.00% RKN Retail Pvt Ltd  Tranche 1 (30-Apr-2020) **</t>
  </si>
  <si>
    <t>0.00% RKN Retail Pvt Ltd Tranche 2 (30-Apr-2020) **</t>
  </si>
  <si>
    <t>9.80% Ma Multi-Trade Pvt Ltd  Series B1 (17-Feb-2020) **</t>
  </si>
  <si>
    <t>9.80% Ma Multi-Trade Pvt Ltd Series B2 (17-Feb-2020) **</t>
  </si>
  <si>
    <t>9.6% MA Multi-Trade Pvt Ltd  Series B3 (17-Feb-2020) **</t>
  </si>
  <si>
    <t>11.49% Reliance Big Pvt Ltd  Series 1 (14-Jan-2021) **</t>
  </si>
  <si>
    <t>11.49% Reliance Big Pvt Ltd Series 2 (14-Jan-2021) **</t>
  </si>
  <si>
    <t>11.49% Reliance Big Pvt Ltd  Series 3 (14-Jan-2021) **</t>
  </si>
  <si>
    <t>9.20% Dlf Home Developers Ltd  Series I (21-Nov-2019) **</t>
  </si>
  <si>
    <t>9.20% Dlf Home Developers Ltd Series II (21-Nov-2019) **</t>
  </si>
  <si>
    <t>9.20% Dlf Home Developers Ltd Series III (21-Nov-2019) **</t>
  </si>
  <si>
    <t>9.00% Pune Solapur Expressways Pvt Ltd  Series A (31-Mar-2029) **</t>
  </si>
  <si>
    <t>9.00% Pune Solapur Expressways Pvt Ltd Series B (31-Mar-2029) **</t>
  </si>
  <si>
    <t>10.44% Northern Arc Capital Ltd Series A (02-Aug-2019) **</t>
  </si>
  <si>
    <t>10.44% Northern Arc Capital Ltd Series B (02-Aug-2019) **</t>
  </si>
  <si>
    <t>10.44% Northern Arc Capital Ltd Series C (02-Aug-2019) **</t>
  </si>
  <si>
    <t>INE252T07040</t>
  </si>
  <si>
    <t>INE128S07317</t>
  </si>
  <si>
    <t>INE459T07033</t>
  </si>
  <si>
    <t>10.21% Five-Star Business Finance Ltd (28-Mar-2023) **</t>
  </si>
  <si>
    <t>9.7% Xander Finance Pvt Ltd (15-Mar-2021) **</t>
  </si>
  <si>
    <t>5.50% CITIBANK FD (4APR2018 )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</si>
</sst>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76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3" fillId="0" borderId="1" xfId="0" applyNumberFormat="1" applyFont="1" applyBorder="1"/>
    <xf numFmtId="0" fontId="3" fillId="0" borderId="0" xfId="0" applyFont="1"/>
    <xf numFmtId="2" fontId="2" fillId="0" borderId="3" xfId="0" applyNumberFormat="1" applyFont="1" applyBorder="1"/>
    <xf numFmtId="2" fontId="3" fillId="0" borderId="2" xfId="0" applyNumberFormat="1" applyFont="1" applyBorder="1"/>
    <xf numFmtId="2" fontId="2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4" fontId="2" fillId="0" borderId="0" xfId="0" applyNumberFormat="1" applyFont="1"/>
    <xf numFmtId="0" fontId="3" fillId="0" borderId="0" xfId="0" applyFont="1" applyFill="1"/>
    <xf numFmtId="2" fontId="2" fillId="0" borderId="2" xfId="0" applyNumberFormat="1" applyFont="1" applyFill="1" applyBorder="1"/>
    <xf numFmtId="0" fontId="2" fillId="0" borderId="0" xfId="0" applyFont="1" applyFill="1"/>
    <xf numFmtId="2" fontId="3" fillId="0" borderId="2" xfId="0" applyNumberFormat="1" applyFont="1" applyFill="1" applyBorder="1"/>
    <xf numFmtId="0" fontId="2" fillId="0" borderId="2" xfId="0" applyNumberFormat="1" applyFont="1" applyFill="1" applyBorder="1"/>
    <xf numFmtId="0" fontId="2" fillId="0" borderId="2" xfId="0" applyNumberFormat="1" applyFont="1" applyBorder="1"/>
    <xf numFmtId="2" fontId="2" fillId="0" borderId="4" xfId="0" applyNumberFormat="1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 applyAlignment="1"/>
    <xf numFmtId="2" fontId="2" fillId="0" borderId="0" xfId="0" applyNumberFormat="1" applyFont="1" applyFill="1"/>
    <xf numFmtId="4" fontId="3" fillId="0" borderId="2" xfId="0" applyNumberFormat="1" applyFont="1" applyFill="1" applyBorder="1"/>
    <xf numFmtId="4" fontId="2" fillId="0" borderId="0" xfId="0" applyNumberFormat="1" applyFont="1" applyFill="1"/>
    <xf numFmtId="0" fontId="6" fillId="0" borderId="6" xfId="1" applyFont="1" applyFill="1" applyBorder="1" applyAlignment="1">
      <alignment vertical="center"/>
    </xf>
    <xf numFmtId="165" fontId="6" fillId="0" borderId="3" xfId="1" applyNumberFormat="1" applyFont="1" applyFill="1" applyBorder="1"/>
    <xf numFmtId="0" fontId="3" fillId="0" borderId="6" xfId="2" applyFont="1" applyFill="1" applyBorder="1"/>
    <xf numFmtId="0" fontId="2" fillId="0" borderId="7" xfId="2" applyFont="1" applyFill="1" applyBorder="1" applyAlignment="1"/>
    <xf numFmtId="0" fontId="3" fillId="0" borderId="5" xfId="2" applyFont="1" applyFill="1" applyBorder="1" applyAlignment="1">
      <alignment horizontal="center"/>
    </xf>
    <xf numFmtId="0" fontId="6" fillId="0" borderId="7" xfId="1" applyFont="1" applyFill="1" applyBorder="1" applyAlignment="1">
      <alignment vertical="center"/>
    </xf>
    <xf numFmtId="0" fontId="1" fillId="0" borderId="6" xfId="2" applyFont="1" applyFill="1" applyBorder="1"/>
    <xf numFmtId="0" fontId="6" fillId="0" borderId="7" xfId="2" applyFont="1" applyFill="1" applyBorder="1" applyAlignment="1"/>
    <xf numFmtId="0" fontId="1" fillId="0" borderId="5" xfId="2" applyFont="1" applyFill="1" applyBorder="1" applyAlignment="1">
      <alignment horizontal="center"/>
    </xf>
    <xf numFmtId="9" fontId="2" fillId="0" borderId="0" xfId="0" applyNumberFormat="1" applyFont="1"/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wrapText="1"/>
    </xf>
    <xf numFmtId="10" fontId="2" fillId="0" borderId="0" xfId="0" applyNumberFormat="1" applyFont="1"/>
    <xf numFmtId="0" fontId="6" fillId="0" borderId="0" xfId="1" applyFont="1" applyFill="1" applyBorder="1" applyAlignment="1">
      <alignment vertical="center"/>
    </xf>
    <xf numFmtId="165" fontId="6" fillId="0" borderId="0" xfId="1" applyNumberFormat="1" applyFont="1" applyFill="1" applyBorder="1"/>
    <xf numFmtId="0" fontId="2" fillId="0" borderId="0" xfId="0" applyNumberFormat="1" applyFont="1"/>
    <xf numFmtId="4" fontId="3" fillId="0" borderId="1" xfId="0" applyNumberFormat="1" applyFont="1" applyBorder="1" applyAlignment="1">
      <alignment horizontal="center" wrapText="1"/>
    </xf>
    <xf numFmtId="4" fontId="3" fillId="0" borderId="1" xfId="0" applyNumberFormat="1" applyFont="1" applyBorder="1"/>
    <xf numFmtId="4" fontId="2" fillId="0" borderId="3" xfId="0" applyNumberFormat="1" applyFont="1" applyBorder="1"/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3" xfId="0" applyNumberFormat="1" applyFont="1" applyBorder="1"/>
    <xf numFmtId="1" fontId="2" fillId="0" borderId="3" xfId="0" applyNumberFormat="1" applyFont="1" applyBorder="1"/>
    <xf numFmtId="1" fontId="2" fillId="0" borderId="2" xfId="0" applyNumberFormat="1" applyFont="1" applyBorder="1"/>
    <xf numFmtId="1" fontId="2" fillId="0" borderId="0" xfId="0" applyNumberFormat="1" applyFont="1"/>
    <xf numFmtId="1" fontId="3" fillId="0" borderId="5" xfId="2" applyNumberFormat="1" applyFont="1" applyFill="1" applyBorder="1" applyAlignment="1">
      <alignment horizontal="center"/>
    </xf>
    <xf numFmtId="164" fontId="6" fillId="0" borderId="3" xfId="1" applyNumberFormat="1" applyFont="1" applyFill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2" fillId="0" borderId="2" xfId="0" applyFont="1" applyBorder="1"/>
    <xf numFmtId="4" fontId="6" fillId="0" borderId="0" xfId="0" applyNumberFormat="1" applyFont="1"/>
    <xf numFmtId="10" fontId="6" fillId="0" borderId="0" xfId="0" applyNumberFormat="1" applyFont="1"/>
    <xf numFmtId="11" fontId="6" fillId="0" borderId="0" xfId="0" applyNumberFormat="1" applyFont="1"/>
    <xf numFmtId="0" fontId="3" fillId="0" borderId="3" xfId="0" applyFont="1" applyBorder="1"/>
    <xf numFmtId="2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2" fontId="1" fillId="2" borderId="0" xfId="0" applyNumberFormat="1" applyFont="1" applyFill="1" applyAlignment="1">
      <alignment horizontal="center"/>
    </xf>
    <xf numFmtId="2" fontId="3" fillId="0" borderId="6" xfId="2" applyNumberFormat="1" applyFont="1" applyFill="1" applyBorder="1" applyAlignment="1">
      <alignment horizontal="center"/>
    </xf>
    <xf numFmtId="2" fontId="3" fillId="0" borderId="7" xfId="2" applyNumberFormat="1" applyFont="1" applyFill="1" applyBorder="1" applyAlignment="1">
      <alignment horizontal="center"/>
    </xf>
    <xf numFmtId="0" fontId="6" fillId="0" borderId="6" xfId="1" applyFont="1" applyFill="1" applyBorder="1" applyAlignment="1">
      <alignment horizontal="left"/>
    </xf>
    <xf numFmtId="0" fontId="6" fillId="0" borderId="7" xfId="1" applyFont="1" applyFill="1" applyBorder="1" applyAlignment="1">
      <alignment horizontal="left"/>
    </xf>
    <xf numFmtId="2" fontId="1" fillId="0" borderId="6" xfId="2" applyNumberFormat="1" applyFont="1" applyFill="1" applyBorder="1" applyAlignment="1">
      <alignment horizontal="center"/>
    </xf>
    <xf numFmtId="2" fontId="1" fillId="0" borderId="7" xfId="2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9"/>
  <sheetViews>
    <sheetView showGridLines="0" tabSelected="1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29.85546875" style="1" bestFit="1" customWidth="1"/>
    <col min="3" max="3" width="32.7109375" style="1" bestFit="1" customWidth="1"/>
    <col min="4" max="4" width="10.5703125" style="50" bestFit="1" customWidth="1"/>
    <col min="5" max="5" width="20.5703125" style="13" customWidth="1"/>
    <col min="6" max="6" width="14.140625" style="13" bestFit="1" customWidth="1"/>
    <col min="7" max="7" width="9.140625" style="2"/>
    <col min="8" max="8" width="10" style="2" bestFit="1" customWidth="1"/>
    <col min="9" max="16384" width="9.140625" style="2"/>
  </cols>
  <sheetData>
    <row r="1" spans="1:11" x14ac:dyDescent="0.2">
      <c r="A1" s="68" t="s">
        <v>530</v>
      </c>
      <c r="B1" s="68"/>
      <c r="C1" s="68"/>
      <c r="D1" s="68"/>
      <c r="E1" s="68"/>
    </row>
    <row r="3" spans="1:11" s="4" customFormat="1" ht="22.5" x14ac:dyDescent="0.2">
      <c r="A3" s="3" t="s">
        <v>1</v>
      </c>
      <c r="B3" s="3" t="s">
        <v>2</v>
      </c>
      <c r="C3" s="3" t="s">
        <v>3</v>
      </c>
      <c r="D3" s="53" t="s">
        <v>4</v>
      </c>
      <c r="E3" s="42" t="s">
        <v>634</v>
      </c>
      <c r="F3" s="43" t="s">
        <v>6</v>
      </c>
    </row>
    <row r="4" spans="1:11" x14ac:dyDescent="0.2">
      <c r="A4" s="5"/>
      <c r="B4" s="5"/>
      <c r="C4" s="5"/>
      <c r="D4" s="48"/>
      <c r="E4" s="44"/>
      <c r="F4" s="44"/>
    </row>
    <row r="5" spans="1:11" x14ac:dyDescent="0.2">
      <c r="A5" s="6" t="s">
        <v>7</v>
      </c>
      <c r="B5" s="7"/>
      <c r="C5" s="7"/>
      <c r="D5" s="49"/>
      <c r="E5" s="45"/>
      <c r="F5" s="45"/>
    </row>
    <row r="6" spans="1:11" x14ac:dyDescent="0.2">
      <c r="A6" s="6" t="s">
        <v>8</v>
      </c>
      <c r="B6" s="7"/>
      <c r="C6" s="7"/>
      <c r="D6" s="49"/>
      <c r="E6" s="45"/>
      <c r="F6" s="45"/>
    </row>
    <row r="7" spans="1:11" x14ac:dyDescent="0.2">
      <c r="A7" s="6"/>
      <c r="B7" s="7"/>
      <c r="C7" s="7"/>
      <c r="D7" s="49"/>
      <c r="E7" s="45"/>
      <c r="F7" s="45"/>
    </row>
    <row r="8" spans="1:11" x14ac:dyDescent="0.2">
      <c r="A8" s="7" t="s">
        <v>9</v>
      </c>
      <c r="B8" s="7" t="s">
        <v>10</v>
      </c>
      <c r="C8" s="7" t="s">
        <v>11</v>
      </c>
      <c r="D8" s="49">
        <v>1445052</v>
      </c>
      <c r="E8" s="45">
        <v>27255.125771999999</v>
      </c>
      <c r="F8" s="45">
        <f>E8/$E$76*100</f>
        <v>7.968902123099503</v>
      </c>
      <c r="H8" s="41"/>
      <c r="I8" s="1"/>
      <c r="J8" s="1"/>
      <c r="K8" s="1"/>
    </row>
    <row r="9" spans="1:11" x14ac:dyDescent="0.2">
      <c r="A9" s="7" t="s">
        <v>30</v>
      </c>
      <c r="B9" s="7" t="s">
        <v>31</v>
      </c>
      <c r="C9" s="7" t="s">
        <v>11</v>
      </c>
      <c r="D9" s="49">
        <v>2432447</v>
      </c>
      <c r="E9" s="45">
        <v>25487.179666</v>
      </c>
      <c r="F9" s="45">
        <f t="shared" ref="F9:F63" si="0">E9/$E$76*100</f>
        <v>7.4519868978502934</v>
      </c>
      <c r="H9" s="41"/>
      <c r="I9" s="1"/>
      <c r="J9" s="1"/>
      <c r="K9" s="1"/>
    </row>
    <row r="10" spans="1:11" x14ac:dyDescent="0.2">
      <c r="A10" s="7" t="s">
        <v>28</v>
      </c>
      <c r="B10" s="7" t="s">
        <v>29</v>
      </c>
      <c r="C10" s="7" t="s">
        <v>11</v>
      </c>
      <c r="D10" s="49">
        <v>3844729</v>
      </c>
      <c r="E10" s="45">
        <v>19627.341544999999</v>
      </c>
      <c r="F10" s="45">
        <f t="shared" si="0"/>
        <v>5.7386770113323982</v>
      </c>
      <c r="H10" s="41"/>
      <c r="I10" s="1"/>
      <c r="J10" s="1"/>
      <c r="K10" s="1"/>
    </row>
    <row r="11" spans="1:11" x14ac:dyDescent="0.2">
      <c r="A11" s="7" t="s">
        <v>25</v>
      </c>
      <c r="B11" s="7" t="s">
        <v>26</v>
      </c>
      <c r="C11" s="7" t="s">
        <v>27</v>
      </c>
      <c r="D11" s="49">
        <v>2177610</v>
      </c>
      <c r="E11" s="45">
        <v>16090.360290000001</v>
      </c>
      <c r="F11" s="45">
        <f t="shared" si="0"/>
        <v>4.7045281445057103</v>
      </c>
      <c r="H11" s="41"/>
      <c r="I11" s="1"/>
      <c r="J11" s="1"/>
      <c r="K11" s="1"/>
    </row>
    <row r="12" spans="1:11" x14ac:dyDescent="0.2">
      <c r="A12" s="7" t="s">
        <v>106</v>
      </c>
      <c r="B12" s="7" t="s">
        <v>107</v>
      </c>
      <c r="C12" s="7" t="s">
        <v>108</v>
      </c>
      <c r="D12" s="49">
        <v>5768114</v>
      </c>
      <c r="E12" s="45">
        <v>12375.488587</v>
      </c>
      <c r="F12" s="45">
        <f t="shared" si="0"/>
        <v>3.6183673522670823</v>
      </c>
      <c r="H12" s="41"/>
      <c r="I12" s="1"/>
      <c r="J12" s="1"/>
      <c r="K12" s="1"/>
    </row>
    <row r="13" spans="1:11" x14ac:dyDescent="0.2">
      <c r="A13" s="7" t="s">
        <v>223</v>
      </c>
      <c r="B13" s="7" t="s">
        <v>224</v>
      </c>
      <c r="C13" s="7" t="s">
        <v>40</v>
      </c>
      <c r="D13" s="49">
        <v>5696192</v>
      </c>
      <c r="E13" s="45">
        <v>11007.89104</v>
      </c>
      <c r="F13" s="45">
        <f t="shared" si="0"/>
        <v>3.2185067503750866</v>
      </c>
      <c r="H13" s="41"/>
      <c r="I13" s="1"/>
      <c r="J13" s="1"/>
      <c r="K13" s="1"/>
    </row>
    <row r="14" spans="1:11" x14ac:dyDescent="0.2">
      <c r="A14" s="7" t="s">
        <v>208</v>
      </c>
      <c r="B14" s="7" t="s">
        <v>209</v>
      </c>
      <c r="C14" s="7" t="s">
        <v>74</v>
      </c>
      <c r="D14" s="49">
        <v>6110124</v>
      </c>
      <c r="E14" s="45">
        <v>10790.478983999999</v>
      </c>
      <c r="F14" s="45">
        <f t="shared" si="0"/>
        <v>3.1549394269607984</v>
      </c>
      <c r="H14" s="41"/>
      <c r="I14" s="1"/>
      <c r="J14" s="1"/>
      <c r="K14" s="1"/>
    </row>
    <row r="15" spans="1:11" x14ac:dyDescent="0.2">
      <c r="A15" s="7" t="s">
        <v>20</v>
      </c>
      <c r="B15" s="7" t="s">
        <v>21</v>
      </c>
      <c r="C15" s="7" t="s">
        <v>11</v>
      </c>
      <c r="D15" s="49">
        <v>3350985</v>
      </c>
      <c r="E15" s="45">
        <v>10215.4777725</v>
      </c>
      <c r="F15" s="45">
        <f t="shared" si="0"/>
        <v>2.986819550595579</v>
      </c>
      <c r="H15" s="41"/>
      <c r="I15" s="1"/>
      <c r="J15" s="1"/>
      <c r="K15" s="1"/>
    </row>
    <row r="16" spans="1:11" x14ac:dyDescent="0.2">
      <c r="A16" s="7" t="s">
        <v>12</v>
      </c>
      <c r="B16" s="7" t="s">
        <v>13</v>
      </c>
      <c r="C16" s="7" t="s">
        <v>14</v>
      </c>
      <c r="D16" s="49">
        <v>860942</v>
      </c>
      <c r="E16" s="45">
        <v>9744.1415560000005</v>
      </c>
      <c r="F16" s="45">
        <f t="shared" si="0"/>
        <v>2.8490094297478077</v>
      </c>
      <c r="H16" s="41"/>
      <c r="I16" s="1"/>
      <c r="J16" s="1"/>
      <c r="K16" s="1"/>
    </row>
    <row r="17" spans="1:11" x14ac:dyDescent="0.2">
      <c r="A17" s="7" t="s">
        <v>49</v>
      </c>
      <c r="B17" s="7" t="s">
        <v>50</v>
      </c>
      <c r="C17" s="7" t="s">
        <v>11</v>
      </c>
      <c r="D17" s="49">
        <v>3495798</v>
      </c>
      <c r="E17" s="45">
        <v>8735.9992020000009</v>
      </c>
      <c r="F17" s="45">
        <f t="shared" si="0"/>
        <v>2.554246976168141</v>
      </c>
      <c r="H17" s="41"/>
      <c r="I17" s="1"/>
      <c r="J17" s="1"/>
      <c r="K17" s="1"/>
    </row>
    <row r="18" spans="1:11" x14ac:dyDescent="0.2">
      <c r="A18" s="7" t="s">
        <v>15</v>
      </c>
      <c r="B18" s="7" t="s">
        <v>16</v>
      </c>
      <c r="C18" s="7" t="s">
        <v>17</v>
      </c>
      <c r="D18" s="49">
        <v>2121971</v>
      </c>
      <c r="E18" s="45">
        <v>8460.2983769999992</v>
      </c>
      <c r="F18" s="45">
        <f t="shared" si="0"/>
        <v>2.473637078857013</v>
      </c>
      <c r="H18" s="41"/>
      <c r="I18" s="1"/>
      <c r="J18" s="1"/>
      <c r="K18" s="1"/>
    </row>
    <row r="19" spans="1:11" x14ac:dyDescent="0.2">
      <c r="A19" s="7" t="s">
        <v>38</v>
      </c>
      <c r="B19" s="7" t="s">
        <v>39</v>
      </c>
      <c r="C19" s="7" t="s">
        <v>40</v>
      </c>
      <c r="D19" s="49">
        <v>4780035</v>
      </c>
      <c r="E19" s="45">
        <v>8111.7193950000001</v>
      </c>
      <c r="F19" s="45">
        <f t="shared" si="0"/>
        <v>2.3717189364508839</v>
      </c>
      <c r="H19" s="41"/>
      <c r="I19" s="1"/>
      <c r="J19" s="1"/>
      <c r="K19" s="1"/>
    </row>
    <row r="20" spans="1:11" x14ac:dyDescent="0.2">
      <c r="A20" s="7" t="s">
        <v>271</v>
      </c>
      <c r="B20" s="7" t="s">
        <v>272</v>
      </c>
      <c r="C20" s="7" t="s">
        <v>53</v>
      </c>
      <c r="D20" s="49">
        <v>526774</v>
      </c>
      <c r="E20" s="45">
        <v>7023.741129</v>
      </c>
      <c r="F20" s="45">
        <f t="shared" si="0"/>
        <v>2.0536139170009111</v>
      </c>
      <c r="H20" s="41"/>
      <c r="I20" s="1"/>
      <c r="J20" s="1"/>
      <c r="K20" s="1"/>
    </row>
    <row r="21" spans="1:11" x14ac:dyDescent="0.2">
      <c r="A21" s="7" t="s">
        <v>237</v>
      </c>
      <c r="B21" s="7" t="s">
        <v>238</v>
      </c>
      <c r="C21" s="7" t="s">
        <v>211</v>
      </c>
      <c r="D21" s="49">
        <v>2837218</v>
      </c>
      <c r="E21" s="45">
        <v>6552.5549709999996</v>
      </c>
      <c r="F21" s="45">
        <f t="shared" si="0"/>
        <v>1.9158476705241196</v>
      </c>
      <c r="H21" s="41"/>
      <c r="I21" s="1"/>
      <c r="J21" s="1"/>
      <c r="K21" s="1"/>
    </row>
    <row r="22" spans="1:11" x14ac:dyDescent="0.2">
      <c r="A22" s="7" t="s">
        <v>279</v>
      </c>
      <c r="B22" s="7" t="s">
        <v>280</v>
      </c>
      <c r="C22" s="7" t="s">
        <v>87</v>
      </c>
      <c r="D22" s="49">
        <v>649808</v>
      </c>
      <c r="E22" s="45">
        <v>6123.1407840000002</v>
      </c>
      <c r="F22" s="45">
        <f t="shared" si="0"/>
        <v>1.7902947871839583</v>
      </c>
      <c r="H22" s="41"/>
      <c r="I22" s="1"/>
      <c r="J22" s="1"/>
      <c r="K22" s="1"/>
    </row>
    <row r="23" spans="1:11" x14ac:dyDescent="0.2">
      <c r="A23" s="7" t="s">
        <v>281</v>
      </c>
      <c r="B23" s="7" t="s">
        <v>282</v>
      </c>
      <c r="C23" s="7" t="s">
        <v>66</v>
      </c>
      <c r="D23" s="49">
        <v>541768</v>
      </c>
      <c r="E23" s="45">
        <v>5693.4399119999998</v>
      </c>
      <c r="F23" s="45">
        <f t="shared" si="0"/>
        <v>1.664658082373873</v>
      </c>
      <c r="H23" s="41"/>
      <c r="I23" s="1"/>
      <c r="J23" s="1"/>
      <c r="K23" s="1"/>
    </row>
    <row r="24" spans="1:11" x14ac:dyDescent="0.2">
      <c r="A24" s="7" t="s">
        <v>123</v>
      </c>
      <c r="B24" s="7" t="s">
        <v>124</v>
      </c>
      <c r="C24" s="7" t="s">
        <v>125</v>
      </c>
      <c r="D24" s="49">
        <v>3192706</v>
      </c>
      <c r="E24" s="45">
        <v>5518.5923210000001</v>
      </c>
      <c r="F24" s="45">
        <f t="shared" si="0"/>
        <v>1.6135358329007057</v>
      </c>
      <c r="H24" s="41"/>
      <c r="I24" s="1"/>
      <c r="J24" s="1"/>
      <c r="K24" s="1"/>
    </row>
    <row r="25" spans="1:11" x14ac:dyDescent="0.2">
      <c r="A25" s="7" t="s">
        <v>273</v>
      </c>
      <c r="B25" s="7" t="s">
        <v>274</v>
      </c>
      <c r="C25" s="7" t="s">
        <v>211</v>
      </c>
      <c r="D25" s="49">
        <v>2795176</v>
      </c>
      <c r="E25" s="45">
        <v>5296.8585199999998</v>
      </c>
      <c r="F25" s="45">
        <f t="shared" si="0"/>
        <v>1.5487049100007979</v>
      </c>
      <c r="H25" s="41"/>
      <c r="I25" s="1"/>
      <c r="J25" s="1"/>
      <c r="K25" s="1"/>
    </row>
    <row r="26" spans="1:11" x14ac:dyDescent="0.2">
      <c r="A26" s="7" t="s">
        <v>34</v>
      </c>
      <c r="B26" s="7" t="s">
        <v>610</v>
      </c>
      <c r="C26" s="7" t="s">
        <v>35</v>
      </c>
      <c r="D26" s="49">
        <v>242107</v>
      </c>
      <c r="E26" s="45">
        <v>5037.1571885000003</v>
      </c>
      <c r="F26" s="45">
        <f t="shared" si="0"/>
        <v>1.4727729730405874</v>
      </c>
      <c r="H26" s="41"/>
      <c r="I26" s="1"/>
      <c r="J26" s="1"/>
      <c r="K26" s="1"/>
    </row>
    <row r="27" spans="1:11" x14ac:dyDescent="0.2">
      <c r="A27" s="7" t="s">
        <v>59</v>
      </c>
      <c r="B27" s="7" t="s">
        <v>60</v>
      </c>
      <c r="C27" s="7" t="s">
        <v>53</v>
      </c>
      <c r="D27" s="49">
        <v>511834</v>
      </c>
      <c r="E27" s="45">
        <v>4851.4185690000004</v>
      </c>
      <c r="F27" s="45">
        <f t="shared" si="0"/>
        <v>1.4184663852942303</v>
      </c>
      <c r="H27" s="41"/>
      <c r="I27" s="1"/>
      <c r="J27" s="1"/>
      <c r="K27" s="1"/>
    </row>
    <row r="28" spans="1:11" x14ac:dyDescent="0.2">
      <c r="A28" s="7" t="s">
        <v>45</v>
      </c>
      <c r="B28" s="7" t="s">
        <v>46</v>
      </c>
      <c r="C28" s="7" t="s">
        <v>27</v>
      </c>
      <c r="D28" s="49">
        <v>1446634</v>
      </c>
      <c r="E28" s="45">
        <v>4728.3232289999996</v>
      </c>
      <c r="F28" s="45">
        <f t="shared" si="0"/>
        <v>1.3824755509654667</v>
      </c>
      <c r="H28" s="41"/>
      <c r="I28" s="1"/>
      <c r="J28" s="1"/>
      <c r="K28" s="1"/>
    </row>
    <row r="29" spans="1:11" x14ac:dyDescent="0.2">
      <c r="A29" s="7" t="s">
        <v>213</v>
      </c>
      <c r="B29" s="7" t="s">
        <v>611</v>
      </c>
      <c r="C29" s="7" t="s">
        <v>53</v>
      </c>
      <c r="D29" s="49">
        <v>440701</v>
      </c>
      <c r="E29" s="45">
        <v>4657.7688690000004</v>
      </c>
      <c r="F29" s="45">
        <f t="shared" si="0"/>
        <v>1.3618467417682065</v>
      </c>
      <c r="H29" s="41"/>
      <c r="I29" s="1"/>
      <c r="J29" s="1"/>
      <c r="K29" s="1"/>
    </row>
    <row r="30" spans="1:11" x14ac:dyDescent="0.2">
      <c r="A30" s="7" t="s">
        <v>36</v>
      </c>
      <c r="B30" s="7" t="s">
        <v>37</v>
      </c>
      <c r="C30" s="7" t="s">
        <v>24</v>
      </c>
      <c r="D30" s="49">
        <v>750000</v>
      </c>
      <c r="E30" s="45">
        <v>4656.75</v>
      </c>
      <c r="F30" s="45">
        <f t="shared" si="0"/>
        <v>1.361548843038801</v>
      </c>
      <c r="H30" s="41"/>
      <c r="I30" s="1"/>
      <c r="J30" s="1"/>
      <c r="K30" s="1"/>
    </row>
    <row r="31" spans="1:11" x14ac:dyDescent="0.2">
      <c r="A31" s="7" t="s">
        <v>289</v>
      </c>
      <c r="B31" s="7" t="s">
        <v>290</v>
      </c>
      <c r="C31" s="7" t="s">
        <v>63</v>
      </c>
      <c r="D31" s="49">
        <v>402972</v>
      </c>
      <c r="E31" s="45">
        <v>4306.3602780000001</v>
      </c>
      <c r="F31" s="45">
        <f t="shared" si="0"/>
        <v>1.2591012732526223</v>
      </c>
      <c r="H31" s="41"/>
      <c r="I31" s="1"/>
      <c r="J31" s="1"/>
      <c r="K31" s="1"/>
    </row>
    <row r="32" spans="1:11" x14ac:dyDescent="0.2">
      <c r="A32" s="7" t="s">
        <v>47</v>
      </c>
      <c r="B32" s="7" t="s">
        <v>48</v>
      </c>
      <c r="C32" s="7" t="s">
        <v>14</v>
      </c>
      <c r="D32" s="49">
        <v>666348</v>
      </c>
      <c r="E32" s="45">
        <v>4255.9646759999996</v>
      </c>
      <c r="F32" s="45">
        <f t="shared" si="0"/>
        <v>1.2443665175544758</v>
      </c>
      <c r="H32" s="41"/>
      <c r="I32" s="1"/>
      <c r="J32" s="1"/>
      <c r="K32" s="1"/>
    </row>
    <row r="33" spans="1:11" x14ac:dyDescent="0.2">
      <c r="A33" s="7" t="s">
        <v>98</v>
      </c>
      <c r="B33" s="7" t="s">
        <v>99</v>
      </c>
      <c r="C33" s="7" t="s">
        <v>74</v>
      </c>
      <c r="D33" s="49">
        <v>919031</v>
      </c>
      <c r="E33" s="45">
        <v>3928.3980095000002</v>
      </c>
      <c r="F33" s="45">
        <f t="shared" si="0"/>
        <v>1.1485919933066311</v>
      </c>
      <c r="H33" s="41"/>
      <c r="I33" s="1"/>
      <c r="J33" s="1"/>
      <c r="K33" s="1"/>
    </row>
    <row r="34" spans="1:11" x14ac:dyDescent="0.2">
      <c r="A34" s="7" t="s">
        <v>79</v>
      </c>
      <c r="B34" s="7" t="s">
        <v>80</v>
      </c>
      <c r="C34" s="7" t="s">
        <v>81</v>
      </c>
      <c r="D34" s="49">
        <v>2524608</v>
      </c>
      <c r="E34" s="45">
        <v>3808.3711680000001</v>
      </c>
      <c r="F34" s="45">
        <f t="shared" si="0"/>
        <v>1.1134983320239926</v>
      </c>
      <c r="H34" s="41"/>
      <c r="I34" s="1"/>
      <c r="J34" s="1"/>
      <c r="K34" s="1"/>
    </row>
    <row r="35" spans="1:11" x14ac:dyDescent="0.2">
      <c r="A35" s="7" t="s">
        <v>275</v>
      </c>
      <c r="B35" s="7" t="s">
        <v>276</v>
      </c>
      <c r="C35" s="7" t="s">
        <v>27</v>
      </c>
      <c r="D35" s="49">
        <v>599546</v>
      </c>
      <c r="E35" s="45">
        <v>3712.988378</v>
      </c>
      <c r="F35" s="45">
        <f t="shared" si="0"/>
        <v>1.0856101423272484</v>
      </c>
      <c r="H35" s="41"/>
      <c r="I35" s="1"/>
      <c r="J35" s="1"/>
      <c r="K35" s="1"/>
    </row>
    <row r="36" spans="1:11" x14ac:dyDescent="0.2">
      <c r="A36" s="7" t="s">
        <v>283</v>
      </c>
      <c r="B36" s="7" t="s">
        <v>284</v>
      </c>
      <c r="C36" s="7" t="s">
        <v>14</v>
      </c>
      <c r="D36" s="49">
        <v>531063</v>
      </c>
      <c r="E36" s="45">
        <v>3690.0912555</v>
      </c>
      <c r="F36" s="45">
        <f t="shared" si="0"/>
        <v>1.0789154409477901</v>
      </c>
      <c r="H36" s="41"/>
      <c r="I36" s="1"/>
      <c r="J36" s="1"/>
      <c r="K36" s="1"/>
    </row>
    <row r="37" spans="1:11" x14ac:dyDescent="0.2">
      <c r="A37" s="7" t="s">
        <v>277</v>
      </c>
      <c r="B37" s="7" t="s">
        <v>278</v>
      </c>
      <c r="C37" s="7" t="s">
        <v>53</v>
      </c>
      <c r="D37" s="49">
        <v>44826</v>
      </c>
      <c r="E37" s="45">
        <v>3677.3233230000001</v>
      </c>
      <c r="F37" s="45">
        <f t="shared" si="0"/>
        <v>1.075182330146615</v>
      </c>
      <c r="H37" s="41"/>
      <c r="I37" s="1"/>
      <c r="J37" s="1"/>
      <c r="K37" s="1"/>
    </row>
    <row r="38" spans="1:11" x14ac:dyDescent="0.2">
      <c r="A38" s="7" t="s">
        <v>112</v>
      </c>
      <c r="B38" s="7" t="s">
        <v>113</v>
      </c>
      <c r="C38" s="7" t="s">
        <v>11</v>
      </c>
      <c r="D38" s="49">
        <v>3587500</v>
      </c>
      <c r="E38" s="45">
        <v>3603.6437500000002</v>
      </c>
      <c r="F38" s="45">
        <f t="shared" si="0"/>
        <v>1.0536397656169016</v>
      </c>
      <c r="H38" s="41"/>
      <c r="I38" s="1"/>
      <c r="J38" s="1"/>
      <c r="K38" s="1"/>
    </row>
    <row r="39" spans="1:11" x14ac:dyDescent="0.2">
      <c r="A39" s="7" t="s">
        <v>43</v>
      </c>
      <c r="B39" s="7" t="s">
        <v>44</v>
      </c>
      <c r="C39" s="7" t="s">
        <v>35</v>
      </c>
      <c r="D39" s="49">
        <v>920735</v>
      </c>
      <c r="E39" s="45">
        <v>3478.9971974999999</v>
      </c>
      <c r="F39" s="45">
        <f t="shared" si="0"/>
        <v>1.0171953850198863</v>
      </c>
      <c r="H39" s="41"/>
      <c r="I39" s="1"/>
      <c r="J39" s="1"/>
      <c r="K39" s="1"/>
    </row>
    <row r="40" spans="1:11" x14ac:dyDescent="0.2">
      <c r="A40" s="7" t="s">
        <v>446</v>
      </c>
      <c r="B40" s="7" t="s">
        <v>447</v>
      </c>
      <c r="C40" s="7" t="s">
        <v>63</v>
      </c>
      <c r="D40" s="49">
        <v>1500000</v>
      </c>
      <c r="E40" s="45">
        <v>3342.75</v>
      </c>
      <c r="F40" s="45">
        <f t="shared" si="0"/>
        <v>0.9773591872159666</v>
      </c>
      <c r="H40" s="41"/>
      <c r="I40" s="1"/>
      <c r="J40" s="1"/>
      <c r="K40" s="1"/>
    </row>
    <row r="41" spans="1:11" x14ac:dyDescent="0.2">
      <c r="A41" s="7" t="s">
        <v>212</v>
      </c>
      <c r="B41" s="7" t="s">
        <v>612</v>
      </c>
      <c r="C41" s="7" t="s">
        <v>27</v>
      </c>
      <c r="D41" s="49">
        <v>1791828</v>
      </c>
      <c r="E41" s="45">
        <v>3284.4207240000001</v>
      </c>
      <c r="F41" s="45">
        <f t="shared" si="0"/>
        <v>0.96030476981046031</v>
      </c>
      <c r="H41" s="41"/>
      <c r="I41" s="1"/>
      <c r="J41" s="1"/>
      <c r="K41" s="1"/>
    </row>
    <row r="42" spans="1:11" x14ac:dyDescent="0.2">
      <c r="A42" s="7" t="s">
        <v>102</v>
      </c>
      <c r="B42" s="7" t="s">
        <v>103</v>
      </c>
      <c r="C42" s="7" t="s">
        <v>27</v>
      </c>
      <c r="D42" s="49">
        <v>90694</v>
      </c>
      <c r="E42" s="45">
        <v>3213.1070319999999</v>
      </c>
      <c r="F42" s="45">
        <f t="shared" si="0"/>
        <v>0.93945394577321861</v>
      </c>
      <c r="H42" s="41"/>
      <c r="I42" s="1"/>
      <c r="J42" s="1"/>
      <c r="K42" s="1"/>
    </row>
    <row r="43" spans="1:11" x14ac:dyDescent="0.2">
      <c r="A43" s="7" t="s">
        <v>77</v>
      </c>
      <c r="B43" s="7" t="s">
        <v>78</v>
      </c>
      <c r="C43" s="7" t="s">
        <v>63</v>
      </c>
      <c r="D43" s="49">
        <v>381779</v>
      </c>
      <c r="E43" s="45">
        <v>3035.1430500000001</v>
      </c>
      <c r="F43" s="45">
        <f t="shared" si="0"/>
        <v>0.88742052035964103</v>
      </c>
      <c r="H43" s="41"/>
      <c r="I43" s="1"/>
      <c r="J43" s="1"/>
      <c r="K43" s="1"/>
    </row>
    <row r="44" spans="1:11" x14ac:dyDescent="0.2">
      <c r="A44" s="7" t="s">
        <v>72</v>
      </c>
      <c r="B44" s="7" t="s">
        <v>73</v>
      </c>
      <c r="C44" s="7" t="s">
        <v>74</v>
      </c>
      <c r="D44" s="49">
        <v>859265</v>
      </c>
      <c r="E44" s="45">
        <v>2963.1753524999999</v>
      </c>
      <c r="F44" s="45">
        <f t="shared" si="0"/>
        <v>0.86637847703172088</v>
      </c>
      <c r="H44" s="41"/>
      <c r="I44" s="1"/>
      <c r="J44" s="1"/>
      <c r="K44" s="1"/>
    </row>
    <row r="45" spans="1:11" x14ac:dyDescent="0.2">
      <c r="A45" s="7" t="s">
        <v>67</v>
      </c>
      <c r="B45" s="7" t="s">
        <v>68</v>
      </c>
      <c r="C45" s="7" t="s">
        <v>27</v>
      </c>
      <c r="D45" s="49">
        <v>104310</v>
      </c>
      <c r="E45" s="45">
        <v>2862.9965699999998</v>
      </c>
      <c r="F45" s="45">
        <f t="shared" si="0"/>
        <v>0.83708802652226444</v>
      </c>
      <c r="H45" s="41"/>
      <c r="I45" s="1"/>
      <c r="J45" s="1"/>
      <c r="K45" s="1"/>
    </row>
    <row r="46" spans="1:11" x14ac:dyDescent="0.2">
      <c r="A46" s="7" t="s">
        <v>95</v>
      </c>
      <c r="B46" s="7" t="s">
        <v>96</v>
      </c>
      <c r="C46" s="7" t="s">
        <v>97</v>
      </c>
      <c r="D46" s="49">
        <v>163295</v>
      </c>
      <c r="E46" s="45">
        <v>2862.8879400000001</v>
      </c>
      <c r="F46" s="45">
        <f t="shared" si="0"/>
        <v>0.83705626508975928</v>
      </c>
      <c r="H46" s="41"/>
      <c r="I46" s="1"/>
      <c r="J46" s="1"/>
      <c r="K46" s="1"/>
    </row>
    <row r="47" spans="1:11" x14ac:dyDescent="0.2">
      <c r="A47" s="7" t="s">
        <v>117</v>
      </c>
      <c r="B47" s="7" t="s">
        <v>607</v>
      </c>
      <c r="C47" s="7" t="s">
        <v>111</v>
      </c>
      <c r="D47" s="49">
        <v>341490</v>
      </c>
      <c r="E47" s="45">
        <v>2710.918365</v>
      </c>
      <c r="F47" s="45">
        <f t="shared" si="0"/>
        <v>0.79262313060361589</v>
      </c>
      <c r="H47" s="41"/>
      <c r="I47" s="1"/>
      <c r="J47" s="1"/>
      <c r="K47" s="1"/>
    </row>
    <row r="48" spans="1:11" x14ac:dyDescent="0.2">
      <c r="A48" s="7" t="s">
        <v>269</v>
      </c>
      <c r="B48" s="7" t="s">
        <v>270</v>
      </c>
      <c r="C48" s="7" t="s">
        <v>53</v>
      </c>
      <c r="D48" s="49">
        <v>513020</v>
      </c>
      <c r="E48" s="45">
        <v>2594.8551600000001</v>
      </c>
      <c r="F48" s="45">
        <f t="shared" si="0"/>
        <v>0.75868836440677789</v>
      </c>
      <c r="H48" s="41"/>
      <c r="I48" s="1"/>
      <c r="J48" s="1"/>
      <c r="K48" s="1"/>
    </row>
    <row r="49" spans="1:11" x14ac:dyDescent="0.2">
      <c r="A49" s="7" t="s">
        <v>531</v>
      </c>
      <c r="B49" s="7" t="s">
        <v>532</v>
      </c>
      <c r="C49" s="7" t="s">
        <v>343</v>
      </c>
      <c r="D49" s="49">
        <v>281237</v>
      </c>
      <c r="E49" s="45">
        <v>2581.193186</v>
      </c>
      <c r="F49" s="45">
        <f t="shared" si="0"/>
        <v>0.75469385216254614</v>
      </c>
      <c r="H49" s="41"/>
      <c r="I49" s="1"/>
      <c r="J49" s="1"/>
      <c r="K49" s="1"/>
    </row>
    <row r="50" spans="1:11" x14ac:dyDescent="0.2">
      <c r="A50" s="7" t="s">
        <v>82</v>
      </c>
      <c r="B50" s="7" t="s">
        <v>83</v>
      </c>
      <c r="C50" s="7" t="s">
        <v>84</v>
      </c>
      <c r="D50" s="49">
        <v>1774842</v>
      </c>
      <c r="E50" s="45">
        <v>2579.7328470000002</v>
      </c>
      <c r="F50" s="45">
        <f t="shared" si="0"/>
        <v>0.75426687564976491</v>
      </c>
      <c r="H50" s="41"/>
      <c r="I50" s="1"/>
      <c r="J50" s="1"/>
      <c r="K50" s="1"/>
    </row>
    <row r="51" spans="1:11" x14ac:dyDescent="0.2">
      <c r="A51" s="7" t="s">
        <v>115</v>
      </c>
      <c r="B51" s="7" t="s">
        <v>116</v>
      </c>
      <c r="C51" s="7" t="s">
        <v>111</v>
      </c>
      <c r="D51" s="49">
        <v>1695647</v>
      </c>
      <c r="E51" s="45">
        <v>2443.4273269999999</v>
      </c>
      <c r="F51" s="45">
        <f t="shared" si="0"/>
        <v>0.71441362540961828</v>
      </c>
      <c r="H51" s="41"/>
      <c r="I51" s="1"/>
      <c r="J51" s="1"/>
      <c r="K51" s="1"/>
    </row>
    <row r="52" spans="1:11" x14ac:dyDescent="0.2">
      <c r="A52" s="7" t="s">
        <v>287</v>
      </c>
      <c r="B52" s="7" t="s">
        <v>288</v>
      </c>
      <c r="C52" s="7" t="s">
        <v>111</v>
      </c>
      <c r="D52" s="49">
        <v>413934</v>
      </c>
      <c r="E52" s="45">
        <v>2327.7578490000001</v>
      </c>
      <c r="F52" s="45">
        <f t="shared" si="0"/>
        <v>0.68059397781294639</v>
      </c>
      <c r="H52" s="41"/>
      <c r="I52" s="1"/>
      <c r="J52" s="1"/>
      <c r="K52" s="1"/>
    </row>
    <row r="53" spans="1:11" x14ac:dyDescent="0.2">
      <c r="A53" s="7" t="s">
        <v>221</v>
      </c>
      <c r="B53" s="7" t="s">
        <v>222</v>
      </c>
      <c r="C53" s="7" t="s">
        <v>53</v>
      </c>
      <c r="D53" s="49">
        <v>200000</v>
      </c>
      <c r="E53" s="45">
        <v>2240.8000000000002</v>
      </c>
      <c r="F53" s="45">
        <f t="shared" si="0"/>
        <v>0.65516908734231938</v>
      </c>
      <c r="H53" s="41"/>
      <c r="I53" s="1"/>
      <c r="J53" s="1"/>
      <c r="K53" s="1"/>
    </row>
    <row r="54" spans="1:11" x14ac:dyDescent="0.2">
      <c r="A54" s="7" t="s">
        <v>51</v>
      </c>
      <c r="B54" s="7" t="s">
        <v>52</v>
      </c>
      <c r="C54" s="7" t="s">
        <v>53</v>
      </c>
      <c r="D54" s="49">
        <v>648889</v>
      </c>
      <c r="E54" s="45">
        <v>2115.7025844999998</v>
      </c>
      <c r="F54" s="45">
        <f t="shared" si="0"/>
        <v>0.61859288261989065</v>
      </c>
      <c r="H54" s="41"/>
      <c r="I54" s="1"/>
      <c r="J54" s="1"/>
      <c r="K54" s="1"/>
    </row>
    <row r="55" spans="1:11" x14ac:dyDescent="0.2">
      <c r="A55" s="7" t="s">
        <v>285</v>
      </c>
      <c r="B55" s="7" t="s">
        <v>286</v>
      </c>
      <c r="C55" s="7" t="s">
        <v>111</v>
      </c>
      <c r="D55" s="49">
        <v>160000</v>
      </c>
      <c r="E55" s="45">
        <v>1933.92</v>
      </c>
      <c r="F55" s="45">
        <f t="shared" si="0"/>
        <v>0.56544296741925126</v>
      </c>
      <c r="H55" s="41"/>
      <c r="I55" s="1"/>
      <c r="J55" s="1"/>
      <c r="K55" s="1"/>
    </row>
    <row r="56" spans="1:11" x14ac:dyDescent="0.2">
      <c r="A56" s="7" t="s">
        <v>32</v>
      </c>
      <c r="B56" s="7" t="s">
        <v>33</v>
      </c>
      <c r="C56" s="7" t="s">
        <v>14</v>
      </c>
      <c r="D56" s="49">
        <v>198897</v>
      </c>
      <c r="E56" s="45">
        <v>1926.5163419999999</v>
      </c>
      <c r="F56" s="45">
        <f t="shared" si="0"/>
        <v>0.5632782727321507</v>
      </c>
      <c r="H56" s="41"/>
      <c r="I56" s="1"/>
      <c r="J56" s="1"/>
      <c r="K56" s="1"/>
    </row>
    <row r="57" spans="1:11" x14ac:dyDescent="0.2">
      <c r="A57" s="7" t="s">
        <v>69</v>
      </c>
      <c r="B57" s="7" t="s">
        <v>608</v>
      </c>
      <c r="C57" s="7" t="s">
        <v>35</v>
      </c>
      <c r="D57" s="49">
        <v>349064</v>
      </c>
      <c r="E57" s="45">
        <v>1728.215864</v>
      </c>
      <c r="F57" s="45">
        <f t="shared" si="0"/>
        <v>0.50529882646706437</v>
      </c>
      <c r="H57" s="41"/>
      <c r="I57" s="1"/>
      <c r="J57" s="1"/>
      <c r="K57" s="1"/>
    </row>
    <row r="58" spans="1:11" x14ac:dyDescent="0.2">
      <c r="A58" s="7" t="s">
        <v>18</v>
      </c>
      <c r="B58" s="7" t="s">
        <v>19</v>
      </c>
      <c r="C58" s="7" t="s">
        <v>11</v>
      </c>
      <c r="D58" s="49">
        <v>602210</v>
      </c>
      <c r="E58" s="45">
        <v>1676.2515350000001</v>
      </c>
      <c r="F58" s="45">
        <f t="shared" si="0"/>
        <v>0.49010540358002136</v>
      </c>
      <c r="H58" s="41"/>
      <c r="I58" s="1"/>
      <c r="J58" s="1"/>
      <c r="K58" s="1"/>
    </row>
    <row r="59" spans="1:11" x14ac:dyDescent="0.2">
      <c r="A59" s="7" t="s">
        <v>56</v>
      </c>
      <c r="B59" s="7" t="s">
        <v>57</v>
      </c>
      <c r="C59" s="7" t="s">
        <v>58</v>
      </c>
      <c r="D59" s="49">
        <v>420122</v>
      </c>
      <c r="E59" s="45">
        <v>1608.857199</v>
      </c>
      <c r="F59" s="45">
        <f t="shared" si="0"/>
        <v>0.4704005278172752</v>
      </c>
      <c r="H59" s="41"/>
      <c r="I59" s="1"/>
      <c r="J59" s="1"/>
      <c r="K59" s="1"/>
    </row>
    <row r="60" spans="1:11" x14ac:dyDescent="0.2">
      <c r="A60" s="7" t="s">
        <v>295</v>
      </c>
      <c r="B60" s="7" t="s">
        <v>296</v>
      </c>
      <c r="C60" s="7" t="s">
        <v>58</v>
      </c>
      <c r="D60" s="49">
        <v>455018</v>
      </c>
      <c r="E60" s="45">
        <v>1590.060401</v>
      </c>
      <c r="F60" s="45">
        <f t="shared" si="0"/>
        <v>0.46490468660403972</v>
      </c>
      <c r="H60" s="41"/>
      <c r="I60" s="1"/>
      <c r="J60" s="1"/>
      <c r="K60" s="1"/>
    </row>
    <row r="61" spans="1:11" x14ac:dyDescent="0.2">
      <c r="A61" s="7" t="s">
        <v>145</v>
      </c>
      <c r="B61" s="7" t="s">
        <v>609</v>
      </c>
      <c r="C61" s="7" t="s">
        <v>606</v>
      </c>
      <c r="D61" s="49">
        <v>1102125</v>
      </c>
      <c r="E61" s="45">
        <v>1426.14975</v>
      </c>
      <c r="F61" s="45">
        <f t="shared" si="0"/>
        <v>0.41698019909004674</v>
      </c>
      <c r="H61" s="41"/>
      <c r="I61" s="1"/>
      <c r="J61" s="1"/>
      <c r="K61" s="1"/>
    </row>
    <row r="62" spans="1:11" x14ac:dyDescent="0.2">
      <c r="A62" s="7" t="s">
        <v>297</v>
      </c>
      <c r="B62" s="7" t="s">
        <v>298</v>
      </c>
      <c r="C62" s="7" t="s">
        <v>111</v>
      </c>
      <c r="D62" s="49">
        <v>255794</v>
      </c>
      <c r="E62" s="45">
        <v>883.64037299999995</v>
      </c>
      <c r="F62" s="45">
        <f t="shared" si="0"/>
        <v>0.25836034305481814</v>
      </c>
      <c r="H62" s="41"/>
      <c r="I62" s="1"/>
      <c r="J62" s="1"/>
      <c r="K62" s="1"/>
    </row>
    <row r="63" spans="1:11" x14ac:dyDescent="0.2">
      <c r="A63" s="7" t="s">
        <v>75</v>
      </c>
      <c r="B63" s="7" t="s">
        <v>76</v>
      </c>
      <c r="C63" s="7" t="s">
        <v>35</v>
      </c>
      <c r="D63" s="49">
        <v>74503</v>
      </c>
      <c r="E63" s="45">
        <v>548.23032550000005</v>
      </c>
      <c r="F63" s="45">
        <f t="shared" si="0"/>
        <v>0.16029255712746235</v>
      </c>
      <c r="H63" s="41"/>
      <c r="I63" s="1"/>
      <c r="J63" s="1"/>
      <c r="K63" s="1"/>
    </row>
    <row r="64" spans="1:11" x14ac:dyDescent="0.2">
      <c r="A64" s="6" t="s">
        <v>128</v>
      </c>
      <c r="B64" s="7"/>
      <c r="C64" s="7"/>
      <c r="D64" s="49"/>
      <c r="E64" s="46">
        <f>SUM(E8:E63)</f>
        <v>316984.09549100004</v>
      </c>
      <c r="F64" s="46">
        <f>SUM(F8:F63)</f>
        <v>92.680373324200801</v>
      </c>
    </row>
    <row r="65" spans="1:11" x14ac:dyDescent="0.2">
      <c r="A65" s="7"/>
      <c r="B65" s="7"/>
      <c r="C65" s="7"/>
      <c r="D65" s="49"/>
      <c r="E65" s="45"/>
      <c r="F65" s="45"/>
    </row>
    <row r="66" spans="1:11" x14ac:dyDescent="0.2">
      <c r="A66" s="6" t="s">
        <v>129</v>
      </c>
      <c r="B66" s="7"/>
      <c r="C66" s="7"/>
      <c r="D66" s="49"/>
      <c r="E66" s="45"/>
      <c r="F66" s="45"/>
    </row>
    <row r="67" spans="1:11" x14ac:dyDescent="0.2">
      <c r="A67" s="7" t="s">
        <v>130</v>
      </c>
      <c r="B67" s="7" t="s">
        <v>131</v>
      </c>
      <c r="C67" s="7" t="s">
        <v>111</v>
      </c>
      <c r="D67" s="49">
        <v>3500</v>
      </c>
      <c r="E67" s="45">
        <v>3.5E-4</v>
      </c>
      <c r="F67" s="45">
        <f t="shared" ref="F67:F69" si="1">E67/$E$76*100</f>
        <v>1.0233362217503201E-7</v>
      </c>
      <c r="H67" s="41"/>
      <c r="I67" s="1"/>
      <c r="J67" s="1"/>
      <c r="K67" s="1"/>
    </row>
    <row r="68" spans="1:11" x14ac:dyDescent="0.2">
      <c r="A68" s="7" t="s">
        <v>533</v>
      </c>
      <c r="B68" s="7" t="s">
        <v>534</v>
      </c>
      <c r="C68" s="7" t="s">
        <v>14</v>
      </c>
      <c r="D68" s="49">
        <v>30000</v>
      </c>
      <c r="E68" s="45">
        <v>3.0000000000000001E-3</v>
      </c>
      <c r="F68" s="45">
        <f t="shared" si="1"/>
        <v>8.771453329288459E-7</v>
      </c>
      <c r="H68" s="41"/>
      <c r="I68" s="1"/>
      <c r="J68" s="1"/>
      <c r="K68" s="1"/>
    </row>
    <row r="69" spans="1:11" x14ac:dyDescent="0.2">
      <c r="A69" s="7" t="s">
        <v>126</v>
      </c>
      <c r="B69" s="7" t="s">
        <v>132</v>
      </c>
      <c r="C69" s="7" t="s">
        <v>111</v>
      </c>
      <c r="D69" s="49">
        <v>2900</v>
      </c>
      <c r="E69" s="45">
        <v>2.9E-4</v>
      </c>
      <c r="F69" s="45">
        <f t="shared" si="1"/>
        <v>8.4790715516455106E-8</v>
      </c>
      <c r="H69" s="41"/>
      <c r="I69" s="1"/>
      <c r="J69" s="1"/>
      <c r="K69" s="1"/>
    </row>
    <row r="70" spans="1:11" x14ac:dyDescent="0.2">
      <c r="A70" s="6" t="s">
        <v>128</v>
      </c>
      <c r="B70" s="7"/>
      <c r="C70" s="7"/>
      <c r="D70" s="49"/>
      <c r="E70" s="46">
        <f>SUM(E67:E69)</f>
        <v>3.64E-3</v>
      </c>
      <c r="F70" s="46">
        <f>SUM(F67:F69)</f>
        <v>1.0642696706203331E-6</v>
      </c>
      <c r="H70" s="1"/>
      <c r="I70" s="1"/>
    </row>
    <row r="71" spans="1:11" x14ac:dyDescent="0.2">
      <c r="A71" s="7"/>
      <c r="B71" s="7"/>
      <c r="C71" s="7"/>
      <c r="D71" s="49"/>
      <c r="E71" s="45"/>
      <c r="F71" s="45"/>
    </row>
    <row r="72" spans="1:11" x14ac:dyDescent="0.2">
      <c r="A72" s="6" t="s">
        <v>128</v>
      </c>
      <c r="B72" s="7"/>
      <c r="C72" s="7"/>
      <c r="D72" s="49"/>
      <c r="E72" s="46">
        <f>E64+E70</f>
        <v>316984.09913100005</v>
      </c>
      <c r="F72" s="46">
        <f>F64+F70</f>
        <v>92.680374388470469</v>
      </c>
      <c r="H72" s="13"/>
      <c r="I72" s="1"/>
      <c r="J72" s="1"/>
    </row>
    <row r="73" spans="1:11" x14ac:dyDescent="0.2">
      <c r="A73" s="7"/>
      <c r="B73" s="7"/>
      <c r="C73" s="7"/>
      <c r="D73" s="49"/>
      <c r="E73" s="45"/>
      <c r="F73" s="45"/>
    </row>
    <row r="74" spans="1:11" x14ac:dyDescent="0.2">
      <c r="A74" s="6" t="s">
        <v>133</v>
      </c>
      <c r="B74" s="7"/>
      <c r="C74" s="7"/>
      <c r="D74" s="49"/>
      <c r="E74" s="46">
        <v>25034.4794759</v>
      </c>
      <c r="F74" s="46">
        <f t="shared" ref="F74" si="2">E74/$E$76*100</f>
        <v>7.3196256115295553</v>
      </c>
      <c r="H74" s="13"/>
      <c r="I74" s="1"/>
      <c r="J74" s="1"/>
    </row>
    <row r="75" spans="1:11" x14ac:dyDescent="0.2">
      <c r="A75" s="7"/>
      <c r="B75" s="7"/>
      <c r="C75" s="7"/>
      <c r="D75" s="49"/>
      <c r="E75" s="45"/>
      <c r="F75" s="45"/>
    </row>
    <row r="76" spans="1:11" x14ac:dyDescent="0.2">
      <c r="A76" s="8" t="s">
        <v>134</v>
      </c>
      <c r="B76" s="5"/>
      <c r="C76" s="5"/>
      <c r="D76" s="48"/>
      <c r="E76" s="47">
        <f>E72+E74</f>
        <v>342018.57860690006</v>
      </c>
      <c r="F76" s="47">
        <f>F72+F74</f>
        <v>100.00000000000003</v>
      </c>
      <c r="I76" s="1"/>
      <c r="J76" s="1"/>
    </row>
    <row r="78" spans="1:11" x14ac:dyDescent="0.2">
      <c r="A78" s="9" t="s">
        <v>135</v>
      </c>
    </row>
    <row r="79" spans="1:11" x14ac:dyDescent="0.2">
      <c r="A79" s="9" t="s">
        <v>136</v>
      </c>
    </row>
    <row r="80" spans="1:11" x14ac:dyDescent="0.2">
      <c r="A80" s="9" t="s">
        <v>137</v>
      </c>
    </row>
    <row r="81" spans="1:4" x14ac:dyDescent="0.2">
      <c r="A81" s="1" t="s">
        <v>594</v>
      </c>
      <c r="B81" s="10">
        <v>520.47170000000006</v>
      </c>
    </row>
    <row r="82" spans="1:4" x14ac:dyDescent="0.2">
      <c r="A82" s="1" t="s">
        <v>595</v>
      </c>
      <c r="B82" s="10">
        <v>45.289400000000001</v>
      </c>
    </row>
    <row r="83" spans="1:4" x14ac:dyDescent="0.2">
      <c r="A83" s="1" t="s">
        <v>596</v>
      </c>
      <c r="B83" s="10">
        <v>541.73199999999997</v>
      </c>
    </row>
    <row r="84" spans="1:4" x14ac:dyDescent="0.2">
      <c r="A84" s="1" t="s">
        <v>597</v>
      </c>
      <c r="B84" s="10">
        <v>47.4741</v>
      </c>
    </row>
    <row r="86" spans="1:4" x14ac:dyDescent="0.2">
      <c r="A86" s="9" t="s">
        <v>138</v>
      </c>
    </row>
    <row r="87" spans="1:4" x14ac:dyDescent="0.2">
      <c r="A87" s="1" t="s">
        <v>595</v>
      </c>
      <c r="B87" s="10">
        <v>41.95</v>
      </c>
    </row>
    <row r="88" spans="1:4" x14ac:dyDescent="0.2">
      <c r="A88" s="1" t="s">
        <v>596</v>
      </c>
      <c r="B88" s="10">
        <v>554.4923</v>
      </c>
    </row>
    <row r="89" spans="1:4" x14ac:dyDescent="0.2">
      <c r="A89" s="1" t="s">
        <v>597</v>
      </c>
      <c r="B89" s="10">
        <v>44.4176</v>
      </c>
    </row>
    <row r="90" spans="1:4" x14ac:dyDescent="0.2">
      <c r="A90" s="1" t="s">
        <v>594</v>
      </c>
      <c r="B90" s="10">
        <v>529.98670000000004</v>
      </c>
    </row>
    <row r="92" spans="1:4" x14ac:dyDescent="0.2">
      <c r="A92" s="9" t="s">
        <v>139</v>
      </c>
      <c r="B92" s="11"/>
    </row>
    <row r="93" spans="1:4" x14ac:dyDescent="0.2">
      <c r="A93" s="9"/>
      <c r="B93" s="11"/>
    </row>
    <row r="94" spans="1:4" x14ac:dyDescent="0.2">
      <c r="A94" s="28" t="s">
        <v>602</v>
      </c>
      <c r="B94" s="29"/>
      <c r="C94" s="69" t="s">
        <v>603</v>
      </c>
      <c r="D94" s="70"/>
    </row>
    <row r="95" spans="1:4" x14ac:dyDescent="0.2">
      <c r="A95" s="71"/>
      <c r="B95" s="72"/>
      <c r="C95" s="30" t="s">
        <v>604</v>
      </c>
      <c r="D95" s="51" t="s">
        <v>605</v>
      </c>
    </row>
    <row r="96" spans="1:4" x14ac:dyDescent="0.2">
      <c r="A96" s="26" t="s">
        <v>597</v>
      </c>
      <c r="B96" s="31"/>
      <c r="C96" s="27">
        <v>4.5</v>
      </c>
      <c r="D96" s="52">
        <v>4.5</v>
      </c>
    </row>
    <row r="97" spans="1:4" x14ac:dyDescent="0.2">
      <c r="A97" s="26" t="s">
        <v>595</v>
      </c>
      <c r="B97" s="31"/>
      <c r="C97" s="27">
        <v>4.5</v>
      </c>
      <c r="D97" s="52">
        <v>4.5</v>
      </c>
    </row>
    <row r="99" spans="1:4" x14ac:dyDescent="0.2">
      <c r="A99" s="9" t="s">
        <v>141</v>
      </c>
      <c r="B99" s="12">
        <v>0.11393912974872927</v>
      </c>
      <c r="C99" s="35"/>
    </row>
  </sheetData>
  <sortState ref="A67:F69">
    <sortCondition descending="1" ref="E67:E69"/>
  </sortState>
  <mergeCells count="3">
    <mergeCell ref="A1:E1"/>
    <mergeCell ref="C94:D94"/>
    <mergeCell ref="A95:B9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9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34" style="1" bestFit="1" customWidth="1"/>
    <col min="3" max="3" width="9.140625" style="1" bestFit="1" customWidth="1"/>
    <col min="4" max="4" width="23.85546875" style="1" bestFit="1" customWidth="1"/>
    <col min="5" max="5" width="14" style="1" bestFit="1" customWidth="1"/>
    <col min="6" max="16384" width="9.140625" style="2"/>
  </cols>
  <sheetData>
    <row r="1" spans="1:11" x14ac:dyDescent="0.2">
      <c r="A1" s="68" t="s">
        <v>303</v>
      </c>
      <c r="B1" s="68"/>
      <c r="C1" s="68"/>
      <c r="D1" s="68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17" t="s">
        <v>552</v>
      </c>
      <c r="B5" s="15"/>
      <c r="C5" s="15"/>
      <c r="D5" s="15"/>
      <c r="E5" s="15"/>
    </row>
    <row r="6" spans="1:11" x14ac:dyDescent="0.2">
      <c r="A6" s="15" t="s">
        <v>550</v>
      </c>
      <c r="B6" s="15" t="s">
        <v>551</v>
      </c>
      <c r="C6" s="15">
        <v>1950681.6680000001</v>
      </c>
      <c r="D6" s="15">
        <v>51737.598716499997</v>
      </c>
      <c r="E6" s="15">
        <f>D6/$D$11*100</f>
        <v>99.669916693812922</v>
      </c>
      <c r="I6" s="1"/>
      <c r="J6" s="1"/>
      <c r="K6" s="1"/>
    </row>
    <row r="7" spans="1:11" x14ac:dyDescent="0.2">
      <c r="A7" s="17" t="s">
        <v>128</v>
      </c>
      <c r="B7" s="15"/>
      <c r="C7" s="15"/>
      <c r="D7" s="17">
        <f>D6</f>
        <v>51737.598716499997</v>
      </c>
      <c r="E7" s="17">
        <f>E6</f>
        <v>99.669916693812922</v>
      </c>
      <c r="H7" s="1"/>
      <c r="I7" s="1"/>
    </row>
    <row r="8" spans="1:11" x14ac:dyDescent="0.2">
      <c r="A8" s="7"/>
      <c r="B8" s="7"/>
      <c r="C8" s="7"/>
      <c r="D8" s="7"/>
      <c r="E8" s="7"/>
    </row>
    <row r="9" spans="1:11" x14ac:dyDescent="0.2">
      <c r="A9" s="6" t="s">
        <v>133</v>
      </c>
      <c r="B9" s="7"/>
      <c r="C9" s="7"/>
      <c r="D9" s="6">
        <v>171.34275019999998</v>
      </c>
      <c r="E9" s="17">
        <f>D9/$D$11*100</f>
        <v>0.33008330618708098</v>
      </c>
      <c r="H9" s="1"/>
      <c r="I9" s="1"/>
    </row>
    <row r="10" spans="1:11" x14ac:dyDescent="0.2">
      <c r="A10" s="7"/>
      <c r="B10" s="7"/>
      <c r="C10" s="7"/>
      <c r="D10" s="7"/>
      <c r="E10" s="7"/>
    </row>
    <row r="11" spans="1:11" x14ac:dyDescent="0.2">
      <c r="A11" s="8" t="s">
        <v>134</v>
      </c>
      <c r="B11" s="5"/>
      <c r="C11" s="5"/>
      <c r="D11" s="47">
        <f>D7+D9</f>
        <v>51908.941466699995</v>
      </c>
      <c r="E11" s="8">
        <f>E7+E9</f>
        <v>100</v>
      </c>
      <c r="H11" s="1"/>
      <c r="I11" s="1"/>
    </row>
    <row r="13" spans="1:11" x14ac:dyDescent="0.2">
      <c r="A13" s="9" t="s">
        <v>135</v>
      </c>
    </row>
    <row r="14" spans="1:11" x14ac:dyDescent="0.2">
      <c r="A14" s="9" t="s">
        <v>136</v>
      </c>
    </row>
    <row r="15" spans="1:11" x14ac:dyDescent="0.2">
      <c r="A15" s="9" t="s">
        <v>137</v>
      </c>
    </row>
    <row r="16" spans="1:11" x14ac:dyDescent="0.2">
      <c r="A16" s="1" t="s">
        <v>597</v>
      </c>
      <c r="B16" s="10">
        <v>24.772500000000001</v>
      </c>
    </row>
    <row r="17" spans="1:4" x14ac:dyDescent="0.2">
      <c r="A17" s="1" t="s">
        <v>596</v>
      </c>
      <c r="B17" s="10">
        <v>24.772500000000001</v>
      </c>
    </row>
    <row r="18" spans="1:4" x14ac:dyDescent="0.2">
      <c r="A18" s="1" t="s">
        <v>595</v>
      </c>
      <c r="B18" s="10">
        <v>23.6157</v>
      </c>
    </row>
    <row r="19" spans="1:4" x14ac:dyDescent="0.2">
      <c r="A19" s="1" t="s">
        <v>594</v>
      </c>
      <c r="B19" s="10">
        <v>23.6157</v>
      </c>
    </row>
    <row r="21" spans="1:4" x14ac:dyDescent="0.2">
      <c r="A21" s="9" t="s">
        <v>138</v>
      </c>
    </row>
    <row r="22" spans="1:4" x14ac:dyDescent="0.2">
      <c r="A22" s="1" t="s">
        <v>594</v>
      </c>
      <c r="B22" s="10">
        <v>25.9695</v>
      </c>
    </row>
    <row r="23" spans="1:4" x14ac:dyDescent="0.2">
      <c r="A23" s="1" t="s">
        <v>597</v>
      </c>
      <c r="B23" s="10">
        <v>27.3599</v>
      </c>
    </row>
    <row r="24" spans="1:4" x14ac:dyDescent="0.2">
      <c r="A24" s="1" t="s">
        <v>596</v>
      </c>
      <c r="B24" s="10">
        <v>27.3599</v>
      </c>
    </row>
    <row r="25" spans="1:4" x14ac:dyDescent="0.2">
      <c r="A25" s="1" t="s">
        <v>595</v>
      </c>
      <c r="B25" s="10">
        <v>25.9695</v>
      </c>
    </row>
    <row r="27" spans="1:4" x14ac:dyDescent="0.2">
      <c r="A27" s="9" t="s">
        <v>139</v>
      </c>
      <c r="B27" s="11" t="s">
        <v>140</v>
      </c>
      <c r="C27" s="2"/>
    </row>
    <row r="28" spans="1:4" x14ac:dyDescent="0.2">
      <c r="A28" s="9"/>
      <c r="B28" s="11"/>
    </row>
    <row r="29" spans="1:4" x14ac:dyDescent="0.2">
      <c r="A29" s="9" t="s">
        <v>141</v>
      </c>
      <c r="B29" s="12">
        <v>1.9038395899804453E-2</v>
      </c>
      <c r="C29" s="2"/>
      <c r="D29" s="38"/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3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38.140625" style="1" bestFit="1" customWidth="1"/>
    <col min="3" max="3" width="9.570312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11" x14ac:dyDescent="0.2">
      <c r="A1" s="68" t="s">
        <v>302</v>
      </c>
      <c r="B1" s="68"/>
      <c r="C1" s="68"/>
      <c r="D1" s="68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s="16" customFormat="1" x14ac:dyDescent="0.2">
      <c r="A5" s="17" t="s">
        <v>553</v>
      </c>
      <c r="B5" s="15"/>
      <c r="C5" s="15"/>
      <c r="D5" s="15"/>
      <c r="E5" s="15"/>
    </row>
    <row r="6" spans="1:11" s="16" customFormat="1" x14ac:dyDescent="0.2">
      <c r="A6" s="15" t="s">
        <v>554</v>
      </c>
      <c r="B6" s="15" t="s">
        <v>555</v>
      </c>
      <c r="C6" s="15">
        <v>43464.101999999999</v>
      </c>
      <c r="D6" s="15">
        <v>1662.8857763999999</v>
      </c>
      <c r="E6" s="15">
        <f>+D6/$D$15%</f>
        <v>40.246524508985296</v>
      </c>
      <c r="I6" s="23"/>
      <c r="J6" s="23"/>
      <c r="K6" s="23"/>
    </row>
    <row r="7" spans="1:11" s="16" customFormat="1" x14ac:dyDescent="0.2">
      <c r="A7" s="15" t="s">
        <v>540</v>
      </c>
      <c r="B7" s="15" t="s">
        <v>541</v>
      </c>
      <c r="C7" s="15">
        <v>329574.56699999998</v>
      </c>
      <c r="D7" s="15">
        <v>1494.2215464999999</v>
      </c>
      <c r="E7" s="15">
        <f t="shared" ref="E7:E8" si="0">+D7/$D$15%</f>
        <v>36.164374574937973</v>
      </c>
      <c r="I7" s="23"/>
      <c r="J7" s="23"/>
      <c r="K7" s="23"/>
    </row>
    <row r="8" spans="1:11" s="16" customFormat="1" x14ac:dyDescent="0.2">
      <c r="A8" s="15" t="s">
        <v>556</v>
      </c>
      <c r="B8" s="15" t="s">
        <v>557</v>
      </c>
      <c r="C8" s="15">
        <v>33699</v>
      </c>
      <c r="D8" s="15">
        <v>925.307142</v>
      </c>
      <c r="E8" s="15">
        <f t="shared" si="0"/>
        <v>22.395041858776548</v>
      </c>
      <c r="I8" s="23"/>
      <c r="J8" s="23"/>
      <c r="K8" s="23"/>
    </row>
    <row r="9" spans="1:11" x14ac:dyDescent="0.2">
      <c r="A9" s="6" t="s">
        <v>128</v>
      </c>
      <c r="B9" s="7"/>
      <c r="C9" s="7"/>
      <c r="D9" s="46">
        <f>SUM(D6:D8)</f>
        <v>4082.4144649</v>
      </c>
      <c r="E9" s="46">
        <f>SUM(E6:E8)</f>
        <v>98.80594094269982</v>
      </c>
    </row>
    <row r="10" spans="1:11" x14ac:dyDescent="0.2">
      <c r="A10" s="7"/>
      <c r="B10" s="7"/>
      <c r="C10" s="7"/>
      <c r="D10" s="45"/>
      <c r="E10" s="45"/>
    </row>
    <row r="11" spans="1:11" x14ac:dyDescent="0.2">
      <c r="A11" s="6" t="s">
        <v>128</v>
      </c>
      <c r="B11" s="7"/>
      <c r="C11" s="7"/>
      <c r="D11" s="46">
        <f>D9</f>
        <v>4082.4144649</v>
      </c>
      <c r="E11" s="46">
        <f>E9</f>
        <v>98.80594094269982</v>
      </c>
    </row>
    <row r="12" spans="1:11" x14ac:dyDescent="0.2">
      <c r="A12" s="7"/>
      <c r="B12" s="7"/>
      <c r="C12" s="7"/>
      <c r="D12" s="45"/>
      <c r="E12" s="45"/>
    </row>
    <row r="13" spans="1:11" x14ac:dyDescent="0.2">
      <c r="A13" s="6" t="s">
        <v>133</v>
      </c>
      <c r="B13" s="7"/>
      <c r="C13" s="7"/>
      <c r="D13" s="46">
        <v>49.333334400000005</v>
      </c>
      <c r="E13" s="24">
        <f t="shared" ref="E13" si="1">+D13/$D$15%</f>
        <v>1.1940057941550191</v>
      </c>
    </row>
    <row r="14" spans="1:11" x14ac:dyDescent="0.2">
      <c r="A14" s="7"/>
      <c r="B14" s="7"/>
      <c r="C14" s="7"/>
      <c r="D14" s="45"/>
      <c r="E14" s="45"/>
    </row>
    <row r="15" spans="1:11" x14ac:dyDescent="0.2">
      <c r="A15" s="8" t="s">
        <v>134</v>
      </c>
      <c r="B15" s="5"/>
      <c r="C15" s="5"/>
      <c r="D15" s="47">
        <f xml:space="preserve"> ROUND(SUM(D11:D14),2)</f>
        <v>4131.75</v>
      </c>
      <c r="E15" s="47">
        <f xml:space="preserve"> ROUND(SUM(E11:E14),2)</f>
        <v>100</v>
      </c>
    </row>
    <row r="17" spans="1:3" x14ac:dyDescent="0.2">
      <c r="A17" s="9" t="s">
        <v>135</v>
      </c>
    </row>
    <row r="18" spans="1:3" x14ac:dyDescent="0.2">
      <c r="A18" s="9" t="s">
        <v>136</v>
      </c>
    </row>
    <row r="19" spans="1:3" x14ac:dyDescent="0.2">
      <c r="A19" s="9" t="s">
        <v>137</v>
      </c>
    </row>
    <row r="20" spans="1:3" x14ac:dyDescent="0.2">
      <c r="A20" s="1" t="s">
        <v>594</v>
      </c>
      <c r="B20" s="10">
        <v>11.843500000000001</v>
      </c>
    </row>
    <row r="21" spans="1:3" x14ac:dyDescent="0.2">
      <c r="A21" s="1" t="s">
        <v>595</v>
      </c>
      <c r="B21" s="10">
        <v>11.843500000000001</v>
      </c>
    </row>
    <row r="22" spans="1:3" x14ac:dyDescent="0.2">
      <c r="A22" s="1" t="s">
        <v>596</v>
      </c>
      <c r="B22" s="10">
        <v>12.4436</v>
      </c>
    </row>
    <row r="23" spans="1:3" x14ac:dyDescent="0.2">
      <c r="A23" s="1" t="s">
        <v>597</v>
      </c>
      <c r="B23" s="10">
        <v>12.4436</v>
      </c>
    </row>
    <row r="25" spans="1:3" x14ac:dyDescent="0.2">
      <c r="A25" s="9" t="s">
        <v>138</v>
      </c>
    </row>
    <row r="26" spans="1:3" x14ac:dyDescent="0.2">
      <c r="A26" s="1" t="s">
        <v>595</v>
      </c>
      <c r="B26" s="10">
        <v>11.952500000000001</v>
      </c>
    </row>
    <row r="27" spans="1:3" x14ac:dyDescent="0.2">
      <c r="A27" s="1" t="s">
        <v>594</v>
      </c>
      <c r="B27" s="10">
        <v>11.952500000000001</v>
      </c>
    </row>
    <row r="28" spans="1:3" x14ac:dyDescent="0.2">
      <c r="A28" s="1" t="s">
        <v>596</v>
      </c>
      <c r="B28" s="10">
        <v>12.6418</v>
      </c>
    </row>
    <row r="29" spans="1:3" x14ac:dyDescent="0.2">
      <c r="A29" s="1" t="s">
        <v>597</v>
      </c>
      <c r="B29" s="10">
        <v>12.6418</v>
      </c>
    </row>
    <row r="31" spans="1:3" x14ac:dyDescent="0.2">
      <c r="A31" s="9" t="s">
        <v>139</v>
      </c>
      <c r="B31" s="11" t="s">
        <v>140</v>
      </c>
      <c r="C31" s="2"/>
    </row>
    <row r="32" spans="1:3" x14ac:dyDescent="0.2">
      <c r="A32" s="9"/>
      <c r="B32" s="11"/>
    </row>
    <row r="33" spans="1:4" x14ac:dyDescent="0.2">
      <c r="A33" s="9" t="s">
        <v>141</v>
      </c>
      <c r="B33" s="12">
        <v>0.41577627063944772</v>
      </c>
      <c r="C33" s="2"/>
      <c r="D33" s="38"/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7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38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11" x14ac:dyDescent="0.2">
      <c r="A1" s="68" t="s">
        <v>301</v>
      </c>
      <c r="B1" s="68"/>
      <c r="C1" s="68"/>
      <c r="D1" s="68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6" t="s">
        <v>263</v>
      </c>
      <c r="B5" s="7"/>
      <c r="C5" s="7"/>
      <c r="D5" s="7"/>
      <c r="E5" s="7"/>
    </row>
    <row r="6" spans="1:11" x14ac:dyDescent="0.2">
      <c r="A6" s="15" t="s">
        <v>554</v>
      </c>
      <c r="B6" s="15" t="s">
        <v>555</v>
      </c>
      <c r="C6" s="7">
        <v>1368699.199</v>
      </c>
      <c r="D6" s="7">
        <v>52364.832713099997</v>
      </c>
      <c r="E6" s="7">
        <v>60.473618682944732</v>
      </c>
      <c r="I6" s="1"/>
      <c r="J6" s="1"/>
      <c r="K6" s="1"/>
    </row>
    <row r="7" spans="1:11" x14ac:dyDescent="0.2">
      <c r="A7" s="15" t="s">
        <v>540</v>
      </c>
      <c r="B7" s="15" t="s">
        <v>541</v>
      </c>
      <c r="C7" s="7">
        <v>7481502.5920000002</v>
      </c>
      <c r="D7" s="7">
        <v>33919.554155099999</v>
      </c>
      <c r="E7" s="7">
        <v>39.17205646601554</v>
      </c>
      <c r="I7" s="1"/>
      <c r="J7" s="1"/>
      <c r="K7" s="1"/>
    </row>
    <row r="8" spans="1:11" x14ac:dyDescent="0.2">
      <c r="A8" s="6" t="s">
        <v>128</v>
      </c>
      <c r="B8" s="7"/>
      <c r="C8" s="7"/>
      <c r="D8" s="6">
        <f>SUM(D6:D7)</f>
        <v>86284.386868200003</v>
      </c>
      <c r="E8" s="6">
        <f>SUM(E6:E7)</f>
        <v>99.645675148960265</v>
      </c>
    </row>
    <row r="9" spans="1:11" x14ac:dyDescent="0.2">
      <c r="A9" s="7"/>
      <c r="B9" s="7"/>
      <c r="C9" s="7"/>
      <c r="D9" s="7"/>
      <c r="E9" s="7"/>
    </row>
    <row r="10" spans="1:11" x14ac:dyDescent="0.2">
      <c r="A10" s="6" t="s">
        <v>128</v>
      </c>
      <c r="B10" s="7"/>
      <c r="C10" s="7"/>
      <c r="D10" s="46">
        <f>D8</f>
        <v>86284.386868200003</v>
      </c>
      <c r="E10" s="46">
        <f>E8</f>
        <v>99.645675148960265</v>
      </c>
    </row>
    <row r="11" spans="1:11" x14ac:dyDescent="0.2">
      <c r="A11" s="7"/>
      <c r="B11" s="7"/>
      <c r="C11" s="7"/>
      <c r="D11" s="45"/>
      <c r="E11" s="45"/>
    </row>
    <row r="12" spans="1:11" x14ac:dyDescent="0.2">
      <c r="A12" s="6" t="s">
        <v>133</v>
      </c>
      <c r="B12" s="7"/>
      <c r="C12" s="7"/>
      <c r="D12" s="46">
        <v>306.814144</v>
      </c>
      <c r="E12" s="46">
        <v>0.35432485103974065</v>
      </c>
    </row>
    <row r="13" spans="1:11" x14ac:dyDescent="0.2">
      <c r="A13" s="7"/>
      <c r="B13" s="7"/>
      <c r="C13" s="7"/>
      <c r="D13" s="45"/>
      <c r="E13" s="45"/>
    </row>
    <row r="14" spans="1:11" x14ac:dyDescent="0.2">
      <c r="A14" s="8" t="s">
        <v>134</v>
      </c>
      <c r="B14" s="5"/>
      <c r="C14" s="5"/>
      <c r="D14" s="47">
        <f>D10+D12</f>
        <v>86591.201012200007</v>
      </c>
      <c r="E14" s="47">
        <f>E10+E12</f>
        <v>100</v>
      </c>
    </row>
    <row r="16" spans="1:11" x14ac:dyDescent="0.2">
      <c r="A16" s="9" t="s">
        <v>135</v>
      </c>
    </row>
    <row r="17" spans="1:4" x14ac:dyDescent="0.2">
      <c r="A17" s="9" t="s">
        <v>136</v>
      </c>
    </row>
    <row r="18" spans="1:4" x14ac:dyDescent="0.2">
      <c r="A18" s="9" t="s">
        <v>137</v>
      </c>
    </row>
    <row r="19" spans="1:4" x14ac:dyDescent="0.2">
      <c r="A19" s="1" t="s">
        <v>597</v>
      </c>
      <c r="B19" s="10">
        <v>40.739699999999999</v>
      </c>
    </row>
    <row r="20" spans="1:4" x14ac:dyDescent="0.2">
      <c r="A20" s="1" t="s">
        <v>596</v>
      </c>
      <c r="B20" s="10">
        <v>78.594999999999999</v>
      </c>
    </row>
    <row r="21" spans="1:4" x14ac:dyDescent="0.2">
      <c r="A21" s="1" t="s">
        <v>594</v>
      </c>
      <c r="B21" s="10">
        <v>75.14</v>
      </c>
    </row>
    <row r="22" spans="1:4" x14ac:dyDescent="0.2">
      <c r="A22" s="1" t="s">
        <v>595</v>
      </c>
      <c r="B22" s="10">
        <v>38.609000000000002</v>
      </c>
    </row>
    <row r="24" spans="1:4" x14ac:dyDescent="0.2">
      <c r="A24" s="9" t="s">
        <v>138</v>
      </c>
    </row>
    <row r="25" spans="1:4" x14ac:dyDescent="0.2">
      <c r="A25" s="1" t="s">
        <v>594</v>
      </c>
      <c r="B25" s="10">
        <v>77.024299999999997</v>
      </c>
    </row>
    <row r="26" spans="1:4" x14ac:dyDescent="0.2">
      <c r="A26" s="1" t="s">
        <v>597</v>
      </c>
      <c r="B26" s="10">
        <v>40.300800000000002</v>
      </c>
    </row>
    <row r="27" spans="1:4" x14ac:dyDescent="0.2">
      <c r="A27" s="1" t="s">
        <v>595</v>
      </c>
      <c r="B27" s="10">
        <v>37.895899999999997</v>
      </c>
    </row>
    <row r="28" spans="1:4" x14ac:dyDescent="0.2">
      <c r="A28" s="1" t="s">
        <v>596</v>
      </c>
      <c r="B28" s="10">
        <v>81.0107</v>
      </c>
    </row>
    <row r="30" spans="1:4" x14ac:dyDescent="0.2">
      <c r="A30" s="9" t="s">
        <v>139</v>
      </c>
      <c r="B30" s="11"/>
    </row>
    <row r="31" spans="1:4" x14ac:dyDescent="0.2">
      <c r="A31" s="9"/>
      <c r="B31" s="11"/>
    </row>
    <row r="32" spans="1:4" x14ac:dyDescent="0.2">
      <c r="A32" s="28" t="s">
        <v>602</v>
      </c>
      <c r="B32" s="29"/>
      <c r="C32" s="69" t="s">
        <v>603</v>
      </c>
      <c r="D32" s="70"/>
    </row>
    <row r="33" spans="1:4" x14ac:dyDescent="0.2">
      <c r="A33" s="71"/>
      <c r="B33" s="72"/>
      <c r="C33" s="30" t="s">
        <v>604</v>
      </c>
      <c r="D33" s="30" t="s">
        <v>605</v>
      </c>
    </row>
    <row r="34" spans="1:4" x14ac:dyDescent="0.2">
      <c r="A34" s="26" t="s">
        <v>595</v>
      </c>
      <c r="B34" s="31"/>
      <c r="C34" s="27">
        <v>1.2278505340000001</v>
      </c>
      <c r="D34" s="27">
        <v>1.1375802960000001</v>
      </c>
    </row>
    <row r="35" spans="1:4" x14ac:dyDescent="0.2">
      <c r="A35" s="26" t="s">
        <v>597</v>
      </c>
      <c r="B35" s="31"/>
      <c r="C35" s="27">
        <v>1.2278505340000001</v>
      </c>
      <c r="D35" s="27">
        <v>1.1375802960000001</v>
      </c>
    </row>
    <row r="36" spans="1:4" x14ac:dyDescent="0.2">
      <c r="A36" s="39"/>
      <c r="B36" s="39"/>
      <c r="C36" s="40"/>
      <c r="D36" s="40"/>
    </row>
    <row r="37" spans="1:4" x14ac:dyDescent="0.2">
      <c r="A37" s="9" t="s">
        <v>141</v>
      </c>
      <c r="B37" s="12">
        <v>0.5282024480084907</v>
      </c>
      <c r="C37" s="2"/>
      <c r="D37" s="38"/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9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33.85546875" style="1" bestFit="1" customWidth="1"/>
    <col min="3" max="3" width="7.85546875" style="1" bestFit="1" customWidth="1"/>
    <col min="4" max="4" width="23.85546875" style="1" bestFit="1" customWidth="1"/>
    <col min="5" max="5" width="14" style="1" bestFit="1" customWidth="1"/>
    <col min="6" max="16384" width="9.140625" style="2"/>
  </cols>
  <sheetData>
    <row r="1" spans="1:11" x14ac:dyDescent="0.2">
      <c r="A1" s="68" t="s">
        <v>300</v>
      </c>
      <c r="B1" s="68"/>
      <c r="C1" s="68"/>
      <c r="D1" s="68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s="16" customFormat="1" x14ac:dyDescent="0.2">
      <c r="A5" s="17" t="s">
        <v>552</v>
      </c>
      <c r="B5" s="15"/>
      <c r="C5" s="15"/>
      <c r="D5" s="20"/>
      <c r="E5" s="21"/>
    </row>
    <row r="6" spans="1:11" s="16" customFormat="1" x14ac:dyDescent="0.2">
      <c r="A6" s="15" t="s">
        <v>558</v>
      </c>
      <c r="B6" s="22" t="s">
        <v>559</v>
      </c>
      <c r="C6" s="15">
        <v>76897.112999999998</v>
      </c>
      <c r="D6" s="15">
        <v>1967.1325588999998</v>
      </c>
      <c r="E6" s="15">
        <f>D6/$D$11*100</f>
        <v>98.800102703495554</v>
      </c>
      <c r="H6" s="23"/>
      <c r="I6" s="23"/>
      <c r="J6" s="23"/>
      <c r="K6" s="23"/>
    </row>
    <row r="7" spans="1:11" s="16" customFormat="1" x14ac:dyDescent="0.2">
      <c r="A7" s="17" t="s">
        <v>128</v>
      </c>
      <c r="B7" s="15"/>
      <c r="C7" s="15"/>
      <c r="D7" s="17">
        <f>D6</f>
        <v>1967.1325588999998</v>
      </c>
      <c r="E7" s="17">
        <f>E6</f>
        <v>98.800102703495554</v>
      </c>
    </row>
    <row r="8" spans="1:11" x14ac:dyDescent="0.2">
      <c r="A8" s="7"/>
      <c r="B8" s="7"/>
      <c r="C8" s="7"/>
      <c r="D8" s="7"/>
      <c r="E8" s="7"/>
    </row>
    <row r="9" spans="1:11" x14ac:dyDescent="0.2">
      <c r="A9" s="6" t="s">
        <v>133</v>
      </c>
      <c r="B9" s="7"/>
      <c r="C9" s="7"/>
      <c r="D9" s="6">
        <v>23.8902286</v>
      </c>
      <c r="E9" s="15">
        <f>D9/$D$11*100</f>
        <v>1.1998972965044481</v>
      </c>
      <c r="H9" s="23"/>
      <c r="I9" s="23"/>
    </row>
    <row r="10" spans="1:11" x14ac:dyDescent="0.2">
      <c r="A10" s="7"/>
      <c r="B10" s="7"/>
      <c r="C10" s="7"/>
      <c r="D10" s="7"/>
      <c r="E10" s="7"/>
    </row>
    <row r="11" spans="1:11" x14ac:dyDescent="0.2">
      <c r="A11" s="8" t="s">
        <v>134</v>
      </c>
      <c r="B11" s="5"/>
      <c r="C11" s="5"/>
      <c r="D11" s="8">
        <f>D7+D9</f>
        <v>1991.0227874999998</v>
      </c>
      <c r="E11" s="8">
        <f>E7+E9</f>
        <v>100</v>
      </c>
      <c r="H11" s="23"/>
      <c r="I11" s="23"/>
    </row>
    <row r="13" spans="1:11" x14ac:dyDescent="0.2">
      <c r="A13" s="9" t="s">
        <v>135</v>
      </c>
    </row>
    <row r="14" spans="1:11" x14ac:dyDescent="0.2">
      <c r="A14" s="9" t="s">
        <v>136</v>
      </c>
    </row>
    <row r="15" spans="1:11" x14ac:dyDescent="0.2">
      <c r="A15" s="9" t="s">
        <v>137</v>
      </c>
    </row>
    <row r="16" spans="1:11" x14ac:dyDescent="0.2">
      <c r="A16" s="1" t="s">
        <v>597</v>
      </c>
      <c r="B16" s="10">
        <v>10.622299999999999</v>
      </c>
    </row>
    <row r="17" spans="1:4" x14ac:dyDescent="0.2">
      <c r="A17" s="1" t="s">
        <v>595</v>
      </c>
      <c r="B17" s="10">
        <v>10.136200000000001</v>
      </c>
    </row>
    <row r="18" spans="1:4" x14ac:dyDescent="0.2">
      <c r="A18" s="1" t="s">
        <v>596</v>
      </c>
      <c r="B18" s="10">
        <v>10.622299999999999</v>
      </c>
    </row>
    <row r="19" spans="1:4" x14ac:dyDescent="0.2">
      <c r="A19" s="1" t="s">
        <v>594</v>
      </c>
      <c r="B19" s="10">
        <v>10.136200000000001</v>
      </c>
    </row>
    <row r="21" spans="1:4" x14ac:dyDescent="0.2">
      <c r="A21" s="9" t="s">
        <v>138</v>
      </c>
    </row>
    <row r="22" spans="1:4" x14ac:dyDescent="0.2">
      <c r="A22" s="1" t="s">
        <v>594</v>
      </c>
      <c r="B22" s="10">
        <v>10.0373</v>
      </c>
    </row>
    <row r="23" spans="1:4" x14ac:dyDescent="0.2">
      <c r="A23" s="1" t="s">
        <v>597</v>
      </c>
      <c r="B23" s="10">
        <v>10.5824</v>
      </c>
    </row>
    <row r="24" spans="1:4" x14ac:dyDescent="0.2">
      <c r="A24" s="1" t="s">
        <v>595</v>
      </c>
      <c r="B24" s="10">
        <v>10.0373</v>
      </c>
    </row>
    <row r="25" spans="1:4" x14ac:dyDescent="0.2">
      <c r="A25" s="1" t="s">
        <v>596</v>
      </c>
      <c r="B25" s="10">
        <v>10.5824</v>
      </c>
    </row>
    <row r="27" spans="1:4" x14ac:dyDescent="0.2">
      <c r="A27" s="9" t="s">
        <v>139</v>
      </c>
      <c r="B27" s="11" t="s">
        <v>140</v>
      </c>
      <c r="C27" s="2"/>
    </row>
    <row r="28" spans="1:4" x14ac:dyDescent="0.2">
      <c r="A28" s="9"/>
      <c r="B28" s="11"/>
    </row>
    <row r="29" spans="1:4" x14ac:dyDescent="0.2">
      <c r="A29" s="9" t="s">
        <v>141</v>
      </c>
      <c r="B29" s="12">
        <v>4.8877800837889604E-2</v>
      </c>
      <c r="C29" s="2"/>
      <c r="D29" s="38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1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9.14062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11" x14ac:dyDescent="0.2">
      <c r="A1" s="68" t="s">
        <v>299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9</v>
      </c>
      <c r="B8" s="7" t="s">
        <v>10</v>
      </c>
      <c r="C8" s="7" t="s">
        <v>11</v>
      </c>
      <c r="D8" s="7">
        <v>1191182</v>
      </c>
      <c r="E8" s="7">
        <v>22466.883701999999</v>
      </c>
      <c r="F8" s="7">
        <f>E8/$E$68*100</f>
        <v>8.2774595457688012</v>
      </c>
      <c r="I8" s="1"/>
      <c r="J8" s="1"/>
      <c r="K8" s="1"/>
    </row>
    <row r="9" spans="1:11" x14ac:dyDescent="0.2">
      <c r="A9" s="7" t="s">
        <v>30</v>
      </c>
      <c r="B9" s="7" t="s">
        <v>31</v>
      </c>
      <c r="C9" s="7" t="s">
        <v>11</v>
      </c>
      <c r="D9" s="7">
        <v>1812115</v>
      </c>
      <c r="E9" s="7">
        <v>18987.340970000001</v>
      </c>
      <c r="F9" s="7">
        <f t="shared" ref="F9:F57" si="0">E9/$E$68*100</f>
        <v>6.995493849772437</v>
      </c>
      <c r="I9" s="1"/>
      <c r="J9" s="1"/>
      <c r="K9" s="1"/>
    </row>
    <row r="10" spans="1:11" x14ac:dyDescent="0.2">
      <c r="A10" s="7" t="s">
        <v>28</v>
      </c>
      <c r="B10" s="7" t="s">
        <v>29</v>
      </c>
      <c r="C10" s="7" t="s">
        <v>11</v>
      </c>
      <c r="D10" s="7">
        <v>3349486</v>
      </c>
      <c r="E10" s="7">
        <v>17099.126029999999</v>
      </c>
      <c r="F10" s="7">
        <f t="shared" si="0"/>
        <v>6.2998200310587658</v>
      </c>
      <c r="I10" s="1"/>
      <c r="J10" s="1"/>
      <c r="K10" s="1"/>
    </row>
    <row r="11" spans="1:11" x14ac:dyDescent="0.2">
      <c r="A11" s="7" t="s">
        <v>25</v>
      </c>
      <c r="B11" s="7" t="s">
        <v>26</v>
      </c>
      <c r="C11" s="7" t="s">
        <v>27</v>
      </c>
      <c r="D11" s="7">
        <v>2216710</v>
      </c>
      <c r="E11" s="7">
        <v>16379.270189999999</v>
      </c>
      <c r="F11" s="7">
        <f t="shared" si="0"/>
        <v>6.0346040058449528</v>
      </c>
      <c r="I11" s="1"/>
      <c r="J11" s="1"/>
      <c r="K11" s="1"/>
    </row>
    <row r="12" spans="1:11" x14ac:dyDescent="0.2">
      <c r="A12" s="7" t="s">
        <v>106</v>
      </c>
      <c r="B12" s="7" t="s">
        <v>107</v>
      </c>
      <c r="C12" s="7" t="s">
        <v>108</v>
      </c>
      <c r="D12" s="7">
        <v>4170977</v>
      </c>
      <c r="E12" s="7">
        <v>8948.8311534999993</v>
      </c>
      <c r="F12" s="7">
        <f t="shared" si="0"/>
        <v>3.2970121195943962</v>
      </c>
      <c r="I12" s="1"/>
      <c r="J12" s="1"/>
      <c r="K12" s="1"/>
    </row>
    <row r="13" spans="1:11" x14ac:dyDescent="0.2">
      <c r="A13" s="7" t="s">
        <v>38</v>
      </c>
      <c r="B13" s="7" t="s">
        <v>39</v>
      </c>
      <c r="C13" s="7" t="s">
        <v>40</v>
      </c>
      <c r="D13" s="7">
        <v>4945746</v>
      </c>
      <c r="E13" s="7">
        <v>8392.9309620000004</v>
      </c>
      <c r="F13" s="7">
        <f t="shared" si="0"/>
        <v>3.0922021687503123</v>
      </c>
      <c r="I13" s="1"/>
      <c r="J13" s="1"/>
      <c r="K13" s="1"/>
    </row>
    <row r="14" spans="1:11" x14ac:dyDescent="0.2">
      <c r="A14" s="7" t="s">
        <v>208</v>
      </c>
      <c r="B14" s="7" t="s">
        <v>209</v>
      </c>
      <c r="C14" s="7" t="s">
        <v>74</v>
      </c>
      <c r="D14" s="7">
        <v>4558616</v>
      </c>
      <c r="E14" s="7">
        <v>8050.515856</v>
      </c>
      <c r="F14" s="7">
        <f t="shared" si="0"/>
        <v>2.9660463909677963</v>
      </c>
      <c r="I14" s="1"/>
      <c r="J14" s="1"/>
      <c r="K14" s="1"/>
    </row>
    <row r="15" spans="1:11" x14ac:dyDescent="0.2">
      <c r="A15" s="7" t="s">
        <v>223</v>
      </c>
      <c r="B15" s="7" t="s">
        <v>224</v>
      </c>
      <c r="C15" s="7" t="s">
        <v>40</v>
      </c>
      <c r="D15" s="7">
        <v>3950093</v>
      </c>
      <c r="E15" s="7">
        <v>7633.5547225</v>
      </c>
      <c r="F15" s="7">
        <f t="shared" si="0"/>
        <v>2.812425668108181</v>
      </c>
      <c r="I15" s="1"/>
      <c r="J15" s="1"/>
      <c r="K15" s="1"/>
    </row>
    <row r="16" spans="1:11" x14ac:dyDescent="0.2">
      <c r="A16" s="7" t="s">
        <v>12</v>
      </c>
      <c r="B16" s="7" t="s">
        <v>13</v>
      </c>
      <c r="C16" s="7" t="s">
        <v>14</v>
      </c>
      <c r="D16" s="7">
        <v>671388</v>
      </c>
      <c r="E16" s="7">
        <v>7598.7693840000002</v>
      </c>
      <c r="F16" s="7">
        <f t="shared" si="0"/>
        <v>2.799609728165696</v>
      </c>
      <c r="I16" s="1"/>
      <c r="J16" s="1"/>
      <c r="K16" s="1"/>
    </row>
    <row r="17" spans="1:11" x14ac:dyDescent="0.2">
      <c r="A17" s="7" t="s">
        <v>237</v>
      </c>
      <c r="B17" s="7" t="s">
        <v>238</v>
      </c>
      <c r="C17" s="7" t="s">
        <v>211</v>
      </c>
      <c r="D17" s="7">
        <v>3229392</v>
      </c>
      <c r="E17" s="7">
        <v>7458.2808240000004</v>
      </c>
      <c r="F17" s="7">
        <f t="shared" si="0"/>
        <v>2.7478496181536523</v>
      </c>
      <c r="I17" s="1"/>
      <c r="J17" s="1"/>
      <c r="K17" s="1"/>
    </row>
    <row r="18" spans="1:11" x14ac:dyDescent="0.2">
      <c r="A18" s="7" t="s">
        <v>49</v>
      </c>
      <c r="B18" s="7" t="s">
        <v>50</v>
      </c>
      <c r="C18" s="7" t="s">
        <v>11</v>
      </c>
      <c r="D18" s="7">
        <v>2677732</v>
      </c>
      <c r="E18" s="7">
        <v>6691.6522679999998</v>
      </c>
      <c r="F18" s="7">
        <f t="shared" si="0"/>
        <v>2.4654011511970952</v>
      </c>
      <c r="I18" s="1"/>
      <c r="J18" s="1"/>
      <c r="K18" s="1"/>
    </row>
    <row r="19" spans="1:11" x14ac:dyDescent="0.2">
      <c r="A19" s="7" t="s">
        <v>213</v>
      </c>
      <c r="B19" s="7" t="s">
        <v>611</v>
      </c>
      <c r="C19" s="7" t="s">
        <v>53</v>
      </c>
      <c r="D19" s="7">
        <v>608706</v>
      </c>
      <c r="E19" s="7">
        <v>6433.4137140000003</v>
      </c>
      <c r="F19" s="7">
        <f t="shared" si="0"/>
        <v>2.3702584864534955</v>
      </c>
      <c r="I19" s="1"/>
      <c r="J19" s="1"/>
      <c r="K19" s="1"/>
    </row>
    <row r="20" spans="1:11" x14ac:dyDescent="0.2">
      <c r="A20" s="7" t="s">
        <v>269</v>
      </c>
      <c r="B20" s="7" t="s">
        <v>270</v>
      </c>
      <c r="C20" s="7" t="s">
        <v>53</v>
      </c>
      <c r="D20" s="7">
        <v>1259938</v>
      </c>
      <c r="E20" s="7">
        <v>6372.766404</v>
      </c>
      <c r="F20" s="7">
        <f t="shared" si="0"/>
        <v>2.3479142369463859</v>
      </c>
      <c r="I20" s="1"/>
      <c r="J20" s="1"/>
      <c r="K20" s="1"/>
    </row>
    <row r="21" spans="1:11" x14ac:dyDescent="0.2">
      <c r="A21" s="7" t="s">
        <v>212</v>
      </c>
      <c r="B21" s="7" t="s">
        <v>612</v>
      </c>
      <c r="C21" s="7" t="s">
        <v>27</v>
      </c>
      <c r="D21" s="7">
        <v>3415915</v>
      </c>
      <c r="E21" s="7">
        <v>6261.3721949999999</v>
      </c>
      <c r="F21" s="7">
        <f t="shared" si="0"/>
        <v>2.3068733400039969</v>
      </c>
      <c r="I21" s="1"/>
      <c r="J21" s="1"/>
      <c r="K21" s="1"/>
    </row>
    <row r="22" spans="1:11" x14ac:dyDescent="0.2">
      <c r="A22" s="7" t="s">
        <v>15</v>
      </c>
      <c r="B22" s="7" t="s">
        <v>16</v>
      </c>
      <c r="C22" s="7" t="s">
        <v>17</v>
      </c>
      <c r="D22" s="7">
        <v>1473483</v>
      </c>
      <c r="E22" s="7">
        <v>5874.7767210000002</v>
      </c>
      <c r="F22" s="7">
        <f t="shared" si="0"/>
        <v>2.1644402175889184</v>
      </c>
      <c r="I22" s="1"/>
      <c r="J22" s="1"/>
      <c r="K22" s="1"/>
    </row>
    <row r="23" spans="1:11" x14ac:dyDescent="0.2">
      <c r="A23" s="7" t="s">
        <v>271</v>
      </c>
      <c r="B23" s="7" t="s">
        <v>272</v>
      </c>
      <c r="C23" s="7" t="s">
        <v>53</v>
      </c>
      <c r="D23" s="7">
        <v>426200</v>
      </c>
      <c r="E23" s="7">
        <v>5682.7376999999997</v>
      </c>
      <c r="F23" s="7">
        <f t="shared" si="0"/>
        <v>2.093687404309565</v>
      </c>
      <c r="I23" s="1"/>
      <c r="J23" s="1"/>
      <c r="K23" s="1"/>
    </row>
    <row r="24" spans="1:11" x14ac:dyDescent="0.2">
      <c r="A24" s="7" t="s">
        <v>34</v>
      </c>
      <c r="B24" s="7" t="s">
        <v>610</v>
      </c>
      <c r="C24" s="7" t="s">
        <v>35</v>
      </c>
      <c r="D24" s="7">
        <v>271771</v>
      </c>
      <c r="E24" s="7">
        <v>5654.3315405000003</v>
      </c>
      <c r="F24" s="7">
        <f t="shared" si="0"/>
        <v>2.0832217411926561</v>
      </c>
      <c r="I24" s="1"/>
      <c r="J24" s="1"/>
      <c r="K24" s="1"/>
    </row>
    <row r="25" spans="1:11" x14ac:dyDescent="0.2">
      <c r="A25" s="7" t="s">
        <v>273</v>
      </c>
      <c r="B25" s="7" t="s">
        <v>274</v>
      </c>
      <c r="C25" s="7" t="s">
        <v>211</v>
      </c>
      <c r="D25" s="7">
        <v>2774762</v>
      </c>
      <c r="E25" s="7">
        <v>5258.1739900000002</v>
      </c>
      <c r="F25" s="7">
        <f t="shared" si="0"/>
        <v>1.9372656690684789</v>
      </c>
      <c r="I25" s="1"/>
      <c r="J25" s="1"/>
      <c r="K25" s="1"/>
    </row>
    <row r="26" spans="1:11" x14ac:dyDescent="0.2">
      <c r="A26" s="7" t="s">
        <v>79</v>
      </c>
      <c r="B26" s="7" t="s">
        <v>80</v>
      </c>
      <c r="C26" s="7" t="s">
        <v>81</v>
      </c>
      <c r="D26" s="7">
        <v>3321949</v>
      </c>
      <c r="E26" s="7">
        <v>5011.1600664999996</v>
      </c>
      <c r="F26" s="7">
        <f t="shared" si="0"/>
        <v>1.8462584877373684</v>
      </c>
      <c r="I26" s="1"/>
      <c r="J26" s="1"/>
      <c r="K26" s="1"/>
    </row>
    <row r="27" spans="1:11" x14ac:dyDescent="0.2">
      <c r="A27" s="7" t="s">
        <v>275</v>
      </c>
      <c r="B27" s="7" t="s">
        <v>276</v>
      </c>
      <c r="C27" s="7" t="s">
        <v>27</v>
      </c>
      <c r="D27" s="7">
        <v>809090</v>
      </c>
      <c r="E27" s="7">
        <v>5010.6943700000002</v>
      </c>
      <c r="F27" s="7">
        <f t="shared" si="0"/>
        <v>1.8460869114747018</v>
      </c>
      <c r="I27" s="1"/>
      <c r="J27" s="1"/>
      <c r="K27" s="1"/>
    </row>
    <row r="28" spans="1:11" x14ac:dyDescent="0.2">
      <c r="A28" s="7" t="s">
        <v>277</v>
      </c>
      <c r="B28" s="7" t="s">
        <v>278</v>
      </c>
      <c r="C28" s="7" t="s">
        <v>53</v>
      </c>
      <c r="D28" s="7">
        <v>55512</v>
      </c>
      <c r="E28" s="7">
        <v>4553.9546760000003</v>
      </c>
      <c r="F28" s="7">
        <f t="shared" si="0"/>
        <v>1.6778105990951944</v>
      </c>
      <c r="I28" s="1"/>
      <c r="J28" s="1"/>
      <c r="K28" s="1"/>
    </row>
    <row r="29" spans="1:11" x14ac:dyDescent="0.2">
      <c r="A29" s="7" t="s">
        <v>95</v>
      </c>
      <c r="B29" s="7" t="s">
        <v>96</v>
      </c>
      <c r="C29" s="7" t="s">
        <v>97</v>
      </c>
      <c r="D29" s="7">
        <v>251012</v>
      </c>
      <c r="E29" s="7">
        <v>4400.7423840000001</v>
      </c>
      <c r="F29" s="7">
        <f t="shared" si="0"/>
        <v>1.62136269266696</v>
      </c>
      <c r="I29" s="1"/>
      <c r="J29" s="1"/>
      <c r="K29" s="1"/>
    </row>
    <row r="30" spans="1:11" x14ac:dyDescent="0.2">
      <c r="A30" s="7" t="s">
        <v>43</v>
      </c>
      <c r="B30" s="7" t="s">
        <v>44</v>
      </c>
      <c r="C30" s="7" t="s">
        <v>35</v>
      </c>
      <c r="D30" s="7">
        <v>1160468</v>
      </c>
      <c r="E30" s="7">
        <v>4384.8283380000003</v>
      </c>
      <c r="F30" s="7">
        <f t="shared" si="0"/>
        <v>1.6154994909109117</v>
      </c>
      <c r="I30" s="1"/>
      <c r="J30" s="1"/>
      <c r="K30" s="1"/>
    </row>
    <row r="31" spans="1:11" x14ac:dyDescent="0.2">
      <c r="A31" s="7" t="s">
        <v>279</v>
      </c>
      <c r="B31" s="7" t="s">
        <v>280</v>
      </c>
      <c r="C31" s="7" t="s">
        <v>87</v>
      </c>
      <c r="D31" s="7">
        <v>454075</v>
      </c>
      <c r="E31" s="7">
        <v>4278.7487250000004</v>
      </c>
      <c r="F31" s="7">
        <f t="shared" si="0"/>
        <v>1.5764166471625307</v>
      </c>
      <c r="I31" s="1"/>
      <c r="J31" s="1"/>
      <c r="K31" s="1"/>
    </row>
    <row r="32" spans="1:11" x14ac:dyDescent="0.2">
      <c r="A32" s="7" t="s">
        <v>20</v>
      </c>
      <c r="B32" s="7" t="s">
        <v>21</v>
      </c>
      <c r="C32" s="7" t="s">
        <v>11</v>
      </c>
      <c r="D32" s="7">
        <v>1394080</v>
      </c>
      <c r="E32" s="7">
        <v>4249.8528800000004</v>
      </c>
      <c r="F32" s="7">
        <f t="shared" si="0"/>
        <v>1.5657705695310782</v>
      </c>
      <c r="I32" s="1"/>
      <c r="J32" s="1"/>
      <c r="K32" s="1"/>
    </row>
    <row r="33" spans="1:11" x14ac:dyDescent="0.2">
      <c r="A33" s="7" t="s">
        <v>47</v>
      </c>
      <c r="B33" s="7" t="s">
        <v>48</v>
      </c>
      <c r="C33" s="7" t="s">
        <v>14</v>
      </c>
      <c r="D33" s="7">
        <v>630739</v>
      </c>
      <c r="E33" s="7">
        <v>4028.5299930000001</v>
      </c>
      <c r="F33" s="7">
        <f t="shared" si="0"/>
        <v>1.4842287202922282</v>
      </c>
      <c r="I33" s="1"/>
      <c r="J33" s="1"/>
      <c r="K33" s="1"/>
    </row>
    <row r="34" spans="1:11" x14ac:dyDescent="0.2">
      <c r="A34" s="7" t="s">
        <v>281</v>
      </c>
      <c r="B34" s="7" t="s">
        <v>282</v>
      </c>
      <c r="C34" s="7" t="s">
        <v>66</v>
      </c>
      <c r="D34" s="7">
        <v>378799</v>
      </c>
      <c r="E34" s="7">
        <v>3980.798691</v>
      </c>
      <c r="F34" s="7">
        <f t="shared" si="0"/>
        <v>1.4666431073246093</v>
      </c>
      <c r="I34" s="1"/>
      <c r="J34" s="1"/>
      <c r="K34" s="1"/>
    </row>
    <row r="35" spans="1:11" x14ac:dyDescent="0.2">
      <c r="A35" s="7" t="s">
        <v>283</v>
      </c>
      <c r="B35" s="7" t="s">
        <v>284</v>
      </c>
      <c r="C35" s="7" t="s">
        <v>14</v>
      </c>
      <c r="D35" s="7">
        <v>513577</v>
      </c>
      <c r="E35" s="7">
        <v>3568.5897845</v>
      </c>
      <c r="F35" s="7">
        <f t="shared" si="0"/>
        <v>1.3147732444091929</v>
      </c>
      <c r="I35" s="1"/>
      <c r="J35" s="1"/>
      <c r="K35" s="1"/>
    </row>
    <row r="36" spans="1:11" x14ac:dyDescent="0.2">
      <c r="A36" s="7" t="s">
        <v>36</v>
      </c>
      <c r="B36" s="7" t="s">
        <v>37</v>
      </c>
      <c r="C36" s="7" t="s">
        <v>24</v>
      </c>
      <c r="D36" s="7">
        <v>533182</v>
      </c>
      <c r="E36" s="7">
        <v>3310.5270380000002</v>
      </c>
      <c r="F36" s="7">
        <f t="shared" si="0"/>
        <v>1.219695352310006</v>
      </c>
      <c r="I36" s="1"/>
      <c r="J36" s="1"/>
      <c r="K36" s="1"/>
    </row>
    <row r="37" spans="1:11" x14ac:dyDescent="0.2">
      <c r="A37" s="7" t="s">
        <v>70</v>
      </c>
      <c r="B37" s="7" t="s">
        <v>71</v>
      </c>
      <c r="C37" s="7" t="s">
        <v>35</v>
      </c>
      <c r="D37" s="7">
        <v>252154</v>
      </c>
      <c r="E37" s="7">
        <v>3151.2946149999998</v>
      </c>
      <c r="F37" s="7">
        <f t="shared" si="0"/>
        <v>1.1610294528804417</v>
      </c>
      <c r="I37" s="1"/>
      <c r="J37" s="1"/>
      <c r="K37" s="1"/>
    </row>
    <row r="38" spans="1:11" x14ac:dyDescent="0.2">
      <c r="A38" s="7" t="s">
        <v>285</v>
      </c>
      <c r="B38" s="7" t="s">
        <v>286</v>
      </c>
      <c r="C38" s="7" t="s">
        <v>111</v>
      </c>
      <c r="D38" s="7">
        <v>250000</v>
      </c>
      <c r="E38" s="7">
        <v>3021.75</v>
      </c>
      <c r="F38" s="7">
        <f t="shared" si="0"/>
        <v>1.1133014135022328</v>
      </c>
      <c r="I38" s="1"/>
      <c r="J38" s="1"/>
      <c r="K38" s="1"/>
    </row>
    <row r="39" spans="1:11" x14ac:dyDescent="0.2">
      <c r="A39" s="7" t="s">
        <v>123</v>
      </c>
      <c r="B39" s="7" t="s">
        <v>124</v>
      </c>
      <c r="C39" s="7" t="s">
        <v>125</v>
      </c>
      <c r="D39" s="7">
        <v>1730461</v>
      </c>
      <c r="E39" s="7">
        <v>2991.1018385000002</v>
      </c>
      <c r="F39" s="7">
        <f t="shared" si="0"/>
        <v>1.1020097310271129</v>
      </c>
      <c r="I39" s="1"/>
      <c r="J39" s="1"/>
      <c r="K39" s="1"/>
    </row>
    <row r="40" spans="1:11" x14ac:dyDescent="0.2">
      <c r="A40" s="7" t="s">
        <v>59</v>
      </c>
      <c r="B40" s="7" t="s">
        <v>60</v>
      </c>
      <c r="C40" s="7" t="s">
        <v>53</v>
      </c>
      <c r="D40" s="7">
        <v>306780</v>
      </c>
      <c r="E40" s="7">
        <v>2907.81423</v>
      </c>
      <c r="F40" s="7">
        <f t="shared" si="0"/>
        <v>1.071324130871484</v>
      </c>
      <c r="I40" s="1"/>
      <c r="J40" s="1"/>
      <c r="K40" s="1"/>
    </row>
    <row r="41" spans="1:11" x14ac:dyDescent="0.2">
      <c r="A41" s="7" t="s">
        <v>287</v>
      </c>
      <c r="B41" s="7" t="s">
        <v>288</v>
      </c>
      <c r="C41" s="7" t="s">
        <v>111</v>
      </c>
      <c r="D41" s="7">
        <v>505000</v>
      </c>
      <c r="E41" s="7">
        <v>2839.8674999999998</v>
      </c>
      <c r="F41" s="7">
        <f t="shared" si="0"/>
        <v>1.0462905607376694</v>
      </c>
      <c r="I41" s="1"/>
      <c r="J41" s="1"/>
      <c r="K41" s="1"/>
    </row>
    <row r="42" spans="1:11" x14ac:dyDescent="0.2">
      <c r="A42" s="7" t="s">
        <v>77</v>
      </c>
      <c r="B42" s="7" t="s">
        <v>78</v>
      </c>
      <c r="C42" s="7" t="s">
        <v>63</v>
      </c>
      <c r="D42" s="7">
        <v>356295</v>
      </c>
      <c r="E42" s="7">
        <v>2832.5452500000001</v>
      </c>
      <c r="F42" s="7">
        <f t="shared" si="0"/>
        <v>1.0435928288687137</v>
      </c>
      <c r="I42" s="1"/>
      <c r="J42" s="1"/>
      <c r="K42" s="1"/>
    </row>
    <row r="43" spans="1:11" x14ac:dyDescent="0.2">
      <c r="A43" s="7" t="s">
        <v>289</v>
      </c>
      <c r="B43" s="7" t="s">
        <v>290</v>
      </c>
      <c r="C43" s="7" t="s">
        <v>63</v>
      </c>
      <c r="D43" s="7">
        <v>249734</v>
      </c>
      <c r="E43" s="7">
        <v>2668.7823910000002</v>
      </c>
      <c r="F43" s="7">
        <f t="shared" si="0"/>
        <v>0.98325778381076168</v>
      </c>
      <c r="I43" s="1"/>
      <c r="J43" s="1"/>
      <c r="K43" s="1"/>
    </row>
    <row r="44" spans="1:11" x14ac:dyDescent="0.2">
      <c r="A44" s="7" t="s">
        <v>291</v>
      </c>
      <c r="B44" s="7" t="s">
        <v>292</v>
      </c>
      <c r="C44" s="7" t="s">
        <v>125</v>
      </c>
      <c r="D44" s="7">
        <v>3584713</v>
      </c>
      <c r="E44" s="7">
        <v>2554.1080124999999</v>
      </c>
      <c r="F44" s="7">
        <f t="shared" si="0"/>
        <v>0.94100837612430843</v>
      </c>
      <c r="I44" s="1"/>
      <c r="J44" s="1"/>
      <c r="K44" s="1"/>
    </row>
    <row r="45" spans="1:11" x14ac:dyDescent="0.2">
      <c r="A45" s="7" t="s">
        <v>293</v>
      </c>
      <c r="B45" s="7" t="s">
        <v>294</v>
      </c>
      <c r="C45" s="7" t="s">
        <v>111</v>
      </c>
      <c r="D45" s="7">
        <v>189380</v>
      </c>
      <c r="E45" s="7">
        <v>2447.6418100000001</v>
      </c>
      <c r="F45" s="7">
        <f t="shared" si="0"/>
        <v>0.90178310145450946</v>
      </c>
      <c r="I45" s="1"/>
      <c r="J45" s="1"/>
      <c r="K45" s="1"/>
    </row>
    <row r="46" spans="1:11" x14ac:dyDescent="0.2">
      <c r="A46" s="7" t="s">
        <v>98</v>
      </c>
      <c r="B46" s="7" t="s">
        <v>99</v>
      </c>
      <c r="C46" s="7" t="s">
        <v>74</v>
      </c>
      <c r="D46" s="7">
        <v>545944</v>
      </c>
      <c r="E46" s="7">
        <v>2333.6376279999999</v>
      </c>
      <c r="F46" s="7">
        <f t="shared" si="0"/>
        <v>0.85978061383449911</v>
      </c>
      <c r="I46" s="1"/>
      <c r="J46" s="1"/>
      <c r="K46" s="1"/>
    </row>
    <row r="47" spans="1:11" x14ac:dyDescent="0.2">
      <c r="A47" s="7" t="s">
        <v>115</v>
      </c>
      <c r="B47" s="7" t="s">
        <v>116</v>
      </c>
      <c r="C47" s="7" t="s">
        <v>111</v>
      </c>
      <c r="D47" s="7">
        <v>1614973</v>
      </c>
      <c r="E47" s="7">
        <v>2327.176093</v>
      </c>
      <c r="F47" s="7">
        <f t="shared" si="0"/>
        <v>0.85739999464068961</v>
      </c>
      <c r="I47" s="1"/>
      <c r="J47" s="1"/>
      <c r="K47" s="1"/>
    </row>
    <row r="48" spans="1:11" x14ac:dyDescent="0.2">
      <c r="A48" s="7" t="s">
        <v>145</v>
      </c>
      <c r="B48" s="7" t="s">
        <v>609</v>
      </c>
      <c r="C48" s="7" t="s">
        <v>606</v>
      </c>
      <c r="D48" s="7">
        <v>1270904</v>
      </c>
      <c r="E48" s="7">
        <v>1644.5497760000001</v>
      </c>
      <c r="F48" s="7">
        <f t="shared" si="0"/>
        <v>0.60590041869631195</v>
      </c>
      <c r="I48" s="1"/>
      <c r="J48" s="1"/>
      <c r="K48" s="1"/>
    </row>
    <row r="49" spans="1:11" x14ac:dyDescent="0.2">
      <c r="A49" s="7" t="s">
        <v>32</v>
      </c>
      <c r="B49" s="7" t="s">
        <v>33</v>
      </c>
      <c r="C49" s="7" t="s">
        <v>14</v>
      </c>
      <c r="D49" s="7">
        <v>169681</v>
      </c>
      <c r="E49" s="7">
        <v>1643.530166</v>
      </c>
      <c r="F49" s="7">
        <f t="shared" si="0"/>
        <v>0.60552476443827574</v>
      </c>
      <c r="I49" s="1"/>
      <c r="J49" s="1"/>
      <c r="K49" s="1"/>
    </row>
    <row r="50" spans="1:11" x14ac:dyDescent="0.2">
      <c r="A50" s="7" t="s">
        <v>295</v>
      </c>
      <c r="B50" s="7" t="s">
        <v>296</v>
      </c>
      <c r="C50" s="7" t="s">
        <v>58</v>
      </c>
      <c r="D50" s="7">
        <v>373978</v>
      </c>
      <c r="E50" s="7">
        <v>1306.866121</v>
      </c>
      <c r="F50" s="7">
        <f t="shared" si="0"/>
        <v>0.48148784636964681</v>
      </c>
      <c r="I50" s="1"/>
      <c r="J50" s="1"/>
      <c r="K50" s="1"/>
    </row>
    <row r="51" spans="1:11" x14ac:dyDescent="0.2">
      <c r="A51" s="7" t="s">
        <v>75</v>
      </c>
      <c r="B51" s="7" t="s">
        <v>76</v>
      </c>
      <c r="C51" s="7" t="s">
        <v>35</v>
      </c>
      <c r="D51" s="7">
        <v>167169</v>
      </c>
      <c r="E51" s="7">
        <v>1230.1130865</v>
      </c>
      <c r="F51" s="7">
        <f t="shared" si="0"/>
        <v>0.4532097751197301</v>
      </c>
      <c r="I51" s="1"/>
      <c r="J51" s="1"/>
      <c r="K51" s="1"/>
    </row>
    <row r="52" spans="1:11" x14ac:dyDescent="0.2">
      <c r="A52" s="7" t="s">
        <v>41</v>
      </c>
      <c r="B52" s="7" t="s">
        <v>42</v>
      </c>
      <c r="C52" s="7" t="s">
        <v>17</v>
      </c>
      <c r="D52" s="7">
        <v>1578063</v>
      </c>
      <c r="E52" s="7">
        <v>1197.7498169999999</v>
      </c>
      <c r="F52" s="7">
        <f t="shared" si="0"/>
        <v>0.44128619650472101</v>
      </c>
      <c r="I52" s="1"/>
      <c r="J52" s="1"/>
      <c r="K52" s="1"/>
    </row>
    <row r="53" spans="1:11" x14ac:dyDescent="0.2">
      <c r="A53" s="7" t="s">
        <v>69</v>
      </c>
      <c r="B53" s="7" t="s">
        <v>608</v>
      </c>
      <c r="C53" s="7" t="s">
        <v>35</v>
      </c>
      <c r="D53" s="7">
        <v>226723</v>
      </c>
      <c r="E53" s="7">
        <v>1122.5055729999999</v>
      </c>
      <c r="F53" s="7">
        <f t="shared" si="0"/>
        <v>0.41356400797055803</v>
      </c>
      <c r="I53" s="1"/>
      <c r="J53" s="1"/>
      <c r="K53" s="1"/>
    </row>
    <row r="54" spans="1:11" x14ac:dyDescent="0.2">
      <c r="A54" s="7" t="s">
        <v>117</v>
      </c>
      <c r="B54" s="7" t="s">
        <v>607</v>
      </c>
      <c r="C54" s="7" t="s">
        <v>111</v>
      </c>
      <c r="D54" s="7">
        <v>140738</v>
      </c>
      <c r="E54" s="7">
        <v>1117.248613</v>
      </c>
      <c r="F54" s="7">
        <f t="shared" si="0"/>
        <v>0.41162718957104627</v>
      </c>
      <c r="I54" s="1"/>
      <c r="J54" s="1"/>
      <c r="K54" s="1"/>
    </row>
    <row r="55" spans="1:11" x14ac:dyDescent="0.2">
      <c r="A55" s="7" t="s">
        <v>82</v>
      </c>
      <c r="B55" s="7" t="s">
        <v>83</v>
      </c>
      <c r="C55" s="7" t="s">
        <v>84</v>
      </c>
      <c r="D55" s="7">
        <v>457657</v>
      </c>
      <c r="E55" s="7">
        <v>665.20444950000001</v>
      </c>
      <c r="F55" s="7">
        <f t="shared" si="0"/>
        <v>0.24508084848062373</v>
      </c>
      <c r="I55" s="1"/>
      <c r="J55" s="1"/>
      <c r="K55" s="1"/>
    </row>
    <row r="56" spans="1:11" x14ac:dyDescent="0.2">
      <c r="A56" s="7" t="s">
        <v>297</v>
      </c>
      <c r="B56" s="7" t="s">
        <v>298</v>
      </c>
      <c r="C56" s="7" t="s">
        <v>111</v>
      </c>
      <c r="D56" s="7">
        <v>188054</v>
      </c>
      <c r="E56" s="7">
        <v>649.63254300000006</v>
      </c>
      <c r="F56" s="7">
        <f t="shared" si="0"/>
        <v>0.23934370096101604</v>
      </c>
      <c r="I56" s="1"/>
      <c r="J56" s="1"/>
      <c r="K56" s="1"/>
    </row>
    <row r="57" spans="1:11" x14ac:dyDescent="0.2">
      <c r="A57" s="7" t="s">
        <v>51</v>
      </c>
      <c r="B57" s="7" t="s">
        <v>52</v>
      </c>
      <c r="C57" s="7" t="s">
        <v>53</v>
      </c>
      <c r="D57" s="7">
        <v>167836</v>
      </c>
      <c r="E57" s="7">
        <v>547.22927800000002</v>
      </c>
      <c r="F57" s="7">
        <f t="shared" si="0"/>
        <v>0.20161533174723467</v>
      </c>
      <c r="I57" s="1"/>
      <c r="J57" s="1"/>
      <c r="K57" s="1"/>
    </row>
    <row r="58" spans="1:11" x14ac:dyDescent="0.2">
      <c r="A58" s="6" t="s">
        <v>128</v>
      </c>
      <c r="B58" s="7"/>
      <c r="C58" s="7"/>
      <c r="D58" s="7"/>
      <c r="E58" s="6">
        <f>SUM(E8:E57)</f>
        <v>259223.50406349998</v>
      </c>
      <c r="F58" s="6">
        <f>SUM(F8:F57)</f>
        <v>95.505549263471963</v>
      </c>
    </row>
    <row r="59" spans="1:11" x14ac:dyDescent="0.2">
      <c r="A59" s="7"/>
      <c r="B59" s="7"/>
      <c r="C59" s="7"/>
      <c r="D59" s="7"/>
      <c r="E59" s="7"/>
      <c r="F59" s="7"/>
    </row>
    <row r="60" spans="1:11" s="16" customFormat="1" x14ac:dyDescent="0.2">
      <c r="A60" s="17" t="s">
        <v>152</v>
      </c>
      <c r="B60" s="15"/>
      <c r="C60" s="15"/>
      <c r="D60" s="15"/>
      <c r="E60" s="17"/>
      <c r="F60" s="17"/>
    </row>
    <row r="61" spans="1:11" s="16" customFormat="1" x14ac:dyDescent="0.2">
      <c r="A61" s="15" t="s">
        <v>560</v>
      </c>
      <c r="B61" s="15" t="s">
        <v>625</v>
      </c>
      <c r="C61" s="15" t="s">
        <v>14</v>
      </c>
      <c r="D61" s="15">
        <v>60000</v>
      </c>
      <c r="E61" s="15">
        <v>3148.3231756999999</v>
      </c>
      <c r="F61" s="15">
        <v>1.1599346874058569</v>
      </c>
      <c r="G61" s="2"/>
      <c r="H61" s="2"/>
      <c r="I61" s="1"/>
      <c r="J61" s="1"/>
      <c r="K61" s="1"/>
    </row>
    <row r="62" spans="1:11" s="16" customFormat="1" x14ac:dyDescent="0.2">
      <c r="A62" s="17" t="s">
        <v>128</v>
      </c>
      <c r="B62" s="15"/>
      <c r="C62" s="15"/>
      <c r="D62" s="15"/>
      <c r="E62" s="17">
        <f>E61</f>
        <v>3148.3231756999999</v>
      </c>
      <c r="F62" s="17">
        <f>F61</f>
        <v>1.1599346874058569</v>
      </c>
      <c r="G62" s="23"/>
    </row>
    <row r="63" spans="1:11" x14ac:dyDescent="0.2">
      <c r="A63" s="7"/>
      <c r="B63" s="7"/>
      <c r="C63" s="7"/>
      <c r="D63" s="7"/>
      <c r="E63" s="7"/>
      <c r="F63" s="7"/>
    </row>
    <row r="64" spans="1:11" x14ac:dyDescent="0.2">
      <c r="A64" s="6" t="s">
        <v>128</v>
      </c>
      <c r="B64" s="7"/>
      <c r="C64" s="7"/>
      <c r="D64" s="7"/>
      <c r="E64" s="46">
        <f>E58+E62</f>
        <v>262371.82723919995</v>
      </c>
      <c r="F64" s="6">
        <f>F58+F62</f>
        <v>96.665483950877814</v>
      </c>
      <c r="G64" s="13"/>
      <c r="H64" s="13"/>
      <c r="I64" s="1"/>
      <c r="J64" s="1"/>
    </row>
    <row r="65" spans="1:10" x14ac:dyDescent="0.2">
      <c r="A65" s="7"/>
      <c r="B65" s="7"/>
      <c r="C65" s="7"/>
      <c r="D65" s="7"/>
      <c r="E65" s="45"/>
      <c r="F65" s="7"/>
    </row>
    <row r="66" spans="1:10" x14ac:dyDescent="0.2">
      <c r="A66" s="6" t="s">
        <v>133</v>
      </c>
      <c r="B66" s="7"/>
      <c r="C66" s="7"/>
      <c r="D66" s="7"/>
      <c r="E66" s="46">
        <v>9050.6252387999994</v>
      </c>
      <c r="F66" s="6">
        <f t="shared" ref="F66" si="1">E66/$E$68*100</f>
        <v>3.3345160491222057</v>
      </c>
      <c r="I66" s="1"/>
      <c r="J66" s="1"/>
    </row>
    <row r="67" spans="1:10" x14ac:dyDescent="0.2">
      <c r="A67" s="7"/>
      <c r="B67" s="7"/>
      <c r="C67" s="7"/>
      <c r="D67" s="7"/>
      <c r="E67" s="45"/>
      <c r="F67" s="7"/>
    </row>
    <row r="68" spans="1:10" x14ac:dyDescent="0.2">
      <c r="A68" s="8" t="s">
        <v>134</v>
      </c>
      <c r="B68" s="5"/>
      <c r="C68" s="5"/>
      <c r="D68" s="5"/>
      <c r="E68" s="47">
        <f>E64+E66</f>
        <v>271422.45247799996</v>
      </c>
      <c r="F68" s="8">
        <f>F64+F66</f>
        <v>100.00000000000001</v>
      </c>
      <c r="I68" s="1"/>
      <c r="J68" s="1"/>
    </row>
    <row r="70" spans="1:10" x14ac:dyDescent="0.2">
      <c r="A70" s="9" t="s">
        <v>135</v>
      </c>
    </row>
    <row r="71" spans="1:10" x14ac:dyDescent="0.2">
      <c r="A71" s="9" t="s">
        <v>136</v>
      </c>
    </row>
    <row r="72" spans="1:10" x14ac:dyDescent="0.2">
      <c r="A72" s="9" t="s">
        <v>137</v>
      </c>
    </row>
    <row r="73" spans="1:10" x14ac:dyDescent="0.2">
      <c r="A73" s="1" t="s">
        <v>597</v>
      </c>
      <c r="B73" s="10">
        <v>18.3278</v>
      </c>
    </row>
    <row r="74" spans="1:10" x14ac:dyDescent="0.2">
      <c r="A74" s="1" t="s">
        <v>594</v>
      </c>
      <c r="B74" s="10">
        <v>74.763900000000007</v>
      </c>
    </row>
    <row r="75" spans="1:10" x14ac:dyDescent="0.2">
      <c r="A75" s="1" t="s">
        <v>596</v>
      </c>
      <c r="B75" s="10">
        <v>77.339600000000004</v>
      </c>
    </row>
    <row r="76" spans="1:10" x14ac:dyDescent="0.2">
      <c r="A76" s="1" t="s">
        <v>595</v>
      </c>
      <c r="B76" s="10">
        <v>17.581700000000001</v>
      </c>
    </row>
    <row r="78" spans="1:10" x14ac:dyDescent="0.2">
      <c r="A78" s="9" t="s">
        <v>138</v>
      </c>
    </row>
    <row r="79" spans="1:10" x14ac:dyDescent="0.2">
      <c r="A79" s="1" t="s">
        <v>596</v>
      </c>
      <c r="B79" s="10">
        <v>79.935000000000002</v>
      </c>
    </row>
    <row r="80" spans="1:10" x14ac:dyDescent="0.2">
      <c r="A80" s="1" t="s">
        <v>594</v>
      </c>
      <c r="B80" s="10">
        <v>76.954099999999997</v>
      </c>
    </row>
    <row r="81" spans="1:5" x14ac:dyDescent="0.2">
      <c r="A81" s="1" t="s">
        <v>597</v>
      </c>
      <c r="B81" s="10">
        <v>16.975000000000001</v>
      </c>
    </row>
    <row r="82" spans="1:5" x14ac:dyDescent="0.2">
      <c r="A82" s="1" t="s">
        <v>595</v>
      </c>
      <c r="B82" s="10">
        <v>16.130800000000001</v>
      </c>
    </row>
    <row r="84" spans="1:5" x14ac:dyDescent="0.2">
      <c r="A84" s="9" t="s">
        <v>139</v>
      </c>
      <c r="B84" s="11"/>
    </row>
    <row r="85" spans="1:5" x14ac:dyDescent="0.2">
      <c r="A85" s="9"/>
      <c r="B85" s="11"/>
    </row>
    <row r="86" spans="1:5" x14ac:dyDescent="0.2">
      <c r="A86" s="28" t="s">
        <v>602</v>
      </c>
      <c r="B86" s="29"/>
      <c r="C86" s="69" t="s">
        <v>603</v>
      </c>
      <c r="D86" s="70"/>
    </row>
    <row r="87" spans="1:5" x14ac:dyDescent="0.2">
      <c r="A87" s="71"/>
      <c r="B87" s="72"/>
      <c r="C87" s="30" t="s">
        <v>604</v>
      </c>
      <c r="D87" s="30" t="s">
        <v>605</v>
      </c>
    </row>
    <row r="88" spans="1:5" x14ac:dyDescent="0.2">
      <c r="A88" s="26" t="s">
        <v>595</v>
      </c>
      <c r="B88" s="31"/>
      <c r="C88" s="27">
        <v>2</v>
      </c>
      <c r="D88" s="27">
        <v>2</v>
      </c>
      <c r="E88" s="2"/>
    </row>
    <row r="89" spans="1:5" x14ac:dyDescent="0.2">
      <c r="A89" s="26" t="s">
        <v>597</v>
      </c>
      <c r="B89" s="31"/>
      <c r="C89" s="27">
        <v>2</v>
      </c>
      <c r="D89" s="27">
        <v>2</v>
      </c>
      <c r="E89" s="2"/>
    </row>
    <row r="90" spans="1:5" x14ac:dyDescent="0.2">
      <c r="A90" s="39"/>
      <c r="B90" s="39"/>
      <c r="C90" s="40"/>
      <c r="D90" s="40"/>
    </row>
    <row r="91" spans="1:5" x14ac:dyDescent="0.2">
      <c r="A91" s="9" t="s">
        <v>141</v>
      </c>
      <c r="B91" s="12">
        <v>0.16883670475481952</v>
      </c>
      <c r="C91" s="2"/>
    </row>
  </sheetData>
  <mergeCells count="3">
    <mergeCell ref="A1:E1"/>
    <mergeCell ref="C86:D86"/>
    <mergeCell ref="A87:B8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9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40" style="1" bestFit="1" customWidth="1"/>
    <col min="3" max="3" width="11.7109375" style="1" bestFit="1" customWidth="1"/>
    <col min="4" max="4" width="23" style="1" bestFit="1" customWidth="1"/>
    <col min="5" max="5" width="14.140625" style="1" bestFit="1" customWidth="1"/>
    <col min="6" max="16384" width="9.140625" style="2"/>
  </cols>
  <sheetData>
    <row r="1" spans="1:11" x14ac:dyDescent="0.2">
      <c r="A1" s="68" t="s">
        <v>268</v>
      </c>
      <c r="B1" s="68"/>
      <c r="C1" s="68"/>
      <c r="D1" s="68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6" t="s">
        <v>263</v>
      </c>
      <c r="B5" s="7"/>
      <c r="C5" s="7"/>
      <c r="D5" s="7"/>
      <c r="E5" s="7"/>
    </row>
    <row r="6" spans="1:11" x14ac:dyDescent="0.2">
      <c r="A6" s="7" t="s">
        <v>538</v>
      </c>
      <c r="B6" s="7" t="s">
        <v>539</v>
      </c>
      <c r="C6" s="7">
        <v>7074927.5360000003</v>
      </c>
      <c r="D6" s="7">
        <v>2298.2619104</v>
      </c>
      <c r="E6" s="7">
        <v>80.227058473622904</v>
      </c>
      <c r="I6" s="1"/>
      <c r="J6" s="1"/>
      <c r="K6" s="1"/>
    </row>
    <row r="7" spans="1:11" x14ac:dyDescent="0.2">
      <c r="A7" s="7" t="s">
        <v>540</v>
      </c>
      <c r="B7" s="7" t="s">
        <v>541</v>
      </c>
      <c r="C7" s="7">
        <v>93239.502999999997</v>
      </c>
      <c r="D7" s="7">
        <v>422.72823309999995</v>
      </c>
      <c r="E7" s="7">
        <v>14.756474239031533</v>
      </c>
      <c r="I7" s="1"/>
      <c r="J7" s="1"/>
      <c r="K7" s="1"/>
    </row>
    <row r="8" spans="1:11" x14ac:dyDescent="0.2">
      <c r="A8" s="7" t="s">
        <v>542</v>
      </c>
      <c r="B8" s="7" t="s">
        <v>543</v>
      </c>
      <c r="C8" s="7">
        <v>53137.129000000001</v>
      </c>
      <c r="D8" s="7">
        <v>141.28381489999998</v>
      </c>
      <c r="E8" s="7">
        <v>4.9318943276513068</v>
      </c>
      <c r="I8" s="1"/>
      <c r="J8" s="1"/>
      <c r="K8" s="1"/>
    </row>
    <row r="9" spans="1:11" x14ac:dyDescent="0.2">
      <c r="A9" s="6" t="s">
        <v>128</v>
      </c>
      <c r="B9" s="7"/>
      <c r="C9" s="7"/>
      <c r="D9" s="6">
        <f>SUM(D6:D8)</f>
        <v>2862.2739584000001</v>
      </c>
      <c r="E9" s="6">
        <f>SUM(E6:E8)</f>
        <v>99.915427040305744</v>
      </c>
    </row>
    <row r="10" spans="1:11" x14ac:dyDescent="0.2">
      <c r="A10" s="7"/>
      <c r="B10" s="7"/>
      <c r="C10" s="7"/>
      <c r="D10" s="7"/>
      <c r="E10" s="7"/>
    </row>
    <row r="11" spans="1:11" x14ac:dyDescent="0.2">
      <c r="A11" s="6" t="s">
        <v>128</v>
      </c>
      <c r="B11" s="7"/>
      <c r="C11" s="7"/>
      <c r="D11" s="46">
        <f>D9</f>
        <v>2862.2739584000001</v>
      </c>
      <c r="E11" s="6">
        <f>E9</f>
        <v>99.915427040305744</v>
      </c>
    </row>
    <row r="12" spans="1:11" x14ac:dyDescent="0.2">
      <c r="A12" s="7"/>
      <c r="B12" s="7"/>
      <c r="C12" s="7"/>
      <c r="D12" s="45"/>
      <c r="E12" s="7"/>
    </row>
    <row r="13" spans="1:11" x14ac:dyDescent="0.2">
      <c r="A13" s="6" t="s">
        <v>133</v>
      </c>
      <c r="B13" s="7"/>
      <c r="C13" s="7"/>
      <c r="D13" s="46">
        <v>2.4227588</v>
      </c>
      <c r="E13" s="6">
        <v>8.4572959694247926E-2</v>
      </c>
    </row>
    <row r="14" spans="1:11" x14ac:dyDescent="0.2">
      <c r="A14" s="7"/>
      <c r="B14" s="7"/>
      <c r="C14" s="7"/>
      <c r="D14" s="45"/>
      <c r="E14" s="7"/>
    </row>
    <row r="15" spans="1:11" x14ac:dyDescent="0.2">
      <c r="A15" s="8" t="s">
        <v>134</v>
      </c>
      <c r="B15" s="5"/>
      <c r="C15" s="5"/>
      <c r="D15" s="47">
        <f>D11+D13</f>
        <v>2864.6967172</v>
      </c>
      <c r="E15" s="8">
        <f>E11+E13</f>
        <v>99.999999999999986</v>
      </c>
    </row>
    <row r="17" spans="1:2" x14ac:dyDescent="0.2">
      <c r="A17" s="9" t="s">
        <v>135</v>
      </c>
    </row>
    <row r="18" spans="1:2" x14ac:dyDescent="0.2">
      <c r="A18" s="9" t="s">
        <v>136</v>
      </c>
    </row>
    <row r="19" spans="1:2" x14ac:dyDescent="0.2">
      <c r="A19" s="9" t="s">
        <v>137</v>
      </c>
    </row>
    <row r="20" spans="1:2" x14ac:dyDescent="0.2">
      <c r="A20" s="1" t="s">
        <v>598</v>
      </c>
      <c r="B20" s="10">
        <v>14.5176</v>
      </c>
    </row>
    <row r="21" spans="1:2" x14ac:dyDescent="0.2">
      <c r="A21" s="1" t="s">
        <v>599</v>
      </c>
      <c r="B21" s="10">
        <v>34.945099999999996</v>
      </c>
    </row>
    <row r="22" spans="1:2" x14ac:dyDescent="0.2">
      <c r="A22" s="1" t="s">
        <v>600</v>
      </c>
      <c r="B22" s="10">
        <v>14.792400000000001</v>
      </c>
    </row>
    <row r="23" spans="1:2" x14ac:dyDescent="0.2">
      <c r="A23" s="1" t="s">
        <v>601</v>
      </c>
      <c r="B23" s="10">
        <v>34.259599999999999</v>
      </c>
    </row>
    <row r="25" spans="1:2" x14ac:dyDescent="0.2">
      <c r="A25" s="9" t="s">
        <v>138</v>
      </c>
    </row>
    <row r="26" spans="1:2" x14ac:dyDescent="0.2">
      <c r="A26" s="1" t="s">
        <v>601</v>
      </c>
      <c r="B26" s="10">
        <v>35.1417</v>
      </c>
    </row>
    <row r="27" spans="1:2" x14ac:dyDescent="0.2">
      <c r="A27" s="1" t="s">
        <v>600</v>
      </c>
      <c r="B27" s="10">
        <v>14.6508</v>
      </c>
    </row>
    <row r="28" spans="1:2" x14ac:dyDescent="0.2">
      <c r="A28" s="1" t="s">
        <v>599</v>
      </c>
      <c r="B28" s="10">
        <v>35.918599999999998</v>
      </c>
    </row>
    <row r="29" spans="1:2" x14ac:dyDescent="0.2">
      <c r="A29" s="1" t="s">
        <v>598</v>
      </c>
      <c r="B29" s="10">
        <v>14.339700000000001</v>
      </c>
    </row>
    <row r="31" spans="1:2" x14ac:dyDescent="0.2">
      <c r="A31" s="9" t="s">
        <v>139</v>
      </c>
      <c r="B31" s="11"/>
    </row>
    <row r="32" spans="1:2" x14ac:dyDescent="0.2">
      <c r="A32" s="9"/>
      <c r="B32" s="11"/>
    </row>
    <row r="33" spans="1:4" x14ac:dyDescent="0.2">
      <c r="A33" s="28" t="s">
        <v>602</v>
      </c>
      <c r="B33" s="29"/>
      <c r="C33" s="69" t="s">
        <v>603</v>
      </c>
      <c r="D33" s="70"/>
    </row>
    <row r="34" spans="1:4" x14ac:dyDescent="0.2">
      <c r="A34" s="71"/>
      <c r="B34" s="72"/>
      <c r="C34" s="30" t="s">
        <v>604</v>
      </c>
      <c r="D34" s="30" t="s">
        <v>605</v>
      </c>
    </row>
    <row r="35" spans="1:4" x14ac:dyDescent="0.2">
      <c r="A35" s="26" t="s">
        <v>595</v>
      </c>
      <c r="B35" s="31"/>
      <c r="C35" s="27">
        <v>0.39724576100000003</v>
      </c>
      <c r="D35" s="27">
        <v>0.36804068400000001</v>
      </c>
    </row>
    <row r="36" spans="1:4" x14ac:dyDescent="0.2">
      <c r="A36" s="26" t="s">
        <v>597</v>
      </c>
      <c r="B36" s="31"/>
      <c r="C36" s="27">
        <v>0.39724576100000003</v>
      </c>
      <c r="D36" s="27">
        <v>0.36804068400000001</v>
      </c>
    </row>
    <row r="37" spans="1:4" x14ac:dyDescent="0.2">
      <c r="A37" s="9"/>
      <c r="B37" s="11"/>
    </row>
    <row r="38" spans="1:4" x14ac:dyDescent="0.2">
      <c r="A38" s="9"/>
      <c r="B38" s="11"/>
    </row>
    <row r="39" spans="1:4" x14ac:dyDescent="0.2">
      <c r="A39" s="9" t="s">
        <v>141</v>
      </c>
      <c r="B39" s="12">
        <v>7.3478163874812999E-2</v>
      </c>
      <c r="C39" s="2"/>
      <c r="D39" s="38"/>
    </row>
  </sheetData>
  <mergeCells count="3">
    <mergeCell ref="A1:D1"/>
    <mergeCell ref="C33:D33"/>
    <mergeCell ref="A34:B3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9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43.140625" style="1" bestFit="1" customWidth="1"/>
    <col min="3" max="3" width="11.7109375" style="1" bestFit="1" customWidth="1"/>
    <col min="4" max="4" width="19.140625" style="1" customWidth="1"/>
    <col min="5" max="5" width="14.140625" style="1" bestFit="1" customWidth="1"/>
    <col min="6" max="16384" width="9.140625" style="2"/>
  </cols>
  <sheetData>
    <row r="1" spans="1:11" x14ac:dyDescent="0.2">
      <c r="A1" s="68" t="s">
        <v>267</v>
      </c>
      <c r="B1" s="68"/>
      <c r="C1" s="68"/>
      <c r="D1" s="68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6" t="s">
        <v>263</v>
      </c>
      <c r="B5" s="7"/>
      <c r="C5" s="7"/>
      <c r="D5" s="7"/>
      <c r="E5" s="7"/>
    </row>
    <row r="6" spans="1:11" x14ac:dyDescent="0.2">
      <c r="A6" s="15" t="s">
        <v>544</v>
      </c>
      <c r="B6" s="15" t="s">
        <v>545</v>
      </c>
      <c r="C6" s="18">
        <v>511308.136</v>
      </c>
      <c r="D6" s="15">
        <v>327.10528949999997</v>
      </c>
      <c r="E6" s="15">
        <v>50.197624876386449</v>
      </c>
      <c r="I6" s="13"/>
      <c r="J6" s="13"/>
      <c r="K6" s="13"/>
    </row>
    <row r="7" spans="1:11" x14ac:dyDescent="0.2">
      <c r="A7" s="15" t="s">
        <v>546</v>
      </c>
      <c r="B7" s="15" t="s">
        <v>547</v>
      </c>
      <c r="C7" s="18">
        <v>307961.31099999999</v>
      </c>
      <c r="D7" s="15">
        <v>196.49040300000001</v>
      </c>
      <c r="E7" s="15">
        <v>30.153445566963232</v>
      </c>
      <c r="I7" s="13"/>
      <c r="J7" s="13"/>
      <c r="K7" s="13"/>
    </row>
    <row r="8" spans="1:11" x14ac:dyDescent="0.2">
      <c r="A8" s="15" t="s">
        <v>540</v>
      </c>
      <c r="B8" s="15" t="s">
        <v>541</v>
      </c>
      <c r="C8" s="18">
        <v>14094.069</v>
      </c>
      <c r="D8" s="15">
        <v>63.899534999999993</v>
      </c>
      <c r="E8" s="15">
        <v>9.806031851727445</v>
      </c>
      <c r="I8" s="13"/>
      <c r="J8" s="13"/>
      <c r="K8" s="13"/>
    </row>
    <row r="9" spans="1:11" x14ac:dyDescent="0.2">
      <c r="A9" s="15" t="s">
        <v>542</v>
      </c>
      <c r="B9" s="15" t="s">
        <v>543</v>
      </c>
      <c r="C9" s="18">
        <v>23998.232</v>
      </c>
      <c r="D9" s="15">
        <v>63.807771099999997</v>
      </c>
      <c r="E9" s="15">
        <v>9.7919497504063848</v>
      </c>
      <c r="I9" s="13"/>
      <c r="J9" s="13"/>
      <c r="K9" s="13"/>
    </row>
    <row r="10" spans="1:11" x14ac:dyDescent="0.2">
      <c r="A10" s="6" t="s">
        <v>128</v>
      </c>
      <c r="B10" s="7"/>
      <c r="C10" s="7"/>
      <c r="D10" s="6">
        <f>SUM(D6:D9)</f>
        <v>651.30299860000002</v>
      </c>
      <c r="E10" s="6">
        <f>SUM(E6:E9)</f>
        <v>99.949052045483512</v>
      </c>
    </row>
    <row r="11" spans="1:11" x14ac:dyDescent="0.2">
      <c r="A11" s="7"/>
      <c r="B11" s="7"/>
      <c r="C11" s="7"/>
      <c r="D11" s="7"/>
      <c r="E11" s="7"/>
    </row>
    <row r="12" spans="1:11" x14ac:dyDescent="0.2">
      <c r="A12" s="6" t="s">
        <v>128</v>
      </c>
      <c r="B12" s="7"/>
      <c r="C12" s="7"/>
      <c r="D12" s="6">
        <f>D10</f>
        <v>651.30299860000002</v>
      </c>
      <c r="E12" s="6">
        <f>E10</f>
        <v>99.949052045483512</v>
      </c>
    </row>
    <row r="13" spans="1:11" x14ac:dyDescent="0.2">
      <c r="A13" s="7"/>
      <c r="B13" s="7"/>
      <c r="C13" s="7"/>
      <c r="D13" s="7"/>
      <c r="E13" s="7"/>
    </row>
    <row r="14" spans="1:11" x14ac:dyDescent="0.2">
      <c r="A14" s="6" t="s">
        <v>133</v>
      </c>
      <c r="B14" s="7"/>
      <c r="C14" s="7"/>
      <c r="D14" s="6">
        <v>0.33199470000000003</v>
      </c>
      <c r="E14" s="6">
        <v>5.0947954516487447E-2</v>
      </c>
    </row>
    <row r="15" spans="1:11" x14ac:dyDescent="0.2">
      <c r="A15" s="7"/>
      <c r="B15" s="7"/>
      <c r="C15" s="7"/>
      <c r="D15" s="7"/>
      <c r="E15" s="7"/>
    </row>
    <row r="16" spans="1:11" x14ac:dyDescent="0.2">
      <c r="A16" s="8" t="s">
        <v>134</v>
      </c>
      <c r="B16" s="5"/>
      <c r="C16" s="5"/>
      <c r="D16" s="8">
        <f>D12+D14</f>
        <v>651.63499330000002</v>
      </c>
      <c r="E16" s="8">
        <f>E12+E14</f>
        <v>100</v>
      </c>
    </row>
    <row r="18" spans="1:2" x14ac:dyDescent="0.2">
      <c r="A18" s="9" t="s">
        <v>135</v>
      </c>
    </row>
    <row r="19" spans="1:2" x14ac:dyDescent="0.2">
      <c r="A19" s="9" t="s">
        <v>136</v>
      </c>
    </row>
    <row r="20" spans="1:2" x14ac:dyDescent="0.2">
      <c r="A20" s="9" t="s">
        <v>137</v>
      </c>
    </row>
    <row r="21" spans="1:2" x14ac:dyDescent="0.2">
      <c r="A21" s="1" t="s">
        <v>601</v>
      </c>
      <c r="B21" s="10">
        <v>33.089399999999998</v>
      </c>
    </row>
    <row r="22" spans="1:2" x14ac:dyDescent="0.2">
      <c r="A22" s="1" t="s">
        <v>600</v>
      </c>
      <c r="B22" s="10">
        <v>14.3398</v>
      </c>
    </row>
    <row r="23" spans="1:2" x14ac:dyDescent="0.2">
      <c r="A23" s="1" t="s">
        <v>599</v>
      </c>
      <c r="B23" s="10">
        <v>34.116500000000002</v>
      </c>
    </row>
    <row r="24" spans="1:2" x14ac:dyDescent="0.2">
      <c r="A24" s="1" t="s">
        <v>598</v>
      </c>
      <c r="B24" s="10">
        <v>13.931100000000001</v>
      </c>
    </row>
    <row r="26" spans="1:2" x14ac:dyDescent="0.2">
      <c r="A26" s="9" t="s">
        <v>138</v>
      </c>
    </row>
    <row r="27" spans="1:2" x14ac:dyDescent="0.2">
      <c r="A27" s="1" t="s">
        <v>598</v>
      </c>
      <c r="B27" s="10">
        <v>13.682</v>
      </c>
    </row>
    <row r="28" spans="1:2" x14ac:dyDescent="0.2">
      <c r="A28" s="1" t="s">
        <v>599</v>
      </c>
      <c r="B28" s="10">
        <v>35.005299999999998</v>
      </c>
    </row>
    <row r="29" spans="1:2" x14ac:dyDescent="0.2">
      <c r="A29" s="1" t="s">
        <v>600</v>
      </c>
      <c r="B29" s="10">
        <v>14.1442</v>
      </c>
    </row>
    <row r="30" spans="1:2" x14ac:dyDescent="0.2">
      <c r="A30" s="1" t="s">
        <v>601</v>
      </c>
      <c r="B30" s="10">
        <v>33.8078</v>
      </c>
    </row>
    <row r="32" spans="1:2" x14ac:dyDescent="0.2">
      <c r="A32" s="9" t="s">
        <v>139</v>
      </c>
      <c r="B32" s="11"/>
    </row>
    <row r="33" spans="1:4" x14ac:dyDescent="0.2">
      <c r="A33" s="9"/>
      <c r="B33" s="11"/>
    </row>
    <row r="34" spans="1:4" x14ac:dyDescent="0.2">
      <c r="A34" s="28" t="s">
        <v>602</v>
      </c>
      <c r="B34" s="29"/>
      <c r="C34" s="69" t="s">
        <v>603</v>
      </c>
      <c r="D34" s="70"/>
    </row>
    <row r="35" spans="1:4" x14ac:dyDescent="0.2">
      <c r="A35" s="71"/>
      <c r="B35" s="72"/>
      <c r="C35" s="30" t="s">
        <v>604</v>
      </c>
      <c r="D35" s="30" t="s">
        <v>605</v>
      </c>
    </row>
    <row r="36" spans="1:4" x14ac:dyDescent="0.2">
      <c r="A36" s="26" t="s">
        <v>595</v>
      </c>
      <c r="B36" s="31"/>
      <c r="C36" s="27">
        <v>0.39724576100000003</v>
      </c>
      <c r="D36" s="27">
        <v>0.36804068400000001</v>
      </c>
    </row>
    <row r="37" spans="1:4" x14ac:dyDescent="0.2">
      <c r="A37" s="26" t="s">
        <v>597</v>
      </c>
      <c r="B37" s="31"/>
      <c r="C37" s="27">
        <v>0.39724576100000003</v>
      </c>
      <c r="D37" s="27">
        <v>0.36804068400000001</v>
      </c>
    </row>
    <row r="38" spans="1:4" x14ac:dyDescent="0.2">
      <c r="A38" s="39"/>
      <c r="B38" s="39"/>
      <c r="C38" s="40"/>
      <c r="D38" s="40"/>
    </row>
    <row r="39" spans="1:4" x14ac:dyDescent="0.2">
      <c r="A39" s="9" t="s">
        <v>141</v>
      </c>
      <c r="B39" s="12">
        <v>8.4506472019245174E-2</v>
      </c>
      <c r="C39" s="2"/>
      <c r="D39" s="38"/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9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11" x14ac:dyDescent="0.2">
      <c r="A1" s="68" t="s">
        <v>266</v>
      </c>
      <c r="B1" s="68"/>
      <c r="C1" s="68"/>
      <c r="D1" s="68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6" t="s">
        <v>263</v>
      </c>
      <c r="B5" s="7"/>
      <c r="C5" s="7"/>
      <c r="D5" s="7"/>
      <c r="E5" s="7"/>
    </row>
    <row r="6" spans="1:11" x14ac:dyDescent="0.2">
      <c r="A6" s="15" t="s">
        <v>544</v>
      </c>
      <c r="B6" s="15" t="s">
        <v>545</v>
      </c>
      <c r="C6" s="7">
        <v>777478.58499999996</v>
      </c>
      <c r="D6" s="7">
        <v>497.38570490000001</v>
      </c>
      <c r="E6" s="7">
        <v>35.191820577756914</v>
      </c>
      <c r="I6" s="1"/>
      <c r="J6" s="1"/>
      <c r="K6" s="1"/>
    </row>
    <row r="7" spans="1:11" x14ac:dyDescent="0.2">
      <c r="A7" s="15" t="s">
        <v>546</v>
      </c>
      <c r="B7" s="15" t="s">
        <v>547</v>
      </c>
      <c r="C7" s="7">
        <v>669011.95499999996</v>
      </c>
      <c r="D7" s="7">
        <v>426.85371170000002</v>
      </c>
      <c r="E7" s="7">
        <v>30.201429367810483</v>
      </c>
      <c r="I7" s="1"/>
      <c r="J7" s="1"/>
      <c r="K7" s="1"/>
    </row>
    <row r="8" spans="1:11" x14ac:dyDescent="0.2">
      <c r="A8" s="15" t="s">
        <v>540</v>
      </c>
      <c r="B8" s="15" t="s">
        <v>541</v>
      </c>
      <c r="C8" s="7">
        <v>60894.972000000002</v>
      </c>
      <c r="D8" s="7">
        <v>276.08495419999997</v>
      </c>
      <c r="E8" s="7">
        <v>19.533999623849336</v>
      </c>
      <c r="I8" s="1"/>
      <c r="J8" s="1"/>
      <c r="K8" s="1"/>
    </row>
    <row r="9" spans="1:11" x14ac:dyDescent="0.2">
      <c r="A9" s="15" t="s">
        <v>548</v>
      </c>
      <c r="B9" s="15" t="s">
        <v>549</v>
      </c>
      <c r="C9" s="7">
        <v>13774.555</v>
      </c>
      <c r="D9" s="7">
        <v>139.519024</v>
      </c>
      <c r="E9" s="7">
        <v>9.8714707950420646</v>
      </c>
      <c r="I9" s="1"/>
      <c r="J9" s="1"/>
      <c r="K9" s="1"/>
    </row>
    <row r="10" spans="1:11" x14ac:dyDescent="0.2">
      <c r="A10" s="15" t="s">
        <v>542</v>
      </c>
      <c r="B10" s="15" t="s">
        <v>543</v>
      </c>
      <c r="C10" s="7">
        <v>25879.962</v>
      </c>
      <c r="D10" s="7">
        <v>68.811014599999993</v>
      </c>
      <c r="E10" s="7">
        <v>4.8686258083421876</v>
      </c>
      <c r="I10" s="1"/>
      <c r="J10" s="1"/>
      <c r="K10" s="1"/>
    </row>
    <row r="11" spans="1:11" x14ac:dyDescent="0.2">
      <c r="A11" s="6" t="s">
        <v>128</v>
      </c>
      <c r="B11" s="7"/>
      <c r="C11" s="7"/>
      <c r="D11" s="6">
        <f>SUM(D6:D10)</f>
        <v>1408.6544093999998</v>
      </c>
      <c r="E11" s="6">
        <f>SUM(E6:E10)</f>
        <v>99.66734617280099</v>
      </c>
    </row>
    <row r="12" spans="1:11" x14ac:dyDescent="0.2">
      <c r="A12" s="7"/>
      <c r="B12" s="7"/>
      <c r="C12" s="7"/>
      <c r="D12" s="7"/>
      <c r="E12" s="7"/>
    </row>
    <row r="13" spans="1:11" x14ac:dyDescent="0.2">
      <c r="A13" s="6" t="s">
        <v>128</v>
      </c>
      <c r="B13" s="7"/>
      <c r="C13" s="7"/>
      <c r="D13" s="6">
        <f>D11</f>
        <v>1408.6544093999998</v>
      </c>
      <c r="E13" s="6">
        <f>E11</f>
        <v>99.66734617280099</v>
      </c>
    </row>
    <row r="14" spans="1:11" x14ac:dyDescent="0.2">
      <c r="A14" s="7"/>
      <c r="B14" s="7"/>
      <c r="C14" s="7"/>
      <c r="D14" s="7"/>
      <c r="E14" s="7"/>
    </row>
    <row r="15" spans="1:11" x14ac:dyDescent="0.2">
      <c r="A15" s="6" t="s">
        <v>133</v>
      </c>
      <c r="B15" s="7"/>
      <c r="C15" s="7"/>
      <c r="D15" s="6">
        <v>4.7015828000000006</v>
      </c>
      <c r="E15" s="6">
        <v>0.33265382719902131</v>
      </c>
    </row>
    <row r="16" spans="1:11" x14ac:dyDescent="0.2">
      <c r="A16" s="7"/>
      <c r="B16" s="7"/>
      <c r="C16" s="7"/>
      <c r="D16" s="7"/>
      <c r="E16" s="7"/>
    </row>
    <row r="17" spans="1:5" x14ac:dyDescent="0.2">
      <c r="A17" s="8" t="s">
        <v>134</v>
      </c>
      <c r="B17" s="5"/>
      <c r="C17" s="5"/>
      <c r="D17" s="8">
        <f>D13+D15</f>
        <v>1413.3559921999999</v>
      </c>
      <c r="E17" s="8">
        <f>E13+E15</f>
        <v>100.00000000000001</v>
      </c>
    </row>
    <row r="19" spans="1:5" x14ac:dyDescent="0.2">
      <c r="A19" s="9" t="s">
        <v>135</v>
      </c>
    </row>
    <row r="20" spans="1:5" x14ac:dyDescent="0.2">
      <c r="A20" s="9" t="s">
        <v>136</v>
      </c>
    </row>
    <row r="21" spans="1:5" x14ac:dyDescent="0.2">
      <c r="A21" s="9" t="s">
        <v>137</v>
      </c>
    </row>
    <row r="22" spans="1:5" x14ac:dyDescent="0.2">
      <c r="A22" s="1" t="s">
        <v>601</v>
      </c>
      <c r="B22" s="10">
        <v>44.4101</v>
      </c>
    </row>
    <row r="23" spans="1:5" x14ac:dyDescent="0.2">
      <c r="A23" s="1" t="s">
        <v>600</v>
      </c>
      <c r="B23" s="10">
        <v>16.754100000000001</v>
      </c>
    </row>
    <row r="24" spans="1:5" x14ac:dyDescent="0.2">
      <c r="A24" s="1" t="s">
        <v>599</v>
      </c>
      <c r="B24" s="10">
        <v>45.825099999999999</v>
      </c>
    </row>
    <row r="25" spans="1:5" x14ac:dyDescent="0.2">
      <c r="A25" s="1" t="s">
        <v>598</v>
      </c>
      <c r="B25" s="10">
        <v>16.3689</v>
      </c>
    </row>
    <row r="27" spans="1:5" x14ac:dyDescent="0.2">
      <c r="A27" s="9" t="s">
        <v>138</v>
      </c>
    </row>
    <row r="28" spans="1:5" x14ac:dyDescent="0.2">
      <c r="A28" s="1" t="s">
        <v>601</v>
      </c>
      <c r="B28" s="10">
        <v>45.442</v>
      </c>
    </row>
    <row r="29" spans="1:5" x14ac:dyDescent="0.2">
      <c r="A29" s="1" t="s">
        <v>600</v>
      </c>
      <c r="B29" s="10">
        <v>15.837199999999999</v>
      </c>
    </row>
    <row r="30" spans="1:5" x14ac:dyDescent="0.2">
      <c r="A30" s="1" t="s">
        <v>599</v>
      </c>
      <c r="B30" s="10">
        <v>47.084000000000003</v>
      </c>
    </row>
    <row r="31" spans="1:5" x14ac:dyDescent="0.2">
      <c r="A31" s="1" t="s">
        <v>598</v>
      </c>
      <c r="B31" s="10">
        <v>15.396800000000001</v>
      </c>
    </row>
    <row r="33" spans="1:4" x14ac:dyDescent="0.2">
      <c r="A33" s="9" t="s">
        <v>139</v>
      </c>
      <c r="B33" s="11"/>
    </row>
    <row r="34" spans="1:4" x14ac:dyDescent="0.2">
      <c r="A34" s="28" t="s">
        <v>602</v>
      </c>
      <c r="B34" s="29"/>
      <c r="C34" s="69" t="s">
        <v>603</v>
      </c>
      <c r="D34" s="70"/>
    </row>
    <row r="35" spans="1:4" x14ac:dyDescent="0.2">
      <c r="A35" s="71"/>
      <c r="B35" s="72"/>
      <c r="C35" s="30" t="s">
        <v>604</v>
      </c>
      <c r="D35" s="30" t="s">
        <v>605</v>
      </c>
    </row>
    <row r="36" spans="1:4" x14ac:dyDescent="0.2">
      <c r="A36" s="26" t="s">
        <v>595</v>
      </c>
      <c r="B36" s="31"/>
      <c r="C36" s="27">
        <v>0.97505777700000007</v>
      </c>
      <c r="D36" s="27">
        <v>0.90337258800000009</v>
      </c>
    </row>
    <row r="37" spans="1:4" x14ac:dyDescent="0.2">
      <c r="A37" s="26" t="s">
        <v>597</v>
      </c>
      <c r="B37" s="31"/>
      <c r="C37" s="27">
        <v>0.97505777700000007</v>
      </c>
      <c r="D37" s="27">
        <v>0.90337258800000009</v>
      </c>
    </row>
    <row r="38" spans="1:4" x14ac:dyDescent="0.2">
      <c r="A38" s="9"/>
      <c r="B38" s="11"/>
    </row>
    <row r="39" spans="1:4" x14ac:dyDescent="0.2">
      <c r="A39" s="9" t="s">
        <v>141</v>
      </c>
      <c r="B39" s="12">
        <v>0.14948391770336275</v>
      </c>
      <c r="C39" s="2"/>
      <c r="D39" s="38"/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9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11" x14ac:dyDescent="0.2">
      <c r="A1" s="68" t="s">
        <v>265</v>
      </c>
      <c r="B1" s="68"/>
      <c r="C1" s="68"/>
      <c r="D1" s="68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6" t="s">
        <v>263</v>
      </c>
      <c r="B5" s="7"/>
      <c r="C5" s="7"/>
      <c r="D5" s="7"/>
      <c r="E5" s="7"/>
    </row>
    <row r="6" spans="1:11" x14ac:dyDescent="0.2">
      <c r="A6" s="15" t="s">
        <v>540</v>
      </c>
      <c r="B6" s="15" t="s">
        <v>541</v>
      </c>
      <c r="C6" s="7">
        <v>56890.463000000003</v>
      </c>
      <c r="D6" s="7">
        <v>257.92935540000002</v>
      </c>
      <c r="E6" s="7">
        <v>34.492188738575706</v>
      </c>
      <c r="I6" s="1"/>
      <c r="J6" s="1"/>
      <c r="K6" s="1"/>
    </row>
    <row r="7" spans="1:11" x14ac:dyDescent="0.2">
      <c r="A7" s="15" t="s">
        <v>544</v>
      </c>
      <c r="B7" s="15" t="s">
        <v>545</v>
      </c>
      <c r="C7" s="7">
        <v>296622.18900000001</v>
      </c>
      <c r="D7" s="7">
        <v>189.76167239999998</v>
      </c>
      <c r="E7" s="7">
        <v>25.376310539054575</v>
      </c>
      <c r="I7" s="1"/>
      <c r="J7" s="1"/>
      <c r="K7" s="1"/>
    </row>
    <row r="8" spans="1:11" x14ac:dyDescent="0.2">
      <c r="A8" s="15" t="s">
        <v>546</v>
      </c>
      <c r="B8" s="15" t="s">
        <v>547</v>
      </c>
      <c r="C8" s="7">
        <v>238224.83100000001</v>
      </c>
      <c r="D8" s="7">
        <v>151.9960183</v>
      </c>
      <c r="E8" s="7">
        <v>20.326012688959743</v>
      </c>
      <c r="I8" s="1"/>
      <c r="J8" s="1"/>
      <c r="K8" s="1"/>
    </row>
    <row r="9" spans="1:11" x14ac:dyDescent="0.2">
      <c r="A9" s="15" t="s">
        <v>548</v>
      </c>
      <c r="B9" s="15" t="s">
        <v>549</v>
      </c>
      <c r="C9" s="7">
        <v>7357.2070000000003</v>
      </c>
      <c r="D9" s="7">
        <v>74.519310400000009</v>
      </c>
      <c r="E9" s="7">
        <v>9.9652639964117391</v>
      </c>
      <c r="I9" s="1"/>
      <c r="J9" s="1"/>
      <c r="K9" s="1"/>
    </row>
    <row r="10" spans="1:11" x14ac:dyDescent="0.2">
      <c r="A10" s="15" t="s">
        <v>542</v>
      </c>
      <c r="B10" s="15" t="s">
        <v>543</v>
      </c>
      <c r="C10" s="7">
        <v>27636.331999999999</v>
      </c>
      <c r="D10" s="7">
        <v>73.480944199999996</v>
      </c>
      <c r="E10" s="7">
        <v>9.8264061184683218</v>
      </c>
      <c r="I10" s="1"/>
      <c r="J10" s="1"/>
      <c r="K10" s="1"/>
    </row>
    <row r="11" spans="1:11" x14ac:dyDescent="0.2">
      <c r="A11" s="6" t="s">
        <v>128</v>
      </c>
      <c r="B11" s="7"/>
      <c r="C11" s="7"/>
      <c r="D11" s="6">
        <f>SUM(D6:D10)</f>
        <v>747.68730070000004</v>
      </c>
      <c r="E11" s="6">
        <f>SUM(E6:E10)</f>
        <v>99.986182081470091</v>
      </c>
    </row>
    <row r="12" spans="1:11" x14ac:dyDescent="0.2">
      <c r="A12" s="7"/>
      <c r="B12" s="7"/>
      <c r="C12" s="7"/>
      <c r="D12" s="7"/>
      <c r="E12" s="7"/>
    </row>
    <row r="13" spans="1:11" x14ac:dyDescent="0.2">
      <c r="A13" s="6" t="s">
        <v>128</v>
      </c>
      <c r="B13" s="7"/>
      <c r="C13" s="7"/>
      <c r="D13" s="6">
        <f>D11</f>
        <v>747.68730070000004</v>
      </c>
      <c r="E13" s="6">
        <f>E11</f>
        <v>99.986182081470091</v>
      </c>
    </row>
    <row r="14" spans="1:11" x14ac:dyDescent="0.2">
      <c r="A14" s="7"/>
      <c r="B14" s="7"/>
      <c r="C14" s="7"/>
      <c r="D14" s="7"/>
      <c r="E14" s="7"/>
    </row>
    <row r="15" spans="1:11" x14ac:dyDescent="0.2">
      <c r="A15" s="6" t="s">
        <v>133</v>
      </c>
      <c r="B15" s="7"/>
      <c r="C15" s="7"/>
      <c r="D15" s="6">
        <v>0.10332909999999999</v>
      </c>
      <c r="E15" s="6">
        <v>1.3817918529901321E-2</v>
      </c>
    </row>
    <row r="16" spans="1:11" x14ac:dyDescent="0.2">
      <c r="A16" s="7"/>
      <c r="B16" s="7"/>
      <c r="C16" s="7"/>
      <c r="D16" s="7"/>
      <c r="E16" s="7"/>
    </row>
    <row r="17" spans="1:5" x14ac:dyDescent="0.2">
      <c r="A17" s="8" t="s">
        <v>134</v>
      </c>
      <c r="B17" s="5"/>
      <c r="C17" s="5"/>
      <c r="D17" s="8">
        <f>D13+D15</f>
        <v>747.79062980000003</v>
      </c>
      <c r="E17" s="8">
        <f>E13+E15</f>
        <v>99.999999999999986</v>
      </c>
    </row>
    <row r="19" spans="1:5" x14ac:dyDescent="0.2">
      <c r="A19" s="9" t="s">
        <v>135</v>
      </c>
    </row>
    <row r="20" spans="1:5" x14ac:dyDescent="0.2">
      <c r="A20" s="9" t="s">
        <v>136</v>
      </c>
    </row>
    <row r="21" spans="1:5" x14ac:dyDescent="0.2">
      <c r="A21" s="9" t="s">
        <v>137</v>
      </c>
    </row>
    <row r="22" spans="1:5" x14ac:dyDescent="0.2">
      <c r="A22" s="1" t="s">
        <v>599</v>
      </c>
      <c r="B22" s="10">
        <v>57.152500000000003</v>
      </c>
    </row>
    <row r="23" spans="1:5" x14ac:dyDescent="0.2">
      <c r="A23" s="1" t="s">
        <v>601</v>
      </c>
      <c r="B23" s="10">
        <v>55.683500000000002</v>
      </c>
    </row>
    <row r="24" spans="1:5" x14ac:dyDescent="0.2">
      <c r="A24" s="1" t="s">
        <v>600</v>
      </c>
      <c r="B24" s="10">
        <v>26.2896</v>
      </c>
    </row>
    <row r="25" spans="1:5" x14ac:dyDescent="0.2">
      <c r="A25" s="1" t="s">
        <v>598</v>
      </c>
      <c r="B25" s="10">
        <v>25.528500000000001</v>
      </c>
    </row>
    <row r="27" spans="1:5" x14ac:dyDescent="0.2">
      <c r="A27" s="9" t="s">
        <v>138</v>
      </c>
    </row>
    <row r="28" spans="1:5" x14ac:dyDescent="0.2">
      <c r="A28" s="1" t="s">
        <v>601</v>
      </c>
      <c r="B28" s="10">
        <v>56.766599999999997</v>
      </c>
    </row>
    <row r="29" spans="1:5" x14ac:dyDescent="0.2">
      <c r="A29" s="1" t="s">
        <v>600</v>
      </c>
      <c r="B29" s="10">
        <v>24.796700000000001</v>
      </c>
    </row>
    <row r="30" spans="1:5" x14ac:dyDescent="0.2">
      <c r="A30" s="1" t="s">
        <v>598</v>
      </c>
      <c r="B30" s="10">
        <v>23.948899999999998</v>
      </c>
    </row>
    <row r="31" spans="1:5" x14ac:dyDescent="0.2">
      <c r="A31" s="1" t="s">
        <v>599</v>
      </c>
      <c r="B31" s="10">
        <v>58.466500000000003</v>
      </c>
    </row>
    <row r="33" spans="1:4" x14ac:dyDescent="0.2">
      <c r="A33" s="9" t="s">
        <v>139</v>
      </c>
      <c r="B33" s="11"/>
    </row>
    <row r="34" spans="1:4" x14ac:dyDescent="0.2">
      <c r="A34" s="28" t="s">
        <v>602</v>
      </c>
      <c r="B34" s="29"/>
      <c r="C34" s="69" t="s">
        <v>603</v>
      </c>
      <c r="D34" s="70"/>
    </row>
    <row r="35" spans="1:4" x14ac:dyDescent="0.2">
      <c r="A35" s="71"/>
      <c r="B35" s="72"/>
      <c r="C35" s="30" t="s">
        <v>604</v>
      </c>
      <c r="D35" s="30" t="s">
        <v>605</v>
      </c>
    </row>
    <row r="36" spans="1:4" x14ac:dyDescent="0.2">
      <c r="A36" s="26" t="s">
        <v>595</v>
      </c>
      <c r="B36" s="31"/>
      <c r="C36" s="27">
        <v>1.516756542</v>
      </c>
      <c r="D36" s="27">
        <v>1.4052462480000001</v>
      </c>
    </row>
    <row r="37" spans="1:4" x14ac:dyDescent="0.2">
      <c r="A37" s="26" t="s">
        <v>597</v>
      </c>
      <c r="B37" s="31"/>
      <c r="C37" s="27">
        <v>1.516756542</v>
      </c>
      <c r="D37" s="27">
        <v>1.4052462480000001</v>
      </c>
    </row>
    <row r="38" spans="1:4" x14ac:dyDescent="0.2">
      <c r="A38" s="9"/>
      <c r="B38" s="11"/>
    </row>
    <row r="39" spans="1:4" x14ac:dyDescent="0.2">
      <c r="A39" s="9" t="s">
        <v>141</v>
      </c>
      <c r="B39" s="12">
        <v>0.17599544380895271</v>
      </c>
      <c r="D39" s="38"/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9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11" x14ac:dyDescent="0.2">
      <c r="A1" s="68" t="s">
        <v>264</v>
      </c>
      <c r="B1" s="68"/>
      <c r="C1" s="68"/>
      <c r="D1" s="68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6" t="s">
        <v>263</v>
      </c>
      <c r="B5" s="7"/>
      <c r="C5" s="7"/>
      <c r="D5" s="7"/>
      <c r="E5" s="7"/>
    </row>
    <row r="6" spans="1:11" x14ac:dyDescent="0.2">
      <c r="A6" s="15" t="s">
        <v>540</v>
      </c>
      <c r="B6" s="15" t="s">
        <v>541</v>
      </c>
      <c r="C6" s="19">
        <v>142371.084</v>
      </c>
      <c r="D6" s="7">
        <v>645.48045460000003</v>
      </c>
      <c r="E6" s="7">
        <v>49.398496169745258</v>
      </c>
      <c r="I6" s="13"/>
      <c r="J6" s="13"/>
      <c r="K6" s="13"/>
    </row>
    <row r="7" spans="1:11" x14ac:dyDescent="0.2">
      <c r="A7" s="15" t="s">
        <v>548</v>
      </c>
      <c r="B7" s="15" t="s">
        <v>549</v>
      </c>
      <c r="C7" s="19">
        <v>19480.761999999999</v>
      </c>
      <c r="D7" s="7">
        <v>197.31576810000001</v>
      </c>
      <c r="E7" s="7">
        <v>15.100538126686436</v>
      </c>
      <c r="I7" s="13"/>
      <c r="J7" s="13"/>
      <c r="K7" s="13"/>
    </row>
    <row r="8" spans="1:11" x14ac:dyDescent="0.2">
      <c r="A8" s="15" t="s">
        <v>542</v>
      </c>
      <c r="B8" s="15" t="s">
        <v>543</v>
      </c>
      <c r="C8" s="19">
        <v>72930.152000000002</v>
      </c>
      <c r="D8" s="7">
        <v>193.9105534</v>
      </c>
      <c r="E8" s="7">
        <v>14.839937694688304</v>
      </c>
      <c r="I8" s="13"/>
      <c r="J8" s="13"/>
      <c r="K8" s="13"/>
    </row>
    <row r="9" spans="1:11" x14ac:dyDescent="0.2">
      <c r="A9" s="15" t="s">
        <v>546</v>
      </c>
      <c r="B9" s="15" t="s">
        <v>547</v>
      </c>
      <c r="C9" s="19">
        <v>211189.84899999999</v>
      </c>
      <c r="D9" s="7">
        <v>134.74672649999999</v>
      </c>
      <c r="E9" s="7">
        <v>10.312141297943434</v>
      </c>
      <c r="I9" s="13"/>
      <c r="J9" s="13"/>
      <c r="K9" s="13"/>
    </row>
    <row r="10" spans="1:11" x14ac:dyDescent="0.2">
      <c r="A10" s="15" t="s">
        <v>544</v>
      </c>
      <c r="B10" s="15" t="s">
        <v>545</v>
      </c>
      <c r="C10" s="19">
        <v>210387.723</v>
      </c>
      <c r="D10" s="7">
        <v>134.59386269999999</v>
      </c>
      <c r="E10" s="7">
        <v>10.300442660463432</v>
      </c>
      <c r="I10" s="13"/>
      <c r="J10" s="13"/>
      <c r="K10" s="13"/>
    </row>
    <row r="11" spans="1:11" x14ac:dyDescent="0.2">
      <c r="A11" s="6" t="s">
        <v>128</v>
      </c>
      <c r="B11" s="7"/>
      <c r="C11" s="7"/>
      <c r="D11" s="6">
        <f>SUM(D6:D10)</f>
        <v>1306.0473653000001</v>
      </c>
      <c r="E11" s="6">
        <f>SUM(E6:E10)</f>
        <v>99.951555949526863</v>
      </c>
    </row>
    <row r="12" spans="1:11" x14ac:dyDescent="0.2">
      <c r="A12" s="7"/>
      <c r="B12" s="7"/>
      <c r="C12" s="7"/>
      <c r="D12" s="7"/>
      <c r="E12" s="7"/>
    </row>
    <row r="13" spans="1:11" x14ac:dyDescent="0.2">
      <c r="A13" s="6" t="s">
        <v>128</v>
      </c>
      <c r="B13" s="7"/>
      <c r="C13" s="7"/>
      <c r="D13" s="6">
        <f>D11</f>
        <v>1306.0473653000001</v>
      </c>
      <c r="E13" s="6">
        <f>E11</f>
        <v>99.951555949526863</v>
      </c>
    </row>
    <row r="14" spans="1:11" x14ac:dyDescent="0.2">
      <c r="A14" s="7"/>
      <c r="B14" s="7"/>
      <c r="C14" s="7"/>
      <c r="D14" s="7"/>
      <c r="E14" s="7"/>
    </row>
    <row r="15" spans="1:11" x14ac:dyDescent="0.2">
      <c r="A15" s="6" t="s">
        <v>133</v>
      </c>
      <c r="B15" s="7"/>
      <c r="C15" s="7"/>
      <c r="D15" s="6">
        <v>0.63300889999999999</v>
      </c>
      <c r="E15" s="6">
        <v>4.8444050473135207E-2</v>
      </c>
    </row>
    <row r="16" spans="1:11" x14ac:dyDescent="0.2">
      <c r="A16" s="7"/>
      <c r="B16" s="7"/>
      <c r="C16" s="7"/>
      <c r="D16" s="7"/>
      <c r="E16" s="7"/>
    </row>
    <row r="17" spans="1:5" x14ac:dyDescent="0.2">
      <c r="A17" s="8" t="s">
        <v>134</v>
      </c>
      <c r="B17" s="5"/>
      <c r="C17" s="5"/>
      <c r="D17" s="8">
        <f>D13+D15</f>
        <v>1306.6803742000002</v>
      </c>
      <c r="E17" s="8">
        <f>E13+E15</f>
        <v>100</v>
      </c>
    </row>
    <row r="19" spans="1:5" x14ac:dyDescent="0.2">
      <c r="A19" s="9" t="s">
        <v>135</v>
      </c>
    </row>
    <row r="20" spans="1:5" x14ac:dyDescent="0.2">
      <c r="A20" s="9" t="s">
        <v>136</v>
      </c>
    </row>
    <row r="21" spans="1:5" x14ac:dyDescent="0.2">
      <c r="A21" s="9" t="s">
        <v>137</v>
      </c>
    </row>
    <row r="22" spans="1:5" x14ac:dyDescent="0.2">
      <c r="A22" s="1" t="s">
        <v>595</v>
      </c>
      <c r="B22" s="10">
        <v>33.017400000000002</v>
      </c>
    </row>
    <row r="23" spans="1:5" x14ac:dyDescent="0.2">
      <c r="A23" s="1" t="s">
        <v>596</v>
      </c>
      <c r="B23" s="10">
        <v>79.569100000000006</v>
      </c>
    </row>
    <row r="24" spans="1:5" x14ac:dyDescent="0.2">
      <c r="A24" s="1" t="s">
        <v>597</v>
      </c>
      <c r="B24" s="10">
        <v>33.776400000000002</v>
      </c>
    </row>
    <row r="25" spans="1:5" x14ac:dyDescent="0.2">
      <c r="A25" s="1" t="s">
        <v>594</v>
      </c>
      <c r="B25" s="10">
        <v>77.992599999999996</v>
      </c>
    </row>
    <row r="27" spans="1:5" x14ac:dyDescent="0.2">
      <c r="A27" s="9" t="s">
        <v>138</v>
      </c>
    </row>
    <row r="28" spans="1:5" x14ac:dyDescent="0.2">
      <c r="A28" s="1" t="s">
        <v>597</v>
      </c>
      <c r="B28" s="10">
        <v>31.7484</v>
      </c>
    </row>
    <row r="29" spans="1:5" x14ac:dyDescent="0.2">
      <c r="A29" s="1" t="s">
        <v>595</v>
      </c>
      <c r="B29" s="10">
        <v>30.913799999999998</v>
      </c>
    </row>
    <row r="30" spans="1:5" x14ac:dyDescent="0.2">
      <c r="A30" s="1" t="s">
        <v>596</v>
      </c>
      <c r="B30" s="10">
        <v>81.029600000000002</v>
      </c>
    </row>
    <row r="31" spans="1:5" x14ac:dyDescent="0.2">
      <c r="A31" s="1" t="s">
        <v>594</v>
      </c>
      <c r="B31" s="10">
        <v>79.237799999999993</v>
      </c>
    </row>
    <row r="33" spans="1:4" x14ac:dyDescent="0.2">
      <c r="A33" s="9" t="s">
        <v>139</v>
      </c>
      <c r="B33" s="11"/>
    </row>
    <row r="34" spans="1:4" x14ac:dyDescent="0.2">
      <c r="A34" s="28" t="s">
        <v>602</v>
      </c>
      <c r="B34" s="29"/>
      <c r="C34" s="69" t="s">
        <v>603</v>
      </c>
      <c r="D34" s="70"/>
    </row>
    <row r="35" spans="1:4" x14ac:dyDescent="0.2">
      <c r="A35" s="71"/>
      <c r="B35" s="72"/>
      <c r="C35" s="30" t="s">
        <v>604</v>
      </c>
      <c r="D35" s="30" t="s">
        <v>605</v>
      </c>
    </row>
    <row r="36" spans="1:4" x14ac:dyDescent="0.2">
      <c r="A36" s="26" t="s">
        <v>595</v>
      </c>
      <c r="B36" s="31"/>
      <c r="C36" s="27">
        <v>1.9501155540000001</v>
      </c>
      <c r="D36" s="27">
        <v>1.8067451760000002</v>
      </c>
    </row>
    <row r="37" spans="1:4" x14ac:dyDescent="0.2">
      <c r="A37" s="26" t="s">
        <v>597</v>
      </c>
      <c r="B37" s="31"/>
      <c r="C37" s="27">
        <v>1.9501155540000001</v>
      </c>
      <c r="D37" s="27">
        <v>1.8067451760000002</v>
      </c>
    </row>
    <row r="38" spans="1:4" x14ac:dyDescent="0.2">
      <c r="A38" s="9"/>
      <c r="B38" s="11"/>
    </row>
    <row r="39" spans="1:4" x14ac:dyDescent="0.2">
      <c r="A39" s="9" t="s">
        <v>141</v>
      </c>
      <c r="B39" s="12">
        <v>0.11604832533479162</v>
      </c>
      <c r="D39" s="38"/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66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27.1406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11" x14ac:dyDescent="0.2">
      <c r="A1" s="68" t="s">
        <v>529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347</v>
      </c>
      <c r="B8" s="7" t="s">
        <v>613</v>
      </c>
      <c r="C8" s="7" t="s">
        <v>111</v>
      </c>
      <c r="D8" s="7">
        <v>225145</v>
      </c>
      <c r="E8" s="7">
        <v>5998.9885249999998</v>
      </c>
      <c r="F8" s="7">
        <v>10.336027580586491</v>
      </c>
      <c r="H8" s="41"/>
      <c r="I8" s="1"/>
      <c r="J8" s="1"/>
      <c r="K8" s="1"/>
    </row>
    <row r="9" spans="1:11" x14ac:dyDescent="0.2">
      <c r="A9" s="7" t="s">
        <v>9</v>
      </c>
      <c r="B9" s="7" t="s">
        <v>10</v>
      </c>
      <c r="C9" s="7" t="s">
        <v>11</v>
      </c>
      <c r="D9" s="7">
        <v>249400</v>
      </c>
      <c r="E9" s="7">
        <v>4703.9333999999999</v>
      </c>
      <c r="F9" s="7">
        <v>8.1046971763697417</v>
      </c>
      <c r="H9" s="41"/>
      <c r="I9" s="1"/>
      <c r="J9" s="1"/>
      <c r="K9" s="1"/>
    </row>
    <row r="10" spans="1:11" x14ac:dyDescent="0.2">
      <c r="A10" s="7" t="s">
        <v>348</v>
      </c>
      <c r="B10" s="7" t="s">
        <v>349</v>
      </c>
      <c r="C10" s="7" t="s">
        <v>343</v>
      </c>
      <c r="D10" s="7">
        <v>567141</v>
      </c>
      <c r="E10" s="7">
        <v>3840.3952814999998</v>
      </c>
      <c r="F10" s="7">
        <v>6.6168540553989841</v>
      </c>
      <c r="H10" s="41"/>
      <c r="I10" s="1"/>
      <c r="J10" s="1"/>
      <c r="K10" s="1"/>
    </row>
    <row r="11" spans="1:11" x14ac:dyDescent="0.2">
      <c r="A11" s="7" t="s">
        <v>304</v>
      </c>
      <c r="B11" s="7" t="s">
        <v>305</v>
      </c>
      <c r="C11" s="7" t="s">
        <v>74</v>
      </c>
      <c r="D11" s="7">
        <v>373800</v>
      </c>
      <c r="E11" s="7">
        <v>3299.5326</v>
      </c>
      <c r="F11" s="7">
        <v>5.6849683600026975</v>
      </c>
      <c r="H11" s="41"/>
      <c r="I11" s="1"/>
      <c r="J11" s="1"/>
      <c r="K11" s="1"/>
    </row>
    <row r="12" spans="1:11" x14ac:dyDescent="0.2">
      <c r="A12" s="7" t="s">
        <v>18</v>
      </c>
      <c r="B12" s="7" t="s">
        <v>19</v>
      </c>
      <c r="C12" s="7" t="s">
        <v>11</v>
      </c>
      <c r="D12" s="7">
        <v>1042550</v>
      </c>
      <c r="E12" s="7">
        <v>2901.9379250000002</v>
      </c>
      <c r="F12" s="7">
        <v>4.9999279553464273</v>
      </c>
      <c r="H12" s="41"/>
      <c r="I12" s="1"/>
      <c r="J12" s="1"/>
      <c r="K12" s="1"/>
    </row>
    <row r="13" spans="1:11" x14ac:dyDescent="0.2">
      <c r="A13" s="7" t="s">
        <v>61</v>
      </c>
      <c r="B13" s="7" t="s">
        <v>62</v>
      </c>
      <c r="C13" s="7" t="s">
        <v>63</v>
      </c>
      <c r="D13" s="7">
        <v>1022300</v>
      </c>
      <c r="E13" s="7">
        <v>2832.28215</v>
      </c>
      <c r="F13" s="7">
        <v>4.8799137215223807</v>
      </c>
      <c r="H13" s="41"/>
      <c r="I13" s="1"/>
      <c r="J13" s="1"/>
      <c r="K13" s="1"/>
    </row>
    <row r="14" spans="1:11" x14ac:dyDescent="0.2">
      <c r="A14" s="7" t="s">
        <v>350</v>
      </c>
      <c r="B14" s="7" t="s">
        <v>351</v>
      </c>
      <c r="C14" s="7" t="s">
        <v>66</v>
      </c>
      <c r="D14" s="7">
        <v>251563</v>
      </c>
      <c r="E14" s="7">
        <v>2553.4902314999999</v>
      </c>
      <c r="F14" s="7">
        <v>4.3995659184132512</v>
      </c>
      <c r="H14" s="41"/>
      <c r="I14" s="1"/>
      <c r="J14" s="1"/>
      <c r="K14" s="1"/>
    </row>
    <row r="15" spans="1:11" x14ac:dyDescent="0.2">
      <c r="A15" s="7" t="s">
        <v>20</v>
      </c>
      <c r="B15" s="7" t="s">
        <v>21</v>
      </c>
      <c r="C15" s="7" t="s">
        <v>11</v>
      </c>
      <c r="D15" s="7">
        <v>809000</v>
      </c>
      <c r="E15" s="7">
        <v>2466.2365</v>
      </c>
      <c r="F15" s="7">
        <v>4.2492310792091565</v>
      </c>
      <c r="H15" s="41"/>
      <c r="I15" s="1"/>
      <c r="J15" s="1"/>
      <c r="K15" s="1"/>
    </row>
    <row r="16" spans="1:11" x14ac:dyDescent="0.2">
      <c r="A16" s="7" t="s">
        <v>12</v>
      </c>
      <c r="B16" s="7" t="s">
        <v>13</v>
      </c>
      <c r="C16" s="7" t="s">
        <v>14</v>
      </c>
      <c r="D16" s="7">
        <v>210373</v>
      </c>
      <c r="E16" s="7">
        <v>2381.0016139999998</v>
      </c>
      <c r="F16" s="7">
        <v>4.1023746335178979</v>
      </c>
      <c r="H16" s="41"/>
      <c r="I16" s="1"/>
      <c r="J16" s="1"/>
      <c r="K16" s="1"/>
    </row>
    <row r="17" spans="1:11" x14ac:dyDescent="0.2">
      <c r="A17" s="7" t="s">
        <v>352</v>
      </c>
      <c r="B17" s="7" t="s">
        <v>353</v>
      </c>
      <c r="C17" s="7" t="s">
        <v>111</v>
      </c>
      <c r="D17" s="7">
        <v>259985</v>
      </c>
      <c r="E17" s="7">
        <v>1912.5796525000001</v>
      </c>
      <c r="F17" s="7">
        <v>3.2953015255698506</v>
      </c>
      <c r="H17" s="41"/>
      <c r="I17" s="1"/>
      <c r="J17" s="1"/>
      <c r="K17" s="1"/>
    </row>
    <row r="18" spans="1:11" x14ac:dyDescent="0.2">
      <c r="A18" s="7" t="s">
        <v>360</v>
      </c>
      <c r="B18" s="7" t="s">
        <v>614</v>
      </c>
      <c r="C18" s="7" t="s">
        <v>11</v>
      </c>
      <c r="D18" s="7">
        <v>2091750</v>
      </c>
      <c r="E18" s="7">
        <v>1865.8409999999999</v>
      </c>
      <c r="F18" s="7">
        <v>3.2147726165202286</v>
      </c>
      <c r="H18" s="41"/>
      <c r="I18" s="1"/>
      <c r="J18" s="1"/>
      <c r="K18" s="1"/>
    </row>
    <row r="19" spans="1:11" x14ac:dyDescent="0.2">
      <c r="A19" s="7" t="s">
        <v>212</v>
      </c>
      <c r="B19" s="7" t="s">
        <v>612</v>
      </c>
      <c r="C19" s="7" t="s">
        <v>27</v>
      </c>
      <c r="D19" s="7">
        <v>1005448</v>
      </c>
      <c r="E19" s="7">
        <v>1842.9861840000001</v>
      </c>
      <c r="F19" s="7">
        <v>3.175394643460141</v>
      </c>
      <c r="H19" s="41"/>
      <c r="I19" s="1"/>
      <c r="J19" s="1"/>
      <c r="K19" s="1"/>
    </row>
    <row r="20" spans="1:11" x14ac:dyDescent="0.2">
      <c r="A20" s="7" t="s">
        <v>358</v>
      </c>
      <c r="B20" s="7" t="s">
        <v>359</v>
      </c>
      <c r="C20" s="7" t="s">
        <v>53</v>
      </c>
      <c r="D20" s="7">
        <v>484054</v>
      </c>
      <c r="E20" s="7">
        <v>1813.9923650000001</v>
      </c>
      <c r="F20" s="7">
        <v>3.1254394032389512</v>
      </c>
      <c r="H20" s="41"/>
      <c r="I20" s="1"/>
      <c r="J20" s="1"/>
      <c r="K20" s="1"/>
    </row>
    <row r="21" spans="1:11" x14ac:dyDescent="0.2">
      <c r="A21" s="7" t="s">
        <v>356</v>
      </c>
      <c r="B21" s="7" t="s">
        <v>357</v>
      </c>
      <c r="C21" s="7" t="s">
        <v>35</v>
      </c>
      <c r="D21" s="7">
        <v>267122</v>
      </c>
      <c r="E21" s="7">
        <v>1586.4375580000001</v>
      </c>
      <c r="F21" s="7">
        <v>2.7333711818304041</v>
      </c>
      <c r="H21" s="41"/>
      <c r="I21" s="1"/>
      <c r="J21" s="1"/>
      <c r="K21" s="1"/>
    </row>
    <row r="22" spans="1:11" x14ac:dyDescent="0.2">
      <c r="A22" s="7" t="s">
        <v>115</v>
      </c>
      <c r="B22" s="7" t="s">
        <v>116</v>
      </c>
      <c r="C22" s="7" t="s">
        <v>111</v>
      </c>
      <c r="D22" s="7">
        <v>1084661</v>
      </c>
      <c r="E22" s="7">
        <v>1562.9965010000001</v>
      </c>
      <c r="F22" s="7">
        <v>2.6929831379692764</v>
      </c>
      <c r="H22" s="41"/>
      <c r="I22" s="1"/>
      <c r="J22" s="1"/>
      <c r="K22" s="1"/>
    </row>
    <row r="23" spans="1:11" x14ac:dyDescent="0.2">
      <c r="A23" s="7" t="s">
        <v>361</v>
      </c>
      <c r="B23" s="7" t="s">
        <v>362</v>
      </c>
      <c r="C23" s="7" t="s">
        <v>66</v>
      </c>
      <c r="D23" s="7">
        <v>52400</v>
      </c>
      <c r="E23" s="7">
        <v>1506.0545999999999</v>
      </c>
      <c r="F23" s="7">
        <v>2.5948744223459159</v>
      </c>
      <c r="H23" s="41"/>
      <c r="I23" s="1"/>
      <c r="J23" s="1"/>
      <c r="K23" s="1"/>
    </row>
    <row r="24" spans="1:11" x14ac:dyDescent="0.2">
      <c r="A24" s="7" t="s">
        <v>363</v>
      </c>
      <c r="B24" s="7" t="s">
        <v>364</v>
      </c>
      <c r="C24" s="7" t="s">
        <v>35</v>
      </c>
      <c r="D24" s="7">
        <v>278900</v>
      </c>
      <c r="E24" s="7">
        <v>1467.8507</v>
      </c>
      <c r="F24" s="7">
        <v>2.5290505651339257</v>
      </c>
      <c r="H24" s="41"/>
      <c r="I24" s="1"/>
      <c r="J24" s="1"/>
      <c r="K24" s="1"/>
    </row>
    <row r="25" spans="1:11" x14ac:dyDescent="0.2">
      <c r="A25" s="7" t="s">
        <v>314</v>
      </c>
      <c r="B25" s="7" t="s">
        <v>315</v>
      </c>
      <c r="C25" s="7" t="s">
        <v>108</v>
      </c>
      <c r="D25" s="7">
        <v>509100</v>
      </c>
      <c r="E25" s="7">
        <v>1414.5343499999999</v>
      </c>
      <c r="F25" s="7">
        <v>2.4371885350934193</v>
      </c>
      <c r="H25" s="41"/>
      <c r="I25" s="1"/>
      <c r="J25" s="1"/>
      <c r="K25" s="1"/>
    </row>
    <row r="26" spans="1:11" x14ac:dyDescent="0.2">
      <c r="A26" s="7" t="s">
        <v>289</v>
      </c>
      <c r="B26" s="7" t="s">
        <v>290</v>
      </c>
      <c r="C26" s="7" t="s">
        <v>63</v>
      </c>
      <c r="D26" s="7">
        <v>127800</v>
      </c>
      <c r="E26" s="7">
        <v>1365.7347</v>
      </c>
      <c r="F26" s="7">
        <v>2.3531086062485871</v>
      </c>
      <c r="H26" s="41"/>
      <c r="I26" s="1"/>
      <c r="J26" s="1"/>
      <c r="K26" s="1"/>
    </row>
    <row r="27" spans="1:11" x14ac:dyDescent="0.2">
      <c r="A27" s="7" t="s">
        <v>354</v>
      </c>
      <c r="B27" s="7" t="s">
        <v>355</v>
      </c>
      <c r="C27" s="7" t="s">
        <v>111</v>
      </c>
      <c r="D27" s="7">
        <v>572110</v>
      </c>
      <c r="E27" s="7">
        <v>1362.76602</v>
      </c>
      <c r="F27" s="7">
        <v>2.3479936842529767</v>
      </c>
      <c r="H27" s="41"/>
      <c r="I27" s="1"/>
      <c r="J27" s="1"/>
      <c r="K27" s="1"/>
    </row>
    <row r="28" spans="1:11" x14ac:dyDescent="0.2">
      <c r="A28" s="7" t="s">
        <v>366</v>
      </c>
      <c r="B28" s="7" t="s">
        <v>367</v>
      </c>
      <c r="C28" s="7" t="s">
        <v>368</v>
      </c>
      <c r="D28" s="7">
        <v>109433</v>
      </c>
      <c r="E28" s="7">
        <v>1337.4901259999999</v>
      </c>
      <c r="F28" s="7">
        <v>2.3044442864804613</v>
      </c>
      <c r="H28" s="41"/>
      <c r="I28" s="1"/>
      <c r="J28" s="1"/>
      <c r="K28" s="1"/>
    </row>
    <row r="29" spans="1:11" x14ac:dyDescent="0.2">
      <c r="A29" s="7" t="s">
        <v>528</v>
      </c>
      <c r="B29" s="7" t="s">
        <v>615</v>
      </c>
      <c r="C29" s="7" t="s">
        <v>24</v>
      </c>
      <c r="D29" s="7">
        <v>1000000</v>
      </c>
      <c r="E29" s="7">
        <v>1175.5</v>
      </c>
      <c r="F29" s="7">
        <v>2.0253415005456139</v>
      </c>
      <c r="H29" s="41"/>
      <c r="I29" s="1"/>
      <c r="J29" s="1"/>
      <c r="K29" s="1"/>
    </row>
    <row r="30" spans="1:11" x14ac:dyDescent="0.2">
      <c r="A30" s="7" t="s">
        <v>369</v>
      </c>
      <c r="B30" s="7" t="s">
        <v>370</v>
      </c>
      <c r="C30" s="7" t="s">
        <v>111</v>
      </c>
      <c r="D30" s="7">
        <v>721082</v>
      </c>
      <c r="E30" s="7">
        <v>1132.8198219999999</v>
      </c>
      <c r="F30" s="7">
        <v>1.9518051876965505</v>
      </c>
      <c r="H30" s="41"/>
      <c r="I30" s="1"/>
      <c r="J30" s="1"/>
      <c r="K30" s="1"/>
    </row>
    <row r="31" spans="1:11" x14ac:dyDescent="0.2">
      <c r="A31" s="7" t="s">
        <v>324</v>
      </c>
      <c r="B31" s="7" t="s">
        <v>325</v>
      </c>
      <c r="C31" s="7" t="s">
        <v>326</v>
      </c>
      <c r="D31" s="7">
        <v>399300</v>
      </c>
      <c r="E31" s="7">
        <v>1131.2168999999999</v>
      </c>
      <c r="F31" s="7">
        <v>1.9490434144521969</v>
      </c>
      <c r="H31" s="41"/>
      <c r="I31" s="1"/>
      <c r="J31" s="1"/>
      <c r="K31" s="1"/>
    </row>
    <row r="32" spans="1:11" x14ac:dyDescent="0.2">
      <c r="A32" s="7" t="s">
        <v>365</v>
      </c>
      <c r="B32" s="7" t="s">
        <v>616</v>
      </c>
      <c r="C32" s="7" t="s">
        <v>84</v>
      </c>
      <c r="D32" s="7">
        <v>725863</v>
      </c>
      <c r="E32" s="7">
        <v>1065.5668840000001</v>
      </c>
      <c r="F32" s="7">
        <v>1.8359309500402166</v>
      </c>
      <c r="H32" s="41"/>
      <c r="I32" s="1"/>
      <c r="J32" s="1"/>
      <c r="K32" s="1"/>
    </row>
    <row r="33" spans="1:11" x14ac:dyDescent="0.2">
      <c r="A33" s="7" t="s">
        <v>218</v>
      </c>
      <c r="B33" s="7" t="s">
        <v>219</v>
      </c>
      <c r="C33" s="7" t="s">
        <v>220</v>
      </c>
      <c r="D33" s="7">
        <v>425242</v>
      </c>
      <c r="E33" s="7">
        <v>756.08027600000003</v>
      </c>
      <c r="F33" s="7">
        <v>1.3026973719496233</v>
      </c>
      <c r="H33" s="41"/>
      <c r="I33" s="1"/>
      <c r="J33" s="1"/>
      <c r="K33" s="1"/>
    </row>
    <row r="34" spans="1:11" x14ac:dyDescent="0.2">
      <c r="A34" s="7" t="s">
        <v>371</v>
      </c>
      <c r="B34" s="7" t="s">
        <v>617</v>
      </c>
      <c r="C34" s="7" t="s">
        <v>84</v>
      </c>
      <c r="D34" s="7">
        <v>154809</v>
      </c>
      <c r="E34" s="7">
        <v>511.17931800000002</v>
      </c>
      <c r="F34" s="7">
        <v>0.88074239639813146</v>
      </c>
      <c r="H34" s="41"/>
      <c r="I34" s="1"/>
      <c r="J34" s="1"/>
      <c r="K34" s="1"/>
    </row>
    <row r="35" spans="1:11" x14ac:dyDescent="0.2">
      <c r="A35" s="7" t="s">
        <v>372</v>
      </c>
      <c r="B35" s="7" t="s">
        <v>373</v>
      </c>
      <c r="C35" s="7" t="s">
        <v>58</v>
      </c>
      <c r="D35" s="7">
        <v>710100</v>
      </c>
      <c r="E35" s="7">
        <v>420.73424999999997</v>
      </c>
      <c r="F35" s="7">
        <v>0.72490900657246571</v>
      </c>
      <c r="H35" s="41"/>
      <c r="I35" s="1"/>
      <c r="J35" s="1"/>
      <c r="K35" s="1"/>
    </row>
    <row r="36" spans="1:11" x14ac:dyDescent="0.2">
      <c r="A36" s="7" t="s">
        <v>374</v>
      </c>
      <c r="B36" s="7" t="s">
        <v>618</v>
      </c>
      <c r="C36" s="7" t="s">
        <v>150</v>
      </c>
      <c r="D36" s="7">
        <v>123400</v>
      </c>
      <c r="E36" s="7">
        <v>334.9076</v>
      </c>
      <c r="F36" s="7">
        <v>0.5770329741625948</v>
      </c>
      <c r="H36" s="41"/>
      <c r="I36" s="1"/>
      <c r="J36" s="1"/>
      <c r="K36" s="1"/>
    </row>
    <row r="37" spans="1:11" x14ac:dyDescent="0.2">
      <c r="A37" s="6" t="s">
        <v>128</v>
      </c>
      <c r="B37" s="7"/>
      <c r="C37" s="7"/>
      <c r="D37" s="7"/>
      <c r="E37" s="46">
        <f xml:space="preserve"> SUM(E8:E36)</f>
        <v>56545.067033500003</v>
      </c>
      <c r="F37" s="46">
        <f>SUM(F8:F36)</f>
        <v>97.424985890328529</v>
      </c>
      <c r="H37" s="13"/>
      <c r="I37" s="1"/>
      <c r="J37" s="1"/>
    </row>
    <row r="38" spans="1:11" x14ac:dyDescent="0.2">
      <c r="A38" s="7"/>
      <c r="B38" s="7"/>
      <c r="C38" s="7"/>
      <c r="D38" s="7"/>
      <c r="E38" s="45"/>
      <c r="F38" s="45"/>
    </row>
    <row r="39" spans="1:11" x14ac:dyDescent="0.2">
      <c r="A39" s="6" t="s">
        <v>128</v>
      </c>
      <c r="B39" s="7"/>
      <c r="C39" s="7"/>
      <c r="D39" s="7"/>
      <c r="E39" s="46">
        <v>56545.067033500003</v>
      </c>
      <c r="F39" s="46">
        <v>97.424985890328529</v>
      </c>
      <c r="H39" s="13"/>
      <c r="I39" s="1"/>
      <c r="J39" s="1"/>
    </row>
    <row r="40" spans="1:11" x14ac:dyDescent="0.2">
      <c r="A40" s="7"/>
      <c r="B40" s="7"/>
      <c r="C40" s="7"/>
      <c r="D40" s="7"/>
      <c r="E40" s="45"/>
      <c r="F40" s="45"/>
    </row>
    <row r="41" spans="1:11" x14ac:dyDescent="0.2">
      <c r="A41" s="6" t="s">
        <v>133</v>
      </c>
      <c r="B41" s="7"/>
      <c r="C41" s="7"/>
      <c r="D41" s="7"/>
      <c r="E41" s="46">
        <v>1494.5277550000001</v>
      </c>
      <c r="F41" s="46">
        <v>2.58</v>
      </c>
      <c r="I41" s="1"/>
      <c r="J41" s="1"/>
    </row>
    <row r="42" spans="1:11" x14ac:dyDescent="0.2">
      <c r="A42" s="7"/>
      <c r="B42" s="7"/>
      <c r="C42" s="7"/>
      <c r="D42" s="7"/>
      <c r="E42" s="45"/>
      <c r="F42" s="45"/>
    </row>
    <row r="43" spans="1:11" x14ac:dyDescent="0.2">
      <c r="A43" s="8" t="s">
        <v>134</v>
      </c>
      <c r="B43" s="5"/>
      <c r="C43" s="5"/>
      <c r="D43" s="5"/>
      <c r="E43" s="47">
        <v>58039.594788500006</v>
      </c>
      <c r="F43" s="47">
        <f xml:space="preserve"> ROUND(SUM(F39:F42),2)</f>
        <v>100</v>
      </c>
      <c r="I43" s="1"/>
      <c r="J43" s="1"/>
    </row>
    <row r="44" spans="1:11" x14ac:dyDescent="0.2">
      <c r="E44" s="13"/>
      <c r="F44" s="13"/>
      <c r="I44" s="1"/>
      <c r="J44" s="1"/>
    </row>
    <row r="45" spans="1:11" x14ac:dyDescent="0.2">
      <c r="A45" s="9" t="s">
        <v>135</v>
      </c>
    </row>
    <row r="46" spans="1:11" x14ac:dyDescent="0.2">
      <c r="A46" s="9" t="s">
        <v>136</v>
      </c>
    </row>
    <row r="47" spans="1:11" x14ac:dyDescent="0.2">
      <c r="A47" s="9" t="s">
        <v>137</v>
      </c>
    </row>
    <row r="48" spans="1:11" x14ac:dyDescent="0.2">
      <c r="A48" s="1" t="s">
        <v>595</v>
      </c>
      <c r="B48" s="10">
        <v>74.234099999999998</v>
      </c>
    </row>
    <row r="49" spans="1:4" x14ac:dyDescent="0.2">
      <c r="A49" s="1" t="s">
        <v>596</v>
      </c>
      <c r="B49" s="10">
        <v>264.22559999999999</v>
      </c>
    </row>
    <row r="50" spans="1:4" x14ac:dyDescent="0.2">
      <c r="A50" s="1" t="s">
        <v>597</v>
      </c>
      <c r="B50" s="10">
        <v>76.988100000000003</v>
      </c>
    </row>
    <row r="51" spans="1:4" x14ac:dyDescent="0.2">
      <c r="A51" s="1" t="s">
        <v>594</v>
      </c>
      <c r="B51" s="10">
        <v>255.9862</v>
      </c>
    </row>
    <row r="53" spans="1:4" x14ac:dyDescent="0.2">
      <c r="A53" s="9" t="s">
        <v>138</v>
      </c>
    </row>
    <row r="54" spans="1:4" x14ac:dyDescent="0.2">
      <c r="A54" s="1" t="s">
        <v>595</v>
      </c>
      <c r="B54" s="10">
        <v>68.330600000000004</v>
      </c>
    </row>
    <row r="55" spans="1:4" x14ac:dyDescent="0.2">
      <c r="A55" s="1" t="s">
        <v>594</v>
      </c>
      <c r="B55" s="10">
        <v>256.58030000000002</v>
      </c>
    </row>
    <row r="56" spans="1:4" x14ac:dyDescent="0.2">
      <c r="A56" s="1" t="s">
        <v>597</v>
      </c>
      <c r="B56" s="10">
        <v>71.368200000000002</v>
      </c>
    </row>
    <row r="57" spans="1:4" x14ac:dyDescent="0.2">
      <c r="A57" s="1" t="s">
        <v>596</v>
      </c>
      <c r="B57" s="10">
        <v>265.88529999999997</v>
      </c>
    </row>
    <row r="59" spans="1:4" x14ac:dyDescent="0.2">
      <c r="A59" s="9" t="s">
        <v>139</v>
      </c>
      <c r="B59" s="11"/>
    </row>
    <row r="60" spans="1:4" x14ac:dyDescent="0.2">
      <c r="A60" s="9"/>
      <c r="B60" s="11"/>
    </row>
    <row r="61" spans="1:4" x14ac:dyDescent="0.2">
      <c r="A61" s="28" t="s">
        <v>602</v>
      </c>
      <c r="B61" s="29"/>
      <c r="C61" s="69" t="s">
        <v>603</v>
      </c>
      <c r="D61" s="70"/>
    </row>
    <row r="62" spans="1:4" x14ac:dyDescent="0.2">
      <c r="A62" s="71"/>
      <c r="B62" s="72"/>
      <c r="C62" s="30" t="s">
        <v>604</v>
      </c>
      <c r="D62" s="30" t="s">
        <v>605</v>
      </c>
    </row>
    <row r="63" spans="1:4" x14ac:dyDescent="0.2">
      <c r="A63" s="26" t="s">
        <v>595</v>
      </c>
      <c r="B63" s="31"/>
      <c r="C63" s="27">
        <v>6.5</v>
      </c>
      <c r="D63" s="27">
        <v>6.5</v>
      </c>
    </row>
    <row r="64" spans="1:4" x14ac:dyDescent="0.2">
      <c r="A64" s="26" t="s">
        <v>597</v>
      </c>
      <c r="B64" s="31"/>
      <c r="C64" s="27">
        <v>6.5</v>
      </c>
      <c r="D64" s="27">
        <v>6.5</v>
      </c>
    </row>
    <row r="66" spans="1:4" x14ac:dyDescent="0.2">
      <c r="A66" s="9" t="s">
        <v>141</v>
      </c>
      <c r="B66" s="12">
        <v>5.7465879866173707E-2</v>
      </c>
      <c r="C66" s="36"/>
      <c r="D66" s="37"/>
    </row>
  </sheetData>
  <mergeCells count="3">
    <mergeCell ref="A1:E1"/>
    <mergeCell ref="C61:D61"/>
    <mergeCell ref="A62:B6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71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25.7109375" style="1" bestFit="1" customWidth="1"/>
    <col min="3" max="3" width="19.1406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11" x14ac:dyDescent="0.2">
      <c r="A1" s="68" t="s">
        <v>226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49</v>
      </c>
      <c r="B8" s="7" t="s">
        <v>50</v>
      </c>
      <c r="C8" s="7" t="s">
        <v>11</v>
      </c>
      <c r="D8" s="7">
        <v>4250000</v>
      </c>
      <c r="E8" s="7">
        <v>10620.75</v>
      </c>
      <c r="F8" s="7">
        <v>9.0771426102028006</v>
      </c>
      <c r="I8" s="1"/>
      <c r="J8" s="1"/>
      <c r="K8" s="1"/>
    </row>
    <row r="9" spans="1:11" x14ac:dyDescent="0.2">
      <c r="A9" s="7" t="s">
        <v>28</v>
      </c>
      <c r="B9" s="7" t="s">
        <v>29</v>
      </c>
      <c r="C9" s="7" t="s">
        <v>11</v>
      </c>
      <c r="D9" s="7">
        <v>2000000</v>
      </c>
      <c r="E9" s="7">
        <v>10210</v>
      </c>
      <c r="F9" s="7">
        <v>8.7260905350536078</v>
      </c>
      <c r="I9" s="1"/>
      <c r="J9" s="1"/>
      <c r="K9" s="1"/>
    </row>
    <row r="10" spans="1:11" x14ac:dyDescent="0.2">
      <c r="A10" s="7" t="s">
        <v>18</v>
      </c>
      <c r="B10" s="7" t="s">
        <v>19</v>
      </c>
      <c r="C10" s="7" t="s">
        <v>11</v>
      </c>
      <c r="D10" s="7">
        <v>3600000</v>
      </c>
      <c r="E10" s="7">
        <v>10020.6</v>
      </c>
      <c r="F10" s="7">
        <v>8.5642177096531036</v>
      </c>
      <c r="I10" s="1"/>
      <c r="J10" s="1"/>
      <c r="K10" s="1"/>
    </row>
    <row r="11" spans="1:11" x14ac:dyDescent="0.2">
      <c r="A11" s="7" t="s">
        <v>9</v>
      </c>
      <c r="B11" s="7" t="s">
        <v>10</v>
      </c>
      <c r="C11" s="7" t="s">
        <v>11</v>
      </c>
      <c r="D11" s="7">
        <v>525000</v>
      </c>
      <c r="E11" s="7">
        <v>9902.0249999999996</v>
      </c>
      <c r="F11" s="7">
        <v>8.4628762615439967</v>
      </c>
      <c r="I11" s="1"/>
      <c r="J11" s="1"/>
      <c r="K11" s="1"/>
    </row>
    <row r="12" spans="1:11" x14ac:dyDescent="0.2">
      <c r="A12" s="7" t="s">
        <v>15</v>
      </c>
      <c r="B12" s="7" t="s">
        <v>16</v>
      </c>
      <c r="C12" s="7" t="s">
        <v>17</v>
      </c>
      <c r="D12" s="7">
        <v>1600000</v>
      </c>
      <c r="E12" s="7">
        <v>6379.2</v>
      </c>
      <c r="F12" s="7">
        <v>5.452054529012142</v>
      </c>
      <c r="I12" s="1"/>
      <c r="J12" s="1"/>
      <c r="K12" s="1"/>
    </row>
    <row r="13" spans="1:11" x14ac:dyDescent="0.2">
      <c r="A13" s="7" t="s">
        <v>208</v>
      </c>
      <c r="B13" s="7" t="s">
        <v>209</v>
      </c>
      <c r="C13" s="7" t="s">
        <v>74</v>
      </c>
      <c r="D13" s="7">
        <v>3100000</v>
      </c>
      <c r="E13" s="7">
        <v>5474.6</v>
      </c>
      <c r="F13" s="7">
        <v>4.6789280355734073</v>
      </c>
      <c r="I13" s="1"/>
      <c r="J13" s="1"/>
      <c r="K13" s="1"/>
    </row>
    <row r="14" spans="1:11" x14ac:dyDescent="0.2">
      <c r="A14" s="7" t="s">
        <v>98</v>
      </c>
      <c r="B14" s="7" t="s">
        <v>99</v>
      </c>
      <c r="C14" s="7" t="s">
        <v>74</v>
      </c>
      <c r="D14" s="7">
        <v>1100000</v>
      </c>
      <c r="E14" s="7">
        <v>4701.95</v>
      </c>
      <c r="F14" s="7">
        <v>4.0185740833785806</v>
      </c>
      <c r="I14" s="1"/>
      <c r="J14" s="1"/>
      <c r="K14" s="1"/>
    </row>
    <row r="15" spans="1:11" x14ac:dyDescent="0.2">
      <c r="A15" s="7" t="s">
        <v>227</v>
      </c>
      <c r="B15" s="7" t="s">
        <v>228</v>
      </c>
      <c r="C15" s="7" t="s">
        <v>87</v>
      </c>
      <c r="D15" s="7">
        <v>300000</v>
      </c>
      <c r="E15" s="7">
        <v>4530.75</v>
      </c>
      <c r="F15" s="7">
        <v>3.8722560912530986</v>
      </c>
      <c r="I15" s="1"/>
      <c r="J15" s="1"/>
      <c r="K15" s="1"/>
    </row>
    <row r="16" spans="1:11" x14ac:dyDescent="0.2">
      <c r="A16" s="7" t="s">
        <v>25</v>
      </c>
      <c r="B16" s="7" t="s">
        <v>26</v>
      </c>
      <c r="C16" s="7" t="s">
        <v>27</v>
      </c>
      <c r="D16" s="7">
        <v>600000</v>
      </c>
      <c r="E16" s="7">
        <v>4433.3999999999996</v>
      </c>
      <c r="F16" s="7">
        <v>3.7890548264551094</v>
      </c>
      <c r="I16" s="1"/>
      <c r="J16" s="1"/>
      <c r="K16" s="1"/>
    </row>
    <row r="17" spans="1:11" x14ac:dyDescent="0.2">
      <c r="A17" s="7" t="s">
        <v>38</v>
      </c>
      <c r="B17" s="7" t="s">
        <v>39</v>
      </c>
      <c r="C17" s="7" t="s">
        <v>40</v>
      </c>
      <c r="D17" s="7">
        <v>2250000</v>
      </c>
      <c r="E17" s="7">
        <v>3818.25</v>
      </c>
      <c r="F17" s="7">
        <v>3.2633100083710516</v>
      </c>
      <c r="I17" s="1"/>
      <c r="J17" s="1"/>
      <c r="K17" s="1"/>
    </row>
    <row r="18" spans="1:11" x14ac:dyDescent="0.2">
      <c r="A18" s="7" t="s">
        <v>212</v>
      </c>
      <c r="B18" s="7" t="s">
        <v>612</v>
      </c>
      <c r="C18" s="7" t="s">
        <v>27</v>
      </c>
      <c r="D18" s="7">
        <v>1925000</v>
      </c>
      <c r="E18" s="7">
        <v>3528.5250000000001</v>
      </c>
      <c r="F18" s="7">
        <v>3.0156933011949101</v>
      </c>
      <c r="I18" s="1"/>
      <c r="J18" s="1"/>
      <c r="K18" s="1"/>
    </row>
    <row r="19" spans="1:11" x14ac:dyDescent="0.2">
      <c r="A19" s="7" t="s">
        <v>229</v>
      </c>
      <c r="B19" s="7" t="s">
        <v>230</v>
      </c>
      <c r="C19" s="7" t="s">
        <v>35</v>
      </c>
      <c r="D19" s="7">
        <v>60640</v>
      </c>
      <c r="E19" s="7">
        <v>3147.0037600000001</v>
      </c>
      <c r="F19" s="7">
        <v>2.6896219122344873</v>
      </c>
      <c r="I19" s="1"/>
      <c r="J19" s="1"/>
      <c r="K19" s="1"/>
    </row>
    <row r="20" spans="1:11" x14ac:dyDescent="0.2">
      <c r="A20" s="7" t="s">
        <v>41</v>
      </c>
      <c r="B20" s="7" t="s">
        <v>42</v>
      </c>
      <c r="C20" s="7" t="s">
        <v>17</v>
      </c>
      <c r="D20" s="7">
        <v>4000000</v>
      </c>
      <c r="E20" s="7">
        <v>3036</v>
      </c>
      <c r="F20" s="7">
        <v>2.5947513089542364</v>
      </c>
      <c r="I20" s="1"/>
      <c r="J20" s="1"/>
      <c r="K20" s="1"/>
    </row>
    <row r="21" spans="1:11" x14ac:dyDescent="0.2">
      <c r="A21" s="7" t="s">
        <v>210</v>
      </c>
      <c r="B21" s="7" t="s">
        <v>629</v>
      </c>
      <c r="C21" s="7" t="s">
        <v>211</v>
      </c>
      <c r="D21" s="7">
        <v>900000</v>
      </c>
      <c r="E21" s="7">
        <v>2956.95</v>
      </c>
      <c r="F21" s="7">
        <v>2.5271903435481651</v>
      </c>
      <c r="I21" s="1"/>
      <c r="J21" s="1"/>
      <c r="K21" s="1"/>
    </row>
    <row r="22" spans="1:11" x14ac:dyDescent="0.2">
      <c r="A22" s="7" t="s">
        <v>231</v>
      </c>
      <c r="B22" s="7" t="s">
        <v>232</v>
      </c>
      <c r="C22" s="7" t="s">
        <v>97</v>
      </c>
      <c r="D22" s="7">
        <v>700000</v>
      </c>
      <c r="E22" s="7">
        <v>2695</v>
      </c>
      <c r="F22" s="7">
        <v>2.3033118503398113</v>
      </c>
      <c r="I22" s="1"/>
      <c r="J22" s="1"/>
      <c r="K22" s="1"/>
    </row>
    <row r="23" spans="1:11" x14ac:dyDescent="0.2">
      <c r="A23" s="7" t="s">
        <v>233</v>
      </c>
      <c r="B23" s="7" t="s">
        <v>234</v>
      </c>
      <c r="C23" s="7" t="s">
        <v>97</v>
      </c>
      <c r="D23" s="7">
        <v>48000</v>
      </c>
      <c r="E23" s="7">
        <v>2496.5520000000001</v>
      </c>
      <c r="F23" s="7">
        <v>2.1337060506825813</v>
      </c>
      <c r="I23" s="1"/>
      <c r="J23" s="1"/>
      <c r="K23" s="1"/>
    </row>
    <row r="24" spans="1:11" x14ac:dyDescent="0.2">
      <c r="A24" s="7" t="s">
        <v>235</v>
      </c>
      <c r="B24" s="7" t="s">
        <v>236</v>
      </c>
      <c r="C24" s="7" t="s">
        <v>66</v>
      </c>
      <c r="D24" s="7">
        <v>15000</v>
      </c>
      <c r="E24" s="7">
        <v>2429.4675000000002</v>
      </c>
      <c r="F24" s="7">
        <v>2.0763715334936683</v>
      </c>
      <c r="I24" s="1"/>
      <c r="J24" s="1"/>
      <c r="K24" s="1"/>
    </row>
    <row r="25" spans="1:11" x14ac:dyDescent="0.2">
      <c r="A25" s="7" t="s">
        <v>95</v>
      </c>
      <c r="B25" s="7" t="s">
        <v>96</v>
      </c>
      <c r="C25" s="7" t="s">
        <v>97</v>
      </c>
      <c r="D25" s="7">
        <v>122325</v>
      </c>
      <c r="E25" s="7">
        <v>2144.6019000000001</v>
      </c>
      <c r="F25" s="7">
        <v>1.8329079668019574</v>
      </c>
      <c r="I25" s="1"/>
      <c r="J25" s="1"/>
      <c r="K25" s="1"/>
    </row>
    <row r="26" spans="1:11" x14ac:dyDescent="0.2">
      <c r="A26" s="7" t="s">
        <v>88</v>
      </c>
      <c r="B26" s="7" t="s">
        <v>89</v>
      </c>
      <c r="C26" s="7" t="s">
        <v>66</v>
      </c>
      <c r="D26" s="7">
        <v>450977</v>
      </c>
      <c r="E26" s="7">
        <v>2080.8078780000001</v>
      </c>
      <c r="F26" s="7">
        <v>1.7783856933869524</v>
      </c>
      <c r="I26" s="1"/>
      <c r="J26" s="1"/>
      <c r="K26" s="1"/>
    </row>
    <row r="27" spans="1:11" x14ac:dyDescent="0.2">
      <c r="A27" s="7" t="s">
        <v>237</v>
      </c>
      <c r="B27" s="7" t="s">
        <v>238</v>
      </c>
      <c r="C27" s="7" t="s">
        <v>211</v>
      </c>
      <c r="D27" s="7">
        <v>875000</v>
      </c>
      <c r="E27" s="7">
        <v>2020.8125</v>
      </c>
      <c r="F27" s="7">
        <v>1.7271099734934396</v>
      </c>
      <c r="I27" s="1"/>
      <c r="J27" s="1"/>
      <c r="K27" s="1"/>
    </row>
    <row r="28" spans="1:11" x14ac:dyDescent="0.2">
      <c r="A28" s="7" t="s">
        <v>223</v>
      </c>
      <c r="B28" s="7" t="s">
        <v>224</v>
      </c>
      <c r="C28" s="7" t="s">
        <v>40</v>
      </c>
      <c r="D28" s="7">
        <v>1000000</v>
      </c>
      <c r="E28" s="7">
        <v>1932.5</v>
      </c>
      <c r="F28" s="7">
        <v>1.6516327090099019</v>
      </c>
      <c r="I28" s="1"/>
      <c r="J28" s="1"/>
      <c r="K28" s="1"/>
    </row>
    <row r="29" spans="1:11" x14ac:dyDescent="0.2">
      <c r="A29" s="7" t="s">
        <v>239</v>
      </c>
      <c r="B29" s="7" t="s">
        <v>240</v>
      </c>
      <c r="C29" s="7" t="s">
        <v>66</v>
      </c>
      <c r="D29" s="7">
        <v>1250000</v>
      </c>
      <c r="E29" s="7">
        <v>1741.875</v>
      </c>
      <c r="F29" s="7">
        <v>1.4887129236774246</v>
      </c>
      <c r="I29" s="1"/>
      <c r="J29" s="1"/>
      <c r="K29" s="1"/>
    </row>
    <row r="30" spans="1:11" x14ac:dyDescent="0.2">
      <c r="A30" s="7" t="s">
        <v>241</v>
      </c>
      <c r="B30" s="7" t="s">
        <v>242</v>
      </c>
      <c r="C30" s="7" t="s">
        <v>150</v>
      </c>
      <c r="D30" s="7">
        <v>1025000</v>
      </c>
      <c r="E30" s="7">
        <v>1611.8125</v>
      </c>
      <c r="F30" s="7">
        <v>1.377553555389921</v>
      </c>
      <c r="I30" s="1"/>
      <c r="J30" s="1"/>
      <c r="K30" s="1"/>
    </row>
    <row r="31" spans="1:11" x14ac:dyDescent="0.2">
      <c r="A31" s="7" t="s">
        <v>243</v>
      </c>
      <c r="B31" s="7" t="s">
        <v>244</v>
      </c>
      <c r="C31" s="7" t="s">
        <v>150</v>
      </c>
      <c r="D31" s="7">
        <v>305000</v>
      </c>
      <c r="E31" s="7">
        <v>1549.4</v>
      </c>
      <c r="F31" s="7">
        <v>1.3242120151823762</v>
      </c>
      <c r="I31" s="1"/>
      <c r="J31" s="1"/>
      <c r="K31" s="1"/>
    </row>
    <row r="32" spans="1:11" x14ac:dyDescent="0.2">
      <c r="A32" s="7" t="s">
        <v>245</v>
      </c>
      <c r="B32" s="7" t="s">
        <v>246</v>
      </c>
      <c r="C32" s="7" t="s">
        <v>150</v>
      </c>
      <c r="D32" s="7">
        <v>225000</v>
      </c>
      <c r="E32" s="7">
        <v>1493.7750000000001</v>
      </c>
      <c r="F32" s="7">
        <v>1.2766714876591287</v>
      </c>
      <c r="I32" s="1"/>
      <c r="J32" s="1"/>
      <c r="K32" s="1"/>
    </row>
    <row r="33" spans="1:11" x14ac:dyDescent="0.2">
      <c r="A33" s="7" t="s">
        <v>247</v>
      </c>
      <c r="B33" s="7" t="s">
        <v>248</v>
      </c>
      <c r="C33" s="7" t="s">
        <v>87</v>
      </c>
      <c r="D33" s="7">
        <v>195039</v>
      </c>
      <c r="E33" s="7">
        <v>1473.4221255</v>
      </c>
      <c r="F33" s="7">
        <v>1.2592766761473184</v>
      </c>
      <c r="I33" s="1"/>
      <c r="J33" s="1"/>
      <c r="K33" s="1"/>
    </row>
    <row r="34" spans="1:11" x14ac:dyDescent="0.2">
      <c r="A34" s="7" t="s">
        <v>249</v>
      </c>
      <c r="B34" s="7" t="s">
        <v>622</v>
      </c>
      <c r="C34" s="7" t="s">
        <v>97</v>
      </c>
      <c r="D34" s="7">
        <v>125000</v>
      </c>
      <c r="E34" s="7">
        <v>1300.6875</v>
      </c>
      <c r="F34" s="7">
        <v>1.111647099198094</v>
      </c>
      <c r="I34" s="1"/>
      <c r="J34" s="1"/>
      <c r="K34" s="1"/>
    </row>
    <row r="35" spans="1:11" x14ac:dyDescent="0.2">
      <c r="A35" s="7" t="s">
        <v>250</v>
      </c>
      <c r="B35" s="7" t="s">
        <v>631</v>
      </c>
      <c r="C35" s="7" t="s">
        <v>97</v>
      </c>
      <c r="D35" s="7">
        <v>700000</v>
      </c>
      <c r="E35" s="7">
        <v>1076.5999999999999</v>
      </c>
      <c r="F35" s="7">
        <v>0.92012821449938431</v>
      </c>
      <c r="I35" s="1"/>
      <c r="J35" s="1"/>
      <c r="K35" s="1"/>
    </row>
    <row r="36" spans="1:11" x14ac:dyDescent="0.2">
      <c r="A36" s="7" t="s">
        <v>251</v>
      </c>
      <c r="B36" s="7" t="s">
        <v>630</v>
      </c>
      <c r="C36" s="7" t="s">
        <v>11</v>
      </c>
      <c r="D36" s="7">
        <v>1100000</v>
      </c>
      <c r="E36" s="7">
        <v>1048.3</v>
      </c>
      <c r="F36" s="7">
        <v>0.89594130341789391</v>
      </c>
      <c r="I36" s="1"/>
      <c r="J36" s="1"/>
      <c r="K36" s="1"/>
    </row>
    <row r="37" spans="1:11" x14ac:dyDescent="0.2">
      <c r="A37" s="7" t="s">
        <v>252</v>
      </c>
      <c r="B37" s="7" t="s">
        <v>253</v>
      </c>
      <c r="C37" s="7" t="s">
        <v>84</v>
      </c>
      <c r="D37" s="7">
        <v>75000</v>
      </c>
      <c r="E37" s="7">
        <v>933.82500000000005</v>
      </c>
      <c r="F37" s="7">
        <v>0.7981039661015118</v>
      </c>
      <c r="I37" s="1"/>
      <c r="J37" s="1"/>
      <c r="K37" s="1"/>
    </row>
    <row r="38" spans="1:11" x14ac:dyDescent="0.2">
      <c r="A38" s="7" t="s">
        <v>254</v>
      </c>
      <c r="B38" s="7" t="s">
        <v>255</v>
      </c>
      <c r="C38" s="7" t="s">
        <v>125</v>
      </c>
      <c r="D38" s="7">
        <v>400000</v>
      </c>
      <c r="E38" s="7">
        <v>881.4</v>
      </c>
      <c r="F38" s="7">
        <v>0.75329835431892744</v>
      </c>
      <c r="I38" s="1"/>
      <c r="J38" s="1"/>
      <c r="K38" s="1"/>
    </row>
    <row r="39" spans="1:11" x14ac:dyDescent="0.2">
      <c r="A39" s="7" t="s">
        <v>256</v>
      </c>
      <c r="B39" s="7" t="s">
        <v>257</v>
      </c>
      <c r="C39" s="7" t="s">
        <v>84</v>
      </c>
      <c r="D39" s="7">
        <v>600000</v>
      </c>
      <c r="E39" s="7">
        <v>750.9</v>
      </c>
      <c r="F39" s="7">
        <v>0.6417650717700053</v>
      </c>
      <c r="I39" s="1"/>
      <c r="J39" s="1"/>
      <c r="K39" s="1"/>
    </row>
    <row r="40" spans="1:11" x14ac:dyDescent="0.2">
      <c r="A40" s="7" t="s">
        <v>258</v>
      </c>
      <c r="B40" s="7" t="s">
        <v>259</v>
      </c>
      <c r="C40" s="7" t="s">
        <v>35</v>
      </c>
      <c r="D40" s="7">
        <v>4962</v>
      </c>
      <c r="E40" s="7">
        <v>270.575379</v>
      </c>
      <c r="F40" s="7">
        <v>0.2312502697071932</v>
      </c>
      <c r="I40" s="1"/>
      <c r="J40" s="1"/>
      <c r="K40" s="1"/>
    </row>
    <row r="41" spans="1:11" x14ac:dyDescent="0.2">
      <c r="A41" s="7" t="s">
        <v>260</v>
      </c>
      <c r="B41" s="7" t="s">
        <v>261</v>
      </c>
      <c r="C41" s="7" t="s">
        <v>262</v>
      </c>
      <c r="D41" s="7">
        <v>351506</v>
      </c>
      <c r="E41" s="7">
        <v>176.983271</v>
      </c>
      <c r="F41" s="7">
        <v>0.15126072927873924</v>
      </c>
      <c r="I41" s="1"/>
      <c r="J41" s="1"/>
      <c r="K41" s="1"/>
    </row>
    <row r="42" spans="1:11" x14ac:dyDescent="0.2">
      <c r="A42" s="6" t="s">
        <v>128</v>
      </c>
      <c r="B42" s="7"/>
      <c r="C42" s="7"/>
      <c r="D42" s="7"/>
      <c r="E42" s="6">
        <f xml:space="preserve"> SUM(E8:E41)</f>
        <v>112869.30131349998</v>
      </c>
      <c r="F42" s="6">
        <f>SUM(F8:F41)</f>
        <v>96.465008999984931</v>
      </c>
      <c r="G42" s="1"/>
      <c r="I42" s="1"/>
      <c r="J42" s="1"/>
      <c r="K42" s="1"/>
    </row>
    <row r="43" spans="1:11" x14ac:dyDescent="0.2">
      <c r="A43" s="7"/>
      <c r="B43" s="7"/>
      <c r="C43" s="7"/>
      <c r="D43" s="7"/>
      <c r="E43" s="7"/>
      <c r="F43" s="7"/>
      <c r="I43" s="1"/>
      <c r="J43" s="1"/>
      <c r="K43" s="1"/>
    </row>
    <row r="44" spans="1:11" x14ac:dyDescent="0.2">
      <c r="A44" s="6" t="s">
        <v>128</v>
      </c>
      <c r="B44" s="7"/>
      <c r="C44" s="7"/>
      <c r="D44" s="7"/>
      <c r="E44" s="46">
        <v>112869.30131349998</v>
      </c>
      <c r="F44" s="6">
        <v>96.465008999984931</v>
      </c>
      <c r="I44" s="1"/>
      <c r="J44" s="1"/>
      <c r="K44" s="1"/>
    </row>
    <row r="45" spans="1:11" x14ac:dyDescent="0.2">
      <c r="A45" s="7"/>
      <c r="B45" s="7"/>
      <c r="C45" s="7"/>
      <c r="D45" s="7"/>
      <c r="E45" s="45"/>
      <c r="F45" s="7"/>
      <c r="I45" s="1"/>
      <c r="J45" s="1"/>
      <c r="K45" s="1"/>
    </row>
    <row r="46" spans="1:11" x14ac:dyDescent="0.2">
      <c r="A46" s="6" t="s">
        <v>133</v>
      </c>
      <c r="B46" s="7"/>
      <c r="C46" s="7"/>
      <c r="D46" s="7"/>
      <c r="E46" s="46">
        <v>4136.1315201999996</v>
      </c>
      <c r="F46" s="6">
        <v>3.53</v>
      </c>
      <c r="I46" s="1"/>
      <c r="J46" s="1"/>
      <c r="K46" s="1"/>
    </row>
    <row r="47" spans="1:11" x14ac:dyDescent="0.2">
      <c r="A47" s="7"/>
      <c r="B47" s="7"/>
      <c r="C47" s="7"/>
      <c r="D47" s="7"/>
      <c r="E47" s="45"/>
      <c r="F47" s="7"/>
      <c r="I47" s="1"/>
      <c r="J47" s="1"/>
      <c r="K47" s="1"/>
    </row>
    <row r="48" spans="1:11" x14ac:dyDescent="0.2">
      <c r="A48" s="8" t="s">
        <v>134</v>
      </c>
      <c r="B48" s="5"/>
      <c r="C48" s="5"/>
      <c r="D48" s="5"/>
      <c r="E48" s="47">
        <v>117005.43283369998</v>
      </c>
      <c r="F48" s="8">
        <f xml:space="preserve"> ROUND(SUM(F44:F47),2)</f>
        <v>100</v>
      </c>
      <c r="I48" s="1"/>
      <c r="J48" s="1"/>
      <c r="K48" s="1"/>
    </row>
    <row r="50" spans="1:2" x14ac:dyDescent="0.2">
      <c r="A50" s="9" t="s">
        <v>135</v>
      </c>
    </row>
    <row r="51" spans="1:2" x14ac:dyDescent="0.2">
      <c r="A51" s="9" t="s">
        <v>136</v>
      </c>
    </row>
    <row r="52" spans="1:2" x14ac:dyDescent="0.2">
      <c r="A52" s="9" t="s">
        <v>137</v>
      </c>
    </row>
    <row r="53" spans="1:2" x14ac:dyDescent="0.2">
      <c r="A53" s="1" t="s">
        <v>595</v>
      </c>
      <c r="B53" s="10">
        <v>23.566600000000001</v>
      </c>
    </row>
    <row r="54" spans="1:2" x14ac:dyDescent="0.2">
      <c r="A54" s="1" t="s">
        <v>596</v>
      </c>
      <c r="B54" s="10">
        <v>40.024900000000002</v>
      </c>
    </row>
    <row r="55" spans="1:2" x14ac:dyDescent="0.2">
      <c r="A55" s="1" t="s">
        <v>597</v>
      </c>
      <c r="B55" s="10">
        <v>25.121600000000001</v>
      </c>
    </row>
    <row r="56" spans="1:2" x14ac:dyDescent="0.2">
      <c r="A56" s="1" t="s">
        <v>594</v>
      </c>
      <c r="B56" s="10">
        <v>37.913400000000003</v>
      </c>
    </row>
    <row r="58" spans="1:2" x14ac:dyDescent="0.2">
      <c r="A58" s="9" t="s">
        <v>138</v>
      </c>
    </row>
    <row r="59" spans="1:2" x14ac:dyDescent="0.2">
      <c r="A59" s="1" t="s">
        <v>594</v>
      </c>
      <c r="B59" s="10">
        <v>39.502299999999998</v>
      </c>
    </row>
    <row r="60" spans="1:2" x14ac:dyDescent="0.2">
      <c r="A60" s="1" t="s">
        <v>597</v>
      </c>
      <c r="B60" s="10">
        <v>24.308</v>
      </c>
    </row>
    <row r="61" spans="1:2" x14ac:dyDescent="0.2">
      <c r="A61" s="1" t="s">
        <v>596</v>
      </c>
      <c r="B61" s="10">
        <v>41.962899999999998</v>
      </c>
    </row>
    <row r="62" spans="1:2" x14ac:dyDescent="0.2">
      <c r="A62" s="1" t="s">
        <v>595</v>
      </c>
      <c r="B62" s="10">
        <v>22.531099999999999</v>
      </c>
    </row>
    <row r="64" spans="1:2" x14ac:dyDescent="0.2">
      <c r="A64" s="9" t="s">
        <v>139</v>
      </c>
      <c r="B64" s="11"/>
    </row>
    <row r="65" spans="1:4" x14ac:dyDescent="0.2">
      <c r="A65" s="9"/>
      <c r="B65" s="11"/>
    </row>
    <row r="66" spans="1:4" x14ac:dyDescent="0.2">
      <c r="A66" s="28" t="s">
        <v>602</v>
      </c>
      <c r="B66" s="29"/>
      <c r="C66" s="69" t="s">
        <v>603</v>
      </c>
      <c r="D66" s="70"/>
    </row>
    <row r="67" spans="1:4" x14ac:dyDescent="0.2">
      <c r="A67" s="71"/>
      <c r="B67" s="72"/>
      <c r="C67" s="30" t="s">
        <v>604</v>
      </c>
      <c r="D67" s="30" t="s">
        <v>605</v>
      </c>
    </row>
    <row r="68" spans="1:4" x14ac:dyDescent="0.2">
      <c r="A68" s="26" t="s">
        <v>595</v>
      </c>
      <c r="B68" s="31"/>
      <c r="C68" s="27">
        <v>2.25</v>
      </c>
      <c r="D68" s="27">
        <v>2.25</v>
      </c>
    </row>
    <row r="69" spans="1:4" x14ac:dyDescent="0.2">
      <c r="A69" s="26" t="s">
        <v>597</v>
      </c>
      <c r="B69" s="31"/>
      <c r="C69" s="27">
        <v>2.25</v>
      </c>
      <c r="D69" s="27">
        <v>2.25</v>
      </c>
    </row>
    <row r="70" spans="1:4" x14ac:dyDescent="0.2">
      <c r="A70" s="39"/>
      <c r="B70" s="39"/>
      <c r="C70" s="40"/>
      <c r="D70" s="40"/>
    </row>
    <row r="71" spans="1:4" x14ac:dyDescent="0.2">
      <c r="A71" s="9" t="s">
        <v>141</v>
      </c>
      <c r="B71" s="12">
        <v>0.22477668020845659</v>
      </c>
    </row>
  </sheetData>
  <mergeCells count="3">
    <mergeCell ref="A1:E1"/>
    <mergeCell ref="C66:D66"/>
    <mergeCell ref="A67:B6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78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9.14062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.85546875" style="2" bestFit="1" customWidth="1"/>
    <col min="9" max="16384" width="9.140625" style="2"/>
  </cols>
  <sheetData>
    <row r="1" spans="1:11" x14ac:dyDescent="0.2">
      <c r="A1" s="68" t="s">
        <v>225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9</v>
      </c>
      <c r="B8" s="7" t="s">
        <v>10</v>
      </c>
      <c r="C8" s="7" t="s">
        <v>11</v>
      </c>
      <c r="D8" s="7">
        <v>3900000</v>
      </c>
      <c r="E8" s="7">
        <v>73557.899999999994</v>
      </c>
      <c r="F8" s="7">
        <v>9.4051511694550971</v>
      </c>
      <c r="J8" s="1"/>
      <c r="K8" s="1"/>
    </row>
    <row r="9" spans="1:11" x14ac:dyDescent="0.2">
      <c r="A9" s="7" t="s">
        <v>12</v>
      </c>
      <c r="B9" s="7" t="s">
        <v>13</v>
      </c>
      <c r="C9" s="7" t="s">
        <v>14</v>
      </c>
      <c r="D9" s="7">
        <v>4000000</v>
      </c>
      <c r="E9" s="7">
        <v>45272</v>
      </c>
      <c r="F9" s="7">
        <v>5.7885013539479937</v>
      </c>
      <c r="J9" s="1"/>
      <c r="K9" s="1"/>
    </row>
    <row r="10" spans="1:11" x14ac:dyDescent="0.2">
      <c r="A10" s="7" t="s">
        <v>22</v>
      </c>
      <c r="B10" s="7" t="s">
        <v>23</v>
      </c>
      <c r="C10" s="7" t="s">
        <v>24</v>
      </c>
      <c r="D10" s="7">
        <v>3000000</v>
      </c>
      <c r="E10" s="7">
        <v>39327</v>
      </c>
      <c r="F10" s="7">
        <v>5.0283705766635611</v>
      </c>
      <c r="J10" s="1"/>
      <c r="K10" s="1"/>
    </row>
    <row r="11" spans="1:11" x14ac:dyDescent="0.2">
      <c r="A11" s="7" t="s">
        <v>15</v>
      </c>
      <c r="B11" s="7" t="s">
        <v>16</v>
      </c>
      <c r="C11" s="7" t="s">
        <v>17</v>
      </c>
      <c r="D11" s="7">
        <v>9000000</v>
      </c>
      <c r="E11" s="7">
        <v>35883</v>
      </c>
      <c r="F11" s="7">
        <v>4.588018953960856</v>
      </c>
      <c r="J11" s="1"/>
      <c r="K11" s="1"/>
    </row>
    <row r="12" spans="1:11" x14ac:dyDescent="0.2">
      <c r="A12" s="7" t="s">
        <v>20</v>
      </c>
      <c r="B12" s="7" t="s">
        <v>21</v>
      </c>
      <c r="C12" s="7" t="s">
        <v>11</v>
      </c>
      <c r="D12" s="7">
        <v>10000000</v>
      </c>
      <c r="E12" s="7">
        <v>30485</v>
      </c>
      <c r="F12" s="7">
        <v>3.8978278798176489</v>
      </c>
      <c r="J12" s="1"/>
      <c r="K12" s="1"/>
    </row>
    <row r="13" spans="1:11" x14ac:dyDescent="0.2">
      <c r="A13" s="7" t="s">
        <v>25</v>
      </c>
      <c r="B13" s="7" t="s">
        <v>26</v>
      </c>
      <c r="C13" s="7" t="s">
        <v>27</v>
      </c>
      <c r="D13" s="7">
        <v>4100000</v>
      </c>
      <c r="E13" s="7">
        <v>30294.9</v>
      </c>
      <c r="F13" s="7">
        <v>3.873521595417015</v>
      </c>
      <c r="J13" s="1"/>
      <c r="K13" s="1"/>
    </row>
    <row r="14" spans="1:11" x14ac:dyDescent="0.2">
      <c r="A14" s="7" t="s">
        <v>18</v>
      </c>
      <c r="B14" s="7" t="s">
        <v>19</v>
      </c>
      <c r="C14" s="7" t="s">
        <v>11</v>
      </c>
      <c r="D14" s="7">
        <v>10800000</v>
      </c>
      <c r="E14" s="7">
        <v>30061.8</v>
      </c>
      <c r="F14" s="7">
        <v>3.8437173087584777</v>
      </c>
      <c r="J14" s="1"/>
      <c r="K14" s="1"/>
    </row>
    <row r="15" spans="1:11" x14ac:dyDescent="0.2">
      <c r="A15" s="7" t="s">
        <v>28</v>
      </c>
      <c r="B15" s="7" t="s">
        <v>29</v>
      </c>
      <c r="C15" s="7" t="s">
        <v>11</v>
      </c>
      <c r="D15" s="7">
        <v>5000000</v>
      </c>
      <c r="E15" s="7">
        <v>25525</v>
      </c>
      <c r="F15" s="7">
        <v>3.2636397123944718</v>
      </c>
      <c r="J15" s="1"/>
      <c r="K15" s="1"/>
    </row>
    <row r="16" spans="1:11" x14ac:dyDescent="0.2">
      <c r="A16" s="7" t="s">
        <v>30</v>
      </c>
      <c r="B16" s="7" t="s">
        <v>31</v>
      </c>
      <c r="C16" s="7" t="s">
        <v>11</v>
      </c>
      <c r="D16" s="7">
        <v>2350000</v>
      </c>
      <c r="E16" s="7">
        <v>24623.3</v>
      </c>
      <c r="F16" s="7">
        <v>3.1483478836514318</v>
      </c>
      <c r="J16" s="1"/>
      <c r="K16" s="1"/>
    </row>
    <row r="17" spans="1:11" x14ac:dyDescent="0.2">
      <c r="A17" s="7" t="s">
        <v>32</v>
      </c>
      <c r="B17" s="7" t="s">
        <v>33</v>
      </c>
      <c r="C17" s="7" t="s">
        <v>14</v>
      </c>
      <c r="D17" s="7">
        <v>2250000</v>
      </c>
      <c r="E17" s="7">
        <v>21793.5</v>
      </c>
      <c r="F17" s="7">
        <v>2.7865281908743951</v>
      </c>
      <c r="J17" s="1"/>
      <c r="K17" s="1"/>
    </row>
    <row r="18" spans="1:11" x14ac:dyDescent="0.2">
      <c r="A18" s="7" t="s">
        <v>38</v>
      </c>
      <c r="B18" s="7" t="s">
        <v>39</v>
      </c>
      <c r="C18" s="7" t="s">
        <v>40</v>
      </c>
      <c r="D18" s="7">
        <v>12000000</v>
      </c>
      <c r="E18" s="7">
        <v>20364</v>
      </c>
      <c r="F18" s="7">
        <v>2.6037515809285421</v>
      </c>
      <c r="J18" s="1"/>
      <c r="K18" s="1"/>
    </row>
    <row r="19" spans="1:11" x14ac:dyDescent="0.2">
      <c r="A19" s="7" t="s">
        <v>49</v>
      </c>
      <c r="B19" s="7" t="s">
        <v>50</v>
      </c>
      <c r="C19" s="7" t="s">
        <v>11</v>
      </c>
      <c r="D19" s="7">
        <v>7800000</v>
      </c>
      <c r="E19" s="7">
        <v>19492.2</v>
      </c>
      <c r="F19" s="7">
        <v>2.4922827816625088</v>
      </c>
      <c r="J19" s="1"/>
      <c r="K19" s="1"/>
    </row>
    <row r="20" spans="1:11" x14ac:dyDescent="0.2">
      <c r="A20" s="7" t="s">
        <v>34</v>
      </c>
      <c r="B20" s="7" t="s">
        <v>610</v>
      </c>
      <c r="C20" s="7" t="s">
        <v>35</v>
      </c>
      <c r="D20" s="7">
        <v>930000</v>
      </c>
      <c r="E20" s="7">
        <v>19349.115000000002</v>
      </c>
      <c r="F20" s="7">
        <v>2.473987859498044</v>
      </c>
      <c r="J20" s="1"/>
      <c r="K20" s="1"/>
    </row>
    <row r="21" spans="1:11" x14ac:dyDescent="0.2">
      <c r="A21" s="7" t="s">
        <v>54</v>
      </c>
      <c r="B21" s="7" t="s">
        <v>55</v>
      </c>
      <c r="C21" s="7" t="s">
        <v>53</v>
      </c>
      <c r="D21" s="7">
        <v>5500000</v>
      </c>
      <c r="E21" s="7">
        <v>18062</v>
      </c>
      <c r="F21" s="7">
        <v>2.3094166693543179</v>
      </c>
      <c r="J21" s="1"/>
      <c r="K21" s="1"/>
    </row>
    <row r="22" spans="1:11" x14ac:dyDescent="0.2">
      <c r="A22" s="7" t="s">
        <v>67</v>
      </c>
      <c r="B22" s="7" t="s">
        <v>68</v>
      </c>
      <c r="C22" s="7" t="s">
        <v>27</v>
      </c>
      <c r="D22" s="7">
        <v>600000</v>
      </c>
      <c r="E22" s="7">
        <v>16468.2</v>
      </c>
      <c r="F22" s="7">
        <v>2.1056325763625718</v>
      </c>
      <c r="J22" s="1"/>
      <c r="K22" s="1"/>
    </row>
    <row r="23" spans="1:11" x14ac:dyDescent="0.2">
      <c r="A23" s="7" t="s">
        <v>51</v>
      </c>
      <c r="B23" s="7" t="s">
        <v>52</v>
      </c>
      <c r="C23" s="7" t="s">
        <v>53</v>
      </c>
      <c r="D23" s="7">
        <v>5000000</v>
      </c>
      <c r="E23" s="7">
        <v>16302.5</v>
      </c>
      <c r="F23" s="7">
        <v>2.0844460885920033</v>
      </c>
      <c r="J23" s="1"/>
      <c r="K23" s="1"/>
    </row>
    <row r="24" spans="1:11" x14ac:dyDescent="0.2">
      <c r="A24" s="7" t="s">
        <v>47</v>
      </c>
      <c r="B24" s="7" t="s">
        <v>48</v>
      </c>
      <c r="C24" s="7" t="s">
        <v>14</v>
      </c>
      <c r="D24" s="7">
        <v>2550000</v>
      </c>
      <c r="E24" s="7">
        <v>16286.85</v>
      </c>
      <c r="F24" s="7">
        <v>2.0824450714911622</v>
      </c>
      <c r="J24" s="1"/>
      <c r="K24" s="1"/>
    </row>
    <row r="25" spans="1:11" x14ac:dyDescent="0.2">
      <c r="A25" s="7" t="s">
        <v>98</v>
      </c>
      <c r="B25" s="7" t="s">
        <v>99</v>
      </c>
      <c r="C25" s="7" t="s">
        <v>74</v>
      </c>
      <c r="D25" s="7">
        <v>3800000</v>
      </c>
      <c r="E25" s="7">
        <v>16243.1</v>
      </c>
      <c r="F25" s="7">
        <v>2.0768511738450401</v>
      </c>
      <c r="J25" s="1"/>
      <c r="K25" s="1"/>
    </row>
    <row r="26" spans="1:11" x14ac:dyDescent="0.2">
      <c r="A26" s="7" t="s">
        <v>41</v>
      </c>
      <c r="B26" s="7" t="s">
        <v>42</v>
      </c>
      <c r="C26" s="7" t="s">
        <v>17</v>
      </c>
      <c r="D26" s="7">
        <v>21000000</v>
      </c>
      <c r="E26" s="7">
        <v>15939</v>
      </c>
      <c r="F26" s="7">
        <v>2.0379687904350829</v>
      </c>
      <c r="J26" s="1"/>
      <c r="K26" s="1"/>
    </row>
    <row r="27" spans="1:11" x14ac:dyDescent="0.2">
      <c r="A27" s="7" t="s">
        <v>43</v>
      </c>
      <c r="B27" s="7" t="s">
        <v>44</v>
      </c>
      <c r="C27" s="7" t="s">
        <v>35</v>
      </c>
      <c r="D27" s="7">
        <v>4120000</v>
      </c>
      <c r="E27" s="7">
        <v>15567.42</v>
      </c>
      <c r="F27" s="7">
        <v>1.9904583792957473</v>
      </c>
      <c r="J27" s="1"/>
      <c r="K27" s="1"/>
    </row>
    <row r="28" spans="1:11" x14ac:dyDescent="0.2">
      <c r="A28" s="7" t="s">
        <v>208</v>
      </c>
      <c r="B28" s="7" t="s">
        <v>209</v>
      </c>
      <c r="C28" s="7" t="s">
        <v>74</v>
      </c>
      <c r="D28" s="7">
        <v>8400000</v>
      </c>
      <c r="E28" s="7">
        <v>14834.4</v>
      </c>
      <c r="F28" s="7">
        <v>1.8967340626658007</v>
      </c>
      <c r="J28" s="1"/>
      <c r="K28" s="1"/>
    </row>
    <row r="29" spans="1:11" x14ac:dyDescent="0.2">
      <c r="A29" s="7" t="s">
        <v>210</v>
      </c>
      <c r="B29" s="7" t="s">
        <v>629</v>
      </c>
      <c r="C29" s="7" t="s">
        <v>211</v>
      </c>
      <c r="D29" s="7">
        <v>4400000</v>
      </c>
      <c r="E29" s="7">
        <v>14456.2</v>
      </c>
      <c r="F29" s="7">
        <v>1.8483772148997835</v>
      </c>
      <c r="J29" s="1"/>
      <c r="K29" s="1"/>
    </row>
    <row r="30" spans="1:11" x14ac:dyDescent="0.2">
      <c r="A30" s="7" t="s">
        <v>75</v>
      </c>
      <c r="B30" s="7" t="s">
        <v>76</v>
      </c>
      <c r="C30" s="7" t="s">
        <v>35</v>
      </c>
      <c r="D30" s="7">
        <v>1930000</v>
      </c>
      <c r="E30" s="7">
        <v>14201.905000000001</v>
      </c>
      <c r="F30" s="7">
        <v>1.8158629245701712</v>
      </c>
      <c r="J30" s="1"/>
      <c r="K30" s="1"/>
    </row>
    <row r="31" spans="1:11" x14ac:dyDescent="0.2">
      <c r="A31" s="7" t="s">
        <v>69</v>
      </c>
      <c r="B31" s="7" t="s">
        <v>608</v>
      </c>
      <c r="C31" s="7" t="s">
        <v>35</v>
      </c>
      <c r="D31" s="7">
        <v>2800000</v>
      </c>
      <c r="E31" s="7">
        <v>13862.8</v>
      </c>
      <c r="F31" s="7">
        <v>1.7725047837407284</v>
      </c>
      <c r="J31" s="1"/>
      <c r="K31" s="1"/>
    </row>
    <row r="32" spans="1:11" x14ac:dyDescent="0.2">
      <c r="A32" s="7" t="s">
        <v>45</v>
      </c>
      <c r="B32" s="7" t="s">
        <v>46</v>
      </c>
      <c r="C32" s="7" t="s">
        <v>27</v>
      </c>
      <c r="D32" s="7">
        <v>4200000</v>
      </c>
      <c r="E32" s="7">
        <v>13727.7</v>
      </c>
      <c r="F32" s="7">
        <v>1.7552308278095043</v>
      </c>
      <c r="J32" s="1"/>
      <c r="K32" s="1"/>
    </row>
    <row r="33" spans="1:11" x14ac:dyDescent="0.2">
      <c r="A33" s="7" t="s">
        <v>64</v>
      </c>
      <c r="B33" s="7" t="s">
        <v>65</v>
      </c>
      <c r="C33" s="7" t="s">
        <v>66</v>
      </c>
      <c r="D33" s="7">
        <v>900000</v>
      </c>
      <c r="E33" s="7">
        <v>13567.5</v>
      </c>
      <c r="F33" s="7">
        <v>1.7347475728858766</v>
      </c>
      <c r="J33" s="1"/>
      <c r="K33" s="1"/>
    </row>
    <row r="34" spans="1:11" x14ac:dyDescent="0.2">
      <c r="A34" s="7" t="s">
        <v>102</v>
      </c>
      <c r="B34" s="7" t="s">
        <v>103</v>
      </c>
      <c r="C34" s="7" t="s">
        <v>27</v>
      </c>
      <c r="D34" s="7">
        <v>355000</v>
      </c>
      <c r="E34" s="7">
        <v>12576.94</v>
      </c>
      <c r="F34" s="7">
        <v>1.6080940585466224</v>
      </c>
      <c r="J34" s="1"/>
      <c r="K34" s="1"/>
    </row>
    <row r="35" spans="1:11" x14ac:dyDescent="0.2">
      <c r="A35" s="7" t="s">
        <v>59</v>
      </c>
      <c r="B35" s="7" t="s">
        <v>60</v>
      </c>
      <c r="C35" s="7" t="s">
        <v>53</v>
      </c>
      <c r="D35" s="7">
        <v>1300000</v>
      </c>
      <c r="E35" s="7">
        <v>12322.05</v>
      </c>
      <c r="F35" s="7">
        <v>1.5755036912090226</v>
      </c>
      <c r="J35" s="1"/>
      <c r="K35" s="1"/>
    </row>
    <row r="36" spans="1:11" x14ac:dyDescent="0.2">
      <c r="A36" s="7" t="s">
        <v>100</v>
      </c>
      <c r="B36" s="7" t="s">
        <v>101</v>
      </c>
      <c r="C36" s="7" t="s">
        <v>66</v>
      </c>
      <c r="D36" s="7">
        <v>300000</v>
      </c>
      <c r="E36" s="7">
        <v>11850</v>
      </c>
      <c r="F36" s="7">
        <v>1.5151471338638394</v>
      </c>
      <c r="J36" s="1"/>
      <c r="K36" s="1"/>
    </row>
    <row r="37" spans="1:11" x14ac:dyDescent="0.2">
      <c r="A37" s="7" t="s">
        <v>212</v>
      </c>
      <c r="B37" s="7" t="s">
        <v>612</v>
      </c>
      <c r="C37" s="7" t="s">
        <v>27</v>
      </c>
      <c r="D37" s="7">
        <v>6000000</v>
      </c>
      <c r="E37" s="7">
        <v>10998</v>
      </c>
      <c r="F37" s="7">
        <v>1.4062099728467936</v>
      </c>
      <c r="J37" s="1"/>
      <c r="K37" s="1"/>
    </row>
    <row r="38" spans="1:11" x14ac:dyDescent="0.2">
      <c r="A38" s="7" t="s">
        <v>213</v>
      </c>
      <c r="B38" s="7" t="s">
        <v>611</v>
      </c>
      <c r="C38" s="7" t="s">
        <v>53</v>
      </c>
      <c r="D38" s="7">
        <v>1000000</v>
      </c>
      <c r="E38" s="7">
        <v>10569</v>
      </c>
      <c r="F38" s="7">
        <v>1.3513578107853939</v>
      </c>
      <c r="J38" s="1"/>
      <c r="K38" s="1"/>
    </row>
    <row r="39" spans="1:11" x14ac:dyDescent="0.2">
      <c r="A39" s="7" t="s">
        <v>214</v>
      </c>
      <c r="B39" s="7" t="s">
        <v>215</v>
      </c>
      <c r="C39" s="7" t="s">
        <v>53</v>
      </c>
      <c r="D39" s="7">
        <v>4000000</v>
      </c>
      <c r="E39" s="7">
        <v>10220</v>
      </c>
      <c r="F39" s="7">
        <v>1.3067344901340454</v>
      </c>
      <c r="J39" s="1"/>
      <c r="K39" s="1"/>
    </row>
    <row r="40" spans="1:11" x14ac:dyDescent="0.2">
      <c r="A40" s="7" t="s">
        <v>121</v>
      </c>
      <c r="B40" s="7" t="s">
        <v>122</v>
      </c>
      <c r="C40" s="7" t="s">
        <v>97</v>
      </c>
      <c r="D40" s="7">
        <v>1400000</v>
      </c>
      <c r="E40" s="7">
        <v>9803.5</v>
      </c>
      <c r="F40" s="7">
        <v>1.253480584542966</v>
      </c>
      <c r="J40" s="1"/>
      <c r="K40" s="1"/>
    </row>
    <row r="41" spans="1:11" x14ac:dyDescent="0.2">
      <c r="A41" s="7" t="s">
        <v>216</v>
      </c>
      <c r="B41" s="7" t="s">
        <v>217</v>
      </c>
      <c r="C41" s="7" t="s">
        <v>66</v>
      </c>
      <c r="D41" s="7">
        <v>4000000</v>
      </c>
      <c r="E41" s="7">
        <v>9318</v>
      </c>
      <c r="F41" s="7">
        <v>1.1914043032357178</v>
      </c>
      <c r="J41" s="1"/>
      <c r="K41" s="1"/>
    </row>
    <row r="42" spans="1:11" x14ac:dyDescent="0.2">
      <c r="A42" s="7" t="s">
        <v>79</v>
      </c>
      <c r="B42" s="7" t="s">
        <v>80</v>
      </c>
      <c r="C42" s="7" t="s">
        <v>81</v>
      </c>
      <c r="D42" s="7">
        <v>6000000</v>
      </c>
      <c r="E42" s="7">
        <v>9051</v>
      </c>
      <c r="F42" s="7">
        <v>1.1572655450296716</v>
      </c>
      <c r="J42" s="1"/>
      <c r="K42" s="1"/>
    </row>
    <row r="43" spans="1:11" x14ac:dyDescent="0.2">
      <c r="A43" s="7" t="s">
        <v>106</v>
      </c>
      <c r="B43" s="7" t="s">
        <v>107</v>
      </c>
      <c r="C43" s="7" t="s">
        <v>108</v>
      </c>
      <c r="D43" s="7">
        <v>4200000</v>
      </c>
      <c r="E43" s="7">
        <v>9011.1</v>
      </c>
      <c r="F43" s="7">
        <v>1.1521639103764085</v>
      </c>
      <c r="J43" s="1"/>
      <c r="K43" s="1"/>
    </row>
    <row r="44" spans="1:11" x14ac:dyDescent="0.2">
      <c r="A44" s="7" t="s">
        <v>218</v>
      </c>
      <c r="B44" s="7" t="s">
        <v>219</v>
      </c>
      <c r="C44" s="7" t="s">
        <v>220</v>
      </c>
      <c r="D44" s="7">
        <v>4500000</v>
      </c>
      <c r="E44" s="7">
        <v>8001</v>
      </c>
      <c r="F44" s="7">
        <v>1.0230120015227491</v>
      </c>
      <c r="J44" s="1"/>
      <c r="K44" s="1"/>
    </row>
    <row r="45" spans="1:11" x14ac:dyDescent="0.2">
      <c r="A45" s="7" t="s">
        <v>221</v>
      </c>
      <c r="B45" s="7" t="s">
        <v>222</v>
      </c>
      <c r="C45" s="7" t="s">
        <v>53</v>
      </c>
      <c r="D45" s="7">
        <v>700000</v>
      </c>
      <c r="E45" s="7">
        <v>7842.8</v>
      </c>
      <c r="F45" s="7">
        <v>1.0027844676343729</v>
      </c>
      <c r="J45" s="1"/>
      <c r="K45" s="1"/>
    </row>
    <row r="46" spans="1:11" x14ac:dyDescent="0.2">
      <c r="A46" s="7" t="s">
        <v>223</v>
      </c>
      <c r="B46" s="7" t="s">
        <v>224</v>
      </c>
      <c r="C46" s="7" t="s">
        <v>40</v>
      </c>
      <c r="D46" s="7">
        <v>3500000</v>
      </c>
      <c r="E46" s="7">
        <v>6763.75</v>
      </c>
      <c r="F46" s="7">
        <v>0.86481657609042561</v>
      </c>
      <c r="J46" s="1"/>
      <c r="K46" s="1"/>
    </row>
    <row r="47" spans="1:11" x14ac:dyDescent="0.2">
      <c r="A47" s="7" t="s">
        <v>109</v>
      </c>
      <c r="B47" s="7" t="s">
        <v>110</v>
      </c>
      <c r="C47" s="7" t="s">
        <v>111</v>
      </c>
      <c r="D47" s="7">
        <v>4500000</v>
      </c>
      <c r="E47" s="7">
        <v>6567.75</v>
      </c>
      <c r="F47" s="7">
        <v>0.8397559146357999</v>
      </c>
      <c r="J47" s="1"/>
      <c r="K47" s="1"/>
    </row>
    <row r="48" spans="1:11" x14ac:dyDescent="0.2">
      <c r="A48" s="7" t="s">
        <v>117</v>
      </c>
      <c r="B48" s="7" t="s">
        <v>607</v>
      </c>
      <c r="C48" s="7" t="s">
        <v>111</v>
      </c>
      <c r="D48" s="7">
        <v>800000</v>
      </c>
      <c r="E48" s="7">
        <v>6350.8</v>
      </c>
      <c r="F48" s="7">
        <v>0.81201657533691729</v>
      </c>
      <c r="J48" s="1"/>
      <c r="K48" s="1"/>
    </row>
    <row r="49" spans="1:10" x14ac:dyDescent="0.2">
      <c r="A49" s="6" t="s">
        <v>128</v>
      </c>
      <c r="B49" s="7"/>
      <c r="C49" s="7"/>
      <c r="D49" s="7"/>
      <c r="E49" s="6">
        <f xml:space="preserve"> SUM(E8:E48)</f>
        <v>756793.98</v>
      </c>
      <c r="F49" s="6">
        <f>SUM(F8:F48)</f>
        <v>96.764070018768564</v>
      </c>
      <c r="H49" s="1"/>
      <c r="I49" s="1"/>
    </row>
    <row r="50" spans="1:10" x14ac:dyDescent="0.2">
      <c r="A50" s="7"/>
      <c r="B50" s="7"/>
      <c r="C50" s="7"/>
      <c r="D50" s="7"/>
      <c r="E50" s="7"/>
      <c r="F50" s="7"/>
    </row>
    <row r="51" spans="1:10" x14ac:dyDescent="0.2">
      <c r="A51" s="6" t="s">
        <v>128</v>
      </c>
      <c r="B51" s="7"/>
      <c r="C51" s="7"/>
      <c r="D51" s="7"/>
      <c r="E51" s="46">
        <v>756793.98</v>
      </c>
      <c r="F51" s="6">
        <v>96.764070018768564</v>
      </c>
      <c r="I51" s="1"/>
      <c r="J51" s="1"/>
    </row>
    <row r="52" spans="1:10" x14ac:dyDescent="0.2">
      <c r="A52" s="7"/>
      <c r="B52" s="7"/>
      <c r="C52" s="7"/>
      <c r="D52" s="7"/>
      <c r="E52" s="45"/>
      <c r="F52" s="7"/>
    </row>
    <row r="53" spans="1:10" x14ac:dyDescent="0.2">
      <c r="A53" s="6" t="s">
        <v>133</v>
      </c>
      <c r="B53" s="7"/>
      <c r="C53" s="7"/>
      <c r="D53" s="7"/>
      <c r="E53" s="46">
        <v>25308.281565900001</v>
      </c>
      <c r="F53" s="6">
        <v>3.24</v>
      </c>
      <c r="I53" s="1"/>
      <c r="J53" s="1"/>
    </row>
    <row r="54" spans="1:10" x14ac:dyDescent="0.2">
      <c r="A54" s="7"/>
      <c r="B54" s="7"/>
      <c r="C54" s="7"/>
      <c r="D54" s="7"/>
      <c r="E54" s="45"/>
      <c r="F54" s="7"/>
    </row>
    <row r="55" spans="1:10" x14ac:dyDescent="0.2">
      <c r="A55" s="8" t="s">
        <v>134</v>
      </c>
      <c r="B55" s="5"/>
      <c r="C55" s="5"/>
      <c r="D55" s="5"/>
      <c r="E55" s="47">
        <v>782102.26156589994</v>
      </c>
      <c r="F55" s="8">
        <f xml:space="preserve"> ROUND(SUM(F51:F54),2)</f>
        <v>100</v>
      </c>
      <c r="I55" s="1"/>
      <c r="J55" s="1"/>
    </row>
    <row r="57" spans="1:10" x14ac:dyDescent="0.2">
      <c r="A57" s="9" t="s">
        <v>135</v>
      </c>
    </row>
    <row r="58" spans="1:10" x14ac:dyDescent="0.2">
      <c r="A58" s="9" t="s">
        <v>136</v>
      </c>
    </row>
    <row r="59" spans="1:10" x14ac:dyDescent="0.2">
      <c r="A59" s="9" t="s">
        <v>137</v>
      </c>
    </row>
    <row r="60" spans="1:10" x14ac:dyDescent="0.2">
      <c r="A60" s="1" t="s">
        <v>595</v>
      </c>
      <c r="B60" s="10">
        <v>42.002299999999998</v>
      </c>
    </row>
    <row r="61" spans="1:10" x14ac:dyDescent="0.2">
      <c r="A61" s="1" t="s">
        <v>596</v>
      </c>
      <c r="B61" s="10">
        <v>448.61219999999997</v>
      </c>
    </row>
    <row r="62" spans="1:10" x14ac:dyDescent="0.2">
      <c r="A62" s="1" t="s">
        <v>597</v>
      </c>
      <c r="B62" s="10">
        <v>44.1021</v>
      </c>
    </row>
    <row r="63" spans="1:10" x14ac:dyDescent="0.2">
      <c r="A63" s="1" t="s">
        <v>594</v>
      </c>
      <c r="B63" s="10">
        <v>431.21010000000001</v>
      </c>
    </row>
    <row r="65" spans="1:4" x14ac:dyDescent="0.2">
      <c r="A65" s="9" t="s">
        <v>138</v>
      </c>
    </row>
    <row r="66" spans="1:4" x14ac:dyDescent="0.2">
      <c r="A66" s="1" t="s">
        <v>595</v>
      </c>
      <c r="B66" s="10">
        <v>38.571100000000001</v>
      </c>
    </row>
    <row r="67" spans="1:4" x14ac:dyDescent="0.2">
      <c r="A67" s="1" t="s">
        <v>596</v>
      </c>
      <c r="B67" s="10">
        <v>453.37889999999999</v>
      </c>
    </row>
    <row r="68" spans="1:4" x14ac:dyDescent="0.2">
      <c r="A68" s="1" t="s">
        <v>597</v>
      </c>
      <c r="B68" s="10">
        <v>40.8767</v>
      </c>
    </row>
    <row r="69" spans="1:4" x14ac:dyDescent="0.2">
      <c r="A69" s="1" t="s">
        <v>594</v>
      </c>
      <c r="B69" s="10">
        <v>433.8383</v>
      </c>
    </row>
    <row r="71" spans="1:4" x14ac:dyDescent="0.2">
      <c r="A71" s="9" t="s">
        <v>139</v>
      </c>
      <c r="B71" s="11"/>
    </row>
    <row r="72" spans="1:4" x14ac:dyDescent="0.2">
      <c r="A72" s="9"/>
      <c r="B72" s="11"/>
    </row>
    <row r="73" spans="1:4" x14ac:dyDescent="0.2">
      <c r="A73" s="28" t="s">
        <v>602</v>
      </c>
      <c r="B73" s="29"/>
      <c r="C73" s="69" t="s">
        <v>603</v>
      </c>
      <c r="D73" s="70"/>
    </row>
    <row r="74" spans="1:4" x14ac:dyDescent="0.2">
      <c r="A74" s="71"/>
      <c r="B74" s="72"/>
      <c r="C74" s="30" t="s">
        <v>604</v>
      </c>
      <c r="D74" s="30" t="s">
        <v>605</v>
      </c>
    </row>
    <row r="75" spans="1:4" x14ac:dyDescent="0.2">
      <c r="A75" s="26" t="s">
        <v>595</v>
      </c>
      <c r="B75" s="31"/>
      <c r="C75" s="27">
        <v>4</v>
      </c>
      <c r="D75" s="27">
        <v>4</v>
      </c>
    </row>
    <row r="76" spans="1:4" x14ac:dyDescent="0.2">
      <c r="A76" s="26" t="s">
        <v>597</v>
      </c>
      <c r="B76" s="31"/>
      <c r="C76" s="27">
        <v>4</v>
      </c>
      <c r="D76" s="27">
        <v>4</v>
      </c>
    </row>
    <row r="77" spans="1:4" x14ac:dyDescent="0.2">
      <c r="A77" s="39"/>
      <c r="B77" s="39"/>
      <c r="C77" s="40"/>
      <c r="D77" s="40"/>
    </row>
    <row r="78" spans="1:4" x14ac:dyDescent="0.2">
      <c r="A78" s="9" t="s">
        <v>141</v>
      </c>
      <c r="B78" s="12">
        <v>0.14812700673519952</v>
      </c>
      <c r="C78" s="2"/>
    </row>
  </sheetData>
  <mergeCells count="3">
    <mergeCell ref="A1:E1"/>
    <mergeCell ref="C73:D73"/>
    <mergeCell ref="A74:B7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0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45" style="1" bestFit="1" customWidth="1"/>
    <col min="3" max="3" width="40.57031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11" x14ac:dyDescent="0.2">
      <c r="A1" s="68" t="s">
        <v>142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143</v>
      </c>
      <c r="B8" s="7" t="s">
        <v>144</v>
      </c>
      <c r="C8" s="7" t="s">
        <v>81</v>
      </c>
      <c r="D8" s="7">
        <v>54190</v>
      </c>
      <c r="E8" s="7">
        <v>186.982595</v>
      </c>
      <c r="F8" s="7">
        <f>E8/$E$67*100</f>
        <v>1.5238983765671257</v>
      </c>
      <c r="I8" s="1"/>
      <c r="J8" s="1"/>
      <c r="K8" s="1"/>
    </row>
    <row r="9" spans="1:11" x14ac:dyDescent="0.2">
      <c r="A9" s="7" t="s">
        <v>145</v>
      </c>
      <c r="B9" s="7" t="s">
        <v>609</v>
      </c>
      <c r="C9" s="7" t="s">
        <v>606</v>
      </c>
      <c r="D9" s="7">
        <v>134100</v>
      </c>
      <c r="E9" s="7">
        <v>173.52539999999999</v>
      </c>
      <c r="F9" s="7">
        <f t="shared" ref="F9:F19" si="0">E9/$E$67*100</f>
        <v>1.4142229406601246</v>
      </c>
      <c r="I9" s="1"/>
      <c r="J9" s="1"/>
      <c r="K9" s="1"/>
    </row>
    <row r="10" spans="1:11" x14ac:dyDescent="0.2">
      <c r="A10" s="7" t="s">
        <v>146</v>
      </c>
      <c r="B10" s="7" t="s">
        <v>147</v>
      </c>
      <c r="C10" s="7" t="s">
        <v>111</v>
      </c>
      <c r="D10" s="7">
        <v>17000</v>
      </c>
      <c r="E10" s="7">
        <v>170.39949999999999</v>
      </c>
      <c r="F10" s="7">
        <f t="shared" si="0"/>
        <v>1.3887470190359157</v>
      </c>
      <c r="I10" s="1"/>
      <c r="J10" s="1"/>
      <c r="K10" s="1"/>
    </row>
    <row r="11" spans="1:11" x14ac:dyDescent="0.2">
      <c r="A11" s="7" t="s">
        <v>9</v>
      </c>
      <c r="B11" s="7" t="s">
        <v>10</v>
      </c>
      <c r="C11" s="7" t="s">
        <v>11</v>
      </c>
      <c r="D11" s="7">
        <v>7900</v>
      </c>
      <c r="E11" s="7">
        <v>149.00190000000001</v>
      </c>
      <c r="F11" s="7">
        <f t="shared" si="0"/>
        <v>1.2143576973857766</v>
      </c>
      <c r="I11" s="1"/>
      <c r="J11" s="1"/>
      <c r="K11" s="1"/>
    </row>
    <row r="12" spans="1:11" x14ac:dyDescent="0.2">
      <c r="A12" s="7" t="s">
        <v>20</v>
      </c>
      <c r="B12" s="7" t="s">
        <v>21</v>
      </c>
      <c r="C12" s="7" t="s">
        <v>11</v>
      </c>
      <c r="D12" s="7">
        <v>47385</v>
      </c>
      <c r="E12" s="7">
        <v>144.45317249999999</v>
      </c>
      <c r="F12" s="7">
        <f t="shared" si="0"/>
        <v>1.1772858060009326</v>
      </c>
      <c r="I12" s="1"/>
      <c r="J12" s="1"/>
      <c r="K12" s="1"/>
    </row>
    <row r="13" spans="1:11" x14ac:dyDescent="0.2">
      <c r="A13" s="7" t="s">
        <v>148</v>
      </c>
      <c r="B13" s="7" t="s">
        <v>149</v>
      </c>
      <c r="C13" s="7" t="s">
        <v>150</v>
      </c>
      <c r="D13" s="7">
        <v>27999</v>
      </c>
      <c r="E13" s="7">
        <v>142.86489750000001</v>
      </c>
      <c r="F13" s="7">
        <f t="shared" si="0"/>
        <v>1.1643414477624445</v>
      </c>
      <c r="I13" s="1"/>
      <c r="J13" s="1"/>
      <c r="K13" s="1"/>
    </row>
    <row r="14" spans="1:11" x14ac:dyDescent="0.2">
      <c r="A14" s="7" t="s">
        <v>121</v>
      </c>
      <c r="B14" s="7" t="s">
        <v>122</v>
      </c>
      <c r="C14" s="7" t="s">
        <v>97</v>
      </c>
      <c r="D14" s="7">
        <v>15402</v>
      </c>
      <c r="E14" s="7">
        <v>107.85250499999999</v>
      </c>
      <c r="F14" s="7">
        <f t="shared" si="0"/>
        <v>0.87899227881716901</v>
      </c>
      <c r="I14" s="1"/>
      <c r="J14" s="1"/>
      <c r="K14" s="1"/>
    </row>
    <row r="15" spans="1:11" x14ac:dyDescent="0.2">
      <c r="A15" s="7" t="s">
        <v>45</v>
      </c>
      <c r="B15" s="7" t="s">
        <v>46</v>
      </c>
      <c r="C15" s="7" t="s">
        <v>27</v>
      </c>
      <c r="D15" s="7">
        <v>32975</v>
      </c>
      <c r="E15" s="7">
        <v>107.77878750000001</v>
      </c>
      <c r="F15" s="7">
        <f t="shared" si="0"/>
        <v>0.87839148504502906</v>
      </c>
      <c r="I15" s="1"/>
      <c r="J15" s="1"/>
      <c r="K15" s="1"/>
    </row>
    <row r="16" spans="1:11" x14ac:dyDescent="0.2">
      <c r="A16" s="7" t="s">
        <v>151</v>
      </c>
      <c r="B16" s="7" t="s">
        <v>632</v>
      </c>
      <c r="C16" s="7" t="s">
        <v>91</v>
      </c>
      <c r="D16" s="7">
        <v>37307</v>
      </c>
      <c r="E16" s="7">
        <v>104.17979750000001</v>
      </c>
      <c r="F16" s="7">
        <f t="shared" si="0"/>
        <v>0.84905990464696401</v>
      </c>
      <c r="I16" s="1"/>
      <c r="J16" s="1"/>
      <c r="K16" s="1"/>
    </row>
    <row r="17" spans="1:11" x14ac:dyDescent="0.2">
      <c r="A17" s="7" t="s">
        <v>41</v>
      </c>
      <c r="B17" s="7" t="s">
        <v>42</v>
      </c>
      <c r="C17" s="7" t="s">
        <v>17</v>
      </c>
      <c r="D17" s="7">
        <v>125455</v>
      </c>
      <c r="E17" s="7">
        <v>95.220344999999995</v>
      </c>
      <c r="F17" s="7">
        <f t="shared" si="0"/>
        <v>0.77604083503954802</v>
      </c>
      <c r="I17" s="1"/>
      <c r="J17" s="1"/>
      <c r="K17" s="1"/>
    </row>
    <row r="18" spans="1:11" x14ac:dyDescent="0.2">
      <c r="A18" s="7" t="s">
        <v>106</v>
      </c>
      <c r="B18" s="7" t="s">
        <v>107</v>
      </c>
      <c r="C18" s="7" t="s">
        <v>108</v>
      </c>
      <c r="D18" s="7">
        <v>30000</v>
      </c>
      <c r="E18" s="7">
        <v>64.364999999999995</v>
      </c>
      <c r="F18" s="7">
        <f t="shared" si="0"/>
        <v>0.52457138595035024</v>
      </c>
      <c r="I18" s="1"/>
      <c r="J18" s="1"/>
      <c r="K18" s="1"/>
    </row>
    <row r="19" spans="1:11" x14ac:dyDescent="0.2">
      <c r="A19" s="7" t="s">
        <v>69</v>
      </c>
      <c r="B19" s="7" t="s">
        <v>608</v>
      </c>
      <c r="C19" s="7" t="s">
        <v>35</v>
      </c>
      <c r="D19" s="7">
        <v>10071</v>
      </c>
      <c r="E19" s="7">
        <v>49.861521000000003</v>
      </c>
      <c r="F19" s="7">
        <f t="shared" si="0"/>
        <v>0.40636879012759264</v>
      </c>
      <c r="I19" s="1"/>
      <c r="J19" s="1"/>
      <c r="K19" s="1"/>
    </row>
    <row r="20" spans="1:11" x14ac:dyDescent="0.2">
      <c r="A20" s="6" t="s">
        <v>128</v>
      </c>
      <c r="B20" s="7"/>
      <c r="C20" s="7"/>
      <c r="D20" s="7"/>
      <c r="E20" s="6">
        <f xml:space="preserve"> SUM(E8:E19)</f>
        <v>1496.4854209999996</v>
      </c>
      <c r="F20" s="6">
        <f>SUM(F8:F19)</f>
        <v>12.196277967038972</v>
      </c>
    </row>
    <row r="21" spans="1:11" x14ac:dyDescent="0.2">
      <c r="A21" s="7"/>
      <c r="B21" s="7"/>
      <c r="C21" s="7"/>
      <c r="D21" s="7"/>
      <c r="E21" s="7"/>
      <c r="F21" s="7"/>
    </row>
    <row r="22" spans="1:11" x14ac:dyDescent="0.2">
      <c r="A22" s="6" t="s">
        <v>152</v>
      </c>
      <c r="B22" s="7"/>
      <c r="C22" s="7"/>
      <c r="D22" s="7"/>
      <c r="E22" s="7"/>
      <c r="F22" s="7"/>
    </row>
    <row r="23" spans="1:11" x14ac:dyDescent="0.2">
      <c r="A23" s="7"/>
      <c r="B23" s="7"/>
      <c r="C23" s="7"/>
      <c r="D23" s="7"/>
      <c r="E23" s="7"/>
      <c r="F23" s="7"/>
    </row>
    <row r="24" spans="1:11" x14ac:dyDescent="0.2">
      <c r="A24" s="7" t="s">
        <v>203</v>
      </c>
      <c r="B24" s="7" t="s">
        <v>204</v>
      </c>
      <c r="C24" s="7" t="s">
        <v>81</v>
      </c>
      <c r="D24" s="7">
        <v>10363</v>
      </c>
      <c r="E24" s="7">
        <v>1239.7907766999999</v>
      </c>
      <c r="F24" s="7">
        <f t="shared" ref="F24:F60" si="1">E24/$E$67*100</f>
        <v>10.104230032191101</v>
      </c>
      <c r="I24" s="1"/>
      <c r="J24" s="1"/>
      <c r="K24" s="1"/>
    </row>
    <row r="25" spans="1:11" x14ac:dyDescent="0.2">
      <c r="A25" s="7" t="s">
        <v>179</v>
      </c>
      <c r="B25" s="7" t="s">
        <v>180</v>
      </c>
      <c r="C25" s="7" t="s">
        <v>14</v>
      </c>
      <c r="D25" s="7">
        <v>29400</v>
      </c>
      <c r="E25" s="7">
        <v>1000.3040225999999</v>
      </c>
      <c r="F25" s="7">
        <f t="shared" si="1"/>
        <v>8.1524255030993942</v>
      </c>
      <c r="I25" s="1"/>
      <c r="J25" s="1"/>
      <c r="K25" s="1"/>
    </row>
    <row r="26" spans="1:11" x14ac:dyDescent="0.2">
      <c r="A26" s="7" t="s">
        <v>590</v>
      </c>
      <c r="B26" s="7" t="s">
        <v>581</v>
      </c>
      <c r="C26" s="7" t="s">
        <v>198</v>
      </c>
      <c r="D26" s="7">
        <v>642</v>
      </c>
      <c r="E26" s="7">
        <v>961.30786379999995</v>
      </c>
      <c r="F26" s="7">
        <f t="shared" si="1"/>
        <v>7.8346088470214639</v>
      </c>
      <c r="I26" s="1"/>
      <c r="J26" s="1"/>
      <c r="K26" s="1"/>
    </row>
    <row r="27" spans="1:11" x14ac:dyDescent="0.2">
      <c r="A27" s="7" t="s">
        <v>196</v>
      </c>
      <c r="B27" s="7" t="s">
        <v>197</v>
      </c>
      <c r="C27" s="7" t="s">
        <v>198</v>
      </c>
      <c r="D27" s="7">
        <v>146714</v>
      </c>
      <c r="E27" s="7">
        <v>811.2727175</v>
      </c>
      <c r="F27" s="7">
        <f t="shared" si="1"/>
        <v>6.6118302462935139</v>
      </c>
      <c r="I27" s="1"/>
      <c r="J27" s="1"/>
      <c r="K27" s="1"/>
    </row>
    <row r="28" spans="1:11" x14ac:dyDescent="0.2">
      <c r="A28" s="7" t="s">
        <v>155</v>
      </c>
      <c r="B28" s="7" t="s">
        <v>633</v>
      </c>
      <c r="C28" s="7" t="s">
        <v>111</v>
      </c>
      <c r="D28" s="7">
        <v>109310</v>
      </c>
      <c r="E28" s="7">
        <v>724.58196900000007</v>
      </c>
      <c r="F28" s="7">
        <f t="shared" si="1"/>
        <v>5.9053051769278921</v>
      </c>
      <c r="I28" s="1"/>
      <c r="J28" s="1"/>
      <c r="K28" s="1"/>
    </row>
    <row r="29" spans="1:11" x14ac:dyDescent="0.2">
      <c r="A29" s="7" t="s">
        <v>585</v>
      </c>
      <c r="B29" s="7" t="s">
        <v>576</v>
      </c>
      <c r="C29" s="7" t="s">
        <v>84</v>
      </c>
      <c r="D29" s="7">
        <v>19538</v>
      </c>
      <c r="E29" s="7">
        <v>593.72392530000002</v>
      </c>
      <c r="F29" s="7">
        <f t="shared" si="1"/>
        <v>4.838818960094823</v>
      </c>
      <c r="I29" s="1"/>
      <c r="J29" s="1"/>
      <c r="K29" s="1"/>
    </row>
    <row r="30" spans="1:11" x14ac:dyDescent="0.2">
      <c r="A30" s="7" t="s">
        <v>156</v>
      </c>
      <c r="B30" s="7" t="s">
        <v>157</v>
      </c>
      <c r="C30" s="7" t="s">
        <v>111</v>
      </c>
      <c r="D30" s="7">
        <v>89724</v>
      </c>
      <c r="E30" s="7">
        <v>494.88175520000004</v>
      </c>
      <c r="F30" s="7">
        <f t="shared" si="1"/>
        <v>4.0332604397856908</v>
      </c>
      <c r="I30" s="1"/>
      <c r="J30" s="1"/>
      <c r="K30" s="1"/>
    </row>
    <row r="31" spans="1:11" x14ac:dyDescent="0.2">
      <c r="A31" s="7" t="s">
        <v>153</v>
      </c>
      <c r="B31" s="7" t="s">
        <v>154</v>
      </c>
      <c r="C31" s="7" t="s">
        <v>11</v>
      </c>
      <c r="D31" s="7">
        <v>627000</v>
      </c>
      <c r="E31" s="7">
        <v>419.78539000000001</v>
      </c>
      <c r="F31" s="7">
        <f t="shared" si="1"/>
        <v>3.4212289883322979</v>
      </c>
      <c r="I31" s="1"/>
      <c r="J31" s="1"/>
      <c r="K31" s="1"/>
    </row>
    <row r="32" spans="1:11" x14ac:dyDescent="0.2">
      <c r="A32" s="7" t="s">
        <v>183</v>
      </c>
      <c r="B32" s="7" t="s">
        <v>184</v>
      </c>
      <c r="C32" s="7" t="s">
        <v>53</v>
      </c>
      <c r="D32" s="7">
        <v>101700</v>
      </c>
      <c r="E32" s="7">
        <v>301.58789490000004</v>
      </c>
      <c r="F32" s="7">
        <f t="shared" si="1"/>
        <v>2.4579255808831135</v>
      </c>
      <c r="I32" s="1"/>
      <c r="J32" s="1"/>
      <c r="K32" s="1"/>
    </row>
    <row r="33" spans="1:11" x14ac:dyDescent="0.2">
      <c r="A33" s="7" t="s">
        <v>588</v>
      </c>
      <c r="B33" s="7" t="s">
        <v>579</v>
      </c>
      <c r="C33" s="7" t="s">
        <v>125</v>
      </c>
      <c r="D33" s="7">
        <v>594</v>
      </c>
      <c r="E33" s="7">
        <v>286.2381259</v>
      </c>
      <c r="F33" s="7">
        <f t="shared" si="1"/>
        <v>2.3328257657918723</v>
      </c>
      <c r="I33" s="1"/>
      <c r="J33" s="1"/>
      <c r="K33" s="1"/>
    </row>
    <row r="34" spans="1:11" x14ac:dyDescent="0.2">
      <c r="A34" s="7" t="s">
        <v>185</v>
      </c>
      <c r="B34" s="7" t="s">
        <v>186</v>
      </c>
      <c r="C34" s="7" t="s">
        <v>11</v>
      </c>
      <c r="D34" s="7">
        <v>19342</v>
      </c>
      <c r="E34" s="7">
        <v>264.92591210000001</v>
      </c>
      <c r="F34" s="7">
        <f t="shared" si="1"/>
        <v>2.1591323372090061</v>
      </c>
      <c r="I34" s="1"/>
      <c r="J34" s="1"/>
      <c r="K34" s="1"/>
    </row>
    <row r="35" spans="1:11" x14ac:dyDescent="0.2">
      <c r="A35" s="7" t="s">
        <v>584</v>
      </c>
      <c r="B35" s="7" t="s">
        <v>575</v>
      </c>
      <c r="C35" s="7" t="s">
        <v>11</v>
      </c>
      <c r="D35" s="7">
        <v>131360</v>
      </c>
      <c r="E35" s="7">
        <v>227.4463446</v>
      </c>
      <c r="F35" s="7">
        <f t="shared" si="1"/>
        <v>1.8536758209611277</v>
      </c>
      <c r="I35" s="1"/>
      <c r="J35" s="1"/>
      <c r="K35" s="1"/>
    </row>
    <row r="36" spans="1:11" x14ac:dyDescent="0.2">
      <c r="A36" s="7" t="s">
        <v>164</v>
      </c>
      <c r="B36" s="7" t="s">
        <v>165</v>
      </c>
      <c r="C36" s="7" t="s">
        <v>11</v>
      </c>
      <c r="D36" s="7">
        <v>195429</v>
      </c>
      <c r="E36" s="7">
        <v>215.65663989999999</v>
      </c>
      <c r="F36" s="7">
        <f t="shared" si="1"/>
        <v>1.7575903438474108</v>
      </c>
      <c r="I36" s="1"/>
      <c r="J36" s="1"/>
      <c r="K36" s="1"/>
    </row>
    <row r="37" spans="1:11" x14ac:dyDescent="0.2">
      <c r="A37" s="7" t="s">
        <v>205</v>
      </c>
      <c r="B37" s="7" t="s">
        <v>206</v>
      </c>
      <c r="C37" s="7" t="s">
        <v>207</v>
      </c>
      <c r="D37" s="7">
        <v>3660</v>
      </c>
      <c r="E37" s="7">
        <v>209.10536780000001</v>
      </c>
      <c r="F37" s="7">
        <f t="shared" si="1"/>
        <v>1.7041978186359628</v>
      </c>
      <c r="I37" s="1"/>
      <c r="J37" s="1"/>
      <c r="K37" s="1"/>
    </row>
    <row r="38" spans="1:11" x14ac:dyDescent="0.2">
      <c r="A38" s="7" t="s">
        <v>189</v>
      </c>
      <c r="B38" s="7" t="s">
        <v>190</v>
      </c>
      <c r="C38" s="7" t="s">
        <v>11</v>
      </c>
      <c r="D38" s="7">
        <v>43451</v>
      </c>
      <c r="E38" s="7">
        <v>192.13947090000002</v>
      </c>
      <c r="F38" s="7">
        <f t="shared" si="1"/>
        <v>1.5659266456269714</v>
      </c>
      <c r="I38" s="1"/>
      <c r="J38" s="1"/>
      <c r="K38" s="1"/>
    </row>
    <row r="39" spans="1:11" x14ac:dyDescent="0.2">
      <c r="A39" s="7" t="s">
        <v>201</v>
      </c>
      <c r="B39" s="7" t="s">
        <v>202</v>
      </c>
      <c r="C39" s="7" t="s">
        <v>198</v>
      </c>
      <c r="D39" s="7">
        <v>16010</v>
      </c>
      <c r="E39" s="7">
        <v>177.23729</v>
      </c>
      <c r="F39" s="7">
        <f t="shared" si="1"/>
        <v>1.4444746501574484</v>
      </c>
      <c r="I39" s="1"/>
      <c r="J39" s="1"/>
      <c r="K39" s="1"/>
    </row>
    <row r="40" spans="1:11" x14ac:dyDescent="0.2">
      <c r="A40" s="7" t="s">
        <v>592</v>
      </c>
      <c r="B40" s="7" t="s">
        <v>583</v>
      </c>
      <c r="C40" s="7" t="s">
        <v>53</v>
      </c>
      <c r="D40" s="7">
        <v>87300</v>
      </c>
      <c r="E40" s="7">
        <v>165.29467120000001</v>
      </c>
      <c r="F40" s="7">
        <f t="shared" si="1"/>
        <v>1.3471429311208181</v>
      </c>
      <c r="I40" s="1"/>
      <c r="J40" s="1"/>
      <c r="K40" s="1"/>
    </row>
    <row r="41" spans="1:11" x14ac:dyDescent="0.2">
      <c r="A41" s="7" t="s">
        <v>586</v>
      </c>
      <c r="B41" s="7" t="s">
        <v>577</v>
      </c>
      <c r="C41" s="7" t="s">
        <v>14</v>
      </c>
      <c r="D41" s="7">
        <v>6200</v>
      </c>
      <c r="E41" s="7">
        <v>163.63328230000002</v>
      </c>
      <c r="F41" s="7">
        <f t="shared" si="1"/>
        <v>1.3336026984186427</v>
      </c>
      <c r="I41" s="1"/>
      <c r="J41" s="1"/>
      <c r="K41" s="1"/>
    </row>
    <row r="42" spans="1:11" x14ac:dyDescent="0.2">
      <c r="A42" s="7" t="s">
        <v>199</v>
      </c>
      <c r="B42" s="7" t="s">
        <v>200</v>
      </c>
      <c r="C42" s="7" t="s">
        <v>87</v>
      </c>
      <c r="D42" s="7">
        <v>2000</v>
      </c>
      <c r="E42" s="7">
        <v>149.69073219999999</v>
      </c>
      <c r="F42" s="7">
        <f t="shared" si="1"/>
        <v>1.2199716438138231</v>
      </c>
      <c r="I42" s="1"/>
      <c r="J42" s="1"/>
      <c r="K42" s="1"/>
    </row>
    <row r="43" spans="1:11" x14ac:dyDescent="0.2">
      <c r="A43" s="7" t="s">
        <v>591</v>
      </c>
      <c r="B43" s="7" t="s">
        <v>582</v>
      </c>
      <c r="C43" s="7" t="s">
        <v>11</v>
      </c>
      <c r="D43" s="7">
        <v>5267</v>
      </c>
      <c r="E43" s="7">
        <v>146.45202180000001</v>
      </c>
      <c r="F43" s="7">
        <f t="shared" si="1"/>
        <v>1.1935763233256727</v>
      </c>
      <c r="I43" s="1"/>
      <c r="J43" s="1"/>
      <c r="K43" s="1"/>
    </row>
    <row r="44" spans="1:11" x14ac:dyDescent="0.2">
      <c r="A44" s="7" t="s">
        <v>570</v>
      </c>
      <c r="B44" s="7" t="s">
        <v>566</v>
      </c>
      <c r="C44" s="7" t="s">
        <v>35</v>
      </c>
      <c r="D44" s="7">
        <v>323</v>
      </c>
      <c r="E44" s="7">
        <v>143.87614150000002</v>
      </c>
      <c r="F44" s="7">
        <f t="shared" si="1"/>
        <v>1.1725830335095739</v>
      </c>
      <c r="I44" s="1"/>
      <c r="J44" s="1"/>
      <c r="K44" s="1"/>
    </row>
    <row r="45" spans="1:11" x14ac:dyDescent="0.2">
      <c r="A45" s="7" t="s">
        <v>158</v>
      </c>
      <c r="B45" s="7" t="s">
        <v>159</v>
      </c>
      <c r="C45" s="7" t="s">
        <v>81</v>
      </c>
      <c r="D45" s="7">
        <v>37521</v>
      </c>
      <c r="E45" s="7">
        <v>142.5903844</v>
      </c>
      <c r="F45" s="7">
        <f t="shared" si="1"/>
        <v>1.1621041803449268</v>
      </c>
      <c r="I45" s="1"/>
      <c r="J45" s="1"/>
      <c r="K45" s="1"/>
    </row>
    <row r="46" spans="1:11" x14ac:dyDescent="0.2">
      <c r="A46" s="7" t="s">
        <v>177</v>
      </c>
      <c r="B46" s="7" t="s">
        <v>178</v>
      </c>
      <c r="C46" s="7" t="s">
        <v>198</v>
      </c>
      <c r="D46" s="7">
        <v>11700</v>
      </c>
      <c r="E46" s="7">
        <v>140.8247484</v>
      </c>
      <c r="F46" s="7">
        <f t="shared" si="1"/>
        <v>1.1477143392262468</v>
      </c>
      <c r="I46" s="1"/>
      <c r="J46" s="1"/>
      <c r="K46" s="1"/>
    </row>
    <row r="47" spans="1:11" x14ac:dyDescent="0.2">
      <c r="A47" s="7" t="s">
        <v>181</v>
      </c>
      <c r="B47" s="7" t="s">
        <v>182</v>
      </c>
      <c r="C47" s="7" t="s">
        <v>53</v>
      </c>
      <c r="D47" s="7">
        <v>235000</v>
      </c>
      <c r="E47" s="7">
        <v>132.54470209999999</v>
      </c>
      <c r="F47" s="7">
        <f t="shared" si="1"/>
        <v>1.0802323946395294</v>
      </c>
      <c r="I47" s="1"/>
      <c r="J47" s="1"/>
      <c r="K47" s="1"/>
    </row>
    <row r="48" spans="1:11" x14ac:dyDescent="0.2">
      <c r="A48" s="7" t="s">
        <v>168</v>
      </c>
      <c r="B48" s="7" t="s">
        <v>169</v>
      </c>
      <c r="C48" s="7" t="s">
        <v>81</v>
      </c>
      <c r="D48" s="7">
        <v>1925400</v>
      </c>
      <c r="E48" s="7">
        <v>121.2803696</v>
      </c>
      <c r="F48" s="7">
        <f t="shared" si="1"/>
        <v>0.98842867349712926</v>
      </c>
      <c r="I48" s="1"/>
      <c r="J48" s="1"/>
      <c r="K48" s="1"/>
    </row>
    <row r="49" spans="1:11" x14ac:dyDescent="0.2">
      <c r="A49" s="7" t="s">
        <v>172</v>
      </c>
      <c r="B49" s="7" t="s">
        <v>173</v>
      </c>
      <c r="C49" s="7" t="s">
        <v>27</v>
      </c>
      <c r="D49" s="7">
        <v>149000</v>
      </c>
      <c r="E49" s="7">
        <v>103.22313759999999</v>
      </c>
      <c r="F49" s="7">
        <f t="shared" si="1"/>
        <v>0.84126317646198578</v>
      </c>
      <c r="I49" s="1"/>
      <c r="J49" s="1"/>
      <c r="K49" s="1"/>
    </row>
    <row r="50" spans="1:11" x14ac:dyDescent="0.2">
      <c r="A50" s="7" t="s">
        <v>536</v>
      </c>
      <c r="B50" s="7" t="s">
        <v>537</v>
      </c>
      <c r="C50" s="7" t="s">
        <v>14</v>
      </c>
      <c r="D50" s="7">
        <v>4500</v>
      </c>
      <c r="E50" s="7">
        <v>101.7827461</v>
      </c>
      <c r="F50" s="7">
        <f t="shared" si="1"/>
        <v>0.82952406101933673</v>
      </c>
      <c r="I50" s="1"/>
      <c r="J50" s="1"/>
      <c r="K50" s="1"/>
    </row>
    <row r="51" spans="1:11" x14ac:dyDescent="0.2">
      <c r="A51" s="7" t="s">
        <v>589</v>
      </c>
      <c r="B51" s="7" t="s">
        <v>580</v>
      </c>
      <c r="C51" s="7" t="s">
        <v>35</v>
      </c>
      <c r="D51" s="7">
        <v>2997</v>
      </c>
      <c r="E51" s="7">
        <v>96.827142899999998</v>
      </c>
      <c r="F51" s="7">
        <f t="shared" si="1"/>
        <v>0.78913615394493319</v>
      </c>
      <c r="I51" s="1"/>
      <c r="J51" s="1"/>
      <c r="K51" s="1"/>
    </row>
    <row r="52" spans="1:11" x14ac:dyDescent="0.2">
      <c r="A52" s="7" t="s">
        <v>191</v>
      </c>
      <c r="B52" s="7" t="s">
        <v>192</v>
      </c>
      <c r="C52" s="7" t="s">
        <v>193</v>
      </c>
      <c r="D52" s="7">
        <v>117000</v>
      </c>
      <c r="E52" s="7">
        <v>93.346546399999994</v>
      </c>
      <c r="F52" s="7">
        <f t="shared" si="1"/>
        <v>0.7607694743840081</v>
      </c>
      <c r="I52" s="1"/>
      <c r="J52" s="1"/>
      <c r="K52" s="1"/>
    </row>
    <row r="53" spans="1:11" x14ac:dyDescent="0.2">
      <c r="A53" s="7" t="s">
        <v>162</v>
      </c>
      <c r="B53" s="7" t="s">
        <v>163</v>
      </c>
      <c r="C53" s="7" t="s">
        <v>593</v>
      </c>
      <c r="D53" s="7">
        <v>184500</v>
      </c>
      <c r="E53" s="7">
        <v>90.438765099999998</v>
      </c>
      <c r="F53" s="7">
        <f t="shared" si="1"/>
        <v>0.73707120876478172</v>
      </c>
      <c r="I53" s="1"/>
      <c r="J53" s="1"/>
      <c r="K53" s="1"/>
    </row>
    <row r="54" spans="1:11" x14ac:dyDescent="0.2">
      <c r="A54" s="7" t="s">
        <v>166</v>
      </c>
      <c r="B54" s="7" t="s">
        <v>167</v>
      </c>
      <c r="C54" s="7" t="s">
        <v>81</v>
      </c>
      <c r="D54" s="7">
        <v>154700</v>
      </c>
      <c r="E54" s="7">
        <v>80.227329499999996</v>
      </c>
      <c r="F54" s="7">
        <f t="shared" si="1"/>
        <v>0.65384854232751377</v>
      </c>
      <c r="I54" s="1"/>
      <c r="J54" s="1"/>
      <c r="K54" s="1"/>
    </row>
    <row r="55" spans="1:11" x14ac:dyDescent="0.2">
      <c r="A55" s="7" t="s">
        <v>160</v>
      </c>
      <c r="B55" s="7" t="s">
        <v>161</v>
      </c>
      <c r="C55" s="7" t="s">
        <v>593</v>
      </c>
      <c r="D55" s="7">
        <v>95800</v>
      </c>
      <c r="E55" s="7">
        <v>72.594446000000005</v>
      </c>
      <c r="F55" s="7">
        <f t="shared" si="1"/>
        <v>0.5916409407367027</v>
      </c>
      <c r="I55" s="1"/>
      <c r="J55" s="1"/>
      <c r="K55" s="1"/>
    </row>
    <row r="56" spans="1:11" x14ac:dyDescent="0.2">
      <c r="A56" s="7" t="s">
        <v>187</v>
      </c>
      <c r="B56" s="7" t="s">
        <v>188</v>
      </c>
      <c r="C56" s="7" t="s">
        <v>593</v>
      </c>
      <c r="D56" s="7">
        <v>6612</v>
      </c>
      <c r="E56" s="7">
        <v>68.957864400000005</v>
      </c>
      <c r="F56" s="7">
        <f t="shared" si="1"/>
        <v>0.56200299076337024</v>
      </c>
      <c r="I56" s="1"/>
      <c r="J56" s="1"/>
      <c r="K56" s="1"/>
    </row>
    <row r="57" spans="1:11" x14ac:dyDescent="0.2">
      <c r="A57" s="7" t="s">
        <v>174</v>
      </c>
      <c r="B57" s="7" t="s">
        <v>175</v>
      </c>
      <c r="C57" s="7" t="s">
        <v>176</v>
      </c>
      <c r="D57" s="7">
        <v>5500</v>
      </c>
      <c r="E57" s="7">
        <v>64.6920152</v>
      </c>
      <c r="F57" s="7">
        <f t="shared" si="1"/>
        <v>0.52723654273883525</v>
      </c>
      <c r="I57" s="1"/>
      <c r="J57" s="1"/>
      <c r="K57" s="1"/>
    </row>
    <row r="58" spans="1:11" x14ac:dyDescent="0.2">
      <c r="A58" s="7" t="s">
        <v>587</v>
      </c>
      <c r="B58" s="7" t="s">
        <v>578</v>
      </c>
      <c r="C58" s="7" t="s">
        <v>120</v>
      </c>
      <c r="D58" s="7">
        <v>2084</v>
      </c>
      <c r="E58" s="7">
        <v>63.335770799999999</v>
      </c>
      <c r="F58" s="7">
        <f t="shared" si="1"/>
        <v>0.51618322176322107</v>
      </c>
      <c r="I58" s="1"/>
      <c r="J58" s="1"/>
      <c r="K58" s="1"/>
    </row>
    <row r="59" spans="1:11" x14ac:dyDescent="0.2">
      <c r="A59" s="7" t="s">
        <v>194</v>
      </c>
      <c r="B59" s="7" t="s">
        <v>195</v>
      </c>
      <c r="C59" s="7" t="s">
        <v>125</v>
      </c>
      <c r="D59" s="7">
        <v>95100</v>
      </c>
      <c r="E59" s="7">
        <v>56.533559499999996</v>
      </c>
      <c r="F59" s="7">
        <f t="shared" si="1"/>
        <v>0.46074555518716054</v>
      </c>
      <c r="I59" s="1"/>
      <c r="J59" s="1"/>
      <c r="K59" s="1"/>
    </row>
    <row r="60" spans="1:11" x14ac:dyDescent="0.2">
      <c r="A60" s="7" t="s">
        <v>170</v>
      </c>
      <c r="B60" s="7" t="s">
        <v>171</v>
      </c>
      <c r="C60" s="7" t="s">
        <v>125</v>
      </c>
      <c r="D60" s="7">
        <v>32</v>
      </c>
      <c r="E60" s="7">
        <v>0.1929796</v>
      </c>
      <c r="F60" s="7">
        <f t="shared" si="1"/>
        <v>1.5727736538824549E-3</v>
      </c>
      <c r="I60" s="1"/>
      <c r="J60" s="1"/>
      <c r="K60" s="1"/>
    </row>
    <row r="61" spans="1:11" x14ac:dyDescent="0.2">
      <c r="A61" s="6" t="s">
        <v>128</v>
      </c>
      <c r="B61" s="7"/>
      <c r="C61" s="7"/>
      <c r="D61" s="7"/>
      <c r="E61" s="46">
        <f>SUM(E24:E60)</f>
        <v>10318.324822799997</v>
      </c>
      <c r="F61" s="46">
        <f>SUM(F24:F60)</f>
        <v>84.093808016501129</v>
      </c>
      <c r="G61" s="1"/>
      <c r="I61" s="1"/>
    </row>
    <row r="62" spans="1:11" x14ac:dyDescent="0.2">
      <c r="A62" s="7"/>
      <c r="B62" s="7"/>
      <c r="C62" s="7"/>
      <c r="D62" s="7"/>
      <c r="E62" s="45"/>
      <c r="F62" s="45"/>
    </row>
    <row r="63" spans="1:11" x14ac:dyDescent="0.2">
      <c r="A63" s="6" t="s">
        <v>128</v>
      </c>
      <c r="B63" s="7"/>
      <c r="C63" s="7"/>
      <c r="D63" s="7"/>
      <c r="E63" s="46">
        <f>E20+E61</f>
        <v>11814.810243799997</v>
      </c>
      <c r="F63" s="46">
        <f>F20+F61</f>
        <v>96.290085983540095</v>
      </c>
      <c r="I63" s="1"/>
      <c r="J63" s="1"/>
    </row>
    <row r="64" spans="1:11" x14ac:dyDescent="0.2">
      <c r="A64" s="7"/>
      <c r="B64" s="7"/>
      <c r="C64" s="7"/>
      <c r="D64" s="7"/>
      <c r="E64" s="45"/>
      <c r="F64" s="45"/>
    </row>
    <row r="65" spans="1:10" x14ac:dyDescent="0.2">
      <c r="A65" s="6" t="s">
        <v>133</v>
      </c>
      <c r="B65" s="7"/>
      <c r="C65" s="7"/>
      <c r="D65" s="7"/>
      <c r="E65" s="46">
        <v>455.20709299999999</v>
      </c>
      <c r="F65" s="46">
        <f t="shared" ref="F65" si="2">E65/$E$67*100</f>
        <v>3.7099140164598774</v>
      </c>
      <c r="I65" s="1"/>
      <c r="J65" s="1"/>
    </row>
    <row r="66" spans="1:10" x14ac:dyDescent="0.2">
      <c r="A66" s="7"/>
      <c r="B66" s="7"/>
      <c r="C66" s="7"/>
      <c r="D66" s="7"/>
      <c r="E66" s="45"/>
      <c r="F66" s="45"/>
    </row>
    <row r="67" spans="1:10" x14ac:dyDescent="0.2">
      <c r="A67" s="8" t="s">
        <v>134</v>
      </c>
      <c r="B67" s="5"/>
      <c r="C67" s="5"/>
      <c r="D67" s="5"/>
      <c r="E67" s="47">
        <f>E63+E65</f>
        <v>12270.017336799996</v>
      </c>
      <c r="F67" s="47">
        <f>F63+F65</f>
        <v>99.999999999999972</v>
      </c>
      <c r="I67" s="1"/>
      <c r="J67" s="1"/>
    </row>
    <row r="68" spans="1:10" x14ac:dyDescent="0.2">
      <c r="E68" s="13"/>
      <c r="F68" s="13"/>
    </row>
    <row r="69" spans="1:10" x14ac:dyDescent="0.2">
      <c r="A69" s="9" t="s">
        <v>135</v>
      </c>
      <c r="E69" s="13"/>
      <c r="F69" s="13"/>
    </row>
    <row r="70" spans="1:10" x14ac:dyDescent="0.2">
      <c r="A70" s="9" t="s">
        <v>136</v>
      </c>
    </row>
    <row r="71" spans="1:10" x14ac:dyDescent="0.2">
      <c r="A71" s="9" t="s">
        <v>137</v>
      </c>
    </row>
    <row r="72" spans="1:10" x14ac:dyDescent="0.2">
      <c r="A72" s="1" t="s">
        <v>597</v>
      </c>
      <c r="B72" s="10">
        <v>15.0078</v>
      </c>
    </row>
    <row r="73" spans="1:10" x14ac:dyDescent="0.2">
      <c r="A73" s="1" t="s">
        <v>596</v>
      </c>
      <c r="B73" s="10">
        <v>21.639900000000001</v>
      </c>
    </row>
    <row r="74" spans="1:10" x14ac:dyDescent="0.2">
      <c r="A74" s="1" t="s">
        <v>594</v>
      </c>
      <c r="B74" s="10">
        <v>20.979299999999999</v>
      </c>
    </row>
    <row r="75" spans="1:10" x14ac:dyDescent="0.2">
      <c r="A75" s="1" t="s">
        <v>595</v>
      </c>
      <c r="B75" s="10">
        <v>14.5542</v>
      </c>
    </row>
    <row r="77" spans="1:10" x14ac:dyDescent="0.2">
      <c r="A77" s="9" t="s">
        <v>138</v>
      </c>
    </row>
    <row r="78" spans="1:10" x14ac:dyDescent="0.2">
      <c r="A78" s="1" t="s">
        <v>595</v>
      </c>
      <c r="B78" s="10">
        <v>14.284599999999999</v>
      </c>
    </row>
    <row r="79" spans="1:10" x14ac:dyDescent="0.2">
      <c r="A79" s="1" t="s">
        <v>594</v>
      </c>
      <c r="B79" s="10">
        <v>22.3826</v>
      </c>
    </row>
    <row r="80" spans="1:10" x14ac:dyDescent="0.2">
      <c r="A80" s="1" t="s">
        <v>597</v>
      </c>
      <c r="B80" s="10">
        <v>14.811400000000001</v>
      </c>
    </row>
    <row r="81" spans="1:4" x14ac:dyDescent="0.2">
      <c r="A81" s="1" t="s">
        <v>596</v>
      </c>
      <c r="B81" s="10">
        <v>23.1707</v>
      </c>
    </row>
    <row r="83" spans="1:4" x14ac:dyDescent="0.2">
      <c r="A83" s="9" t="s">
        <v>139</v>
      </c>
      <c r="B83" s="11"/>
    </row>
    <row r="84" spans="1:4" x14ac:dyDescent="0.2">
      <c r="A84" s="9"/>
      <c r="B84" s="11"/>
    </row>
    <row r="85" spans="1:4" x14ac:dyDescent="0.2">
      <c r="A85" s="32" t="s">
        <v>602</v>
      </c>
      <c r="B85" s="33"/>
      <c r="C85" s="73" t="s">
        <v>603</v>
      </c>
      <c r="D85" s="74"/>
    </row>
    <row r="86" spans="1:4" x14ac:dyDescent="0.2">
      <c r="A86" s="71"/>
      <c r="B86" s="72"/>
      <c r="C86" s="34" t="s">
        <v>604</v>
      </c>
      <c r="D86" s="34" t="s">
        <v>605</v>
      </c>
    </row>
    <row r="87" spans="1:4" x14ac:dyDescent="0.2">
      <c r="A87" s="26" t="s">
        <v>595</v>
      </c>
      <c r="B87" s="31"/>
      <c r="C87" s="27">
        <v>0.90283127500000004</v>
      </c>
      <c r="D87" s="27">
        <v>0.83645610000000004</v>
      </c>
    </row>
    <row r="88" spans="1:4" x14ac:dyDescent="0.2">
      <c r="A88" s="26" t="s">
        <v>597</v>
      </c>
      <c r="B88" s="31"/>
      <c r="C88" s="27">
        <v>0.90283127500000004</v>
      </c>
      <c r="D88" s="27">
        <v>0.83645610000000004</v>
      </c>
    </row>
    <row r="89" spans="1:4" x14ac:dyDescent="0.2">
      <c r="A89" s="9"/>
      <c r="B89" s="11"/>
    </row>
    <row r="90" spans="1:4" x14ac:dyDescent="0.2">
      <c r="A90" s="9" t="s">
        <v>141</v>
      </c>
      <c r="B90" s="12">
        <v>0.12749810377271362</v>
      </c>
      <c r="D90" s="38"/>
    </row>
  </sheetData>
  <sortState ref="A24:F60">
    <sortCondition descending="1" ref="F24:F60"/>
  </sortState>
  <mergeCells count="3">
    <mergeCell ref="A1:E1"/>
    <mergeCell ref="C85:D85"/>
    <mergeCell ref="A86:B8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7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9.14062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8" width="9.28515625" style="2" bestFit="1" customWidth="1"/>
    <col min="9" max="16384" width="9.140625" style="2"/>
  </cols>
  <sheetData>
    <row r="1" spans="1:11" x14ac:dyDescent="0.2">
      <c r="A1" s="68" t="s">
        <v>0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9</v>
      </c>
      <c r="B8" s="7" t="s">
        <v>10</v>
      </c>
      <c r="C8" s="7" t="s">
        <v>11</v>
      </c>
      <c r="D8" s="7">
        <v>5400000</v>
      </c>
      <c r="E8" s="7">
        <v>101849.4</v>
      </c>
      <c r="F8" s="7">
        <f t="shared" ref="F8:F39" si="0">E8/$E$74*100</f>
        <v>9.0743381006673989</v>
      </c>
      <c r="I8" s="1"/>
      <c r="J8" s="1"/>
      <c r="K8" s="1"/>
    </row>
    <row r="9" spans="1:11" x14ac:dyDescent="0.2">
      <c r="A9" s="7" t="s">
        <v>12</v>
      </c>
      <c r="B9" s="7" t="s">
        <v>13</v>
      </c>
      <c r="C9" s="7" t="s">
        <v>14</v>
      </c>
      <c r="D9" s="7">
        <v>5100000</v>
      </c>
      <c r="E9" s="7">
        <v>57721.8</v>
      </c>
      <c r="F9" s="7">
        <f t="shared" si="0"/>
        <v>5.1427610666248746</v>
      </c>
      <c r="I9" s="1"/>
      <c r="J9" s="1"/>
      <c r="K9" s="1"/>
    </row>
    <row r="10" spans="1:11" x14ac:dyDescent="0.2">
      <c r="A10" s="7" t="s">
        <v>15</v>
      </c>
      <c r="B10" s="7" t="s">
        <v>16</v>
      </c>
      <c r="C10" s="7" t="s">
        <v>17</v>
      </c>
      <c r="D10" s="7">
        <v>12500000</v>
      </c>
      <c r="E10" s="7">
        <v>49837.5</v>
      </c>
      <c r="F10" s="7">
        <f t="shared" si="0"/>
        <v>4.4403042638642107</v>
      </c>
      <c r="I10" s="1"/>
      <c r="J10" s="1"/>
      <c r="K10" s="1"/>
    </row>
    <row r="11" spans="1:11" x14ac:dyDescent="0.2">
      <c r="A11" s="7" t="s">
        <v>18</v>
      </c>
      <c r="B11" s="7" t="s">
        <v>19</v>
      </c>
      <c r="C11" s="7" t="s">
        <v>11</v>
      </c>
      <c r="D11" s="7">
        <v>15700000</v>
      </c>
      <c r="E11" s="7">
        <v>43700.95</v>
      </c>
      <c r="F11" s="7">
        <f t="shared" si="0"/>
        <v>3.8935643766223564</v>
      </c>
      <c r="I11" s="1"/>
      <c r="J11" s="1"/>
      <c r="K11" s="1"/>
    </row>
    <row r="12" spans="1:11" x14ac:dyDescent="0.2">
      <c r="A12" s="7" t="s">
        <v>20</v>
      </c>
      <c r="B12" s="7" t="s">
        <v>21</v>
      </c>
      <c r="C12" s="7" t="s">
        <v>11</v>
      </c>
      <c r="D12" s="7">
        <v>14200000</v>
      </c>
      <c r="E12" s="7">
        <v>43288.7</v>
      </c>
      <c r="F12" s="7">
        <f t="shared" si="0"/>
        <v>3.8568346965064184</v>
      </c>
      <c r="I12" s="1"/>
      <c r="J12" s="1"/>
      <c r="K12" s="1"/>
    </row>
    <row r="13" spans="1:11" x14ac:dyDescent="0.2">
      <c r="A13" s="7" t="s">
        <v>22</v>
      </c>
      <c r="B13" s="7" t="s">
        <v>23</v>
      </c>
      <c r="C13" s="7" t="s">
        <v>24</v>
      </c>
      <c r="D13" s="7">
        <v>3300000</v>
      </c>
      <c r="E13" s="7">
        <v>43259.7</v>
      </c>
      <c r="F13" s="7">
        <f t="shared" si="0"/>
        <v>3.8542509227687303</v>
      </c>
      <c r="I13" s="1"/>
      <c r="J13" s="1"/>
      <c r="K13" s="1"/>
    </row>
    <row r="14" spans="1:11" x14ac:dyDescent="0.2">
      <c r="A14" s="7" t="s">
        <v>25</v>
      </c>
      <c r="B14" s="7" t="s">
        <v>26</v>
      </c>
      <c r="C14" s="7" t="s">
        <v>27</v>
      </c>
      <c r="D14" s="7">
        <v>5000000</v>
      </c>
      <c r="E14" s="7">
        <v>36945</v>
      </c>
      <c r="F14" s="7">
        <f t="shared" si="0"/>
        <v>3.2916386461693157</v>
      </c>
      <c r="I14" s="1"/>
      <c r="J14" s="1"/>
      <c r="K14" s="1"/>
    </row>
    <row r="15" spans="1:11" x14ac:dyDescent="0.2">
      <c r="A15" s="7" t="s">
        <v>28</v>
      </c>
      <c r="B15" s="7" t="s">
        <v>29</v>
      </c>
      <c r="C15" s="7" t="s">
        <v>11</v>
      </c>
      <c r="D15" s="7">
        <v>7000000</v>
      </c>
      <c r="E15" s="7">
        <v>35735</v>
      </c>
      <c r="F15" s="7">
        <f t="shared" si="0"/>
        <v>3.1838329143554063</v>
      </c>
      <c r="I15" s="1"/>
      <c r="J15" s="1"/>
      <c r="K15" s="1"/>
    </row>
    <row r="16" spans="1:11" x14ac:dyDescent="0.2">
      <c r="A16" s="7" t="s">
        <v>30</v>
      </c>
      <c r="B16" s="7" t="s">
        <v>31</v>
      </c>
      <c r="C16" s="7" t="s">
        <v>11</v>
      </c>
      <c r="D16" s="7">
        <v>3250000</v>
      </c>
      <c r="E16" s="7">
        <v>34053.5</v>
      </c>
      <c r="F16" s="7">
        <f t="shared" si="0"/>
        <v>3.0340185853925239</v>
      </c>
      <c r="I16" s="1"/>
      <c r="J16" s="1"/>
      <c r="K16" s="1"/>
    </row>
    <row r="17" spans="1:11" x14ac:dyDescent="0.2">
      <c r="A17" s="7" t="s">
        <v>32</v>
      </c>
      <c r="B17" s="7" t="s">
        <v>33</v>
      </c>
      <c r="C17" s="7" t="s">
        <v>14</v>
      </c>
      <c r="D17" s="7">
        <v>3100000</v>
      </c>
      <c r="E17" s="7">
        <v>30026.6</v>
      </c>
      <c r="F17" s="7">
        <f t="shared" si="0"/>
        <v>2.6752393280029114</v>
      </c>
      <c r="I17" s="1"/>
      <c r="J17" s="1"/>
      <c r="K17" s="1"/>
    </row>
    <row r="18" spans="1:11" x14ac:dyDescent="0.2">
      <c r="A18" s="7" t="s">
        <v>34</v>
      </c>
      <c r="B18" s="7" t="s">
        <v>610</v>
      </c>
      <c r="C18" s="7" t="s">
        <v>35</v>
      </c>
      <c r="D18" s="7">
        <v>1300000</v>
      </c>
      <c r="E18" s="7">
        <v>27047.15</v>
      </c>
      <c r="F18" s="7">
        <f t="shared" si="0"/>
        <v>2.409783305149233</v>
      </c>
      <c r="I18" s="1"/>
      <c r="J18" s="1"/>
      <c r="K18" s="1"/>
    </row>
    <row r="19" spans="1:11" x14ac:dyDescent="0.2">
      <c r="A19" s="7" t="s">
        <v>36</v>
      </c>
      <c r="B19" s="7" t="s">
        <v>37</v>
      </c>
      <c r="C19" s="7" t="s">
        <v>24</v>
      </c>
      <c r="D19" s="7">
        <v>4200000</v>
      </c>
      <c r="E19" s="7">
        <v>26077.8</v>
      </c>
      <c r="F19" s="7">
        <f t="shared" si="0"/>
        <v>2.3234184405758338</v>
      </c>
      <c r="I19" s="1"/>
      <c r="J19" s="1"/>
      <c r="K19" s="1"/>
    </row>
    <row r="20" spans="1:11" x14ac:dyDescent="0.2">
      <c r="A20" s="7" t="s">
        <v>38</v>
      </c>
      <c r="B20" s="7" t="s">
        <v>39</v>
      </c>
      <c r="C20" s="7" t="s">
        <v>40</v>
      </c>
      <c r="D20" s="7">
        <v>13500000</v>
      </c>
      <c r="E20" s="7">
        <v>22909.5</v>
      </c>
      <c r="F20" s="7">
        <f t="shared" si="0"/>
        <v>2.0411367049510338</v>
      </c>
      <c r="I20" s="1"/>
      <c r="J20" s="1"/>
      <c r="K20" s="1"/>
    </row>
    <row r="21" spans="1:11" x14ac:dyDescent="0.2">
      <c r="A21" s="7" t="s">
        <v>41</v>
      </c>
      <c r="B21" s="7" t="s">
        <v>42</v>
      </c>
      <c r="C21" s="7" t="s">
        <v>17</v>
      </c>
      <c r="D21" s="7">
        <v>30000000</v>
      </c>
      <c r="E21" s="7">
        <v>22770</v>
      </c>
      <c r="F21" s="7">
        <f t="shared" si="0"/>
        <v>2.0287078623162897</v>
      </c>
      <c r="I21" s="1"/>
      <c r="J21" s="1"/>
      <c r="K21" s="1"/>
    </row>
    <row r="22" spans="1:11" x14ac:dyDescent="0.2">
      <c r="A22" s="7" t="s">
        <v>43</v>
      </c>
      <c r="B22" s="7" t="s">
        <v>44</v>
      </c>
      <c r="C22" s="7" t="s">
        <v>35</v>
      </c>
      <c r="D22" s="7">
        <v>5900000</v>
      </c>
      <c r="E22" s="7">
        <v>22293.15</v>
      </c>
      <c r="F22" s="7">
        <f t="shared" si="0"/>
        <v>1.9862226034605353</v>
      </c>
      <c r="I22" s="1"/>
      <c r="J22" s="1"/>
      <c r="K22" s="1"/>
    </row>
    <row r="23" spans="1:11" x14ac:dyDescent="0.2">
      <c r="A23" s="7" t="s">
        <v>45</v>
      </c>
      <c r="B23" s="7" t="s">
        <v>46</v>
      </c>
      <c r="C23" s="7" t="s">
        <v>27</v>
      </c>
      <c r="D23" s="7">
        <v>6750000</v>
      </c>
      <c r="E23" s="7">
        <v>22062.375</v>
      </c>
      <c r="F23" s="7">
        <f t="shared" si="0"/>
        <v>1.9656615557255313</v>
      </c>
      <c r="I23" s="1"/>
      <c r="J23" s="1"/>
      <c r="K23" s="1"/>
    </row>
    <row r="24" spans="1:11" x14ac:dyDescent="0.2">
      <c r="A24" s="7" t="s">
        <v>47</v>
      </c>
      <c r="B24" s="7" t="s">
        <v>48</v>
      </c>
      <c r="C24" s="7" t="s">
        <v>14</v>
      </c>
      <c r="D24" s="7">
        <v>3200000</v>
      </c>
      <c r="E24" s="7">
        <v>20438.400000000001</v>
      </c>
      <c r="F24" s="7">
        <f t="shared" si="0"/>
        <v>1.8209724538061158</v>
      </c>
      <c r="I24" s="1"/>
      <c r="J24" s="1"/>
      <c r="K24" s="1"/>
    </row>
    <row r="25" spans="1:11" x14ac:dyDescent="0.2">
      <c r="A25" s="7" t="s">
        <v>49</v>
      </c>
      <c r="B25" s="7" t="s">
        <v>50</v>
      </c>
      <c r="C25" s="7" t="s">
        <v>11</v>
      </c>
      <c r="D25" s="7">
        <v>8000000</v>
      </c>
      <c r="E25" s="7">
        <v>19992</v>
      </c>
      <c r="F25" s="7">
        <f t="shared" si="0"/>
        <v>1.7812001573749343</v>
      </c>
      <c r="I25" s="1"/>
      <c r="J25" s="1"/>
      <c r="K25" s="1"/>
    </row>
    <row r="26" spans="1:11" x14ac:dyDescent="0.2">
      <c r="A26" s="7" t="s">
        <v>51</v>
      </c>
      <c r="B26" s="7" t="s">
        <v>52</v>
      </c>
      <c r="C26" s="7" t="s">
        <v>53</v>
      </c>
      <c r="D26" s="7">
        <v>6000000</v>
      </c>
      <c r="E26" s="7">
        <v>19563</v>
      </c>
      <c r="F26" s="7">
        <f t="shared" si="0"/>
        <v>1.7429781251863667</v>
      </c>
      <c r="I26" s="1"/>
      <c r="J26" s="1"/>
      <c r="K26" s="1"/>
    </row>
    <row r="27" spans="1:11" x14ac:dyDescent="0.2">
      <c r="A27" s="7" t="s">
        <v>54</v>
      </c>
      <c r="B27" s="7" t="s">
        <v>55</v>
      </c>
      <c r="C27" s="7" t="s">
        <v>53</v>
      </c>
      <c r="D27" s="7">
        <v>5800000</v>
      </c>
      <c r="E27" s="7">
        <v>19047.2</v>
      </c>
      <c r="F27" s="7">
        <f t="shared" si="0"/>
        <v>1.6970225909139585</v>
      </c>
      <c r="I27" s="1"/>
      <c r="J27" s="1"/>
      <c r="K27" s="1"/>
    </row>
    <row r="28" spans="1:11" x14ac:dyDescent="0.2">
      <c r="A28" s="7" t="s">
        <v>56</v>
      </c>
      <c r="B28" s="7" t="s">
        <v>57</v>
      </c>
      <c r="C28" s="7" t="s">
        <v>58</v>
      </c>
      <c r="D28" s="7">
        <v>4900000</v>
      </c>
      <c r="E28" s="7">
        <v>18764.55</v>
      </c>
      <c r="F28" s="7">
        <f t="shared" si="0"/>
        <v>1.6718397065361059</v>
      </c>
      <c r="I28" s="1"/>
      <c r="J28" s="1"/>
      <c r="K28" s="1"/>
    </row>
    <row r="29" spans="1:11" x14ac:dyDescent="0.2">
      <c r="A29" s="7" t="s">
        <v>59</v>
      </c>
      <c r="B29" s="7" t="s">
        <v>60</v>
      </c>
      <c r="C29" s="7" t="s">
        <v>53</v>
      </c>
      <c r="D29" s="7">
        <v>1850000</v>
      </c>
      <c r="E29" s="7">
        <v>17535.224999999999</v>
      </c>
      <c r="F29" s="7">
        <f t="shared" si="0"/>
        <v>1.5623122013607886</v>
      </c>
      <c r="I29" s="1"/>
      <c r="J29" s="1"/>
      <c r="K29" s="1"/>
    </row>
    <row r="30" spans="1:11" x14ac:dyDescent="0.2">
      <c r="A30" s="7" t="s">
        <v>61</v>
      </c>
      <c r="B30" s="7" t="s">
        <v>62</v>
      </c>
      <c r="C30" s="7" t="s">
        <v>63</v>
      </c>
      <c r="D30" s="7">
        <v>6200000</v>
      </c>
      <c r="E30" s="7">
        <v>17177.099999999999</v>
      </c>
      <c r="F30" s="7">
        <f t="shared" si="0"/>
        <v>1.530404823091486</v>
      </c>
      <c r="I30" s="1"/>
      <c r="J30" s="1"/>
      <c r="K30" s="1"/>
    </row>
    <row r="31" spans="1:11" x14ac:dyDescent="0.2">
      <c r="A31" s="7" t="s">
        <v>64</v>
      </c>
      <c r="B31" s="7" t="s">
        <v>65</v>
      </c>
      <c r="C31" s="7" t="s">
        <v>66</v>
      </c>
      <c r="D31" s="7">
        <v>1120000</v>
      </c>
      <c r="E31" s="7">
        <v>16884</v>
      </c>
      <c r="F31" s="7">
        <f t="shared" si="0"/>
        <v>1.5042908892116045</v>
      </c>
      <c r="I31" s="1"/>
      <c r="J31" s="1"/>
      <c r="K31" s="1"/>
    </row>
    <row r="32" spans="1:11" x14ac:dyDescent="0.2">
      <c r="A32" s="7" t="s">
        <v>67</v>
      </c>
      <c r="B32" s="7" t="s">
        <v>68</v>
      </c>
      <c r="C32" s="7" t="s">
        <v>27</v>
      </c>
      <c r="D32" s="7">
        <v>610000</v>
      </c>
      <c r="E32" s="7">
        <v>16742.669999999998</v>
      </c>
      <c r="F32" s="7">
        <f t="shared" si="0"/>
        <v>1.4916990015444473</v>
      </c>
      <c r="I32" s="1"/>
      <c r="J32" s="1"/>
      <c r="K32" s="1"/>
    </row>
    <row r="33" spans="1:11" x14ac:dyDescent="0.2">
      <c r="A33" s="7" t="s">
        <v>69</v>
      </c>
      <c r="B33" s="7" t="s">
        <v>608</v>
      </c>
      <c r="C33" s="7" t="s">
        <v>35</v>
      </c>
      <c r="D33" s="7">
        <v>3350000</v>
      </c>
      <c r="E33" s="7">
        <v>16585.849999999999</v>
      </c>
      <c r="F33" s="7">
        <f t="shared" si="0"/>
        <v>1.4777270223187804</v>
      </c>
      <c r="I33" s="1"/>
      <c r="J33" s="1"/>
      <c r="K33" s="1"/>
    </row>
    <row r="34" spans="1:11" x14ac:dyDescent="0.2">
      <c r="A34" s="7" t="s">
        <v>70</v>
      </c>
      <c r="B34" s="7" t="s">
        <v>71</v>
      </c>
      <c r="C34" s="7" t="s">
        <v>35</v>
      </c>
      <c r="D34" s="7">
        <v>1300000</v>
      </c>
      <c r="E34" s="7">
        <v>16246.75</v>
      </c>
      <c r="F34" s="7">
        <f t="shared" si="0"/>
        <v>1.4475146887170478</v>
      </c>
      <c r="I34" s="1"/>
      <c r="J34" s="1"/>
      <c r="K34" s="1"/>
    </row>
    <row r="35" spans="1:11" x14ac:dyDescent="0.2">
      <c r="A35" s="7" t="s">
        <v>72</v>
      </c>
      <c r="B35" s="7" t="s">
        <v>73</v>
      </c>
      <c r="C35" s="7" t="s">
        <v>74</v>
      </c>
      <c r="D35" s="7">
        <v>4700000</v>
      </c>
      <c r="E35" s="7">
        <v>16207.95</v>
      </c>
      <c r="F35" s="7">
        <f t="shared" si="0"/>
        <v>1.4440577776473125</v>
      </c>
      <c r="I35" s="1"/>
      <c r="J35" s="1"/>
      <c r="K35" s="1"/>
    </row>
    <row r="36" spans="1:11" x14ac:dyDescent="0.2">
      <c r="A36" s="7" t="s">
        <v>75</v>
      </c>
      <c r="B36" s="7" t="s">
        <v>76</v>
      </c>
      <c r="C36" s="7" t="s">
        <v>35</v>
      </c>
      <c r="D36" s="7">
        <v>2150000</v>
      </c>
      <c r="E36" s="7">
        <v>15820.775</v>
      </c>
      <c r="F36" s="7">
        <f t="shared" si="0"/>
        <v>1.4095621708580146</v>
      </c>
      <c r="I36" s="1"/>
      <c r="J36" s="1"/>
      <c r="K36" s="1"/>
    </row>
    <row r="37" spans="1:11" x14ac:dyDescent="0.2">
      <c r="A37" s="7" t="s">
        <v>77</v>
      </c>
      <c r="B37" s="7" t="s">
        <v>78</v>
      </c>
      <c r="C37" s="7" t="s">
        <v>63</v>
      </c>
      <c r="D37" s="7">
        <v>1900000</v>
      </c>
      <c r="E37" s="7">
        <v>15105</v>
      </c>
      <c r="F37" s="7">
        <f t="shared" si="0"/>
        <v>1.3457897347513199</v>
      </c>
      <c r="I37" s="1"/>
      <c r="J37" s="1"/>
      <c r="K37" s="1"/>
    </row>
    <row r="38" spans="1:11" x14ac:dyDescent="0.2">
      <c r="A38" s="7" t="s">
        <v>79</v>
      </c>
      <c r="B38" s="7" t="s">
        <v>80</v>
      </c>
      <c r="C38" s="7" t="s">
        <v>81</v>
      </c>
      <c r="D38" s="7">
        <v>10000000</v>
      </c>
      <c r="E38" s="7">
        <v>15085</v>
      </c>
      <c r="F38" s="7">
        <f t="shared" si="0"/>
        <v>1.3440078218287759</v>
      </c>
      <c r="I38" s="1"/>
      <c r="J38" s="1"/>
      <c r="K38" s="1"/>
    </row>
    <row r="39" spans="1:11" x14ac:dyDescent="0.2">
      <c r="A39" s="7" t="s">
        <v>82</v>
      </c>
      <c r="B39" s="7" t="s">
        <v>83</v>
      </c>
      <c r="C39" s="7" t="s">
        <v>84</v>
      </c>
      <c r="D39" s="7">
        <v>10200000</v>
      </c>
      <c r="E39" s="7">
        <v>14825.7</v>
      </c>
      <c r="F39" s="7">
        <f t="shared" si="0"/>
        <v>1.3209053207879935</v>
      </c>
      <c r="I39" s="1"/>
      <c r="J39" s="1"/>
      <c r="K39" s="1"/>
    </row>
    <row r="40" spans="1:11" x14ac:dyDescent="0.2">
      <c r="A40" s="7" t="s">
        <v>85</v>
      </c>
      <c r="B40" s="7" t="s">
        <v>86</v>
      </c>
      <c r="C40" s="7" t="s">
        <v>87</v>
      </c>
      <c r="D40" s="7">
        <v>2000000</v>
      </c>
      <c r="E40" s="7">
        <v>14599</v>
      </c>
      <c r="F40" s="7">
        <f t="shared" ref="F40:F57" si="1">E40/$E$74*100</f>
        <v>1.3007073378109579</v>
      </c>
      <c r="I40" s="1"/>
      <c r="J40" s="1"/>
      <c r="K40" s="1"/>
    </row>
    <row r="41" spans="1:11" x14ac:dyDescent="0.2">
      <c r="A41" s="7" t="s">
        <v>88</v>
      </c>
      <c r="B41" s="7" t="s">
        <v>89</v>
      </c>
      <c r="C41" s="7" t="s">
        <v>66</v>
      </c>
      <c r="D41" s="7">
        <v>3000000</v>
      </c>
      <c r="E41" s="7">
        <v>13842</v>
      </c>
      <c r="F41" s="7">
        <f t="shared" si="1"/>
        <v>1.2332619336926693</v>
      </c>
      <c r="I41" s="1"/>
      <c r="J41" s="1"/>
      <c r="K41" s="1"/>
    </row>
    <row r="42" spans="1:11" x14ac:dyDescent="0.2">
      <c r="A42" s="7" t="s">
        <v>90</v>
      </c>
      <c r="B42" s="7" t="s">
        <v>620</v>
      </c>
      <c r="C42" s="7" t="s">
        <v>91</v>
      </c>
      <c r="D42" s="7">
        <v>1500000</v>
      </c>
      <c r="E42" s="7">
        <v>13144.5</v>
      </c>
      <c r="F42" s="7">
        <f t="shared" si="1"/>
        <v>1.1711177205189489</v>
      </c>
      <c r="I42" s="1"/>
      <c r="J42" s="1"/>
      <c r="K42" s="1"/>
    </row>
    <row r="43" spans="1:11" x14ac:dyDescent="0.2">
      <c r="A43" s="7" t="s">
        <v>92</v>
      </c>
      <c r="B43" s="7" t="s">
        <v>93</v>
      </c>
      <c r="C43" s="7" t="s">
        <v>94</v>
      </c>
      <c r="D43" s="7">
        <v>275000</v>
      </c>
      <c r="E43" s="7">
        <v>11630.1625</v>
      </c>
      <c r="F43" s="7">
        <f t="shared" si="1"/>
        <v>1.036196842501804</v>
      </c>
      <c r="I43" s="1"/>
      <c r="J43" s="1"/>
      <c r="K43" s="1"/>
    </row>
    <row r="44" spans="1:11" x14ac:dyDescent="0.2">
      <c r="A44" s="7" t="s">
        <v>95</v>
      </c>
      <c r="B44" s="7" t="s">
        <v>96</v>
      </c>
      <c r="C44" s="7" t="s">
        <v>97</v>
      </c>
      <c r="D44" s="7">
        <v>640000</v>
      </c>
      <c r="E44" s="7">
        <v>11220.48</v>
      </c>
      <c r="F44" s="7">
        <f t="shared" si="1"/>
        <v>0.99969591545729808</v>
      </c>
      <c r="I44" s="1"/>
      <c r="J44" s="1"/>
      <c r="K44" s="1"/>
    </row>
    <row r="45" spans="1:11" x14ac:dyDescent="0.2">
      <c r="A45" s="7" t="s">
        <v>98</v>
      </c>
      <c r="B45" s="7" t="s">
        <v>99</v>
      </c>
      <c r="C45" s="7" t="s">
        <v>74</v>
      </c>
      <c r="D45" s="7">
        <v>2600000</v>
      </c>
      <c r="E45" s="7">
        <v>11113.7</v>
      </c>
      <c r="F45" s="7">
        <f t="shared" si="1"/>
        <v>0.99018228236383621</v>
      </c>
      <c r="I45" s="1"/>
      <c r="J45" s="1"/>
      <c r="K45" s="1"/>
    </row>
    <row r="46" spans="1:11" x14ac:dyDescent="0.2">
      <c r="A46" s="7" t="s">
        <v>100</v>
      </c>
      <c r="B46" s="7" t="s">
        <v>101</v>
      </c>
      <c r="C46" s="7" t="s">
        <v>66</v>
      </c>
      <c r="D46" s="7">
        <v>280000</v>
      </c>
      <c r="E46" s="7">
        <v>11060</v>
      </c>
      <c r="F46" s="7">
        <f t="shared" si="1"/>
        <v>0.98539784616680559</v>
      </c>
      <c r="I46" s="1"/>
      <c r="J46" s="1"/>
      <c r="K46" s="1"/>
    </row>
    <row r="47" spans="1:11" x14ac:dyDescent="0.2">
      <c r="A47" s="7" t="s">
        <v>102</v>
      </c>
      <c r="B47" s="7" t="s">
        <v>103</v>
      </c>
      <c r="C47" s="7" t="s">
        <v>27</v>
      </c>
      <c r="D47" s="7">
        <v>310000</v>
      </c>
      <c r="E47" s="7">
        <v>10982.68</v>
      </c>
      <c r="F47" s="7">
        <f t="shared" si="1"/>
        <v>0.97850897080825061</v>
      </c>
      <c r="I47" s="1"/>
      <c r="J47" s="1"/>
      <c r="K47" s="1"/>
    </row>
    <row r="48" spans="1:11" x14ac:dyDescent="0.2">
      <c r="A48" s="7" t="s">
        <v>104</v>
      </c>
      <c r="B48" s="7" t="s">
        <v>105</v>
      </c>
      <c r="C48" s="7" t="s">
        <v>97</v>
      </c>
      <c r="D48" s="7">
        <v>1500000</v>
      </c>
      <c r="E48" s="7">
        <v>9896.25</v>
      </c>
      <c r="F48" s="7">
        <f t="shared" si="1"/>
        <v>0.88171278798627928</v>
      </c>
      <c r="I48" s="1"/>
      <c r="J48" s="1"/>
      <c r="K48" s="1"/>
    </row>
    <row r="49" spans="1:11" x14ac:dyDescent="0.2">
      <c r="A49" s="7" t="s">
        <v>106</v>
      </c>
      <c r="B49" s="7" t="s">
        <v>107</v>
      </c>
      <c r="C49" s="7" t="s">
        <v>108</v>
      </c>
      <c r="D49" s="7">
        <v>4200000</v>
      </c>
      <c r="E49" s="7">
        <v>9011.1</v>
      </c>
      <c r="F49" s="7">
        <f t="shared" si="1"/>
        <v>0.80284977681679037</v>
      </c>
      <c r="I49" s="1"/>
      <c r="J49" s="1"/>
      <c r="K49" s="1"/>
    </row>
    <row r="50" spans="1:11" x14ac:dyDescent="0.2">
      <c r="A50" s="7" t="s">
        <v>109</v>
      </c>
      <c r="B50" s="7" t="s">
        <v>110</v>
      </c>
      <c r="C50" s="7" t="s">
        <v>111</v>
      </c>
      <c r="D50" s="7">
        <v>5900000</v>
      </c>
      <c r="E50" s="7">
        <v>8611.0499999999993</v>
      </c>
      <c r="F50" s="7">
        <f t="shared" si="1"/>
        <v>0.76720706358360491</v>
      </c>
      <c r="I50" s="1"/>
      <c r="J50" s="1"/>
      <c r="K50" s="1"/>
    </row>
    <row r="51" spans="1:11" x14ac:dyDescent="0.2">
      <c r="A51" s="7" t="s">
        <v>112</v>
      </c>
      <c r="B51" s="7" t="s">
        <v>113</v>
      </c>
      <c r="C51" s="7" t="s">
        <v>11</v>
      </c>
      <c r="D51" s="7">
        <v>8200000</v>
      </c>
      <c r="E51" s="7">
        <v>8236.9</v>
      </c>
      <c r="F51" s="7">
        <f t="shared" si="1"/>
        <v>0.73387192758511388</v>
      </c>
      <c r="I51" s="1"/>
      <c r="J51" s="1"/>
      <c r="K51" s="1"/>
    </row>
    <row r="52" spans="1:11" x14ac:dyDescent="0.2">
      <c r="A52" s="7" t="s">
        <v>114</v>
      </c>
      <c r="B52" s="7" t="s">
        <v>623</v>
      </c>
      <c r="C52" s="7" t="s">
        <v>14</v>
      </c>
      <c r="D52" s="7">
        <v>700000</v>
      </c>
      <c r="E52" s="7">
        <v>8227.7999999999993</v>
      </c>
      <c r="F52" s="7">
        <f t="shared" si="1"/>
        <v>0.73306115720535636</v>
      </c>
      <c r="I52" s="1"/>
      <c r="J52" s="1"/>
      <c r="K52" s="1"/>
    </row>
    <row r="53" spans="1:11" x14ac:dyDescent="0.2">
      <c r="A53" s="7" t="s">
        <v>115</v>
      </c>
      <c r="B53" s="7" t="s">
        <v>116</v>
      </c>
      <c r="C53" s="7" t="s">
        <v>111</v>
      </c>
      <c r="D53" s="7">
        <v>5500000</v>
      </c>
      <c r="E53" s="7">
        <v>7925.5</v>
      </c>
      <c r="F53" s="7">
        <f t="shared" si="1"/>
        <v>0.70612754338110462</v>
      </c>
      <c r="I53" s="1"/>
      <c r="J53" s="1"/>
      <c r="K53" s="1"/>
    </row>
    <row r="54" spans="1:11" x14ac:dyDescent="0.2">
      <c r="A54" s="7" t="s">
        <v>117</v>
      </c>
      <c r="B54" s="7" t="s">
        <v>607</v>
      </c>
      <c r="C54" s="7" t="s">
        <v>111</v>
      </c>
      <c r="D54" s="7">
        <v>976960</v>
      </c>
      <c r="E54" s="7">
        <v>7755.5969599999999</v>
      </c>
      <c r="F54" s="7">
        <f t="shared" si="1"/>
        <v>0.69098992225332956</v>
      </c>
      <c r="I54" s="1"/>
      <c r="J54" s="1"/>
      <c r="K54" s="1"/>
    </row>
    <row r="55" spans="1:11" x14ac:dyDescent="0.2">
      <c r="A55" s="7" t="s">
        <v>118</v>
      </c>
      <c r="B55" s="7" t="s">
        <v>119</v>
      </c>
      <c r="C55" s="7" t="s">
        <v>120</v>
      </c>
      <c r="D55" s="7">
        <v>8300000</v>
      </c>
      <c r="E55" s="7">
        <v>6440.8</v>
      </c>
      <c r="F55" s="7">
        <f t="shared" si="1"/>
        <v>0.57384723757605438</v>
      </c>
      <c r="I55" s="1"/>
      <c r="J55" s="1"/>
      <c r="K55" s="1"/>
    </row>
    <row r="56" spans="1:11" x14ac:dyDescent="0.2">
      <c r="A56" s="7" t="s">
        <v>121</v>
      </c>
      <c r="B56" s="7" t="s">
        <v>122</v>
      </c>
      <c r="C56" s="7" t="s">
        <v>97</v>
      </c>
      <c r="D56" s="7">
        <v>884000</v>
      </c>
      <c r="E56" s="7">
        <v>6190.21</v>
      </c>
      <c r="F56" s="7">
        <f t="shared" si="1"/>
        <v>0.55152075961303992</v>
      </c>
      <c r="I56" s="1"/>
      <c r="J56" s="1"/>
      <c r="K56" s="1"/>
    </row>
    <row r="57" spans="1:11" x14ac:dyDescent="0.2">
      <c r="A57" s="7" t="s">
        <v>123</v>
      </c>
      <c r="B57" s="7" t="s">
        <v>124</v>
      </c>
      <c r="C57" s="7" t="s">
        <v>125</v>
      </c>
      <c r="D57" s="7">
        <v>3000000</v>
      </c>
      <c r="E57" s="7">
        <v>5185.5</v>
      </c>
      <c r="F57" s="7">
        <f t="shared" si="1"/>
        <v>0.46200547299258315</v>
      </c>
      <c r="I57" s="1"/>
      <c r="J57" s="1"/>
      <c r="K57" s="1"/>
    </row>
    <row r="58" spans="1:11" x14ac:dyDescent="0.2">
      <c r="A58" s="6" t="s">
        <v>128</v>
      </c>
      <c r="B58" s="7"/>
      <c r="C58" s="7"/>
      <c r="D58" s="7"/>
      <c r="E58" s="6">
        <f>SUM(E8:E57)</f>
        <v>1070672.5244600002</v>
      </c>
      <c r="F58" s="6">
        <f>SUM(F8:F57)</f>
        <v>95.392260357401483</v>
      </c>
    </row>
    <row r="59" spans="1:11" x14ac:dyDescent="0.2">
      <c r="A59" s="7"/>
      <c r="B59" s="7"/>
      <c r="C59" s="7"/>
      <c r="D59" s="7"/>
      <c r="E59" s="7"/>
      <c r="F59" s="7"/>
    </row>
    <row r="60" spans="1:11" s="16" customFormat="1" x14ac:dyDescent="0.2">
      <c r="A60" s="17" t="s">
        <v>152</v>
      </c>
      <c r="B60" s="15"/>
      <c r="C60" s="15"/>
      <c r="D60" s="15"/>
      <c r="E60" s="17"/>
      <c r="F60" s="17"/>
    </row>
    <row r="61" spans="1:11" s="16" customFormat="1" x14ac:dyDescent="0.2">
      <c r="A61" s="15" t="s">
        <v>536</v>
      </c>
      <c r="B61" s="15" t="s">
        <v>537</v>
      </c>
      <c r="C61" s="15" t="s">
        <v>14</v>
      </c>
      <c r="D61" s="15">
        <v>800000</v>
      </c>
      <c r="E61" s="15">
        <v>18094.710426000001</v>
      </c>
      <c r="F61" s="15">
        <f>E61/$E$74*100</f>
        <v>1.6121599168890093</v>
      </c>
      <c r="G61" s="2"/>
      <c r="H61" s="2"/>
      <c r="I61" s="1"/>
      <c r="J61" s="1"/>
      <c r="K61" s="1"/>
    </row>
    <row r="62" spans="1:11" s="16" customFormat="1" x14ac:dyDescent="0.2">
      <c r="A62" s="17" t="s">
        <v>128</v>
      </c>
      <c r="B62" s="15"/>
      <c r="C62" s="15"/>
      <c r="D62" s="15"/>
      <c r="E62" s="17">
        <f>E61</f>
        <v>18094.710426000001</v>
      </c>
      <c r="F62" s="17">
        <f>F61</f>
        <v>1.6121599168890093</v>
      </c>
    </row>
    <row r="63" spans="1:11" x14ac:dyDescent="0.2">
      <c r="A63" s="7"/>
      <c r="B63" s="7"/>
      <c r="C63" s="7"/>
      <c r="D63" s="7"/>
      <c r="E63" s="7"/>
      <c r="F63" s="7"/>
    </row>
    <row r="64" spans="1:11" x14ac:dyDescent="0.2">
      <c r="A64" s="6" t="s">
        <v>129</v>
      </c>
      <c r="B64" s="7"/>
      <c r="C64" s="7"/>
      <c r="D64" s="7"/>
      <c r="E64" s="7"/>
      <c r="F64" s="7"/>
    </row>
    <row r="65" spans="1:11" x14ac:dyDescent="0.2">
      <c r="A65" s="7" t="s">
        <v>126</v>
      </c>
      <c r="B65" s="7" t="s">
        <v>132</v>
      </c>
      <c r="C65" s="7" t="s">
        <v>111</v>
      </c>
      <c r="D65" s="7">
        <v>73500</v>
      </c>
      <c r="E65" s="7">
        <v>7.3499999999999998E-3</v>
      </c>
      <c r="F65" s="15">
        <f>E65/$E$74*100</f>
        <v>6.5485299903490235E-7</v>
      </c>
      <c r="I65" s="1"/>
      <c r="J65" s="1"/>
      <c r="K65" s="1"/>
    </row>
    <row r="66" spans="1:11" x14ac:dyDescent="0.2">
      <c r="A66" s="7" t="s">
        <v>130</v>
      </c>
      <c r="B66" s="7" t="s">
        <v>131</v>
      </c>
      <c r="C66" s="7" t="s">
        <v>111</v>
      </c>
      <c r="D66" s="7">
        <v>38000</v>
      </c>
      <c r="E66" s="7">
        <v>3.8E-3</v>
      </c>
      <c r="F66" s="15">
        <f>E66/$E$74*100</f>
        <v>3.3856345528335091E-7</v>
      </c>
      <c r="I66" s="1"/>
      <c r="J66" s="1"/>
      <c r="K66" s="1"/>
    </row>
    <row r="67" spans="1:11" x14ac:dyDescent="0.2">
      <c r="A67" s="7" t="s">
        <v>126</v>
      </c>
      <c r="B67" s="7" t="s">
        <v>127</v>
      </c>
      <c r="C67" s="7" t="s">
        <v>14</v>
      </c>
      <c r="D67" s="7">
        <v>45000</v>
      </c>
      <c r="E67" s="7">
        <v>4.4999999999999997E-3</v>
      </c>
      <c r="F67" s="15">
        <f>E67/$E$74*100</f>
        <v>4.0093040757238916E-7</v>
      </c>
      <c r="I67" s="1"/>
      <c r="J67" s="1"/>
      <c r="K67" s="1"/>
    </row>
    <row r="68" spans="1:11" x14ac:dyDescent="0.2">
      <c r="A68" s="6" t="s">
        <v>128</v>
      </c>
      <c r="B68" s="7"/>
      <c r="C68" s="7"/>
      <c r="D68" s="7"/>
      <c r="E68" s="6">
        <f>SUM(E65:E67)</f>
        <v>1.5650000000000001E-2</v>
      </c>
      <c r="F68" s="6">
        <f>SUM(F65:F67)</f>
        <v>1.3943468618906424E-6</v>
      </c>
      <c r="G68" s="1"/>
      <c r="I68" s="1"/>
    </row>
    <row r="69" spans="1:11" x14ac:dyDescent="0.2">
      <c r="A69" s="7"/>
      <c r="B69" s="7"/>
      <c r="C69" s="7"/>
      <c r="D69" s="7"/>
      <c r="E69" s="7"/>
      <c r="F69" s="7"/>
    </row>
    <row r="70" spans="1:11" x14ac:dyDescent="0.2">
      <c r="A70" s="6" t="s">
        <v>128</v>
      </c>
      <c r="B70" s="7"/>
      <c r="C70" s="7"/>
      <c r="D70" s="7"/>
      <c r="E70" s="46">
        <f>E58+E68+E62</f>
        <v>1088767.2505360001</v>
      </c>
      <c r="F70" s="46">
        <f>F58+F68+F62</f>
        <v>97.004421668637363</v>
      </c>
      <c r="G70" s="13"/>
      <c r="H70" s="13"/>
      <c r="I70" s="1"/>
      <c r="J70" s="1"/>
    </row>
    <row r="71" spans="1:11" x14ac:dyDescent="0.2">
      <c r="A71" s="7"/>
      <c r="B71" s="7"/>
      <c r="C71" s="7"/>
      <c r="D71" s="7"/>
      <c r="E71" s="45"/>
      <c r="F71" s="45"/>
    </row>
    <row r="72" spans="1:11" x14ac:dyDescent="0.2">
      <c r="A72" s="6" t="s">
        <v>133</v>
      </c>
      <c r="B72" s="7"/>
      <c r="C72" s="7"/>
      <c r="D72" s="7"/>
      <c r="E72" s="46">
        <v>33622.050701400003</v>
      </c>
      <c r="F72" s="46">
        <f t="shared" ref="F72" si="2">E72/$E$74*100</f>
        <v>2.9955783313626307</v>
      </c>
      <c r="I72" s="1"/>
      <c r="J72" s="1"/>
    </row>
    <row r="73" spans="1:11" x14ac:dyDescent="0.2">
      <c r="A73" s="7"/>
      <c r="B73" s="7"/>
      <c r="C73" s="7"/>
      <c r="D73" s="7"/>
      <c r="E73" s="45"/>
      <c r="F73" s="45"/>
    </row>
    <row r="74" spans="1:11" x14ac:dyDescent="0.2">
      <c r="A74" s="8" t="s">
        <v>134</v>
      </c>
      <c r="B74" s="5"/>
      <c r="C74" s="5"/>
      <c r="D74" s="5"/>
      <c r="E74" s="47">
        <f>E70+E72</f>
        <v>1122389.3012374002</v>
      </c>
      <c r="F74" s="47">
        <f>F70+F72</f>
        <v>100</v>
      </c>
      <c r="I74" s="1"/>
    </row>
    <row r="76" spans="1:11" x14ac:dyDescent="0.2">
      <c r="A76" s="9" t="s">
        <v>135</v>
      </c>
    </row>
    <row r="77" spans="1:11" x14ac:dyDescent="0.2">
      <c r="A77" s="9" t="s">
        <v>136</v>
      </c>
    </row>
    <row r="78" spans="1:11" x14ac:dyDescent="0.2">
      <c r="A78" s="9" t="s">
        <v>137</v>
      </c>
    </row>
    <row r="79" spans="1:11" x14ac:dyDescent="0.2">
      <c r="A79" s="1" t="s">
        <v>596</v>
      </c>
      <c r="B79" s="10">
        <v>571.86099999999999</v>
      </c>
    </row>
    <row r="80" spans="1:11" x14ac:dyDescent="0.2">
      <c r="A80" s="1" t="s">
        <v>595</v>
      </c>
      <c r="B80" s="10">
        <v>39.351100000000002</v>
      </c>
    </row>
    <row r="81" spans="1:4" x14ac:dyDescent="0.2">
      <c r="A81" s="1" t="s">
        <v>597</v>
      </c>
      <c r="B81" s="10">
        <v>41.411299999999997</v>
      </c>
    </row>
    <row r="82" spans="1:4" x14ac:dyDescent="0.2">
      <c r="A82" s="1" t="s">
        <v>594</v>
      </c>
      <c r="B82" s="10">
        <v>547.1413</v>
      </c>
    </row>
    <row r="84" spans="1:4" x14ac:dyDescent="0.2">
      <c r="A84" s="9" t="s">
        <v>138</v>
      </c>
    </row>
    <row r="85" spans="1:4" x14ac:dyDescent="0.2">
      <c r="A85" s="1" t="s">
        <v>594</v>
      </c>
      <c r="B85" s="10">
        <v>563.65390000000002</v>
      </c>
    </row>
    <row r="86" spans="1:4" x14ac:dyDescent="0.2">
      <c r="A86" s="1" t="s">
        <v>596</v>
      </c>
      <c r="B86" s="10">
        <v>592.32950000000005</v>
      </c>
    </row>
    <row r="87" spans="1:4" x14ac:dyDescent="0.2">
      <c r="A87" s="1" t="s">
        <v>597</v>
      </c>
      <c r="B87" s="10">
        <v>39.520099999999999</v>
      </c>
    </row>
    <row r="88" spans="1:4" x14ac:dyDescent="0.2">
      <c r="A88" s="1" t="s">
        <v>595</v>
      </c>
      <c r="B88" s="10">
        <v>37.168799999999997</v>
      </c>
    </row>
    <row r="90" spans="1:4" x14ac:dyDescent="0.2">
      <c r="A90" s="9" t="s">
        <v>139</v>
      </c>
      <c r="B90" s="11"/>
    </row>
    <row r="91" spans="1:4" x14ac:dyDescent="0.2">
      <c r="A91" s="9"/>
      <c r="B91" s="11"/>
    </row>
    <row r="92" spans="1:4" x14ac:dyDescent="0.2">
      <c r="A92" s="28" t="s">
        <v>602</v>
      </c>
      <c r="B92" s="29"/>
      <c r="C92" s="69" t="s">
        <v>603</v>
      </c>
      <c r="D92" s="70"/>
    </row>
    <row r="93" spans="1:4" x14ac:dyDescent="0.2">
      <c r="A93" s="71"/>
      <c r="B93" s="72"/>
      <c r="C93" s="30" t="s">
        <v>604</v>
      </c>
      <c r="D93" s="30" t="s">
        <v>605</v>
      </c>
    </row>
    <row r="94" spans="1:4" x14ac:dyDescent="0.2">
      <c r="A94" s="26" t="s">
        <v>597</v>
      </c>
      <c r="B94" s="31"/>
      <c r="C94" s="27">
        <v>3.5</v>
      </c>
      <c r="D94" s="27">
        <v>3.5</v>
      </c>
    </row>
    <row r="95" spans="1:4" x14ac:dyDescent="0.2">
      <c r="A95" s="26" t="s">
        <v>595</v>
      </c>
      <c r="B95" s="31"/>
      <c r="C95" s="27">
        <v>3.5</v>
      </c>
      <c r="D95" s="27">
        <v>3.5</v>
      </c>
    </row>
    <row r="96" spans="1:4" x14ac:dyDescent="0.2">
      <c r="A96" s="39"/>
      <c r="B96" s="39"/>
      <c r="C96" s="40"/>
      <c r="D96" s="40"/>
    </row>
    <row r="97" spans="1:4" x14ac:dyDescent="0.2">
      <c r="A97" s="9" t="s">
        <v>141</v>
      </c>
      <c r="B97" s="12">
        <v>0.16628483219471782</v>
      </c>
      <c r="C97" s="13"/>
      <c r="D97" s="38"/>
    </row>
  </sheetData>
  <mergeCells count="3">
    <mergeCell ref="A1:E1"/>
    <mergeCell ref="C92:D92"/>
    <mergeCell ref="A93:B9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81"/>
  <sheetViews>
    <sheetView showGridLines="0" workbookViewId="0"/>
  </sheetViews>
  <sheetFormatPr defaultRowHeight="11.25" x14ac:dyDescent="0.2"/>
  <cols>
    <col min="1" max="1" width="38" style="2" customWidth="1"/>
    <col min="2" max="2" width="57.85546875" style="2" customWidth="1"/>
    <col min="3" max="3" width="11.85546875" style="2" customWidth="1"/>
    <col min="4" max="4" width="7.42578125" style="2" customWidth="1"/>
    <col min="5" max="5" width="23" style="1" customWidth="1"/>
    <col min="6" max="6" width="13.5703125" style="1" customWidth="1"/>
    <col min="7" max="7" width="10" style="2" customWidth="1"/>
    <col min="8" max="16384" width="9.140625" style="2"/>
  </cols>
  <sheetData>
    <row r="1" spans="1:6" x14ac:dyDescent="0.2">
      <c r="A1" s="4"/>
      <c r="B1" s="75" t="s">
        <v>635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638</v>
      </c>
      <c r="B8" s="57" t="s">
        <v>1179</v>
      </c>
      <c r="C8" s="57" t="s">
        <v>639</v>
      </c>
      <c r="D8" s="57">
        <v>6330</v>
      </c>
      <c r="E8" s="7">
        <v>63456.351000000002</v>
      </c>
      <c r="F8" s="7">
        <v>5.4240639928869498</v>
      </c>
    </row>
    <row r="9" spans="1:6" x14ac:dyDescent="0.2">
      <c r="A9" s="57" t="s">
        <v>640</v>
      </c>
      <c r="B9" s="57" t="s">
        <v>1180</v>
      </c>
      <c r="C9" s="57" t="s">
        <v>641</v>
      </c>
      <c r="D9" s="57">
        <v>4620</v>
      </c>
      <c r="E9" s="7">
        <v>46236.728999999999</v>
      </c>
      <c r="F9" s="7">
        <v>3.95218087654886</v>
      </c>
    </row>
    <row r="10" spans="1:6" x14ac:dyDescent="0.2">
      <c r="A10" s="57" t="s">
        <v>642</v>
      </c>
      <c r="B10" s="57" t="s">
        <v>1181</v>
      </c>
      <c r="C10" s="57" t="s">
        <v>643</v>
      </c>
      <c r="D10" s="57">
        <v>3150</v>
      </c>
      <c r="E10" s="7">
        <v>31526.081999999999</v>
      </c>
      <c r="F10" s="7">
        <v>2.69475763289637</v>
      </c>
    </row>
    <row r="11" spans="1:6" x14ac:dyDescent="0.2">
      <c r="A11" s="57" t="s">
        <v>644</v>
      </c>
      <c r="B11" s="57" t="s">
        <v>1182</v>
      </c>
      <c r="C11" s="57" t="s">
        <v>645</v>
      </c>
      <c r="D11" s="57">
        <v>2850</v>
      </c>
      <c r="E11" s="7">
        <v>28499.4015</v>
      </c>
      <c r="F11" s="7">
        <v>2.4360458024915199</v>
      </c>
    </row>
    <row r="12" spans="1:6" x14ac:dyDescent="0.2">
      <c r="A12" s="57" t="s">
        <v>646</v>
      </c>
      <c r="B12" s="57" t="s">
        <v>1183</v>
      </c>
      <c r="C12" s="57" t="s">
        <v>647</v>
      </c>
      <c r="D12" s="57">
        <v>2500</v>
      </c>
      <c r="E12" s="7">
        <v>25009.331667499999</v>
      </c>
      <c r="F12" s="7">
        <v>2.1377248021061601</v>
      </c>
    </row>
    <row r="13" spans="1:6" x14ac:dyDescent="0.2">
      <c r="A13" s="57" t="s">
        <v>648</v>
      </c>
      <c r="B13" s="57" t="s">
        <v>1184</v>
      </c>
      <c r="C13" s="57" t="s">
        <v>647</v>
      </c>
      <c r="D13" s="57">
        <v>2500</v>
      </c>
      <c r="E13" s="7">
        <v>25001.119999999999</v>
      </c>
      <c r="F13" s="7">
        <v>2.13702289269431</v>
      </c>
    </row>
    <row r="14" spans="1:6" x14ac:dyDescent="0.2">
      <c r="A14" s="57" t="s">
        <v>649</v>
      </c>
      <c r="B14" s="57" t="s">
        <v>1185</v>
      </c>
      <c r="C14" s="57" t="s">
        <v>650</v>
      </c>
      <c r="D14" s="57">
        <v>2500</v>
      </c>
      <c r="E14" s="7">
        <v>24959.625</v>
      </c>
      <c r="F14" s="7">
        <v>2.1334760209968699</v>
      </c>
    </row>
    <row r="15" spans="1:6" x14ac:dyDescent="0.2">
      <c r="A15" s="57" t="s">
        <v>651</v>
      </c>
      <c r="B15" s="57" t="s">
        <v>1541</v>
      </c>
      <c r="C15" s="57" t="s">
        <v>639</v>
      </c>
      <c r="D15" s="57">
        <v>2350</v>
      </c>
      <c r="E15" s="7">
        <v>23664.641</v>
      </c>
      <c r="F15" s="7">
        <v>2.0227845618273301</v>
      </c>
    </row>
    <row r="16" spans="1:6" x14ac:dyDescent="0.2">
      <c r="A16" s="57" t="s">
        <v>652</v>
      </c>
      <c r="B16" s="57" t="s">
        <v>1186</v>
      </c>
      <c r="C16" s="57" t="s">
        <v>645</v>
      </c>
      <c r="D16" s="57">
        <v>2000</v>
      </c>
      <c r="E16" s="7">
        <v>19998.183334000001</v>
      </c>
      <c r="F16" s="7">
        <v>1.70938644336957</v>
      </c>
    </row>
    <row r="17" spans="1:6" x14ac:dyDescent="0.2">
      <c r="A17" s="57" t="s">
        <v>653</v>
      </c>
      <c r="B17" s="57" t="s">
        <v>1187</v>
      </c>
      <c r="C17" s="57" t="s">
        <v>641</v>
      </c>
      <c r="D17" s="57">
        <v>1850</v>
      </c>
      <c r="E17" s="7">
        <v>18400.229500000001</v>
      </c>
      <c r="F17" s="7">
        <v>1.5727980055425199</v>
      </c>
    </row>
    <row r="18" spans="1:6" x14ac:dyDescent="0.2">
      <c r="A18" s="57" t="s">
        <v>654</v>
      </c>
      <c r="B18" s="57" t="s">
        <v>1188</v>
      </c>
      <c r="C18" s="57" t="s">
        <v>655</v>
      </c>
      <c r="D18" s="57">
        <v>1800</v>
      </c>
      <c r="E18" s="7">
        <v>18105.12</v>
      </c>
      <c r="F18" s="7">
        <v>1.5475729053329501</v>
      </c>
    </row>
    <row r="19" spans="1:6" x14ac:dyDescent="0.2">
      <c r="A19" s="57" t="s">
        <v>656</v>
      </c>
      <c r="B19" s="57" t="s">
        <v>1189</v>
      </c>
      <c r="C19" s="57" t="s">
        <v>657</v>
      </c>
      <c r="D19" s="57">
        <v>1740</v>
      </c>
      <c r="E19" s="7">
        <v>17565.456600000001</v>
      </c>
      <c r="F19" s="7">
        <v>1.50144405029968</v>
      </c>
    </row>
    <row r="20" spans="1:6" x14ac:dyDescent="0.2">
      <c r="A20" s="57" t="s">
        <v>658</v>
      </c>
      <c r="B20" s="57" t="s">
        <v>1190</v>
      </c>
      <c r="C20" s="57" t="s">
        <v>659</v>
      </c>
      <c r="D20" s="57">
        <v>1750</v>
      </c>
      <c r="E20" s="7">
        <v>17459.837500000001</v>
      </c>
      <c r="F20" s="7">
        <v>1.49241603737043</v>
      </c>
    </row>
    <row r="21" spans="1:6" x14ac:dyDescent="0.2">
      <c r="A21" s="57" t="s">
        <v>660</v>
      </c>
      <c r="B21" s="57" t="s">
        <v>1191</v>
      </c>
      <c r="C21" s="57" t="s">
        <v>661</v>
      </c>
      <c r="D21" s="57">
        <v>1730</v>
      </c>
      <c r="E21" s="7">
        <v>17284.257000000001</v>
      </c>
      <c r="F21" s="7">
        <v>1.4774079278133101</v>
      </c>
    </row>
    <row r="22" spans="1:6" x14ac:dyDescent="0.2">
      <c r="A22" s="57" t="s">
        <v>662</v>
      </c>
      <c r="B22" s="57" t="s">
        <v>1192</v>
      </c>
      <c r="C22" s="57" t="s">
        <v>663</v>
      </c>
      <c r="D22" s="57">
        <v>1280</v>
      </c>
      <c r="E22" s="7">
        <v>12927.3344</v>
      </c>
      <c r="F22" s="7">
        <v>1.1049908785812299</v>
      </c>
    </row>
    <row r="23" spans="1:6" x14ac:dyDescent="0.2">
      <c r="A23" s="57" t="s">
        <v>664</v>
      </c>
      <c r="B23" s="57" t="s">
        <v>1193</v>
      </c>
      <c r="C23" s="57" t="s">
        <v>647</v>
      </c>
      <c r="D23" s="57">
        <v>1250</v>
      </c>
      <c r="E23" s="7">
        <v>12776.487499999999</v>
      </c>
      <c r="F23" s="7">
        <v>1.0920969250866699</v>
      </c>
    </row>
    <row r="24" spans="1:6" x14ac:dyDescent="0.2">
      <c r="A24" s="57" t="s">
        <v>665</v>
      </c>
      <c r="B24" s="57" t="s">
        <v>1194</v>
      </c>
      <c r="C24" s="57" t="s">
        <v>647</v>
      </c>
      <c r="D24" s="57">
        <v>1200</v>
      </c>
      <c r="E24" s="7">
        <v>12265.428</v>
      </c>
      <c r="F24" s="7">
        <v>1.0484130480831999</v>
      </c>
    </row>
    <row r="25" spans="1:6" x14ac:dyDescent="0.2">
      <c r="A25" s="57" t="s">
        <v>666</v>
      </c>
      <c r="B25" s="57" t="s">
        <v>1195</v>
      </c>
      <c r="C25" s="57" t="s">
        <v>667</v>
      </c>
      <c r="D25" s="57">
        <v>1200</v>
      </c>
      <c r="E25" s="7">
        <v>11866.752</v>
      </c>
      <c r="F25" s="7">
        <v>1.01433538521178</v>
      </c>
    </row>
    <row r="26" spans="1:6" x14ac:dyDescent="0.2">
      <c r="A26" s="57" t="s">
        <v>668</v>
      </c>
      <c r="B26" s="57" t="s">
        <v>1542</v>
      </c>
      <c r="C26" s="57" t="s">
        <v>639</v>
      </c>
      <c r="D26" s="57">
        <v>1020</v>
      </c>
      <c r="E26" s="7">
        <v>10271.4612</v>
      </c>
      <c r="F26" s="7">
        <v>0.877974575771862</v>
      </c>
    </row>
    <row r="27" spans="1:6" x14ac:dyDescent="0.2">
      <c r="A27" s="57" t="s">
        <v>669</v>
      </c>
      <c r="B27" s="57" t="s">
        <v>1196</v>
      </c>
      <c r="C27" s="57" t="s">
        <v>670</v>
      </c>
      <c r="D27" s="57">
        <v>1000</v>
      </c>
      <c r="E27" s="7">
        <v>10010.530000000001</v>
      </c>
      <c r="F27" s="7">
        <v>0.85567093706214903</v>
      </c>
    </row>
    <row r="28" spans="1:6" x14ac:dyDescent="0.2">
      <c r="A28" s="57" t="s">
        <v>671</v>
      </c>
      <c r="B28" s="57" t="s">
        <v>1197</v>
      </c>
      <c r="C28" s="57" t="s">
        <v>670</v>
      </c>
      <c r="D28" s="57">
        <v>1000</v>
      </c>
      <c r="E28" s="7">
        <v>9959.86</v>
      </c>
      <c r="F28" s="7">
        <v>0.85133981309758899</v>
      </c>
    </row>
    <row r="29" spans="1:6" x14ac:dyDescent="0.2">
      <c r="A29" s="57" t="s">
        <v>672</v>
      </c>
      <c r="B29" s="57" t="s">
        <v>1198</v>
      </c>
      <c r="C29" s="57" t="s">
        <v>659</v>
      </c>
      <c r="D29" s="57">
        <v>95</v>
      </c>
      <c r="E29" s="7">
        <v>9468.4884999999995</v>
      </c>
      <c r="F29" s="7">
        <v>0.80933880896987198</v>
      </c>
    </row>
    <row r="30" spans="1:6" x14ac:dyDescent="0.2">
      <c r="A30" s="57" t="s">
        <v>673</v>
      </c>
      <c r="B30" s="57" t="s">
        <v>1556</v>
      </c>
      <c r="C30" s="57" t="s">
        <v>670</v>
      </c>
      <c r="D30" s="57">
        <v>800</v>
      </c>
      <c r="E30" s="7">
        <v>8061.9679999999998</v>
      </c>
      <c r="F30" s="7">
        <v>0.68911353476040305</v>
      </c>
    </row>
    <row r="31" spans="1:6" x14ac:dyDescent="0.2">
      <c r="A31" s="57" t="s">
        <v>674</v>
      </c>
      <c r="B31" s="57" t="s">
        <v>1558</v>
      </c>
      <c r="C31" s="57" t="s">
        <v>670</v>
      </c>
      <c r="D31" s="57">
        <v>800</v>
      </c>
      <c r="E31" s="7">
        <v>8061.9679999999998</v>
      </c>
      <c r="F31" s="7">
        <v>0.68911353476040305</v>
      </c>
    </row>
    <row r="32" spans="1:6" x14ac:dyDescent="0.2">
      <c r="A32" s="57" t="s">
        <v>675</v>
      </c>
      <c r="B32" s="57" t="s">
        <v>1199</v>
      </c>
      <c r="C32" s="57" t="s">
        <v>676</v>
      </c>
      <c r="D32" s="57">
        <v>750</v>
      </c>
      <c r="E32" s="7">
        <v>7599.57</v>
      </c>
      <c r="F32" s="7">
        <v>0.64958910099359302</v>
      </c>
    </row>
    <row r="33" spans="1:6" x14ac:dyDescent="0.2">
      <c r="A33" s="57" t="s">
        <v>677</v>
      </c>
      <c r="B33" s="57" t="s">
        <v>1200</v>
      </c>
      <c r="C33" s="57" t="s">
        <v>659</v>
      </c>
      <c r="D33" s="57">
        <v>750</v>
      </c>
      <c r="E33" s="7">
        <v>7461.9525000000003</v>
      </c>
      <c r="F33" s="7">
        <v>0.63782595806498199</v>
      </c>
    </row>
    <row r="34" spans="1:6" x14ac:dyDescent="0.2">
      <c r="A34" s="57" t="s">
        <v>678</v>
      </c>
      <c r="B34" s="57" t="s">
        <v>1201</v>
      </c>
      <c r="C34" s="57" t="s">
        <v>650</v>
      </c>
      <c r="D34" s="57">
        <v>750</v>
      </c>
      <c r="E34" s="7">
        <v>7455.8549999999996</v>
      </c>
      <c r="F34" s="7">
        <v>0.63730476153105797</v>
      </c>
    </row>
    <row r="35" spans="1:6" x14ac:dyDescent="0.2">
      <c r="A35" s="57" t="s">
        <v>679</v>
      </c>
      <c r="B35" s="57" t="s">
        <v>1202</v>
      </c>
      <c r="C35" s="57" t="s">
        <v>676</v>
      </c>
      <c r="D35" s="57">
        <v>730</v>
      </c>
      <c r="E35" s="7">
        <v>7405.4120000000003</v>
      </c>
      <c r="F35" s="7">
        <v>0.632993040865097</v>
      </c>
    </row>
    <row r="36" spans="1:6" x14ac:dyDescent="0.2">
      <c r="A36" s="57" t="s">
        <v>680</v>
      </c>
      <c r="B36" s="57" t="s">
        <v>1203</v>
      </c>
      <c r="C36" s="57" t="s">
        <v>650</v>
      </c>
      <c r="D36" s="57">
        <v>640</v>
      </c>
      <c r="E36" s="7">
        <v>6525.9008000000003</v>
      </c>
      <c r="F36" s="7">
        <v>0.55781498609070901</v>
      </c>
    </row>
    <row r="37" spans="1:6" x14ac:dyDescent="0.2">
      <c r="A37" s="57" t="s">
        <v>681</v>
      </c>
      <c r="B37" s="57" t="s">
        <v>1204</v>
      </c>
      <c r="C37" s="57" t="s">
        <v>659</v>
      </c>
      <c r="D37" s="57">
        <v>55</v>
      </c>
      <c r="E37" s="7">
        <v>5491.9094999999998</v>
      </c>
      <c r="F37" s="7">
        <v>0.46943242247168898</v>
      </c>
    </row>
    <row r="38" spans="1:6" x14ac:dyDescent="0.2">
      <c r="A38" s="57" t="s">
        <v>682</v>
      </c>
      <c r="B38" s="57" t="s">
        <v>1205</v>
      </c>
      <c r="C38" s="57" t="s">
        <v>667</v>
      </c>
      <c r="D38" s="57">
        <v>550</v>
      </c>
      <c r="E38" s="7">
        <v>5447.9260000000004</v>
      </c>
      <c r="F38" s="7">
        <v>0.46567284104490397</v>
      </c>
    </row>
    <row r="39" spans="1:6" x14ac:dyDescent="0.2">
      <c r="A39" s="57" t="s">
        <v>683</v>
      </c>
      <c r="B39" s="57" t="s">
        <v>1557</v>
      </c>
      <c r="C39" s="57" t="s">
        <v>670</v>
      </c>
      <c r="D39" s="57">
        <v>520</v>
      </c>
      <c r="E39" s="7">
        <v>5240.2791999999999</v>
      </c>
      <c r="F39" s="7">
        <v>0.44792379759426199</v>
      </c>
    </row>
    <row r="40" spans="1:6" x14ac:dyDescent="0.2">
      <c r="A40" s="57" t="s">
        <v>684</v>
      </c>
      <c r="B40" s="57" t="s">
        <v>1206</v>
      </c>
      <c r="C40" s="57" t="s">
        <v>639</v>
      </c>
      <c r="D40" s="57">
        <v>500</v>
      </c>
      <c r="E40" s="7">
        <v>5035.0050000000001</v>
      </c>
      <c r="F40" s="7">
        <v>0.43037755707865599</v>
      </c>
    </row>
    <row r="41" spans="1:6" x14ac:dyDescent="0.2">
      <c r="A41" s="57" t="s">
        <v>685</v>
      </c>
      <c r="B41" s="57" t="s">
        <v>1207</v>
      </c>
      <c r="C41" s="57" t="s">
        <v>659</v>
      </c>
      <c r="D41" s="57">
        <v>500</v>
      </c>
      <c r="E41" s="7">
        <v>5020.21</v>
      </c>
      <c r="F41" s="7">
        <v>0.42911292358634001</v>
      </c>
    </row>
    <row r="42" spans="1:6" x14ac:dyDescent="0.2">
      <c r="A42" s="57" t="s">
        <v>686</v>
      </c>
      <c r="B42" s="57" t="s">
        <v>1208</v>
      </c>
      <c r="C42" s="57" t="s">
        <v>641</v>
      </c>
      <c r="D42" s="57">
        <v>500</v>
      </c>
      <c r="E42" s="7">
        <v>5003.8549999999996</v>
      </c>
      <c r="F42" s="7">
        <v>0.427714945839343</v>
      </c>
    </row>
    <row r="43" spans="1:6" x14ac:dyDescent="0.2">
      <c r="A43" s="57" t="s">
        <v>687</v>
      </c>
      <c r="B43" s="57" t="s">
        <v>1209</v>
      </c>
      <c r="C43" s="57" t="s">
        <v>659</v>
      </c>
      <c r="D43" s="57">
        <v>50</v>
      </c>
      <c r="E43" s="7">
        <v>5000.9799999999996</v>
      </c>
      <c r="F43" s="7">
        <v>0.42746919921613202</v>
      </c>
    </row>
    <row r="44" spans="1:6" x14ac:dyDescent="0.2">
      <c r="A44" s="57" t="s">
        <v>688</v>
      </c>
      <c r="B44" s="57" t="s">
        <v>1210</v>
      </c>
      <c r="C44" s="57" t="s">
        <v>667</v>
      </c>
      <c r="D44" s="57">
        <v>500</v>
      </c>
      <c r="E44" s="7">
        <v>4993.9650000000001</v>
      </c>
      <c r="F44" s="7">
        <v>0.42686957745549697</v>
      </c>
    </row>
    <row r="45" spans="1:6" x14ac:dyDescent="0.2">
      <c r="A45" s="57" t="s">
        <v>689</v>
      </c>
      <c r="B45" s="57" t="s">
        <v>1211</v>
      </c>
      <c r="C45" s="57" t="s">
        <v>659</v>
      </c>
      <c r="D45" s="57">
        <v>50</v>
      </c>
      <c r="E45" s="7">
        <v>4986.6149999999998</v>
      </c>
      <c r="F45" s="7">
        <v>0.42624132087093902</v>
      </c>
    </row>
    <row r="46" spans="1:6" x14ac:dyDescent="0.2">
      <c r="A46" s="57" t="s">
        <v>690</v>
      </c>
      <c r="B46" s="57" t="s">
        <v>1212</v>
      </c>
      <c r="C46" s="57" t="s">
        <v>659</v>
      </c>
      <c r="D46" s="57">
        <v>50</v>
      </c>
      <c r="E46" s="7">
        <v>4985.9449999999997</v>
      </c>
      <c r="F46" s="7">
        <v>0.426184051223095</v>
      </c>
    </row>
    <row r="47" spans="1:6" x14ac:dyDescent="0.2">
      <c r="A47" s="57" t="s">
        <v>691</v>
      </c>
      <c r="B47" s="57" t="s">
        <v>1213</v>
      </c>
      <c r="C47" s="57" t="s">
        <v>659</v>
      </c>
      <c r="D47" s="57">
        <v>450</v>
      </c>
      <c r="E47" s="7">
        <v>4551.8850000000002</v>
      </c>
      <c r="F47" s="7">
        <v>0.38908186712882697</v>
      </c>
    </row>
    <row r="48" spans="1:6" x14ac:dyDescent="0.2">
      <c r="A48" s="57" t="s">
        <v>692</v>
      </c>
      <c r="B48" s="57" t="s">
        <v>1214</v>
      </c>
      <c r="C48" s="57" t="s">
        <v>667</v>
      </c>
      <c r="D48" s="57">
        <v>400</v>
      </c>
      <c r="E48" s="7">
        <v>4095.788</v>
      </c>
      <c r="F48" s="7">
        <v>0.35009602448301003</v>
      </c>
    </row>
    <row r="49" spans="1:6" x14ac:dyDescent="0.2">
      <c r="A49" s="57" t="s">
        <v>693</v>
      </c>
      <c r="B49" s="57" t="s">
        <v>1215</v>
      </c>
      <c r="C49" s="57" t="s">
        <v>659</v>
      </c>
      <c r="D49" s="57">
        <v>350</v>
      </c>
      <c r="E49" s="7">
        <v>3511.3924999999999</v>
      </c>
      <c r="F49" s="7">
        <v>0.30014359987612999</v>
      </c>
    </row>
    <row r="50" spans="1:6" x14ac:dyDescent="0.2">
      <c r="A50" s="57" t="s">
        <v>694</v>
      </c>
      <c r="B50" s="57" t="s">
        <v>1216</v>
      </c>
      <c r="C50" s="57" t="s">
        <v>650</v>
      </c>
      <c r="D50" s="57">
        <v>300</v>
      </c>
      <c r="E50" s="7">
        <v>3090.933</v>
      </c>
      <c r="F50" s="7">
        <v>0.26420394689455201</v>
      </c>
    </row>
    <row r="51" spans="1:6" x14ac:dyDescent="0.2">
      <c r="A51" s="57" t="s">
        <v>695</v>
      </c>
      <c r="B51" s="57" t="s">
        <v>1217</v>
      </c>
      <c r="C51" s="57" t="s">
        <v>670</v>
      </c>
      <c r="D51" s="57">
        <v>300</v>
      </c>
      <c r="E51" s="7">
        <v>3014.6819999999998</v>
      </c>
      <c r="F51" s="7">
        <v>0.25768623358447501</v>
      </c>
    </row>
    <row r="52" spans="1:6" x14ac:dyDescent="0.2">
      <c r="A52" s="57" t="s">
        <v>696</v>
      </c>
      <c r="B52" s="57" t="s">
        <v>1218</v>
      </c>
      <c r="C52" s="57" t="s">
        <v>659</v>
      </c>
      <c r="D52" s="57">
        <v>250</v>
      </c>
      <c r="E52" s="7">
        <v>2525.36</v>
      </c>
      <c r="F52" s="7">
        <v>0.21586041474520001</v>
      </c>
    </row>
    <row r="53" spans="1:6" x14ac:dyDescent="0.2">
      <c r="A53" s="57" t="s">
        <v>697</v>
      </c>
      <c r="B53" s="57" t="s">
        <v>1533</v>
      </c>
      <c r="C53" s="57" t="s">
        <v>659</v>
      </c>
      <c r="D53" s="57">
        <v>250</v>
      </c>
      <c r="E53" s="7">
        <v>2518.2575000000002</v>
      </c>
      <c r="F53" s="7">
        <v>0.21525331373951101</v>
      </c>
    </row>
    <row r="54" spans="1:6" x14ac:dyDescent="0.2">
      <c r="A54" s="57" t="s">
        <v>698</v>
      </c>
      <c r="B54" s="57" t="s">
        <v>1219</v>
      </c>
      <c r="C54" s="57" t="s">
        <v>659</v>
      </c>
      <c r="D54" s="57">
        <v>250</v>
      </c>
      <c r="E54" s="7">
        <v>2497.1174999999998</v>
      </c>
      <c r="F54" s="7">
        <v>0.21344632813440301</v>
      </c>
    </row>
    <row r="55" spans="1:6" x14ac:dyDescent="0.2">
      <c r="A55" s="57" t="s">
        <v>699</v>
      </c>
      <c r="B55" s="57" t="s">
        <v>1220</v>
      </c>
      <c r="C55" s="57" t="s">
        <v>659</v>
      </c>
      <c r="D55" s="57">
        <v>25</v>
      </c>
      <c r="E55" s="7">
        <v>2495.145</v>
      </c>
      <c r="F55" s="7">
        <v>0.21327772458160901</v>
      </c>
    </row>
    <row r="56" spans="1:6" x14ac:dyDescent="0.2">
      <c r="A56" s="57" t="s">
        <v>700</v>
      </c>
      <c r="B56" s="57" t="s">
        <v>1221</v>
      </c>
      <c r="C56" s="57" t="s">
        <v>659</v>
      </c>
      <c r="D56" s="57">
        <v>25</v>
      </c>
      <c r="E56" s="7">
        <v>2491.6774999999998</v>
      </c>
      <c r="F56" s="7">
        <v>0.21298133278474499</v>
      </c>
    </row>
    <row r="57" spans="1:6" x14ac:dyDescent="0.2">
      <c r="A57" s="57" t="s">
        <v>701</v>
      </c>
      <c r="B57" s="57" t="s">
        <v>1222</v>
      </c>
      <c r="C57" s="57" t="s">
        <v>650</v>
      </c>
      <c r="D57" s="57">
        <v>200</v>
      </c>
      <c r="E57" s="7">
        <v>2061.4839999999999</v>
      </c>
      <c r="F57" s="7">
        <v>0.17620964584478799</v>
      </c>
    </row>
    <row r="58" spans="1:6" x14ac:dyDescent="0.2">
      <c r="A58" s="57" t="s">
        <v>702</v>
      </c>
      <c r="B58" s="57" t="s">
        <v>1223</v>
      </c>
      <c r="C58" s="57" t="s">
        <v>703</v>
      </c>
      <c r="D58" s="57">
        <v>200</v>
      </c>
      <c r="E58" s="7">
        <v>2035.758</v>
      </c>
      <c r="F58" s="7">
        <v>0.174010662321752</v>
      </c>
    </row>
    <row r="59" spans="1:6" x14ac:dyDescent="0.2">
      <c r="A59" s="57" t="s">
        <v>704</v>
      </c>
      <c r="B59" s="57" t="s">
        <v>1224</v>
      </c>
      <c r="C59" s="57" t="s">
        <v>705</v>
      </c>
      <c r="D59" s="57">
        <v>170</v>
      </c>
      <c r="E59" s="7">
        <v>1705.1</v>
      </c>
      <c r="F59" s="7">
        <v>0.14574697990862301</v>
      </c>
    </row>
    <row r="60" spans="1:6" x14ac:dyDescent="0.2">
      <c r="A60" s="57" t="s">
        <v>706</v>
      </c>
      <c r="B60" s="57" t="s">
        <v>1225</v>
      </c>
      <c r="C60" s="57" t="s">
        <v>667</v>
      </c>
      <c r="D60" s="57">
        <v>150</v>
      </c>
      <c r="E60" s="7">
        <v>1528.4565</v>
      </c>
      <c r="F60" s="7">
        <v>0.13064800820872899</v>
      </c>
    </row>
    <row r="61" spans="1:6" x14ac:dyDescent="0.2">
      <c r="A61" s="57" t="s">
        <v>707</v>
      </c>
      <c r="B61" s="57" t="s">
        <v>1226</v>
      </c>
      <c r="C61" s="57" t="s">
        <v>659</v>
      </c>
      <c r="D61" s="57">
        <v>150</v>
      </c>
      <c r="E61" s="7">
        <v>1499.1704999999999</v>
      </c>
      <c r="F61" s="7">
        <v>0.128144726258343</v>
      </c>
    </row>
    <row r="62" spans="1:6" x14ac:dyDescent="0.2">
      <c r="A62" s="57" t="s">
        <v>708</v>
      </c>
      <c r="B62" s="57" t="s">
        <v>1227</v>
      </c>
      <c r="C62" s="57" t="s">
        <v>641</v>
      </c>
      <c r="D62" s="57">
        <v>150</v>
      </c>
      <c r="E62" s="7">
        <v>1493.874</v>
      </c>
      <c r="F62" s="7">
        <v>0.127691996870573</v>
      </c>
    </row>
    <row r="63" spans="1:6" x14ac:dyDescent="0.2">
      <c r="A63" s="57" t="s">
        <v>709</v>
      </c>
      <c r="B63" s="57" t="s">
        <v>1228</v>
      </c>
      <c r="C63" s="57" t="s">
        <v>641</v>
      </c>
      <c r="D63" s="57">
        <v>150</v>
      </c>
      <c r="E63" s="7">
        <v>1484.6445000000001</v>
      </c>
      <c r="F63" s="7">
        <v>0.12690308610225101</v>
      </c>
    </row>
    <row r="64" spans="1:6" x14ac:dyDescent="0.2">
      <c r="A64" s="57" t="s">
        <v>710</v>
      </c>
      <c r="B64" s="57" t="s">
        <v>1229</v>
      </c>
      <c r="C64" s="57" t="s">
        <v>667</v>
      </c>
      <c r="D64" s="57">
        <v>100</v>
      </c>
      <c r="E64" s="7">
        <v>1036.4000000000001</v>
      </c>
      <c r="F64" s="7">
        <v>8.8588452276873494E-2</v>
      </c>
    </row>
    <row r="65" spans="1:6" x14ac:dyDescent="0.2">
      <c r="A65" s="57" t="s">
        <v>711</v>
      </c>
      <c r="B65" s="57" t="s">
        <v>1230</v>
      </c>
      <c r="C65" s="57" t="s">
        <v>667</v>
      </c>
      <c r="D65" s="57">
        <v>100</v>
      </c>
      <c r="E65" s="7">
        <v>1036.4000000000001</v>
      </c>
      <c r="F65" s="7">
        <v>8.8588452276873494E-2</v>
      </c>
    </row>
    <row r="66" spans="1:6" x14ac:dyDescent="0.2">
      <c r="A66" s="57" t="s">
        <v>712</v>
      </c>
      <c r="B66" s="57" t="s">
        <v>1231</v>
      </c>
      <c r="C66" s="57" t="s">
        <v>713</v>
      </c>
      <c r="D66" s="57">
        <v>2</v>
      </c>
      <c r="E66" s="7">
        <v>1010.943</v>
      </c>
      <c r="F66" s="7">
        <v>8.6412462090061107E-2</v>
      </c>
    </row>
    <row r="67" spans="1:6" x14ac:dyDescent="0.2">
      <c r="A67" s="56" t="s">
        <v>128</v>
      </c>
      <c r="B67" s="57"/>
      <c r="C67" s="57"/>
      <c r="D67" s="57"/>
      <c r="E67" s="6">
        <f>SUM(E8:E66)</f>
        <v>616176.49120149971</v>
      </c>
      <c r="F67" s="6">
        <f>SUM(F8:F66)</f>
        <v>52.668971135599605</v>
      </c>
    </row>
    <row r="68" spans="1:6" x14ac:dyDescent="0.2">
      <c r="A68" s="57"/>
      <c r="B68" s="57"/>
      <c r="C68" s="57"/>
      <c r="D68" s="57"/>
      <c r="E68" s="7"/>
      <c r="F68" s="7"/>
    </row>
    <row r="69" spans="1:6" x14ac:dyDescent="0.2">
      <c r="A69" s="56" t="s">
        <v>714</v>
      </c>
      <c r="B69" s="57"/>
      <c r="C69" s="57"/>
      <c r="D69" s="57"/>
      <c r="E69" s="7"/>
      <c r="F69" s="7"/>
    </row>
    <row r="70" spans="1:6" x14ac:dyDescent="0.2">
      <c r="A70" s="57" t="s">
        <v>715</v>
      </c>
      <c r="B70" s="57" t="s">
        <v>1232</v>
      </c>
      <c r="C70" s="57" t="s">
        <v>716</v>
      </c>
      <c r="D70" s="57">
        <v>9300</v>
      </c>
      <c r="E70" s="7">
        <v>46564.362974999996</v>
      </c>
      <c r="F70" s="7">
        <v>3.9801860741159798</v>
      </c>
    </row>
    <row r="71" spans="1:6" x14ac:dyDescent="0.2">
      <c r="A71" s="57" t="s">
        <v>717</v>
      </c>
      <c r="B71" s="57" t="s">
        <v>1233</v>
      </c>
      <c r="C71" s="57" t="s">
        <v>718</v>
      </c>
      <c r="D71" s="57">
        <v>2600</v>
      </c>
      <c r="E71" s="7">
        <v>25953.772000000001</v>
      </c>
      <c r="F71" s="7">
        <v>2.2184528099448602</v>
      </c>
    </row>
    <row r="72" spans="1:6" x14ac:dyDescent="0.2">
      <c r="A72" s="57" t="s">
        <v>719</v>
      </c>
      <c r="B72" s="57" t="s">
        <v>1551</v>
      </c>
      <c r="C72" s="57" t="s">
        <v>720</v>
      </c>
      <c r="D72" s="57">
        <v>2500</v>
      </c>
      <c r="E72" s="7">
        <v>24881.15</v>
      </c>
      <c r="F72" s="7">
        <v>2.1267682066467901</v>
      </c>
    </row>
    <row r="73" spans="1:6" x14ac:dyDescent="0.2">
      <c r="A73" s="57" t="s">
        <v>721</v>
      </c>
      <c r="B73" s="57" t="s">
        <v>1234</v>
      </c>
      <c r="C73" s="57" t="s">
        <v>661</v>
      </c>
      <c r="D73" s="57">
        <v>1820</v>
      </c>
      <c r="E73" s="7">
        <v>19082.445199999998</v>
      </c>
      <c r="F73" s="7">
        <v>1.6311118158300399</v>
      </c>
    </row>
    <row r="74" spans="1:6" x14ac:dyDescent="0.2">
      <c r="A74" s="57" t="s">
        <v>722</v>
      </c>
      <c r="B74" s="57" t="s">
        <v>1235</v>
      </c>
      <c r="C74" s="57" t="s">
        <v>718</v>
      </c>
      <c r="D74" s="57">
        <v>1500</v>
      </c>
      <c r="E74" s="7">
        <v>15013.695</v>
      </c>
      <c r="F74" s="7">
        <v>1.2833269037119199</v>
      </c>
    </row>
    <row r="75" spans="1:6" x14ac:dyDescent="0.2">
      <c r="A75" s="57" t="s">
        <v>723</v>
      </c>
      <c r="B75" s="57" t="s">
        <v>1236</v>
      </c>
      <c r="C75" s="57" t="s">
        <v>718</v>
      </c>
      <c r="D75" s="57">
        <v>1500</v>
      </c>
      <c r="E75" s="7">
        <v>15010.77</v>
      </c>
      <c r="F75" s="7">
        <v>1.28307688323439</v>
      </c>
    </row>
    <row r="76" spans="1:6" x14ac:dyDescent="0.2">
      <c r="A76" s="57" t="s">
        <v>724</v>
      </c>
      <c r="B76" s="57" t="s">
        <v>1237</v>
      </c>
      <c r="C76" s="57" t="s">
        <v>725</v>
      </c>
      <c r="D76" s="57">
        <v>100</v>
      </c>
      <c r="E76" s="7">
        <v>13660.6070112</v>
      </c>
      <c r="F76" s="7">
        <v>1.16766888487535</v>
      </c>
    </row>
    <row r="77" spans="1:6" x14ac:dyDescent="0.2">
      <c r="A77" s="57" t="s">
        <v>726</v>
      </c>
      <c r="B77" s="57" t="s">
        <v>1238</v>
      </c>
      <c r="C77" s="57" t="s">
        <v>720</v>
      </c>
      <c r="D77" s="57">
        <v>100</v>
      </c>
      <c r="E77" s="7">
        <v>13299.56</v>
      </c>
      <c r="F77" s="7">
        <v>1.1368076383282699</v>
      </c>
    </row>
    <row r="78" spans="1:6" x14ac:dyDescent="0.2">
      <c r="A78" s="57" t="s">
        <v>727</v>
      </c>
      <c r="B78" s="57" t="s">
        <v>1239</v>
      </c>
      <c r="C78" s="57" t="s">
        <v>720</v>
      </c>
      <c r="D78" s="57">
        <v>93</v>
      </c>
      <c r="E78" s="7">
        <v>12334.7574</v>
      </c>
      <c r="F78" s="7">
        <v>1.0543391231925101</v>
      </c>
    </row>
    <row r="79" spans="1:6" x14ac:dyDescent="0.2">
      <c r="A79" s="57" t="s">
        <v>728</v>
      </c>
      <c r="B79" s="57" t="s">
        <v>1240</v>
      </c>
      <c r="C79" s="57" t="s">
        <v>729</v>
      </c>
      <c r="D79" s="57">
        <v>780</v>
      </c>
      <c r="E79" s="7">
        <v>11988.834000000001</v>
      </c>
      <c r="F79" s="7">
        <v>1.0247705988656499</v>
      </c>
    </row>
    <row r="80" spans="1:6" x14ac:dyDescent="0.2">
      <c r="A80" s="57" t="s">
        <v>730</v>
      </c>
      <c r="B80" s="57" t="s">
        <v>1241</v>
      </c>
      <c r="C80" s="57" t="s">
        <v>731</v>
      </c>
      <c r="D80" s="57">
        <v>1000</v>
      </c>
      <c r="E80" s="7">
        <v>10389.299999999999</v>
      </c>
      <c r="F80" s="7">
        <v>0.88804709305299301</v>
      </c>
    </row>
    <row r="81" spans="1:11" x14ac:dyDescent="0.2">
      <c r="A81" s="57" t="s">
        <v>732</v>
      </c>
      <c r="B81" s="57" t="s">
        <v>1242</v>
      </c>
      <c r="C81" s="57" t="s">
        <v>725</v>
      </c>
      <c r="D81" s="57">
        <v>1000</v>
      </c>
      <c r="E81" s="7">
        <v>9942.64</v>
      </c>
      <c r="F81" s="7">
        <v>0.84986789767091198</v>
      </c>
    </row>
    <row r="82" spans="1:11" x14ac:dyDescent="0.2">
      <c r="A82" s="57" t="s">
        <v>733</v>
      </c>
      <c r="B82" s="57" t="s">
        <v>1243</v>
      </c>
      <c r="C82" s="57" t="s">
        <v>718</v>
      </c>
      <c r="D82" s="57">
        <v>850</v>
      </c>
      <c r="E82" s="7">
        <v>8506.6980000000003</v>
      </c>
      <c r="F82" s="7">
        <v>0.72712775936585805</v>
      </c>
    </row>
    <row r="83" spans="1:11" x14ac:dyDescent="0.2">
      <c r="A83" s="57" t="s">
        <v>734</v>
      </c>
      <c r="B83" s="57" t="s">
        <v>1244</v>
      </c>
      <c r="C83" s="57" t="s">
        <v>718</v>
      </c>
      <c r="D83" s="57">
        <v>740</v>
      </c>
      <c r="E83" s="7">
        <v>7206.0904</v>
      </c>
      <c r="F83" s="7">
        <v>0.61595561125360498</v>
      </c>
    </row>
    <row r="84" spans="1:11" x14ac:dyDescent="0.2">
      <c r="A84" s="57" t="s">
        <v>735</v>
      </c>
      <c r="B84" s="57" t="s">
        <v>1245</v>
      </c>
      <c r="C84" s="57" t="s">
        <v>736</v>
      </c>
      <c r="D84" s="57">
        <v>300</v>
      </c>
      <c r="E84" s="7">
        <v>4023.12</v>
      </c>
      <c r="F84" s="7">
        <v>0.34388457557326801</v>
      </c>
    </row>
    <row r="85" spans="1:11" x14ac:dyDescent="0.2">
      <c r="A85" s="57" t="s">
        <v>737</v>
      </c>
      <c r="B85" s="57" t="s">
        <v>1246</v>
      </c>
      <c r="C85" s="57" t="s">
        <v>736</v>
      </c>
      <c r="D85" s="57">
        <v>290</v>
      </c>
      <c r="E85" s="7">
        <v>3894.2127999999998</v>
      </c>
      <c r="F85" s="7">
        <v>0.33286596370975502</v>
      </c>
    </row>
    <row r="86" spans="1:11" x14ac:dyDescent="0.2">
      <c r="A86" s="57" t="s">
        <v>738</v>
      </c>
      <c r="B86" s="57" t="s">
        <v>1247</v>
      </c>
      <c r="C86" s="57" t="s">
        <v>736</v>
      </c>
      <c r="D86" s="57">
        <v>278</v>
      </c>
      <c r="E86" s="7">
        <v>3733.1452399999998</v>
      </c>
      <c r="F86" s="7">
        <v>0.31909837797797902</v>
      </c>
    </row>
    <row r="87" spans="1:11" x14ac:dyDescent="0.2">
      <c r="A87" s="57" t="s">
        <v>739</v>
      </c>
      <c r="B87" s="57" t="s">
        <v>1248</v>
      </c>
      <c r="C87" s="57" t="s">
        <v>718</v>
      </c>
      <c r="D87" s="57">
        <v>100</v>
      </c>
      <c r="E87" s="7">
        <v>1004.93</v>
      </c>
      <c r="F87" s="7">
        <v>8.5898488369932899E-2</v>
      </c>
    </row>
    <row r="88" spans="1:11" x14ac:dyDescent="0.2">
      <c r="A88" s="57" t="s">
        <v>740</v>
      </c>
      <c r="B88" s="57" t="s">
        <v>1547</v>
      </c>
      <c r="C88" s="57" t="s">
        <v>741</v>
      </c>
      <c r="D88" s="57">
        <v>100</v>
      </c>
      <c r="E88" s="7">
        <v>992.69399999999996</v>
      </c>
      <c r="F88" s="7">
        <v>8.4852590741546399E-2</v>
      </c>
    </row>
    <row r="89" spans="1:11" x14ac:dyDescent="0.2">
      <c r="A89" s="57" t="s">
        <v>742</v>
      </c>
      <c r="B89" s="57" t="s">
        <v>1249</v>
      </c>
      <c r="C89" s="57" t="s">
        <v>743</v>
      </c>
      <c r="D89" s="57">
        <v>7</v>
      </c>
      <c r="E89" s="7">
        <v>781.41210000000001</v>
      </c>
      <c r="F89" s="7">
        <v>6.6792829534370393E-2</v>
      </c>
    </row>
    <row r="90" spans="1:11" x14ac:dyDescent="0.2">
      <c r="A90" s="56" t="s">
        <v>128</v>
      </c>
      <c r="B90" s="57"/>
      <c r="C90" s="57"/>
      <c r="D90" s="57"/>
      <c r="E90" s="6">
        <f>SUM(E70:E89)</f>
        <v>248264.19612619994</v>
      </c>
      <c r="F90" s="6">
        <f>SUM(F70:F89)</f>
        <v>21.220900125995978</v>
      </c>
      <c r="G90" s="58"/>
      <c r="H90" s="59"/>
      <c r="J90" s="1"/>
      <c r="K90" s="1"/>
    </row>
    <row r="91" spans="1:11" x14ac:dyDescent="0.2">
      <c r="A91" s="57"/>
      <c r="B91" s="57"/>
      <c r="C91" s="57"/>
      <c r="D91" s="57"/>
      <c r="E91" s="7"/>
      <c r="F91" s="7"/>
    </row>
    <row r="92" spans="1:11" x14ac:dyDescent="0.2">
      <c r="A92" s="56" t="s">
        <v>744</v>
      </c>
      <c r="B92" s="57"/>
      <c r="C92" s="57"/>
      <c r="D92" s="57"/>
      <c r="E92" s="7"/>
      <c r="F92" s="7"/>
    </row>
    <row r="93" spans="1:11" x14ac:dyDescent="0.2">
      <c r="A93" s="56" t="s">
        <v>745</v>
      </c>
      <c r="B93" s="57"/>
      <c r="C93" s="57"/>
      <c r="D93" s="57"/>
      <c r="E93" s="7"/>
      <c r="F93" s="7"/>
    </row>
    <row r="94" spans="1:11" x14ac:dyDescent="0.2">
      <c r="A94" s="57" t="s">
        <v>746</v>
      </c>
      <c r="B94" s="57" t="s">
        <v>1474</v>
      </c>
      <c r="C94" s="57" t="s">
        <v>747</v>
      </c>
      <c r="D94" s="57">
        <v>15000</v>
      </c>
      <c r="E94" s="7">
        <v>14812.995000000001</v>
      </c>
      <c r="F94" s="7">
        <v>1.26617165248463</v>
      </c>
    </row>
    <row r="95" spans="1:11" x14ac:dyDescent="0.2">
      <c r="A95" s="57" t="s">
        <v>748</v>
      </c>
      <c r="B95" s="57" t="s">
        <v>1475</v>
      </c>
      <c r="C95" s="57" t="s">
        <v>749</v>
      </c>
      <c r="D95" s="57">
        <v>14500</v>
      </c>
      <c r="E95" s="7">
        <v>14298.9575</v>
      </c>
      <c r="F95" s="7">
        <v>1.2222332247180601</v>
      </c>
    </row>
    <row r="96" spans="1:11" x14ac:dyDescent="0.2">
      <c r="A96" s="57" t="s">
        <v>750</v>
      </c>
      <c r="B96" s="57" t="s">
        <v>1476</v>
      </c>
      <c r="C96" s="57" t="s">
        <v>751</v>
      </c>
      <c r="D96" s="57">
        <v>12500</v>
      </c>
      <c r="E96" s="7">
        <v>12373.3375</v>
      </c>
      <c r="F96" s="7">
        <v>1.0576368377309899</v>
      </c>
    </row>
    <row r="97" spans="1:11" x14ac:dyDescent="0.2">
      <c r="A97" s="57" t="s">
        <v>752</v>
      </c>
      <c r="B97" s="57" t="s">
        <v>1477</v>
      </c>
      <c r="C97" s="57" t="s">
        <v>749</v>
      </c>
      <c r="D97" s="57">
        <v>10000</v>
      </c>
      <c r="E97" s="7">
        <v>9883.6200000000008</v>
      </c>
      <c r="F97" s="7">
        <v>0.84482304003546205</v>
      </c>
    </row>
    <row r="98" spans="1:11" x14ac:dyDescent="0.2">
      <c r="A98" s="57" t="s">
        <v>753</v>
      </c>
      <c r="B98" s="57" t="s">
        <v>1478</v>
      </c>
      <c r="C98" s="57" t="s">
        <v>747</v>
      </c>
      <c r="D98" s="57">
        <v>10000</v>
      </c>
      <c r="E98" s="7">
        <v>9845.16</v>
      </c>
      <c r="F98" s="7">
        <v>0.84153559129504396</v>
      </c>
    </row>
    <row r="99" spans="1:11" x14ac:dyDescent="0.2">
      <c r="A99" s="57" t="s">
        <v>754</v>
      </c>
      <c r="B99" s="57" t="s">
        <v>1479</v>
      </c>
      <c r="C99" s="57" t="s">
        <v>749</v>
      </c>
      <c r="D99" s="57">
        <v>10000</v>
      </c>
      <c r="E99" s="7">
        <v>9701.5</v>
      </c>
      <c r="F99" s="7">
        <v>0.82925595307225797</v>
      </c>
    </row>
    <row r="100" spans="1:11" x14ac:dyDescent="0.2">
      <c r="A100" s="57" t="s">
        <v>755</v>
      </c>
      <c r="B100" s="57" t="s">
        <v>1480</v>
      </c>
      <c r="C100" s="57" t="s">
        <v>749</v>
      </c>
      <c r="D100" s="57">
        <v>10000</v>
      </c>
      <c r="E100" s="7">
        <v>9439.7099999999991</v>
      </c>
      <c r="F100" s="7">
        <v>0.80687890664080097</v>
      </c>
    </row>
    <row r="101" spans="1:11" x14ac:dyDescent="0.2">
      <c r="A101" s="57" t="s">
        <v>756</v>
      </c>
      <c r="B101" s="57" t="s">
        <v>1481</v>
      </c>
      <c r="C101" s="57" t="s">
        <v>751</v>
      </c>
      <c r="D101" s="57">
        <v>5000</v>
      </c>
      <c r="E101" s="7">
        <v>4948.6850000000004</v>
      </c>
      <c r="F101" s="7">
        <v>0.42299917498627898</v>
      </c>
    </row>
    <row r="102" spans="1:11" x14ac:dyDescent="0.2">
      <c r="A102" s="57" t="s">
        <v>757</v>
      </c>
      <c r="B102" s="57" t="s">
        <v>1482</v>
      </c>
      <c r="C102" s="57" t="s">
        <v>747</v>
      </c>
      <c r="D102" s="57">
        <v>5000</v>
      </c>
      <c r="E102" s="7">
        <v>4923.17</v>
      </c>
      <c r="F102" s="7">
        <v>0.42081822712846001</v>
      </c>
    </row>
    <row r="103" spans="1:11" x14ac:dyDescent="0.2">
      <c r="A103" s="57" t="s">
        <v>758</v>
      </c>
      <c r="B103" s="57" t="s">
        <v>1483</v>
      </c>
      <c r="C103" s="57" t="s">
        <v>751</v>
      </c>
      <c r="D103" s="57">
        <v>2300</v>
      </c>
      <c r="E103" s="7">
        <v>2276.7194</v>
      </c>
      <c r="F103" s="7">
        <v>0.19460734071278701</v>
      </c>
    </row>
    <row r="104" spans="1:11" x14ac:dyDescent="0.2">
      <c r="A104" s="57" t="s">
        <v>759</v>
      </c>
      <c r="B104" s="57" t="s">
        <v>1484</v>
      </c>
      <c r="C104" s="57" t="s">
        <v>749</v>
      </c>
      <c r="D104" s="57">
        <v>500</v>
      </c>
      <c r="E104" s="7">
        <v>483.91199999999998</v>
      </c>
      <c r="F104" s="7">
        <v>4.1363387802206102E-2</v>
      </c>
    </row>
    <row r="105" spans="1:11" x14ac:dyDescent="0.2">
      <c r="A105" s="56" t="s">
        <v>128</v>
      </c>
      <c r="B105" s="57"/>
      <c r="C105" s="57"/>
      <c r="D105" s="57"/>
      <c r="E105" s="6">
        <f>SUM(E94:E104)</f>
        <v>92987.766399999993</v>
      </c>
      <c r="F105" s="6">
        <f>SUM(F94:F104)</f>
        <v>7.9483233366069763</v>
      </c>
      <c r="G105" s="58"/>
      <c r="H105" s="59"/>
      <c r="J105" s="1"/>
      <c r="K105" s="1"/>
    </row>
    <row r="106" spans="1:11" x14ac:dyDescent="0.2">
      <c r="A106" s="57"/>
      <c r="B106" s="57"/>
      <c r="C106" s="57"/>
      <c r="D106" s="57"/>
      <c r="E106" s="7"/>
      <c r="F106" s="7"/>
    </row>
    <row r="107" spans="1:11" x14ac:dyDescent="0.2">
      <c r="A107" s="56" t="s">
        <v>760</v>
      </c>
      <c r="B107" s="57"/>
      <c r="C107" s="57"/>
      <c r="D107" s="57"/>
      <c r="E107" s="7"/>
      <c r="F107" s="7"/>
    </row>
    <row r="108" spans="1:11" x14ac:dyDescent="0.2">
      <c r="A108" s="57" t="s">
        <v>761</v>
      </c>
      <c r="B108" s="57" t="s">
        <v>1485</v>
      </c>
      <c r="C108" s="57" t="s">
        <v>747</v>
      </c>
      <c r="D108" s="57">
        <v>6000</v>
      </c>
      <c r="E108" s="7">
        <v>29361.57</v>
      </c>
      <c r="F108" s="7">
        <v>2.5097414538007299</v>
      </c>
    </row>
    <row r="109" spans="1:11" x14ac:dyDescent="0.2">
      <c r="A109" s="57" t="s">
        <v>762</v>
      </c>
      <c r="B109" s="57" t="s">
        <v>1486</v>
      </c>
      <c r="C109" s="57" t="s">
        <v>751</v>
      </c>
      <c r="D109" s="57">
        <v>4400</v>
      </c>
      <c r="E109" s="7">
        <v>20644.558000000001</v>
      </c>
      <c r="F109" s="7">
        <v>1.7646366664995601</v>
      </c>
    </row>
    <row r="110" spans="1:11" x14ac:dyDescent="0.2">
      <c r="A110" s="57" t="s">
        <v>763</v>
      </c>
      <c r="B110" s="57" t="s">
        <v>1487</v>
      </c>
      <c r="C110" s="57" t="s">
        <v>749</v>
      </c>
      <c r="D110" s="57">
        <v>4000</v>
      </c>
      <c r="E110" s="7">
        <v>19425.48</v>
      </c>
      <c r="F110" s="7">
        <v>1.6604334310453099</v>
      </c>
    </row>
    <row r="111" spans="1:11" x14ac:dyDescent="0.2">
      <c r="A111" s="57" t="s">
        <v>764</v>
      </c>
      <c r="B111" s="57" t="s">
        <v>1488</v>
      </c>
      <c r="C111" s="57" t="s">
        <v>749</v>
      </c>
      <c r="D111" s="57">
        <v>3000</v>
      </c>
      <c r="E111" s="7">
        <v>14820.045</v>
      </c>
      <c r="F111" s="7">
        <v>1.2667742659432799</v>
      </c>
    </row>
    <row r="112" spans="1:11" x14ac:dyDescent="0.2">
      <c r="A112" s="57" t="s">
        <v>765</v>
      </c>
      <c r="B112" s="57" t="s">
        <v>1489</v>
      </c>
      <c r="C112" s="57" t="s">
        <v>747</v>
      </c>
      <c r="D112" s="57">
        <v>2760</v>
      </c>
      <c r="E112" s="7">
        <v>13698.638999999999</v>
      </c>
      <c r="F112" s="7">
        <v>1.1709197484654701</v>
      </c>
    </row>
    <row r="113" spans="1:11" x14ac:dyDescent="0.2">
      <c r="A113" s="57" t="s">
        <v>766</v>
      </c>
      <c r="B113" s="57" t="s">
        <v>1490</v>
      </c>
      <c r="C113" s="57" t="s">
        <v>747</v>
      </c>
      <c r="D113" s="57">
        <v>2000</v>
      </c>
      <c r="E113" s="7">
        <v>9797.14</v>
      </c>
      <c r="F113" s="7">
        <v>0.83743098160927099</v>
      </c>
    </row>
    <row r="114" spans="1:11" x14ac:dyDescent="0.2">
      <c r="A114" s="57" t="s">
        <v>767</v>
      </c>
      <c r="B114" s="57" t="s">
        <v>1491</v>
      </c>
      <c r="C114" s="57" t="s">
        <v>768</v>
      </c>
      <c r="D114" s="57">
        <v>2000</v>
      </c>
      <c r="E114" s="7">
        <v>9727.3700000000008</v>
      </c>
      <c r="F114" s="7">
        <v>0.83146724529572702</v>
      </c>
    </row>
    <row r="115" spans="1:11" x14ac:dyDescent="0.2">
      <c r="A115" s="57" t="s">
        <v>769</v>
      </c>
      <c r="B115" s="57" t="s">
        <v>1492</v>
      </c>
      <c r="C115" s="57" t="s">
        <v>747</v>
      </c>
      <c r="D115" s="57">
        <v>2000</v>
      </c>
      <c r="E115" s="7">
        <v>9721.93</v>
      </c>
      <c r="F115" s="7">
        <v>0.83100224994606797</v>
      </c>
    </row>
    <row r="116" spans="1:11" x14ac:dyDescent="0.2">
      <c r="A116" s="57" t="s">
        <v>770</v>
      </c>
      <c r="B116" s="57" t="s">
        <v>1493</v>
      </c>
      <c r="C116" s="57" t="s">
        <v>749</v>
      </c>
      <c r="D116" s="57">
        <v>2000</v>
      </c>
      <c r="E116" s="7">
        <v>9712.5400000000009</v>
      </c>
      <c r="F116" s="7">
        <v>0.83019962010538895</v>
      </c>
    </row>
    <row r="117" spans="1:11" x14ac:dyDescent="0.2">
      <c r="A117" s="57" t="s">
        <v>771</v>
      </c>
      <c r="B117" s="57" t="s">
        <v>1494</v>
      </c>
      <c r="C117" s="57" t="s">
        <v>747</v>
      </c>
      <c r="D117" s="57">
        <v>2000</v>
      </c>
      <c r="E117" s="7">
        <v>9388.7000000000007</v>
      </c>
      <c r="F117" s="7">
        <v>0.80251872046688799</v>
      </c>
    </row>
    <row r="118" spans="1:11" x14ac:dyDescent="0.2">
      <c r="A118" s="57" t="s">
        <v>772</v>
      </c>
      <c r="B118" s="57" t="s">
        <v>1495</v>
      </c>
      <c r="C118" s="57" t="s">
        <v>747</v>
      </c>
      <c r="D118" s="57">
        <v>1700</v>
      </c>
      <c r="E118" s="7">
        <v>8457.8485000000001</v>
      </c>
      <c r="F118" s="7">
        <v>0.72295224643697098</v>
      </c>
    </row>
    <row r="119" spans="1:11" x14ac:dyDescent="0.2">
      <c r="A119" s="57" t="s">
        <v>773</v>
      </c>
      <c r="B119" s="57" t="s">
        <v>1496</v>
      </c>
      <c r="C119" s="57" t="s">
        <v>747</v>
      </c>
      <c r="D119" s="57">
        <v>1600</v>
      </c>
      <c r="E119" s="7">
        <v>7908.2719999999999</v>
      </c>
      <c r="F119" s="7">
        <v>0.67597604849916504</v>
      </c>
    </row>
    <row r="120" spans="1:11" x14ac:dyDescent="0.2">
      <c r="A120" s="57" t="s">
        <v>774</v>
      </c>
      <c r="B120" s="57" t="s">
        <v>1497</v>
      </c>
      <c r="C120" s="57" t="s">
        <v>749</v>
      </c>
      <c r="D120" s="57">
        <v>1500</v>
      </c>
      <c r="E120" s="7">
        <v>7022.6774999999998</v>
      </c>
      <c r="F120" s="7">
        <v>0.60027801096547995</v>
      </c>
    </row>
    <row r="121" spans="1:11" x14ac:dyDescent="0.2">
      <c r="A121" s="57" t="s">
        <v>775</v>
      </c>
      <c r="B121" s="57" t="s">
        <v>1498</v>
      </c>
      <c r="C121" s="57" t="s">
        <v>747</v>
      </c>
      <c r="D121" s="57">
        <v>1200</v>
      </c>
      <c r="E121" s="7">
        <v>5943.36</v>
      </c>
      <c r="F121" s="7">
        <v>0.50802109583585398</v>
      </c>
    </row>
    <row r="122" spans="1:11" x14ac:dyDescent="0.2">
      <c r="A122" s="57" t="s">
        <v>776</v>
      </c>
      <c r="B122" s="57" t="s">
        <v>1499</v>
      </c>
      <c r="C122" s="57" t="s">
        <v>749</v>
      </c>
      <c r="D122" s="57">
        <v>1000</v>
      </c>
      <c r="E122" s="7">
        <v>4928.5450000000001</v>
      </c>
      <c r="F122" s="7">
        <v>0.42127766646750597</v>
      </c>
    </row>
    <row r="123" spans="1:11" x14ac:dyDescent="0.2">
      <c r="A123" s="57" t="s">
        <v>777</v>
      </c>
      <c r="B123" s="57" t="s">
        <v>1500</v>
      </c>
      <c r="C123" s="57" t="s">
        <v>747</v>
      </c>
      <c r="D123" s="57">
        <v>1000</v>
      </c>
      <c r="E123" s="7">
        <v>4864.6949999999997</v>
      </c>
      <c r="F123" s="7">
        <v>0.41581995450506098</v>
      </c>
    </row>
    <row r="124" spans="1:11" x14ac:dyDescent="0.2">
      <c r="A124" s="57" t="s">
        <v>778</v>
      </c>
      <c r="B124" s="57" t="s">
        <v>1501</v>
      </c>
      <c r="C124" s="57" t="s">
        <v>779</v>
      </c>
      <c r="D124" s="57">
        <v>500</v>
      </c>
      <c r="E124" s="7">
        <v>2482.87</v>
      </c>
      <c r="F124" s="7">
        <v>0.21222849334685501</v>
      </c>
    </row>
    <row r="125" spans="1:11" x14ac:dyDescent="0.2">
      <c r="A125" s="57" t="s">
        <v>780</v>
      </c>
      <c r="B125" s="57" t="s">
        <v>1502</v>
      </c>
      <c r="C125" s="57" t="s">
        <v>749</v>
      </c>
      <c r="D125" s="57">
        <v>300</v>
      </c>
      <c r="E125" s="7">
        <v>1491.8775000000001</v>
      </c>
      <c r="F125" s="7">
        <v>0.127521341867707</v>
      </c>
    </row>
    <row r="126" spans="1:11" x14ac:dyDescent="0.2">
      <c r="A126" s="57" t="s">
        <v>781</v>
      </c>
      <c r="B126" s="57" t="s">
        <v>1503</v>
      </c>
      <c r="C126" s="57" t="s">
        <v>749</v>
      </c>
      <c r="D126" s="57">
        <v>300</v>
      </c>
      <c r="E126" s="7">
        <v>1480.3050000000001</v>
      </c>
      <c r="F126" s="7">
        <v>0.12653215828610301</v>
      </c>
    </row>
    <row r="127" spans="1:11" x14ac:dyDescent="0.2">
      <c r="A127" s="57" t="s">
        <v>782</v>
      </c>
      <c r="B127" s="57" t="s">
        <v>1504</v>
      </c>
      <c r="C127" s="57" t="s">
        <v>751</v>
      </c>
      <c r="D127" s="57">
        <v>100</v>
      </c>
      <c r="E127" s="7">
        <v>497.70949999999999</v>
      </c>
      <c r="F127" s="7">
        <v>4.2542757900903699E-2</v>
      </c>
    </row>
    <row r="128" spans="1:11" x14ac:dyDescent="0.2">
      <c r="A128" s="56" t="s">
        <v>128</v>
      </c>
      <c r="B128" s="57"/>
      <c r="C128" s="57"/>
      <c r="D128" s="57"/>
      <c r="E128" s="6">
        <f>SUM(E108:E127)</f>
        <v>191376.13199999998</v>
      </c>
      <c r="F128" s="6">
        <f>SUM(F108:F127)</f>
        <v>16.358274157289301</v>
      </c>
      <c r="G128" s="58"/>
      <c r="H128" s="59"/>
      <c r="J128" s="1"/>
      <c r="K128" s="1"/>
    </row>
    <row r="129" spans="1:11" x14ac:dyDescent="0.2">
      <c r="A129" s="57"/>
      <c r="B129" s="57"/>
      <c r="C129" s="57"/>
      <c r="D129" s="57"/>
      <c r="E129" s="7"/>
      <c r="F129" s="7"/>
    </row>
    <row r="130" spans="1:11" x14ac:dyDescent="0.2">
      <c r="A130" s="56" t="s">
        <v>783</v>
      </c>
      <c r="B130" s="57"/>
      <c r="C130" s="57"/>
      <c r="D130" s="57"/>
      <c r="E130" s="7"/>
      <c r="F130" s="7"/>
    </row>
    <row r="131" spans="1:11" x14ac:dyDescent="0.2">
      <c r="A131" s="57" t="s">
        <v>126</v>
      </c>
      <c r="B131" s="57" t="s">
        <v>1564</v>
      </c>
      <c r="C131" s="57" t="s">
        <v>784</v>
      </c>
      <c r="D131" s="57">
        <v>1060000</v>
      </c>
      <c r="E131" s="7">
        <v>1060</v>
      </c>
      <c r="F131" s="7">
        <v>9.0605711514363099E-2</v>
      </c>
    </row>
    <row r="132" spans="1:11" x14ac:dyDescent="0.2">
      <c r="A132" s="56" t="s">
        <v>128</v>
      </c>
      <c r="B132" s="57"/>
      <c r="C132" s="57"/>
      <c r="D132" s="57"/>
      <c r="E132" s="6">
        <f>SUM(E131:E131)</f>
        <v>1060</v>
      </c>
      <c r="F132" s="6">
        <f>SUM(F131:F131)</f>
        <v>9.0605711514363099E-2</v>
      </c>
      <c r="G132" s="58"/>
      <c r="H132" s="60"/>
      <c r="J132" s="1"/>
      <c r="K132" s="1"/>
    </row>
    <row r="133" spans="1:11" x14ac:dyDescent="0.2">
      <c r="A133" s="57"/>
      <c r="B133" s="57"/>
      <c r="C133" s="57"/>
      <c r="D133" s="57"/>
      <c r="E133" s="7"/>
      <c r="F133" s="7"/>
    </row>
    <row r="134" spans="1:11" x14ac:dyDescent="0.2">
      <c r="A134" s="56" t="s">
        <v>128</v>
      </c>
      <c r="B134" s="57"/>
      <c r="C134" s="57"/>
      <c r="D134" s="57"/>
      <c r="E134" s="6">
        <v>1149864.5857276996</v>
      </c>
      <c r="F134" s="6">
        <v>98.287074467006207</v>
      </c>
      <c r="G134" s="13"/>
      <c r="H134" s="13"/>
      <c r="J134" s="1"/>
      <c r="K134" s="1"/>
    </row>
    <row r="135" spans="1:11" x14ac:dyDescent="0.2">
      <c r="A135" s="57"/>
      <c r="B135" s="57"/>
      <c r="C135" s="57"/>
      <c r="D135" s="57"/>
      <c r="E135" s="7"/>
      <c r="F135" s="7"/>
    </row>
    <row r="136" spans="1:11" x14ac:dyDescent="0.2">
      <c r="A136" s="56" t="s">
        <v>133</v>
      </c>
      <c r="B136" s="57"/>
      <c r="C136" s="57"/>
      <c r="D136" s="57"/>
      <c r="E136" s="6">
        <v>20039.583018900001</v>
      </c>
      <c r="F136" s="6">
        <v>1.71</v>
      </c>
      <c r="J136" s="1"/>
      <c r="K136" s="1"/>
    </row>
    <row r="137" spans="1:11" x14ac:dyDescent="0.2">
      <c r="A137" s="57"/>
      <c r="B137" s="57"/>
      <c r="C137" s="57"/>
      <c r="D137" s="57"/>
      <c r="E137" s="7"/>
      <c r="F137" s="7"/>
    </row>
    <row r="138" spans="1:11" x14ac:dyDescent="0.2">
      <c r="A138" s="61" t="s">
        <v>134</v>
      </c>
      <c r="B138" s="55"/>
      <c r="C138" s="55"/>
      <c r="D138" s="55"/>
      <c r="E138" s="8">
        <v>1169904.1730189</v>
      </c>
      <c r="F138" s="8">
        <f xml:space="preserve"> ROUND(SUM(F134:F137),2)</f>
        <v>100</v>
      </c>
      <c r="G138" s="62"/>
      <c r="H138" s="63"/>
      <c r="J138" s="1"/>
      <c r="K138" s="1"/>
    </row>
    <row r="139" spans="1:11" x14ac:dyDescent="0.2">
      <c r="A139" s="4" t="s">
        <v>785</v>
      </c>
    </row>
    <row r="141" spans="1:11" x14ac:dyDescent="0.2">
      <c r="A141" s="4" t="s">
        <v>135</v>
      </c>
    </row>
    <row r="142" spans="1:11" x14ac:dyDescent="0.2">
      <c r="A142" s="4" t="s">
        <v>136</v>
      </c>
    </row>
    <row r="143" spans="1:11" x14ac:dyDescent="0.2">
      <c r="A143" s="4" t="s">
        <v>137</v>
      </c>
    </row>
    <row r="144" spans="1:11" x14ac:dyDescent="0.2">
      <c r="A144" s="2" t="s">
        <v>786</v>
      </c>
      <c r="D144" s="10">
        <v>23.2013</v>
      </c>
    </row>
    <row r="145" spans="1:4" x14ac:dyDescent="0.2">
      <c r="A145" s="2" t="s">
        <v>787</v>
      </c>
      <c r="D145" s="10">
        <v>10.1378</v>
      </c>
    </row>
    <row r="146" spans="1:4" x14ac:dyDescent="0.2">
      <c r="A146" s="2" t="s">
        <v>788</v>
      </c>
      <c r="D146" s="10">
        <v>10.111000000000001</v>
      </c>
    </row>
    <row r="147" spans="1:4" x14ac:dyDescent="0.2">
      <c r="A147" s="2" t="s">
        <v>789</v>
      </c>
      <c r="D147" s="10">
        <v>10.0722</v>
      </c>
    </row>
    <row r="148" spans="1:4" x14ac:dyDescent="0.2">
      <c r="A148" s="2" t="s">
        <v>790</v>
      </c>
      <c r="D148" s="10">
        <v>10.1035</v>
      </c>
    </row>
    <row r="149" spans="1:4" x14ac:dyDescent="0.2">
      <c r="A149" s="2" t="s">
        <v>791</v>
      </c>
      <c r="D149" s="10">
        <v>22.574400000000001</v>
      </c>
    </row>
    <row r="150" spans="1:4" x14ac:dyDescent="0.2">
      <c r="A150" s="2" t="s">
        <v>792</v>
      </c>
      <c r="D150" s="10">
        <v>10.0899</v>
      </c>
    </row>
    <row r="151" spans="1:4" x14ac:dyDescent="0.2">
      <c r="A151" s="2" t="s">
        <v>793</v>
      </c>
      <c r="D151" s="10">
        <v>22.137499999999999</v>
      </c>
    </row>
    <row r="152" spans="1:4" x14ac:dyDescent="0.2">
      <c r="A152" s="2" t="s">
        <v>794</v>
      </c>
      <c r="D152" s="10">
        <v>23.278099999999998</v>
      </c>
    </row>
    <row r="153" spans="1:4" x14ac:dyDescent="0.2">
      <c r="A153" s="2" t="s">
        <v>795</v>
      </c>
      <c r="D153" s="10">
        <v>10.062900000000001</v>
      </c>
    </row>
    <row r="154" spans="1:4" x14ac:dyDescent="0.2">
      <c r="A154" s="2" t="s">
        <v>796</v>
      </c>
      <c r="D154" s="10">
        <v>10.001899999999999</v>
      </c>
    </row>
    <row r="156" spans="1:4" x14ac:dyDescent="0.2">
      <c r="A156" s="4" t="s">
        <v>138</v>
      </c>
    </row>
    <row r="157" spans="1:4" x14ac:dyDescent="0.2">
      <c r="A157" s="2" t="s">
        <v>794</v>
      </c>
      <c r="D157" s="10">
        <v>24.156700000000001</v>
      </c>
    </row>
    <row r="158" spans="1:4" x14ac:dyDescent="0.2">
      <c r="A158" s="2" t="s">
        <v>787</v>
      </c>
      <c r="D158" s="10">
        <v>10.1524</v>
      </c>
    </row>
    <row r="159" spans="1:4" x14ac:dyDescent="0.2">
      <c r="A159" s="2" t="s">
        <v>786</v>
      </c>
      <c r="D159" s="10">
        <v>24.0686</v>
      </c>
    </row>
    <row r="160" spans="1:4" x14ac:dyDescent="0.2">
      <c r="A160" s="2" t="s">
        <v>792</v>
      </c>
      <c r="D160" s="10">
        <v>10.084300000000001</v>
      </c>
    </row>
    <row r="161" spans="1:4" x14ac:dyDescent="0.2">
      <c r="A161" s="2" t="s">
        <v>788</v>
      </c>
      <c r="D161" s="10">
        <v>10.1256</v>
      </c>
    </row>
    <row r="162" spans="1:4" x14ac:dyDescent="0.2">
      <c r="A162" s="2" t="s">
        <v>789</v>
      </c>
      <c r="D162" s="10">
        <v>10.066800000000001</v>
      </c>
    </row>
    <row r="163" spans="1:4" x14ac:dyDescent="0.2">
      <c r="A163" s="2" t="s">
        <v>790</v>
      </c>
      <c r="D163" s="10">
        <v>10.1182</v>
      </c>
    </row>
    <row r="164" spans="1:4" x14ac:dyDescent="0.2">
      <c r="A164" s="2" t="s">
        <v>791</v>
      </c>
      <c r="D164" s="10">
        <v>23.389600000000002</v>
      </c>
    </row>
    <row r="165" spans="1:4" x14ac:dyDescent="0.2">
      <c r="A165" s="2" t="s">
        <v>795</v>
      </c>
      <c r="D165" s="10">
        <v>10.0556</v>
      </c>
    </row>
    <row r="166" spans="1:4" x14ac:dyDescent="0.2">
      <c r="A166" s="2" t="s">
        <v>796</v>
      </c>
      <c r="D166" s="10">
        <v>10.0063</v>
      </c>
    </row>
    <row r="167" spans="1:4" x14ac:dyDescent="0.2">
      <c r="A167" s="2" t="s">
        <v>793</v>
      </c>
      <c r="D167" s="10">
        <v>22.914100000000001</v>
      </c>
    </row>
    <row r="169" spans="1:4" x14ac:dyDescent="0.2">
      <c r="A169" s="4" t="s">
        <v>139</v>
      </c>
      <c r="D169" s="64"/>
    </row>
    <row r="170" spans="1:4" x14ac:dyDescent="0.2">
      <c r="A170" s="4"/>
      <c r="D170" s="64"/>
    </row>
    <row r="171" spans="1:4" x14ac:dyDescent="0.2">
      <c r="A171" s="28" t="s">
        <v>602</v>
      </c>
      <c r="B171" s="29"/>
      <c r="C171" s="69" t="s">
        <v>603</v>
      </c>
      <c r="D171" s="70"/>
    </row>
    <row r="172" spans="1:4" x14ac:dyDescent="0.2">
      <c r="A172" s="71"/>
      <c r="B172" s="72"/>
      <c r="C172" s="30" t="s">
        <v>604</v>
      </c>
      <c r="D172" s="30" t="s">
        <v>605</v>
      </c>
    </row>
    <row r="173" spans="1:4" x14ac:dyDescent="0.2">
      <c r="A173" s="26" t="s">
        <v>795</v>
      </c>
      <c r="B173" s="31"/>
      <c r="C173" s="27">
        <v>0.25567448890000011</v>
      </c>
      <c r="D173" s="27">
        <v>0.23687757770000009</v>
      </c>
    </row>
    <row r="174" spans="1:4" x14ac:dyDescent="0.2">
      <c r="A174" s="26" t="s">
        <v>797</v>
      </c>
      <c r="B174" s="31"/>
      <c r="C174" s="27">
        <v>0.25315218329999994</v>
      </c>
      <c r="D174" s="27">
        <v>0.2345407098</v>
      </c>
    </row>
    <row r="175" spans="1:4" x14ac:dyDescent="0.2">
      <c r="A175" s="26" t="s">
        <v>798</v>
      </c>
      <c r="B175" s="31"/>
      <c r="C175" s="27">
        <v>0.27142416740000003</v>
      </c>
      <c r="D175" s="27">
        <v>0.25146935659999997</v>
      </c>
    </row>
    <row r="176" spans="1:4" x14ac:dyDescent="0.2">
      <c r="A176" s="26" t="s">
        <v>787</v>
      </c>
      <c r="B176" s="31"/>
      <c r="C176" s="27">
        <v>0.24188655530000008</v>
      </c>
      <c r="D176" s="27">
        <v>0.22410331829999999</v>
      </c>
    </row>
    <row r="177" spans="1:4" x14ac:dyDescent="0.2">
      <c r="A177" s="26" t="s">
        <v>788</v>
      </c>
      <c r="B177" s="31"/>
      <c r="C177" s="27">
        <v>0.25741525309999996</v>
      </c>
      <c r="D177" s="27">
        <v>0.23849036340000004</v>
      </c>
    </row>
    <row r="178" spans="1:4" x14ac:dyDescent="0.2">
      <c r="A178" s="26" t="s">
        <v>799</v>
      </c>
      <c r="B178" s="31"/>
      <c r="C178" s="27">
        <v>0.27309959100000003</v>
      </c>
      <c r="D178" s="27">
        <v>0.25302160559999998</v>
      </c>
    </row>
    <row r="179" spans="1:4" x14ac:dyDescent="0.2">
      <c r="A179" s="26" t="s">
        <v>790</v>
      </c>
      <c r="B179" s="31"/>
      <c r="C179" s="27">
        <v>0.25958204829999998</v>
      </c>
      <c r="D179" s="27">
        <v>0.2404978579</v>
      </c>
    </row>
    <row r="180" spans="1:4" x14ac:dyDescent="0.2">
      <c r="A180" s="4"/>
      <c r="D180" s="64"/>
    </row>
    <row r="181" spans="1:4" x14ac:dyDescent="0.2">
      <c r="A181" s="4" t="s">
        <v>800</v>
      </c>
      <c r="D181" s="13">
        <v>0.72688850753866829</v>
      </c>
    </row>
  </sheetData>
  <mergeCells count="3">
    <mergeCell ref="B1:E1"/>
    <mergeCell ref="C171:D171"/>
    <mergeCell ref="A172:B17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3"/>
  <sheetViews>
    <sheetView showGridLines="0" workbookViewId="0"/>
  </sheetViews>
  <sheetFormatPr defaultRowHeight="11.25" x14ac:dyDescent="0.2"/>
  <cols>
    <col min="1" max="1" width="38" style="2" customWidth="1"/>
    <col min="2" max="2" width="57.85546875" style="2" customWidth="1"/>
    <col min="3" max="3" width="11.7109375" style="2" customWidth="1"/>
    <col min="4" max="4" width="8.28515625" style="2" customWidth="1"/>
    <col min="5" max="5" width="23" style="1" customWidth="1"/>
    <col min="6" max="6" width="13.5703125" style="1" customWidth="1"/>
    <col min="7" max="16384" width="9.140625" style="2"/>
  </cols>
  <sheetData>
    <row r="1" spans="1:11" x14ac:dyDescent="0.2">
      <c r="B1" s="75" t="s">
        <v>801</v>
      </c>
      <c r="C1" s="75"/>
      <c r="D1" s="75"/>
      <c r="E1" s="75"/>
    </row>
    <row r="3" spans="1:11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11" x14ac:dyDescent="0.2">
      <c r="A4" s="55"/>
      <c r="B4" s="55"/>
      <c r="C4" s="55"/>
      <c r="D4" s="55"/>
      <c r="E4" s="5"/>
      <c r="F4" s="5"/>
    </row>
    <row r="5" spans="1:11" x14ac:dyDescent="0.2">
      <c r="A5" s="56" t="s">
        <v>744</v>
      </c>
      <c r="B5" s="57"/>
      <c r="C5" s="57"/>
      <c r="D5" s="57"/>
      <c r="E5" s="7"/>
      <c r="F5" s="7"/>
    </row>
    <row r="6" spans="1:11" x14ac:dyDescent="0.2">
      <c r="A6" s="56" t="s">
        <v>745</v>
      </c>
      <c r="B6" s="57"/>
      <c r="C6" s="57"/>
      <c r="D6" s="57"/>
      <c r="E6" s="7"/>
      <c r="F6" s="7"/>
    </row>
    <row r="7" spans="1:11" x14ac:dyDescent="0.2">
      <c r="A7" s="57" t="s">
        <v>802</v>
      </c>
      <c r="B7" s="57" t="s">
        <v>1505</v>
      </c>
      <c r="C7" s="57" t="s">
        <v>749</v>
      </c>
      <c r="D7" s="57">
        <v>20000</v>
      </c>
      <c r="E7" s="7">
        <v>19862.080000000002</v>
      </c>
      <c r="F7" s="7">
        <v>6.9191785658931</v>
      </c>
    </row>
    <row r="8" spans="1:11" x14ac:dyDescent="0.2">
      <c r="A8" s="57" t="s">
        <v>803</v>
      </c>
      <c r="B8" s="57" t="s">
        <v>1506</v>
      </c>
      <c r="C8" s="57" t="s">
        <v>747</v>
      </c>
      <c r="D8" s="57">
        <v>18000</v>
      </c>
      <c r="E8" s="7">
        <v>17825.436000000002</v>
      </c>
      <c r="F8" s="7">
        <v>6.2096907624427704</v>
      </c>
    </row>
    <row r="9" spans="1:11" x14ac:dyDescent="0.2">
      <c r="A9" s="57" t="s">
        <v>758</v>
      </c>
      <c r="B9" s="57" t="s">
        <v>1483</v>
      </c>
      <c r="C9" s="57" t="s">
        <v>751</v>
      </c>
      <c r="D9" s="57">
        <v>15000</v>
      </c>
      <c r="E9" s="7">
        <v>14848.17</v>
      </c>
      <c r="F9" s="7">
        <v>5.1725267246298996</v>
      </c>
    </row>
    <row r="10" spans="1:11" x14ac:dyDescent="0.2">
      <c r="A10" s="57" t="s">
        <v>750</v>
      </c>
      <c r="B10" s="57" t="s">
        <v>1476</v>
      </c>
      <c r="C10" s="57" t="s">
        <v>751</v>
      </c>
      <c r="D10" s="57">
        <v>12500</v>
      </c>
      <c r="E10" s="7">
        <v>12373.3375</v>
      </c>
      <c r="F10" s="7">
        <v>4.3103910375228196</v>
      </c>
    </row>
    <row r="11" spans="1:11" x14ac:dyDescent="0.2">
      <c r="A11" s="57" t="s">
        <v>804</v>
      </c>
      <c r="B11" s="57" t="s">
        <v>1507</v>
      </c>
      <c r="C11" s="57" t="s">
        <v>747</v>
      </c>
      <c r="D11" s="57">
        <v>10000</v>
      </c>
      <c r="E11" s="7">
        <v>9935.32</v>
      </c>
      <c r="F11" s="7">
        <v>3.4610802689994702</v>
      </c>
    </row>
    <row r="12" spans="1:11" x14ac:dyDescent="0.2">
      <c r="A12" s="57" t="s">
        <v>805</v>
      </c>
      <c r="B12" s="57" t="s">
        <v>1508</v>
      </c>
      <c r="C12" s="57" t="s">
        <v>747</v>
      </c>
      <c r="D12" s="57">
        <v>10000</v>
      </c>
      <c r="E12" s="7">
        <v>9865.49</v>
      </c>
      <c r="F12" s="7">
        <v>3.4367542044958399</v>
      </c>
    </row>
    <row r="13" spans="1:11" x14ac:dyDescent="0.2">
      <c r="A13" s="56" t="s">
        <v>128</v>
      </c>
      <c r="B13" s="57"/>
      <c r="C13" s="57"/>
      <c r="D13" s="57"/>
      <c r="E13" s="6">
        <f>SUM(E7:E12)</f>
        <v>84709.833500000008</v>
      </c>
      <c r="F13" s="6">
        <f>SUM(F7:F12)</f>
        <v>29.509621563983902</v>
      </c>
      <c r="G13" s="58"/>
      <c r="H13" s="59"/>
      <c r="J13" s="1"/>
      <c r="K13" s="1"/>
    </row>
    <row r="14" spans="1:11" x14ac:dyDescent="0.2">
      <c r="A14" s="57"/>
      <c r="B14" s="57"/>
      <c r="C14" s="57"/>
      <c r="D14" s="57"/>
      <c r="E14" s="7"/>
      <c r="F14" s="7"/>
    </row>
    <row r="15" spans="1:11" x14ac:dyDescent="0.2">
      <c r="A15" s="56" t="s">
        <v>760</v>
      </c>
      <c r="B15" s="57"/>
      <c r="C15" s="57"/>
      <c r="D15" s="57"/>
      <c r="E15" s="7"/>
      <c r="F15" s="7"/>
    </row>
    <row r="16" spans="1:11" x14ac:dyDescent="0.2">
      <c r="A16" s="57" t="s">
        <v>782</v>
      </c>
      <c r="B16" s="57" t="s">
        <v>1504</v>
      </c>
      <c r="C16" s="57" t="s">
        <v>751</v>
      </c>
      <c r="D16" s="57">
        <v>5600</v>
      </c>
      <c r="E16" s="7">
        <v>27871.732</v>
      </c>
      <c r="F16" s="7">
        <v>9.7094307670051094</v>
      </c>
    </row>
    <row r="17" spans="1:6" x14ac:dyDescent="0.2">
      <c r="A17" s="57" t="s">
        <v>773</v>
      </c>
      <c r="B17" s="57" t="s">
        <v>1496</v>
      </c>
      <c r="C17" s="57" t="s">
        <v>747</v>
      </c>
      <c r="D17" s="57">
        <v>5400</v>
      </c>
      <c r="E17" s="7">
        <v>26690.418000000001</v>
      </c>
      <c r="F17" s="7">
        <v>9.2979067721168907</v>
      </c>
    </row>
    <row r="18" spans="1:6" x14ac:dyDescent="0.2">
      <c r="A18" s="57" t="s">
        <v>775</v>
      </c>
      <c r="B18" s="57" t="s">
        <v>1498</v>
      </c>
      <c r="C18" s="57" t="s">
        <v>747</v>
      </c>
      <c r="D18" s="57">
        <v>4100</v>
      </c>
      <c r="E18" s="7">
        <v>20306.48</v>
      </c>
      <c r="F18" s="7">
        <v>7.0739902953133296</v>
      </c>
    </row>
    <row r="19" spans="1:6" x14ac:dyDescent="0.2">
      <c r="A19" s="57" t="s">
        <v>778</v>
      </c>
      <c r="B19" s="57" t="s">
        <v>1501</v>
      </c>
      <c r="C19" s="57" t="s">
        <v>779</v>
      </c>
      <c r="D19" s="57">
        <v>4000</v>
      </c>
      <c r="E19" s="7">
        <v>19862.96</v>
      </c>
      <c r="F19" s="7">
        <v>6.9194851237731401</v>
      </c>
    </row>
    <row r="20" spans="1:6" x14ac:dyDescent="0.2">
      <c r="A20" s="57" t="s">
        <v>806</v>
      </c>
      <c r="B20" s="57" t="s">
        <v>1509</v>
      </c>
      <c r="C20" s="57" t="s">
        <v>749</v>
      </c>
      <c r="D20" s="57">
        <v>4000</v>
      </c>
      <c r="E20" s="7">
        <v>19741.84</v>
      </c>
      <c r="F20" s="7">
        <v>6.8772916119203602</v>
      </c>
    </row>
    <row r="21" spans="1:6" x14ac:dyDescent="0.2">
      <c r="A21" s="57" t="s">
        <v>780</v>
      </c>
      <c r="B21" s="57" t="s">
        <v>1502</v>
      </c>
      <c r="C21" s="57" t="s">
        <v>749</v>
      </c>
      <c r="D21" s="57">
        <v>3700</v>
      </c>
      <c r="E21" s="7">
        <v>18399.822499999998</v>
      </c>
      <c r="F21" s="7">
        <v>6.4097847485377999</v>
      </c>
    </row>
    <row r="22" spans="1:6" x14ac:dyDescent="0.2">
      <c r="A22" s="57" t="s">
        <v>807</v>
      </c>
      <c r="B22" s="57" t="s">
        <v>1510</v>
      </c>
      <c r="C22" s="57" t="s">
        <v>749</v>
      </c>
      <c r="D22" s="57">
        <v>2000</v>
      </c>
      <c r="E22" s="7">
        <v>9946.15</v>
      </c>
      <c r="F22" s="7">
        <v>3.4648530210913302</v>
      </c>
    </row>
    <row r="23" spans="1:6" x14ac:dyDescent="0.2">
      <c r="A23" s="57" t="s">
        <v>808</v>
      </c>
      <c r="B23" s="57" t="s">
        <v>1511</v>
      </c>
      <c r="C23" s="57" t="s">
        <v>749</v>
      </c>
      <c r="D23" s="57">
        <v>2000</v>
      </c>
      <c r="E23" s="7">
        <v>9934.25</v>
      </c>
      <c r="F23" s="7">
        <v>3.4607075224862398</v>
      </c>
    </row>
    <row r="24" spans="1:6" x14ac:dyDescent="0.2">
      <c r="A24" s="57" t="s">
        <v>809</v>
      </c>
      <c r="B24" s="57" t="s">
        <v>1512</v>
      </c>
      <c r="C24" s="57" t="s">
        <v>749</v>
      </c>
      <c r="D24" s="57">
        <v>2000</v>
      </c>
      <c r="E24" s="7">
        <v>9921.7099999999991</v>
      </c>
      <c r="F24" s="7">
        <v>3.4563390726956702</v>
      </c>
    </row>
    <row r="25" spans="1:6" x14ac:dyDescent="0.2">
      <c r="A25" s="57" t="s">
        <v>810</v>
      </c>
      <c r="B25" s="57" t="s">
        <v>1513</v>
      </c>
      <c r="C25" s="57" t="s">
        <v>747</v>
      </c>
      <c r="D25" s="57">
        <v>2000</v>
      </c>
      <c r="E25" s="7">
        <v>9894.2000000000007</v>
      </c>
      <c r="F25" s="7">
        <v>3.4467556553321499</v>
      </c>
    </row>
    <row r="26" spans="1:6" x14ac:dyDescent="0.2">
      <c r="A26" s="57" t="s">
        <v>811</v>
      </c>
      <c r="B26" s="57" t="s">
        <v>1514</v>
      </c>
      <c r="C26" s="57" t="s">
        <v>747</v>
      </c>
      <c r="D26" s="57">
        <v>2000</v>
      </c>
      <c r="E26" s="7">
        <v>9865.7999999999993</v>
      </c>
      <c r="F26" s="7">
        <v>3.43686219647631</v>
      </c>
    </row>
    <row r="27" spans="1:6" x14ac:dyDescent="0.2">
      <c r="A27" s="57" t="s">
        <v>812</v>
      </c>
      <c r="B27" s="57" t="s">
        <v>1515</v>
      </c>
      <c r="C27" s="57" t="s">
        <v>749</v>
      </c>
      <c r="D27" s="57">
        <v>2000</v>
      </c>
      <c r="E27" s="7">
        <v>9851.4599999999991</v>
      </c>
      <c r="F27" s="7">
        <v>3.4318666964765598</v>
      </c>
    </row>
    <row r="28" spans="1:6" x14ac:dyDescent="0.2">
      <c r="A28" s="57" t="s">
        <v>813</v>
      </c>
      <c r="B28" s="57" t="s">
        <v>1516</v>
      </c>
      <c r="C28" s="57" t="s">
        <v>779</v>
      </c>
      <c r="D28" s="57">
        <v>1900</v>
      </c>
      <c r="E28" s="7">
        <v>9438.9339999999993</v>
      </c>
      <c r="F28" s="7">
        <v>3.2881586328158798</v>
      </c>
    </row>
    <row r="29" spans="1:6" x14ac:dyDescent="0.2">
      <c r="A29" s="57" t="s">
        <v>814</v>
      </c>
      <c r="B29" s="57" t="s">
        <v>1517</v>
      </c>
      <c r="C29" s="57" t="s">
        <v>749</v>
      </c>
      <c r="D29" s="57">
        <v>1500</v>
      </c>
      <c r="E29" s="7">
        <v>7431.3450000000003</v>
      </c>
      <c r="F29" s="7">
        <v>2.5887924648252798</v>
      </c>
    </row>
    <row r="30" spans="1:6" x14ac:dyDescent="0.2">
      <c r="A30" s="57" t="s">
        <v>815</v>
      </c>
      <c r="B30" s="57" t="s">
        <v>1518</v>
      </c>
      <c r="C30" s="57" t="s">
        <v>751</v>
      </c>
      <c r="D30" s="57">
        <v>1000</v>
      </c>
      <c r="E30" s="7">
        <v>4945.3649999999998</v>
      </c>
      <c r="F30" s="7">
        <v>1.7227734209366801</v>
      </c>
    </row>
    <row r="31" spans="1:6" x14ac:dyDescent="0.2">
      <c r="A31" s="57" t="s">
        <v>816</v>
      </c>
      <c r="B31" s="57" t="s">
        <v>1519</v>
      </c>
      <c r="C31" s="57" t="s">
        <v>747</v>
      </c>
      <c r="D31" s="57">
        <v>1000</v>
      </c>
      <c r="E31" s="7">
        <v>4920.5600000000004</v>
      </c>
      <c r="F31" s="7">
        <v>1.7141323206930501</v>
      </c>
    </row>
    <row r="32" spans="1:6" x14ac:dyDescent="0.2">
      <c r="A32" s="57" t="s">
        <v>817</v>
      </c>
      <c r="B32" s="57" t="s">
        <v>1520</v>
      </c>
      <c r="C32" s="57" t="s">
        <v>749</v>
      </c>
      <c r="D32" s="57">
        <v>580</v>
      </c>
      <c r="E32" s="7">
        <v>2875.7328000000002</v>
      </c>
      <c r="F32" s="7">
        <v>1.0017938076473201</v>
      </c>
    </row>
    <row r="33" spans="1:11" x14ac:dyDescent="0.2">
      <c r="A33" s="57" t="s">
        <v>818</v>
      </c>
      <c r="B33" s="57" t="s">
        <v>1521</v>
      </c>
      <c r="C33" s="57" t="s">
        <v>747</v>
      </c>
      <c r="D33" s="57">
        <v>500</v>
      </c>
      <c r="E33" s="7">
        <v>2459.7975000000001</v>
      </c>
      <c r="F33" s="7">
        <v>0.85689807605434298</v>
      </c>
    </row>
    <row r="34" spans="1:11" x14ac:dyDescent="0.2">
      <c r="A34" s="56" t="s">
        <v>128</v>
      </c>
      <c r="B34" s="57"/>
      <c r="C34" s="57"/>
      <c r="D34" s="57"/>
      <c r="E34" s="6">
        <f>SUM(E16:E33)</f>
        <v>224358.55679999996</v>
      </c>
      <c r="F34" s="6">
        <f>SUM(F16:F33)</f>
        <v>78.157822206197437</v>
      </c>
      <c r="J34" s="1"/>
      <c r="K34" s="1"/>
    </row>
    <row r="35" spans="1:11" x14ac:dyDescent="0.2">
      <c r="A35" s="57"/>
      <c r="B35" s="57"/>
      <c r="C35" s="57"/>
      <c r="D35" s="57"/>
      <c r="E35" s="7"/>
      <c r="F35" s="7"/>
    </row>
    <row r="36" spans="1:11" x14ac:dyDescent="0.2">
      <c r="A36" s="56" t="s">
        <v>783</v>
      </c>
      <c r="B36" s="57"/>
      <c r="C36" s="57"/>
      <c r="D36" s="57"/>
      <c r="E36" s="7"/>
      <c r="F36" s="7"/>
    </row>
    <row r="37" spans="1:11" x14ac:dyDescent="0.2">
      <c r="A37" s="57" t="s">
        <v>126</v>
      </c>
      <c r="B37" s="57" t="s">
        <v>1564</v>
      </c>
      <c r="C37" s="57" t="s">
        <v>784</v>
      </c>
      <c r="D37" s="57">
        <v>299500</v>
      </c>
      <c r="E37" s="7">
        <v>299.5</v>
      </c>
      <c r="F37" s="7">
        <v>0.104334187581813</v>
      </c>
    </row>
    <row r="38" spans="1:11" x14ac:dyDescent="0.2">
      <c r="A38" s="56" t="s">
        <v>128</v>
      </c>
      <c r="B38" s="57"/>
      <c r="C38" s="57"/>
      <c r="D38" s="57"/>
      <c r="E38" s="6">
        <f>SUM(E37:E37)</f>
        <v>299.5</v>
      </c>
      <c r="F38" s="6">
        <f>SUM(F37:F37)</f>
        <v>0.104334187581813</v>
      </c>
      <c r="G38" s="58"/>
      <c r="H38" s="59"/>
      <c r="J38" s="1"/>
      <c r="K38" s="1"/>
    </row>
    <row r="39" spans="1:11" x14ac:dyDescent="0.2">
      <c r="A39" s="57"/>
      <c r="B39" s="57"/>
      <c r="C39" s="57"/>
      <c r="D39" s="57"/>
      <c r="E39" s="7"/>
      <c r="F39" s="7"/>
    </row>
    <row r="40" spans="1:11" x14ac:dyDescent="0.2">
      <c r="A40" s="56" t="s">
        <v>128</v>
      </c>
      <c r="B40" s="57"/>
      <c r="C40" s="57"/>
      <c r="D40" s="57"/>
      <c r="E40" s="6">
        <v>309367.89029999997</v>
      </c>
      <c r="F40" s="6">
        <v>107.77177795776318</v>
      </c>
      <c r="G40" s="13"/>
      <c r="H40" s="13"/>
      <c r="J40" s="1"/>
      <c r="K40" s="1"/>
    </row>
    <row r="41" spans="1:11" x14ac:dyDescent="0.2">
      <c r="A41" s="57"/>
      <c r="B41" s="57"/>
      <c r="C41" s="57"/>
      <c r="D41" s="57"/>
      <c r="E41" s="7"/>
      <c r="F41" s="7"/>
    </row>
    <row r="42" spans="1:11" x14ac:dyDescent="0.2">
      <c r="A42" s="56" t="s">
        <v>133</v>
      </c>
      <c r="B42" s="57"/>
      <c r="C42" s="57"/>
      <c r="D42" s="57"/>
      <c r="E42" s="6">
        <v>-22309.537467999999</v>
      </c>
      <c r="F42" s="6">
        <v>-7.77</v>
      </c>
      <c r="J42" s="1"/>
      <c r="K42" s="1"/>
    </row>
    <row r="43" spans="1:11" x14ac:dyDescent="0.2">
      <c r="A43" s="57"/>
      <c r="B43" s="57"/>
      <c r="C43" s="57"/>
      <c r="D43" s="57"/>
      <c r="E43" s="7"/>
      <c r="F43" s="7"/>
    </row>
    <row r="44" spans="1:11" x14ac:dyDescent="0.2">
      <c r="A44" s="61" t="s">
        <v>134</v>
      </c>
      <c r="B44" s="55"/>
      <c r="C44" s="55"/>
      <c r="D44" s="55"/>
      <c r="E44" s="8">
        <v>287058.35253199999</v>
      </c>
      <c r="F44" s="8">
        <f xml:space="preserve"> ROUND(SUM(F40:F43),2)</f>
        <v>100</v>
      </c>
      <c r="G44" s="62"/>
      <c r="H44" s="63"/>
      <c r="J44" s="1"/>
      <c r="K44" s="1"/>
    </row>
    <row r="45" spans="1:11" x14ac:dyDescent="0.2">
      <c r="A45" s="4" t="s">
        <v>785</v>
      </c>
    </row>
    <row r="47" spans="1:11" x14ac:dyDescent="0.2">
      <c r="A47" s="4" t="s">
        <v>135</v>
      </c>
    </row>
    <row r="48" spans="1:11" x14ac:dyDescent="0.2">
      <c r="A48" s="4" t="s">
        <v>136</v>
      </c>
    </row>
    <row r="49" spans="1:4" x14ac:dyDescent="0.2">
      <c r="A49" s="4" t="s">
        <v>137</v>
      </c>
    </row>
    <row r="50" spans="1:4" x14ac:dyDescent="0.2">
      <c r="A50" s="2" t="s">
        <v>797</v>
      </c>
      <c r="D50" s="10">
        <v>1000.8082000000001</v>
      </c>
    </row>
    <row r="51" spans="1:4" x14ac:dyDescent="0.2">
      <c r="A51" s="2" t="s">
        <v>819</v>
      </c>
      <c r="D51" s="10">
        <v>1022.4771</v>
      </c>
    </row>
    <row r="52" spans="1:4" x14ac:dyDescent="0.2">
      <c r="A52" s="2" t="s">
        <v>820</v>
      </c>
      <c r="D52" s="10">
        <v>1002.0127</v>
      </c>
    </row>
    <row r="53" spans="1:4" x14ac:dyDescent="0.2">
      <c r="A53" s="2" t="s">
        <v>788</v>
      </c>
      <c r="D53" s="10">
        <v>1022.2035</v>
      </c>
    </row>
    <row r="54" spans="1:4" x14ac:dyDescent="0.2">
      <c r="A54" s="2" t="s">
        <v>786</v>
      </c>
      <c r="D54" s="10">
        <v>2506.6624999999999</v>
      </c>
    </row>
    <row r="55" spans="1:4" x14ac:dyDescent="0.2">
      <c r="A55" s="2" t="s">
        <v>821</v>
      </c>
      <c r="D55" s="10">
        <v>1055.7609</v>
      </c>
    </row>
    <row r="56" spans="1:4" x14ac:dyDescent="0.2">
      <c r="A56" s="2" t="s">
        <v>822</v>
      </c>
      <c r="D56" s="10">
        <v>1245.5038</v>
      </c>
    </row>
    <row r="57" spans="1:4" x14ac:dyDescent="0.2">
      <c r="A57" s="2" t="s">
        <v>798</v>
      </c>
      <c r="D57" s="10">
        <v>1000.8741</v>
      </c>
    </row>
    <row r="58" spans="1:4" x14ac:dyDescent="0.2">
      <c r="A58" s="2" t="s">
        <v>823</v>
      </c>
      <c r="D58" s="10">
        <v>2513.7777000000001</v>
      </c>
    </row>
    <row r="59" spans="1:4" x14ac:dyDescent="0.2">
      <c r="A59" s="2" t="s">
        <v>824</v>
      </c>
      <c r="D59" s="10">
        <v>3971.0084999999999</v>
      </c>
    </row>
    <row r="60" spans="1:4" x14ac:dyDescent="0.2">
      <c r="A60" s="2" t="s">
        <v>825</v>
      </c>
      <c r="D60" s="10">
        <v>10.6911</v>
      </c>
    </row>
    <row r="61" spans="1:4" x14ac:dyDescent="0.2">
      <c r="A61" s="2" t="s">
        <v>826</v>
      </c>
      <c r="D61" s="10">
        <v>10.6911</v>
      </c>
    </row>
    <row r="62" spans="1:4" x14ac:dyDescent="0.2">
      <c r="A62" s="2" t="s">
        <v>791</v>
      </c>
      <c r="D62" s="10">
        <v>2565.0974999999999</v>
      </c>
    </row>
    <row r="63" spans="1:4" x14ac:dyDescent="0.2">
      <c r="A63" s="2" t="s">
        <v>827</v>
      </c>
      <c r="D63" s="10">
        <v>1512.5236</v>
      </c>
    </row>
    <row r="65" spans="1:4" x14ac:dyDescent="0.2">
      <c r="A65" s="4" t="s">
        <v>138</v>
      </c>
    </row>
    <row r="66" spans="1:4" x14ac:dyDescent="0.2">
      <c r="A66" s="2" t="s">
        <v>820</v>
      </c>
      <c r="D66" s="10">
        <v>1002.4012</v>
      </c>
    </row>
    <row r="67" spans="1:4" x14ac:dyDescent="0.2">
      <c r="A67" s="2" t="s">
        <v>788</v>
      </c>
      <c r="D67" s="10">
        <v>1022.7601</v>
      </c>
    </row>
    <row r="68" spans="1:4" x14ac:dyDescent="0.2">
      <c r="A68" s="2" t="s">
        <v>827</v>
      </c>
      <c r="D68" s="10">
        <v>1513.0488</v>
      </c>
    </row>
    <row r="69" spans="1:4" x14ac:dyDescent="0.2">
      <c r="A69" s="2" t="s">
        <v>791</v>
      </c>
      <c r="D69" s="10">
        <v>2645.5346</v>
      </c>
    </row>
    <row r="70" spans="1:4" x14ac:dyDescent="0.2">
      <c r="A70" s="2" t="s">
        <v>826</v>
      </c>
      <c r="D70" s="10">
        <v>11.032400000000001</v>
      </c>
    </row>
    <row r="71" spans="1:4" x14ac:dyDescent="0.2">
      <c r="A71" s="2" t="s">
        <v>825</v>
      </c>
      <c r="D71" s="10">
        <v>11.032400000000001</v>
      </c>
    </row>
    <row r="72" spans="1:4" x14ac:dyDescent="0.2">
      <c r="A72" s="2" t="s">
        <v>824</v>
      </c>
      <c r="D72" s="10">
        <v>4090.4303</v>
      </c>
    </row>
    <row r="73" spans="1:4" x14ac:dyDescent="0.2">
      <c r="A73" s="2" t="s">
        <v>797</v>
      </c>
      <c r="D73" s="10">
        <v>1001.1695</v>
      </c>
    </row>
    <row r="74" spans="1:4" x14ac:dyDescent="0.2">
      <c r="A74" s="2" t="s">
        <v>798</v>
      </c>
      <c r="D74" s="10">
        <v>1001.2577</v>
      </c>
    </row>
    <row r="75" spans="1:4" x14ac:dyDescent="0.2">
      <c r="A75" s="2" t="s">
        <v>786</v>
      </c>
      <c r="D75" s="10">
        <v>2590.8051</v>
      </c>
    </row>
    <row r="76" spans="1:4" x14ac:dyDescent="0.2">
      <c r="A76" s="2" t="s">
        <v>821</v>
      </c>
      <c r="D76" s="10">
        <v>1056.3289</v>
      </c>
    </row>
    <row r="77" spans="1:4" x14ac:dyDescent="0.2">
      <c r="A77" s="2" t="s">
        <v>822</v>
      </c>
      <c r="D77" s="10">
        <v>1246.1821</v>
      </c>
    </row>
    <row r="78" spans="1:4" x14ac:dyDescent="0.2">
      <c r="A78" s="2" t="s">
        <v>823</v>
      </c>
      <c r="D78" s="10">
        <v>2598.9564999999998</v>
      </c>
    </row>
    <row r="79" spans="1:4" x14ac:dyDescent="0.2">
      <c r="A79" s="2" t="s">
        <v>819</v>
      </c>
      <c r="D79" s="10">
        <v>1023.0371</v>
      </c>
    </row>
    <row r="81" spans="1:4" x14ac:dyDescent="0.2">
      <c r="A81" s="4" t="s">
        <v>139</v>
      </c>
      <c r="D81" s="64"/>
    </row>
    <row r="82" spans="1:4" x14ac:dyDescent="0.2">
      <c r="A82" s="28" t="s">
        <v>602</v>
      </c>
      <c r="B82" s="29"/>
      <c r="C82" s="69" t="s">
        <v>603</v>
      </c>
      <c r="D82" s="70"/>
    </row>
    <row r="83" spans="1:4" x14ac:dyDescent="0.2">
      <c r="A83" s="71"/>
      <c r="B83" s="72"/>
      <c r="C83" s="30" t="s">
        <v>604</v>
      </c>
      <c r="D83" s="30" t="s">
        <v>605</v>
      </c>
    </row>
    <row r="84" spans="1:4" x14ac:dyDescent="0.2">
      <c r="A84" s="26" t="s">
        <v>822</v>
      </c>
      <c r="B84" s="31"/>
      <c r="C84" s="27">
        <v>26.154953664000001</v>
      </c>
      <c r="D84" s="27">
        <v>24.232069869</v>
      </c>
    </row>
    <row r="85" spans="1:4" x14ac:dyDescent="0.2">
      <c r="A85" s="26" t="s">
        <v>827</v>
      </c>
      <c r="B85" s="31"/>
      <c r="C85" s="27">
        <v>31.98404162400001</v>
      </c>
      <c r="D85" s="27">
        <v>29.632609607999999</v>
      </c>
    </row>
    <row r="86" spans="1:4" x14ac:dyDescent="0.2">
      <c r="A86" s="26" t="s">
        <v>821</v>
      </c>
      <c r="B86" s="31"/>
      <c r="C86" s="27">
        <v>23.139665815000004</v>
      </c>
      <c r="D86" s="27">
        <v>21.438462708000003</v>
      </c>
    </row>
    <row r="87" spans="1:4" x14ac:dyDescent="0.2">
      <c r="A87" s="26" t="s">
        <v>797</v>
      </c>
      <c r="B87" s="31"/>
      <c r="C87" s="27">
        <v>22.057298773999996</v>
      </c>
      <c r="D87" s="27">
        <v>20.43567011499999</v>
      </c>
    </row>
    <row r="88" spans="1:4" x14ac:dyDescent="0.2">
      <c r="A88" s="26" t="s">
        <v>798</v>
      </c>
      <c r="B88" s="31"/>
      <c r="C88" s="27">
        <v>23.589820438000011</v>
      </c>
      <c r="D88" s="27">
        <v>21.855522450000006</v>
      </c>
    </row>
    <row r="89" spans="1:4" x14ac:dyDescent="0.2">
      <c r="A89" s="26" t="s">
        <v>788</v>
      </c>
      <c r="B89" s="31"/>
      <c r="C89" s="27">
        <v>23.964206765000007</v>
      </c>
      <c r="D89" s="27">
        <v>22.202384306000003</v>
      </c>
    </row>
    <row r="90" spans="1:4" x14ac:dyDescent="0.2">
      <c r="A90" s="26" t="s">
        <v>828</v>
      </c>
      <c r="B90" s="31"/>
      <c r="C90" s="27">
        <v>23.835158441999997</v>
      </c>
      <c r="D90" s="27">
        <v>22.082823476000009</v>
      </c>
    </row>
    <row r="91" spans="1:4" x14ac:dyDescent="0.2">
      <c r="A91" s="26" t="s">
        <v>790</v>
      </c>
      <c r="B91" s="31"/>
      <c r="C91" s="27">
        <v>24.194619861</v>
      </c>
      <c r="D91" s="27">
        <v>22.415857679999998</v>
      </c>
    </row>
    <row r="92" spans="1:4" x14ac:dyDescent="0.2">
      <c r="A92" s="39"/>
      <c r="B92" s="39"/>
      <c r="C92" s="40"/>
      <c r="D92" s="40"/>
    </row>
    <row r="93" spans="1:4" x14ac:dyDescent="0.2">
      <c r="A93" s="4" t="s">
        <v>800</v>
      </c>
      <c r="D93" s="13">
        <v>0.14698885445263365</v>
      </c>
    </row>
  </sheetData>
  <mergeCells count="3">
    <mergeCell ref="B1:E1"/>
    <mergeCell ref="C82:D82"/>
    <mergeCell ref="A83: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19"/>
  <sheetViews>
    <sheetView showGridLines="0" workbookViewId="0"/>
  </sheetViews>
  <sheetFormatPr defaultRowHeight="11.25" x14ac:dyDescent="0.2"/>
  <cols>
    <col min="1" max="1" width="38" style="2" customWidth="1"/>
    <col min="2" max="2" width="49.85546875" style="2" customWidth="1"/>
    <col min="3" max="3" width="12.140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829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1559</v>
      </c>
      <c r="B8" s="57" t="s">
        <v>1563</v>
      </c>
      <c r="C8" s="57" t="s">
        <v>670</v>
      </c>
      <c r="D8" s="57">
        <v>1400</v>
      </c>
      <c r="E8" s="7">
        <v>14046.606</v>
      </c>
      <c r="F8" s="7">
        <v>4.0522758252883504</v>
      </c>
    </row>
    <row r="9" spans="1:6" x14ac:dyDescent="0.2">
      <c r="A9" s="57" t="s">
        <v>830</v>
      </c>
      <c r="B9" s="57" t="s">
        <v>1250</v>
      </c>
      <c r="C9" s="57" t="s">
        <v>831</v>
      </c>
      <c r="D9" s="57">
        <v>1150</v>
      </c>
      <c r="E9" s="7">
        <v>11368.2675</v>
      </c>
      <c r="F9" s="7">
        <v>3.27960758390042</v>
      </c>
    </row>
    <row r="10" spans="1:6" x14ac:dyDescent="0.2">
      <c r="A10" s="57" t="s">
        <v>832</v>
      </c>
      <c r="B10" s="57" t="s">
        <v>1251</v>
      </c>
      <c r="C10" s="57" t="s">
        <v>661</v>
      </c>
      <c r="D10" s="57">
        <v>1107</v>
      </c>
      <c r="E10" s="7">
        <v>10983.233340000001</v>
      </c>
      <c r="F10" s="7">
        <v>3.1685298887989699</v>
      </c>
    </row>
    <row r="11" spans="1:6" x14ac:dyDescent="0.2">
      <c r="A11" s="57" t="s">
        <v>833</v>
      </c>
      <c r="B11" s="57" t="s">
        <v>1252</v>
      </c>
      <c r="C11" s="57" t="s">
        <v>659</v>
      </c>
      <c r="D11" s="57">
        <v>650</v>
      </c>
      <c r="E11" s="7">
        <v>9136.5949999999993</v>
      </c>
      <c r="F11" s="7">
        <v>2.6357970775253698</v>
      </c>
    </row>
    <row r="12" spans="1:6" x14ac:dyDescent="0.2">
      <c r="A12" s="57" t="s">
        <v>666</v>
      </c>
      <c r="B12" s="57" t="s">
        <v>1195</v>
      </c>
      <c r="C12" s="57" t="s">
        <v>667</v>
      </c>
      <c r="D12" s="57">
        <v>850</v>
      </c>
      <c r="E12" s="7">
        <v>8405.616</v>
      </c>
      <c r="F12" s="7">
        <v>2.42491848304544</v>
      </c>
    </row>
    <row r="13" spans="1:6" x14ac:dyDescent="0.2">
      <c r="A13" s="57" t="s">
        <v>834</v>
      </c>
      <c r="B13" s="57" t="s">
        <v>1543</v>
      </c>
      <c r="C13" s="57" t="s">
        <v>835</v>
      </c>
      <c r="D13" s="57">
        <v>75</v>
      </c>
      <c r="E13" s="7">
        <v>8254.9274999999998</v>
      </c>
      <c r="F13" s="7">
        <v>2.3814466745744798</v>
      </c>
    </row>
    <row r="14" spans="1:6" x14ac:dyDescent="0.2">
      <c r="A14" s="57" t="s">
        <v>640</v>
      </c>
      <c r="B14" s="57" t="s">
        <v>1180</v>
      </c>
      <c r="C14" s="57" t="s">
        <v>641</v>
      </c>
      <c r="D14" s="57">
        <v>750</v>
      </c>
      <c r="E14" s="7">
        <v>7505.9624999999996</v>
      </c>
      <c r="F14" s="7">
        <v>2.1653793367786398</v>
      </c>
    </row>
    <row r="15" spans="1:6" x14ac:dyDescent="0.2">
      <c r="A15" s="57" t="s">
        <v>836</v>
      </c>
      <c r="B15" s="57" t="s">
        <v>1253</v>
      </c>
      <c r="C15" s="57" t="s">
        <v>837</v>
      </c>
      <c r="D15" s="57">
        <v>750</v>
      </c>
      <c r="E15" s="7">
        <v>7385.13</v>
      </c>
      <c r="F15" s="7">
        <v>2.1305206229612899</v>
      </c>
    </row>
    <row r="16" spans="1:6" x14ac:dyDescent="0.2">
      <c r="A16" s="57" t="s">
        <v>838</v>
      </c>
      <c r="B16" s="57" t="s">
        <v>1254</v>
      </c>
      <c r="C16" s="57" t="s">
        <v>661</v>
      </c>
      <c r="D16" s="57">
        <v>720</v>
      </c>
      <c r="E16" s="7">
        <v>7178.2704000000003</v>
      </c>
      <c r="F16" s="7">
        <v>2.0708441319777098</v>
      </c>
    </row>
    <row r="17" spans="1:6" x14ac:dyDescent="0.2">
      <c r="A17" s="57" t="s">
        <v>839</v>
      </c>
      <c r="B17" s="57" t="s">
        <v>1255</v>
      </c>
      <c r="C17" s="57" t="s">
        <v>641</v>
      </c>
      <c r="D17" s="57">
        <v>650</v>
      </c>
      <c r="E17" s="7">
        <v>6472.5895</v>
      </c>
      <c r="F17" s="7">
        <v>1.86726373316552</v>
      </c>
    </row>
    <row r="18" spans="1:6" x14ac:dyDescent="0.2">
      <c r="A18" s="57" t="s">
        <v>840</v>
      </c>
      <c r="B18" s="57" t="s">
        <v>1256</v>
      </c>
      <c r="C18" s="57" t="s">
        <v>713</v>
      </c>
      <c r="D18" s="57">
        <v>11</v>
      </c>
      <c r="E18" s="7">
        <v>5797.0715</v>
      </c>
      <c r="F18" s="7">
        <v>1.6723849659425201</v>
      </c>
    </row>
    <row r="19" spans="1:6" x14ac:dyDescent="0.2">
      <c r="A19" s="57" t="s">
        <v>665</v>
      </c>
      <c r="B19" s="57" t="s">
        <v>1194</v>
      </c>
      <c r="C19" s="57" t="s">
        <v>647</v>
      </c>
      <c r="D19" s="57">
        <v>550</v>
      </c>
      <c r="E19" s="7">
        <v>5621.6544999999996</v>
      </c>
      <c r="F19" s="7">
        <v>1.6217792845099701</v>
      </c>
    </row>
    <row r="20" spans="1:6" x14ac:dyDescent="0.2">
      <c r="A20" s="57" t="s">
        <v>841</v>
      </c>
      <c r="B20" s="57" t="s">
        <v>1537</v>
      </c>
      <c r="C20" s="57" t="s">
        <v>842</v>
      </c>
      <c r="D20" s="57">
        <v>550</v>
      </c>
      <c r="E20" s="7">
        <v>5502.134</v>
      </c>
      <c r="F20" s="7">
        <v>1.5872990668135101</v>
      </c>
    </row>
    <row r="21" spans="1:6" x14ac:dyDescent="0.2">
      <c r="A21" s="57" t="s">
        <v>843</v>
      </c>
      <c r="B21" s="57" t="s">
        <v>1257</v>
      </c>
      <c r="C21" s="57" t="s">
        <v>659</v>
      </c>
      <c r="D21" s="57">
        <v>500</v>
      </c>
      <c r="E21" s="7">
        <v>5027.83</v>
      </c>
      <c r="F21" s="7">
        <v>1.4504681033026401</v>
      </c>
    </row>
    <row r="22" spans="1:6" x14ac:dyDescent="0.2">
      <c r="A22" s="57" t="s">
        <v>844</v>
      </c>
      <c r="B22" s="57" t="s">
        <v>1258</v>
      </c>
      <c r="C22" s="57" t="s">
        <v>837</v>
      </c>
      <c r="D22" s="57">
        <v>400</v>
      </c>
      <c r="E22" s="7">
        <v>4287.6040000000003</v>
      </c>
      <c r="F22" s="7">
        <v>1.2369218612389099</v>
      </c>
    </row>
    <row r="23" spans="1:6" x14ac:dyDescent="0.2">
      <c r="A23" s="57" t="s">
        <v>845</v>
      </c>
      <c r="B23" s="57" t="s">
        <v>1259</v>
      </c>
      <c r="C23" s="57" t="s">
        <v>713</v>
      </c>
      <c r="D23" s="57">
        <v>8</v>
      </c>
      <c r="E23" s="7">
        <v>4216.0519999999997</v>
      </c>
      <c r="F23" s="7">
        <v>1.2162799752309299</v>
      </c>
    </row>
    <row r="24" spans="1:6" x14ac:dyDescent="0.2">
      <c r="A24" s="57" t="s">
        <v>846</v>
      </c>
      <c r="B24" s="57" t="s">
        <v>1260</v>
      </c>
      <c r="C24" s="57" t="s">
        <v>713</v>
      </c>
      <c r="D24" s="57">
        <v>7</v>
      </c>
      <c r="E24" s="7">
        <v>3619.5704999999998</v>
      </c>
      <c r="F24" s="7">
        <v>1.0442022816812</v>
      </c>
    </row>
    <row r="25" spans="1:6" x14ac:dyDescent="0.2">
      <c r="A25" s="57" t="s">
        <v>653</v>
      </c>
      <c r="B25" s="57" t="s">
        <v>1187</v>
      </c>
      <c r="C25" s="57" t="s">
        <v>641</v>
      </c>
      <c r="D25" s="57">
        <v>350</v>
      </c>
      <c r="E25" s="7">
        <v>3481.1244999999999</v>
      </c>
      <c r="F25" s="7">
        <v>1.00426228628958</v>
      </c>
    </row>
    <row r="26" spans="1:6" x14ac:dyDescent="0.2">
      <c r="A26" s="57" t="s">
        <v>847</v>
      </c>
      <c r="B26" s="57" t="s">
        <v>1261</v>
      </c>
      <c r="C26" s="57" t="s">
        <v>837</v>
      </c>
      <c r="D26" s="57">
        <v>279</v>
      </c>
      <c r="E26" s="7">
        <v>2898.6453900000001</v>
      </c>
      <c r="F26" s="7">
        <v>0.83622411278429198</v>
      </c>
    </row>
    <row r="27" spans="1:6" x14ac:dyDescent="0.2">
      <c r="A27" s="57" t="s">
        <v>848</v>
      </c>
      <c r="B27" s="57" t="s">
        <v>1262</v>
      </c>
      <c r="C27" s="57" t="s">
        <v>831</v>
      </c>
      <c r="D27" s="57">
        <v>250</v>
      </c>
      <c r="E27" s="7">
        <v>2552.66</v>
      </c>
      <c r="F27" s="7">
        <v>0.73641151522158099</v>
      </c>
    </row>
    <row r="28" spans="1:6" x14ac:dyDescent="0.2">
      <c r="A28" s="57" t="s">
        <v>126</v>
      </c>
      <c r="B28" s="57" t="s">
        <v>849</v>
      </c>
      <c r="C28" s="57" t="s">
        <v>647</v>
      </c>
      <c r="D28" s="57">
        <v>250</v>
      </c>
      <c r="E28" s="7">
        <v>2500.8000000000002</v>
      </c>
      <c r="F28" s="7">
        <v>0.72145053288182903</v>
      </c>
    </row>
    <row r="29" spans="1:6" x14ac:dyDescent="0.2">
      <c r="A29" s="57" t="s">
        <v>850</v>
      </c>
      <c r="B29" s="57" t="s">
        <v>1263</v>
      </c>
      <c r="C29" s="57" t="s">
        <v>743</v>
      </c>
      <c r="D29" s="57">
        <v>234</v>
      </c>
      <c r="E29" s="7">
        <v>2358.4462199999998</v>
      </c>
      <c r="F29" s="7">
        <v>0.68038319025597205</v>
      </c>
    </row>
    <row r="30" spans="1:6" x14ac:dyDescent="0.2">
      <c r="A30" s="57" t="s">
        <v>851</v>
      </c>
      <c r="B30" s="57" t="s">
        <v>1264</v>
      </c>
      <c r="C30" s="57" t="s">
        <v>852</v>
      </c>
      <c r="D30" s="57">
        <v>230</v>
      </c>
      <c r="E30" s="7">
        <v>2305.8557999999998</v>
      </c>
      <c r="F30" s="7">
        <v>0.665211490586475</v>
      </c>
    </row>
    <row r="31" spans="1:6" x14ac:dyDescent="0.2">
      <c r="A31" s="57" t="s">
        <v>853</v>
      </c>
      <c r="B31" s="57" t="s">
        <v>1265</v>
      </c>
      <c r="C31" s="57" t="s">
        <v>655</v>
      </c>
      <c r="D31" s="57">
        <v>200</v>
      </c>
      <c r="E31" s="7">
        <v>2098.9520000000002</v>
      </c>
      <c r="F31" s="7">
        <v>0.60552224843785196</v>
      </c>
    </row>
    <row r="32" spans="1:6" x14ac:dyDescent="0.2">
      <c r="A32" s="57" t="s">
        <v>854</v>
      </c>
      <c r="B32" s="57" t="s">
        <v>1266</v>
      </c>
      <c r="C32" s="57" t="s">
        <v>855</v>
      </c>
      <c r="D32" s="57">
        <v>150</v>
      </c>
      <c r="E32" s="7">
        <v>1510.2674999999999</v>
      </c>
      <c r="F32" s="7">
        <v>0.43569389502123601</v>
      </c>
    </row>
    <row r="33" spans="1:6" x14ac:dyDescent="0.2">
      <c r="A33" s="57" t="s">
        <v>856</v>
      </c>
      <c r="B33" s="57" t="s">
        <v>1267</v>
      </c>
      <c r="C33" s="57" t="s">
        <v>857</v>
      </c>
      <c r="D33" s="57">
        <v>150</v>
      </c>
      <c r="E33" s="7">
        <v>1508.9204999999999</v>
      </c>
      <c r="F33" s="7">
        <v>0.435305301823943</v>
      </c>
    </row>
    <row r="34" spans="1:6" x14ac:dyDescent="0.2">
      <c r="A34" s="57" t="s">
        <v>686</v>
      </c>
      <c r="B34" s="57" t="s">
        <v>1208</v>
      </c>
      <c r="C34" s="57" t="s">
        <v>641</v>
      </c>
      <c r="D34" s="57">
        <v>150</v>
      </c>
      <c r="E34" s="7">
        <v>1501.1565000000001</v>
      </c>
      <c r="F34" s="7">
        <v>0.433065481791435</v>
      </c>
    </row>
    <row r="35" spans="1:6" x14ac:dyDescent="0.2">
      <c r="A35" s="57" t="s">
        <v>858</v>
      </c>
      <c r="B35" s="57" t="s">
        <v>1268</v>
      </c>
      <c r="C35" s="57" t="s">
        <v>647</v>
      </c>
      <c r="D35" s="57">
        <v>150</v>
      </c>
      <c r="E35" s="7">
        <v>1435.701</v>
      </c>
      <c r="F35" s="7">
        <v>0.41418236224767102</v>
      </c>
    </row>
    <row r="36" spans="1:6" x14ac:dyDescent="0.2">
      <c r="A36" s="57" t="s">
        <v>859</v>
      </c>
      <c r="B36" s="57" t="s">
        <v>1269</v>
      </c>
      <c r="C36" s="57" t="s">
        <v>860</v>
      </c>
      <c r="D36" s="57">
        <v>125</v>
      </c>
      <c r="E36" s="7">
        <v>1278.3362069</v>
      </c>
      <c r="F36" s="7">
        <v>0.36878452402036999</v>
      </c>
    </row>
    <row r="37" spans="1:6" x14ac:dyDescent="0.2">
      <c r="A37" s="57" t="s">
        <v>861</v>
      </c>
      <c r="B37" s="57" t="s">
        <v>1270</v>
      </c>
      <c r="C37" s="57" t="s">
        <v>659</v>
      </c>
      <c r="D37" s="57">
        <v>105</v>
      </c>
      <c r="E37" s="7">
        <v>1057.09275</v>
      </c>
      <c r="F37" s="7">
        <v>0.30495846440859598</v>
      </c>
    </row>
    <row r="38" spans="1:6" x14ac:dyDescent="0.2">
      <c r="A38" s="57" t="s">
        <v>638</v>
      </c>
      <c r="B38" s="57" t="s">
        <v>1179</v>
      </c>
      <c r="C38" s="57" t="s">
        <v>639</v>
      </c>
      <c r="D38" s="57">
        <v>100</v>
      </c>
      <c r="E38" s="7">
        <v>1002.47</v>
      </c>
      <c r="F38" s="7">
        <v>0.28920046213133699</v>
      </c>
    </row>
    <row r="39" spans="1:6" x14ac:dyDescent="0.2">
      <c r="A39" s="57" t="s">
        <v>862</v>
      </c>
      <c r="B39" s="57" t="s">
        <v>1271</v>
      </c>
      <c r="C39" s="57" t="s">
        <v>667</v>
      </c>
      <c r="D39" s="57">
        <v>100</v>
      </c>
      <c r="E39" s="7">
        <v>978.84</v>
      </c>
      <c r="F39" s="7">
        <v>0.28238349312462002</v>
      </c>
    </row>
    <row r="40" spans="1:6" x14ac:dyDescent="0.2">
      <c r="A40" s="57" t="s">
        <v>863</v>
      </c>
      <c r="B40" s="57" t="s">
        <v>1272</v>
      </c>
      <c r="C40" s="57" t="s">
        <v>864</v>
      </c>
      <c r="D40" s="57">
        <v>50</v>
      </c>
      <c r="E40" s="7">
        <v>514.09344829999998</v>
      </c>
      <c r="F40" s="7">
        <v>0.14830973777474901</v>
      </c>
    </row>
    <row r="41" spans="1:6" x14ac:dyDescent="0.2">
      <c r="A41" s="57" t="s">
        <v>865</v>
      </c>
      <c r="B41" s="57" t="s">
        <v>1273</v>
      </c>
      <c r="C41" s="57" t="s">
        <v>641</v>
      </c>
      <c r="D41" s="57">
        <v>50</v>
      </c>
      <c r="E41" s="7">
        <v>500.84899999999999</v>
      </c>
      <c r="F41" s="7">
        <v>0.14448887473741701</v>
      </c>
    </row>
    <row r="42" spans="1:6" x14ac:dyDescent="0.2">
      <c r="A42" s="57" t="s">
        <v>866</v>
      </c>
      <c r="B42" s="57" t="s">
        <v>1274</v>
      </c>
      <c r="C42" s="57" t="s">
        <v>659</v>
      </c>
      <c r="D42" s="57">
        <v>40</v>
      </c>
      <c r="E42" s="7">
        <v>394.52319999999997</v>
      </c>
      <c r="F42" s="7">
        <v>0.113815168295843</v>
      </c>
    </row>
    <row r="43" spans="1:6" x14ac:dyDescent="0.2">
      <c r="A43" s="57" t="s">
        <v>867</v>
      </c>
      <c r="B43" s="57" t="s">
        <v>1275</v>
      </c>
      <c r="C43" s="57" t="s">
        <v>659</v>
      </c>
      <c r="D43" s="57">
        <v>24</v>
      </c>
      <c r="E43" s="7">
        <v>241.84703999999999</v>
      </c>
      <c r="F43" s="7">
        <v>6.9769943971486295E-2</v>
      </c>
    </row>
    <row r="44" spans="1:6" x14ac:dyDescent="0.2">
      <c r="A44" s="57" t="s">
        <v>868</v>
      </c>
      <c r="B44" s="57" t="s">
        <v>1276</v>
      </c>
      <c r="C44" s="57" t="s">
        <v>869</v>
      </c>
      <c r="D44" s="57">
        <v>20</v>
      </c>
      <c r="E44" s="7">
        <v>200.00131020000001</v>
      </c>
      <c r="F44" s="7">
        <v>5.7697957381979401E-2</v>
      </c>
    </row>
    <row r="45" spans="1:6" x14ac:dyDescent="0.2">
      <c r="A45" s="56" t="s">
        <v>128</v>
      </c>
      <c r="B45" s="57"/>
      <c r="C45" s="57"/>
      <c r="D45" s="57"/>
      <c r="E45" s="6">
        <f>SUM(E8:E44)</f>
        <v>155129.69660540001</v>
      </c>
      <c r="F45" s="6">
        <f>SUM(F8:F44)</f>
        <v>44.75303993992415</v>
      </c>
    </row>
    <row r="46" spans="1:6" x14ac:dyDescent="0.2">
      <c r="A46" s="57"/>
      <c r="B46" s="57"/>
      <c r="C46" s="57"/>
      <c r="D46" s="57"/>
      <c r="E46" s="7"/>
      <c r="F46" s="7"/>
    </row>
    <row r="47" spans="1:6" x14ac:dyDescent="0.2">
      <c r="A47" s="56" t="s">
        <v>714</v>
      </c>
      <c r="B47" s="57"/>
      <c r="C47" s="57"/>
      <c r="D47" s="57"/>
      <c r="E47" s="7"/>
      <c r="F47" s="7"/>
    </row>
    <row r="48" spans="1:6" x14ac:dyDescent="0.2">
      <c r="A48" s="57" t="s">
        <v>870</v>
      </c>
      <c r="B48" s="57" t="s">
        <v>1277</v>
      </c>
      <c r="C48" s="57" t="s">
        <v>871</v>
      </c>
      <c r="D48" s="57">
        <v>1650</v>
      </c>
      <c r="E48" s="7">
        <v>16191.846</v>
      </c>
      <c r="F48" s="7">
        <v>4.6711516015037198</v>
      </c>
    </row>
    <row r="49" spans="1:6" x14ac:dyDescent="0.2">
      <c r="A49" s="57" t="s">
        <v>872</v>
      </c>
      <c r="B49" s="57" t="s">
        <v>1278</v>
      </c>
      <c r="C49" s="57" t="s">
        <v>869</v>
      </c>
      <c r="D49" s="57">
        <v>110</v>
      </c>
      <c r="E49" s="7">
        <v>12711.831</v>
      </c>
      <c r="F49" s="7">
        <v>3.6672093925358902</v>
      </c>
    </row>
    <row r="50" spans="1:6" x14ac:dyDescent="0.2">
      <c r="A50" s="57" t="s">
        <v>873</v>
      </c>
      <c r="B50" s="57" t="s">
        <v>1279</v>
      </c>
      <c r="C50" s="57" t="s">
        <v>874</v>
      </c>
      <c r="D50" s="57">
        <v>1050</v>
      </c>
      <c r="E50" s="7">
        <v>11692.915499999999</v>
      </c>
      <c r="F50" s="7">
        <v>3.3732646026940198</v>
      </c>
    </row>
    <row r="51" spans="1:6" x14ac:dyDescent="0.2">
      <c r="A51" s="57" t="s">
        <v>875</v>
      </c>
      <c r="B51" s="57" t="s">
        <v>1280</v>
      </c>
      <c r="C51" s="57" t="s">
        <v>876</v>
      </c>
      <c r="D51" s="57">
        <v>1000</v>
      </c>
      <c r="E51" s="7">
        <v>10511.53</v>
      </c>
      <c r="F51" s="7">
        <v>3.0324491842223802</v>
      </c>
    </row>
    <row r="52" spans="1:6" x14ac:dyDescent="0.2">
      <c r="A52" s="57" t="s">
        <v>877</v>
      </c>
      <c r="B52" s="57" t="s">
        <v>1554</v>
      </c>
      <c r="C52" s="57" t="s">
        <v>878</v>
      </c>
      <c r="D52" s="57">
        <v>10673</v>
      </c>
      <c r="E52" s="7">
        <v>10485.603466</v>
      </c>
      <c r="F52" s="7">
        <v>3.0249696929515602</v>
      </c>
    </row>
    <row r="53" spans="1:6" x14ac:dyDescent="0.2">
      <c r="A53" s="57" t="s">
        <v>879</v>
      </c>
      <c r="B53" s="57" t="s">
        <v>1281</v>
      </c>
      <c r="C53" s="57" t="s">
        <v>713</v>
      </c>
      <c r="D53" s="57">
        <v>980</v>
      </c>
      <c r="E53" s="7">
        <v>9631.6262000000006</v>
      </c>
      <c r="F53" s="7">
        <v>2.7786075873754701</v>
      </c>
    </row>
    <row r="54" spans="1:6" x14ac:dyDescent="0.2">
      <c r="A54" s="57" t="s">
        <v>880</v>
      </c>
      <c r="B54" s="57" t="s">
        <v>1550</v>
      </c>
      <c r="C54" s="57" t="s">
        <v>736</v>
      </c>
      <c r="D54" s="57">
        <v>850</v>
      </c>
      <c r="E54" s="7">
        <v>8500.9094999999998</v>
      </c>
      <c r="F54" s="7">
        <v>2.45240950446065</v>
      </c>
    </row>
    <row r="55" spans="1:6" x14ac:dyDescent="0.2">
      <c r="A55" s="57" t="s">
        <v>881</v>
      </c>
      <c r="B55" s="57" t="s">
        <v>1282</v>
      </c>
      <c r="C55" s="57" t="s">
        <v>736</v>
      </c>
      <c r="D55" s="57">
        <v>850</v>
      </c>
      <c r="E55" s="7">
        <v>8492.9619999999995</v>
      </c>
      <c r="F55" s="7">
        <v>2.4501167468990399</v>
      </c>
    </row>
    <row r="56" spans="1:6" x14ac:dyDescent="0.2">
      <c r="A56" s="57" t="s">
        <v>882</v>
      </c>
      <c r="B56" s="57" t="s">
        <v>1283</v>
      </c>
      <c r="C56" s="57" t="s">
        <v>725</v>
      </c>
      <c r="D56" s="57">
        <v>770</v>
      </c>
      <c r="E56" s="7">
        <v>7618.0104000000001</v>
      </c>
      <c r="F56" s="7">
        <v>2.1977037998157898</v>
      </c>
    </row>
    <row r="57" spans="1:6" x14ac:dyDescent="0.2">
      <c r="A57" s="57" t="s">
        <v>126</v>
      </c>
      <c r="B57" s="57" t="s">
        <v>883</v>
      </c>
      <c r="C57" s="57" t="s">
        <v>736</v>
      </c>
      <c r="D57" s="57">
        <v>750</v>
      </c>
      <c r="E57" s="7">
        <v>7501.6990207999997</v>
      </c>
      <c r="F57" s="7">
        <v>2.1641493746302198</v>
      </c>
    </row>
    <row r="58" spans="1:6" x14ac:dyDescent="0.2">
      <c r="A58" s="57" t="s">
        <v>884</v>
      </c>
      <c r="B58" s="57" t="s">
        <v>1539</v>
      </c>
      <c r="C58" s="57" t="s">
        <v>720</v>
      </c>
      <c r="D58" s="57">
        <v>750</v>
      </c>
      <c r="E58" s="7">
        <v>7455.6824999999999</v>
      </c>
      <c r="F58" s="7">
        <v>2.15087416531619</v>
      </c>
    </row>
    <row r="59" spans="1:6" x14ac:dyDescent="0.2">
      <c r="A59" s="57" t="s">
        <v>885</v>
      </c>
      <c r="B59" s="57" t="s">
        <v>1284</v>
      </c>
      <c r="C59" s="57" t="s">
        <v>878</v>
      </c>
      <c r="D59" s="57">
        <v>44</v>
      </c>
      <c r="E59" s="7">
        <v>6106.4651999999996</v>
      </c>
      <c r="F59" s="7">
        <v>1.7616413038085199</v>
      </c>
    </row>
    <row r="60" spans="1:6" x14ac:dyDescent="0.2">
      <c r="A60" s="57" t="s">
        <v>886</v>
      </c>
      <c r="B60" s="57" t="s">
        <v>1285</v>
      </c>
      <c r="C60" s="57" t="s">
        <v>741</v>
      </c>
      <c r="D60" s="57">
        <v>600</v>
      </c>
      <c r="E60" s="7">
        <v>6044.97</v>
      </c>
      <c r="F60" s="7">
        <v>1.7439006828833501</v>
      </c>
    </row>
    <row r="61" spans="1:6" x14ac:dyDescent="0.2">
      <c r="A61" s="57" t="s">
        <v>887</v>
      </c>
      <c r="B61" s="57" t="s">
        <v>1286</v>
      </c>
      <c r="C61" s="57" t="s">
        <v>725</v>
      </c>
      <c r="D61" s="57">
        <v>6000</v>
      </c>
      <c r="E61" s="7">
        <v>5992.2839999999997</v>
      </c>
      <c r="F61" s="7">
        <v>1.7287014095406501</v>
      </c>
    </row>
    <row r="62" spans="1:6" x14ac:dyDescent="0.2">
      <c r="A62" s="57" t="s">
        <v>733</v>
      </c>
      <c r="B62" s="57" t="s">
        <v>1243</v>
      </c>
      <c r="C62" s="57" t="s">
        <v>718</v>
      </c>
      <c r="D62" s="57">
        <v>450</v>
      </c>
      <c r="E62" s="7">
        <v>4503.5460000000003</v>
      </c>
      <c r="F62" s="7">
        <v>1.2992185146984301</v>
      </c>
    </row>
    <row r="63" spans="1:6" x14ac:dyDescent="0.2">
      <c r="A63" s="57" t="s">
        <v>721</v>
      </c>
      <c r="B63" s="57" t="s">
        <v>1234</v>
      </c>
      <c r="C63" s="57" t="s">
        <v>661</v>
      </c>
      <c r="D63" s="57">
        <v>350</v>
      </c>
      <c r="E63" s="7">
        <v>3669.701</v>
      </c>
      <c r="F63" s="7">
        <v>1.05866432420305</v>
      </c>
    </row>
    <row r="64" spans="1:6" x14ac:dyDescent="0.2">
      <c r="A64" s="57" t="s">
        <v>722</v>
      </c>
      <c r="B64" s="57" t="s">
        <v>1235</v>
      </c>
      <c r="C64" s="57" t="s">
        <v>718</v>
      </c>
      <c r="D64" s="57">
        <v>350</v>
      </c>
      <c r="E64" s="7">
        <v>3503.1954999999998</v>
      </c>
      <c r="F64" s="7">
        <v>1.01062950266484</v>
      </c>
    </row>
    <row r="65" spans="1:11" x14ac:dyDescent="0.2">
      <c r="A65" s="57" t="s">
        <v>888</v>
      </c>
      <c r="B65" s="57" t="s">
        <v>1555</v>
      </c>
      <c r="C65" s="57" t="s">
        <v>878</v>
      </c>
      <c r="D65" s="57">
        <v>3559</v>
      </c>
      <c r="E65" s="7">
        <v>3496.511078</v>
      </c>
      <c r="F65" s="7">
        <v>1.0087011278192299</v>
      </c>
    </row>
    <row r="66" spans="1:11" x14ac:dyDescent="0.2">
      <c r="A66" s="57" t="s">
        <v>889</v>
      </c>
      <c r="B66" s="57" t="s">
        <v>1287</v>
      </c>
      <c r="C66" s="57" t="s">
        <v>729</v>
      </c>
      <c r="D66" s="57">
        <v>350</v>
      </c>
      <c r="E66" s="7">
        <v>3473.3265000000001</v>
      </c>
      <c r="F66" s="7">
        <v>1.0020126576685799</v>
      </c>
    </row>
    <row r="67" spans="1:11" x14ac:dyDescent="0.2">
      <c r="A67" s="57" t="s">
        <v>890</v>
      </c>
      <c r="B67" s="57" t="s">
        <v>1288</v>
      </c>
      <c r="C67" s="57" t="s">
        <v>876</v>
      </c>
      <c r="D67" s="57">
        <v>320</v>
      </c>
      <c r="E67" s="7">
        <v>3363.6896000000002</v>
      </c>
      <c r="F67" s="7">
        <v>0.97038373895116203</v>
      </c>
    </row>
    <row r="68" spans="1:11" x14ac:dyDescent="0.2">
      <c r="A68" s="57" t="s">
        <v>891</v>
      </c>
      <c r="B68" s="57" t="s">
        <v>1289</v>
      </c>
      <c r="C68" s="57" t="s">
        <v>871</v>
      </c>
      <c r="D68" s="57">
        <v>350</v>
      </c>
      <c r="E68" s="7">
        <v>3335.297</v>
      </c>
      <c r="F68" s="7">
        <v>0.96219281748607099</v>
      </c>
    </row>
    <row r="69" spans="1:11" x14ac:dyDescent="0.2">
      <c r="A69" s="57" t="s">
        <v>892</v>
      </c>
      <c r="B69" s="57" t="s">
        <v>1290</v>
      </c>
      <c r="C69" s="57" t="s">
        <v>741</v>
      </c>
      <c r="D69" s="57">
        <v>307</v>
      </c>
      <c r="E69" s="7">
        <v>3096.9484600000001</v>
      </c>
      <c r="F69" s="7">
        <v>0.89343214842232899</v>
      </c>
    </row>
    <row r="70" spans="1:11" x14ac:dyDescent="0.2">
      <c r="A70" s="57" t="s">
        <v>893</v>
      </c>
      <c r="B70" s="57" t="s">
        <v>1291</v>
      </c>
      <c r="C70" s="57" t="s">
        <v>725</v>
      </c>
      <c r="D70" s="57">
        <v>3000</v>
      </c>
      <c r="E70" s="7">
        <v>2999.886</v>
      </c>
      <c r="F70" s="7">
        <v>0.86543080345678902</v>
      </c>
    </row>
    <row r="71" spans="1:11" x14ac:dyDescent="0.2">
      <c r="A71" s="57" t="s">
        <v>894</v>
      </c>
      <c r="B71" s="57" t="s">
        <v>1292</v>
      </c>
      <c r="C71" s="57" t="s">
        <v>725</v>
      </c>
      <c r="D71" s="57">
        <v>250</v>
      </c>
      <c r="E71" s="7">
        <v>2511.7424999999998</v>
      </c>
      <c r="F71" s="7">
        <v>0.72460731169503201</v>
      </c>
    </row>
    <row r="72" spans="1:11" x14ac:dyDescent="0.2">
      <c r="A72" s="57" t="s">
        <v>895</v>
      </c>
      <c r="B72" s="57" t="s">
        <v>1293</v>
      </c>
      <c r="C72" s="57" t="s">
        <v>643</v>
      </c>
      <c r="D72" s="57">
        <v>140</v>
      </c>
      <c r="E72" s="7">
        <v>1385.7046</v>
      </c>
      <c r="F72" s="7">
        <v>0.39975900595281599</v>
      </c>
    </row>
    <row r="73" spans="1:11" x14ac:dyDescent="0.2">
      <c r="A73" s="57" t="s">
        <v>734</v>
      </c>
      <c r="B73" s="57" t="s">
        <v>1244</v>
      </c>
      <c r="C73" s="57" t="s">
        <v>718</v>
      </c>
      <c r="D73" s="57">
        <v>135</v>
      </c>
      <c r="E73" s="7">
        <v>1314.6246000000001</v>
      </c>
      <c r="F73" s="7">
        <v>0.37925328623222998</v>
      </c>
    </row>
    <row r="74" spans="1:11" x14ac:dyDescent="0.2">
      <c r="A74" s="57" t="s">
        <v>896</v>
      </c>
      <c r="B74" s="57" t="s">
        <v>1294</v>
      </c>
      <c r="C74" s="57" t="s">
        <v>676</v>
      </c>
      <c r="D74" s="57">
        <v>10</v>
      </c>
      <c r="E74" s="7">
        <v>1098.056</v>
      </c>
      <c r="F74" s="7">
        <v>0.316775866256434</v>
      </c>
    </row>
    <row r="75" spans="1:11" x14ac:dyDescent="0.2">
      <c r="A75" s="57" t="s">
        <v>897</v>
      </c>
      <c r="B75" s="57" t="s">
        <v>1295</v>
      </c>
      <c r="C75" s="57" t="s">
        <v>725</v>
      </c>
      <c r="D75" s="57">
        <v>100</v>
      </c>
      <c r="E75" s="7">
        <v>1006.615</v>
      </c>
      <c r="F75" s="7">
        <v>0.29039624446450801</v>
      </c>
    </row>
    <row r="76" spans="1:11" x14ac:dyDescent="0.2">
      <c r="A76" s="57" t="s">
        <v>898</v>
      </c>
      <c r="B76" s="57" t="s">
        <v>1296</v>
      </c>
      <c r="C76" s="57" t="s">
        <v>899</v>
      </c>
      <c r="D76" s="57">
        <v>100</v>
      </c>
      <c r="E76" s="7">
        <v>997.15</v>
      </c>
      <c r="F76" s="7">
        <v>0.28766570651916001</v>
      </c>
    </row>
    <row r="77" spans="1:11" x14ac:dyDescent="0.2">
      <c r="A77" s="57" t="s">
        <v>900</v>
      </c>
      <c r="B77" s="57" t="s">
        <v>1297</v>
      </c>
      <c r="C77" s="57" t="s">
        <v>713</v>
      </c>
      <c r="D77" s="57">
        <v>50</v>
      </c>
      <c r="E77" s="7">
        <v>561.33050000000003</v>
      </c>
      <c r="F77" s="7">
        <v>0.16193705548137499</v>
      </c>
    </row>
    <row r="78" spans="1:11" x14ac:dyDescent="0.2">
      <c r="A78" s="57" t="s">
        <v>901</v>
      </c>
      <c r="B78" s="57" t="s">
        <v>1298</v>
      </c>
      <c r="C78" s="57" t="s">
        <v>725</v>
      </c>
      <c r="D78" s="57">
        <v>135</v>
      </c>
      <c r="E78" s="7">
        <v>467.75745000000001</v>
      </c>
      <c r="F78" s="7">
        <v>0.134942363068596</v>
      </c>
    </row>
    <row r="79" spans="1:11" x14ac:dyDescent="0.2">
      <c r="A79" s="57" t="s">
        <v>715</v>
      </c>
      <c r="B79" s="57" t="s">
        <v>1232</v>
      </c>
      <c r="C79" s="57" t="s">
        <v>716</v>
      </c>
      <c r="D79" s="57">
        <v>60</v>
      </c>
      <c r="E79" s="7">
        <v>300.41524500000003</v>
      </c>
      <c r="F79" s="7">
        <v>8.6666162264505506E-2</v>
      </c>
    </row>
    <row r="80" spans="1:11" x14ac:dyDescent="0.2">
      <c r="A80" s="56" t="s">
        <v>128</v>
      </c>
      <c r="B80" s="57"/>
      <c r="C80" s="57"/>
      <c r="D80" s="57"/>
      <c r="E80" s="6">
        <f>SUM(E48:E79)</f>
        <v>170023.83181980005</v>
      </c>
      <c r="F80" s="6">
        <f>SUM(F48:F79)</f>
        <v>49.049817685942578</v>
      </c>
      <c r="G80" s="58"/>
      <c r="H80" s="59"/>
      <c r="J80" s="1"/>
      <c r="K80" s="1"/>
    </row>
    <row r="81" spans="1:11" x14ac:dyDescent="0.2">
      <c r="A81" s="57"/>
      <c r="B81" s="57"/>
      <c r="C81" s="57"/>
      <c r="D81" s="57"/>
      <c r="E81" s="7"/>
      <c r="F81" s="7"/>
    </row>
    <row r="82" spans="1:11" x14ac:dyDescent="0.2">
      <c r="A82" s="56" t="s">
        <v>744</v>
      </c>
      <c r="B82" s="57"/>
      <c r="C82" s="57"/>
      <c r="D82" s="57"/>
      <c r="E82" s="7"/>
      <c r="F82" s="7"/>
    </row>
    <row r="83" spans="1:11" x14ac:dyDescent="0.2">
      <c r="A83" s="56" t="s">
        <v>745</v>
      </c>
      <c r="B83" s="57"/>
      <c r="C83" s="57"/>
      <c r="D83" s="57"/>
      <c r="E83" s="7"/>
      <c r="F83" s="7"/>
    </row>
    <row r="84" spans="1:11" x14ac:dyDescent="0.2">
      <c r="A84" s="57" t="s">
        <v>902</v>
      </c>
      <c r="B84" s="57" t="s">
        <v>1522</v>
      </c>
      <c r="C84" s="57" t="s">
        <v>749</v>
      </c>
      <c r="D84" s="57">
        <v>4500</v>
      </c>
      <c r="E84" s="7">
        <v>4434.4260000000004</v>
      </c>
      <c r="F84" s="7">
        <v>1.27927823125601</v>
      </c>
    </row>
    <row r="85" spans="1:11" x14ac:dyDescent="0.2">
      <c r="A85" s="57" t="s">
        <v>903</v>
      </c>
      <c r="B85" s="57" t="s">
        <v>1523</v>
      </c>
      <c r="C85" s="57" t="s">
        <v>747</v>
      </c>
      <c r="D85" s="57">
        <v>2500</v>
      </c>
      <c r="E85" s="7">
        <v>2345.0374999999999</v>
      </c>
      <c r="F85" s="7">
        <v>0.67651493682136599</v>
      </c>
    </row>
    <row r="86" spans="1:11" x14ac:dyDescent="0.2">
      <c r="A86" s="56" t="s">
        <v>128</v>
      </c>
      <c r="B86" s="57"/>
      <c r="C86" s="57"/>
      <c r="D86" s="57"/>
      <c r="E86" s="6">
        <f>SUM(E84:E85)</f>
        <v>6779.4634999999998</v>
      </c>
      <c r="F86" s="6">
        <f>SUM(F84:F85)</f>
        <v>1.9557931680773759</v>
      </c>
      <c r="G86" s="58"/>
      <c r="H86" s="59"/>
      <c r="J86" s="1"/>
      <c r="K86" s="1"/>
    </row>
    <row r="87" spans="1:11" x14ac:dyDescent="0.2">
      <c r="A87" s="57"/>
      <c r="B87" s="57"/>
      <c r="C87" s="57"/>
      <c r="D87" s="57"/>
      <c r="E87" s="7"/>
      <c r="F87" s="7"/>
    </row>
    <row r="88" spans="1:11" x14ac:dyDescent="0.2">
      <c r="A88" s="56" t="s">
        <v>760</v>
      </c>
      <c r="B88" s="57"/>
      <c r="C88" s="57"/>
      <c r="D88" s="57"/>
      <c r="E88" s="7"/>
      <c r="F88" s="7"/>
    </row>
    <row r="89" spans="1:11" x14ac:dyDescent="0.2">
      <c r="A89" s="57" t="s">
        <v>774</v>
      </c>
      <c r="B89" s="57" t="s">
        <v>1497</v>
      </c>
      <c r="C89" s="57" t="s">
        <v>749</v>
      </c>
      <c r="D89" s="57">
        <v>1500</v>
      </c>
      <c r="E89" s="7">
        <v>7022.6774999999998</v>
      </c>
      <c r="F89" s="7">
        <v>2.0259574634645801</v>
      </c>
    </row>
    <row r="90" spans="1:11" x14ac:dyDescent="0.2">
      <c r="A90" s="56" t="s">
        <v>128</v>
      </c>
      <c r="B90" s="57"/>
      <c r="C90" s="57"/>
      <c r="D90" s="57"/>
      <c r="E90" s="6">
        <f>SUM(E89:E89)</f>
        <v>7022.6774999999998</v>
      </c>
      <c r="F90" s="6">
        <f>SUM(F89:F89)</f>
        <v>2.0259574634645801</v>
      </c>
      <c r="G90" s="58"/>
      <c r="H90" s="59"/>
      <c r="J90" s="1"/>
      <c r="K90" s="1"/>
    </row>
    <row r="91" spans="1:11" x14ac:dyDescent="0.2">
      <c r="A91" s="57"/>
      <c r="B91" s="57"/>
      <c r="C91" s="57"/>
      <c r="D91" s="57"/>
      <c r="E91" s="7"/>
      <c r="F91" s="7"/>
    </row>
    <row r="92" spans="1:11" x14ac:dyDescent="0.2">
      <c r="A92" s="56" t="s">
        <v>128</v>
      </c>
      <c r="B92" s="57"/>
      <c r="C92" s="57"/>
      <c r="D92" s="57"/>
      <c r="E92" s="6">
        <v>338955.66942519997</v>
      </c>
      <c r="F92" s="6">
        <v>97.784608257408706</v>
      </c>
      <c r="G92" s="13"/>
      <c r="H92" s="13"/>
      <c r="J92" s="1"/>
      <c r="K92" s="1"/>
    </row>
    <row r="93" spans="1:11" x14ac:dyDescent="0.2">
      <c r="A93" s="57"/>
      <c r="B93" s="57"/>
      <c r="C93" s="57"/>
      <c r="D93" s="57"/>
      <c r="E93" s="7"/>
      <c r="F93" s="7"/>
    </row>
    <row r="94" spans="1:11" x14ac:dyDescent="0.2">
      <c r="A94" s="56" t="s">
        <v>133</v>
      </c>
      <c r="B94" s="57"/>
      <c r="C94" s="57"/>
      <c r="D94" s="57"/>
      <c r="E94" s="6">
        <v>7679.3224243000004</v>
      </c>
      <c r="F94" s="6">
        <v>2.2200000000000002</v>
      </c>
      <c r="J94" s="1"/>
      <c r="K94" s="1"/>
    </row>
    <row r="95" spans="1:11" x14ac:dyDescent="0.2">
      <c r="A95" s="57"/>
      <c r="B95" s="57"/>
      <c r="C95" s="57"/>
      <c r="D95" s="57"/>
      <c r="E95" s="7"/>
      <c r="F95" s="7"/>
    </row>
    <row r="96" spans="1:11" x14ac:dyDescent="0.2">
      <c r="A96" s="61" t="s">
        <v>134</v>
      </c>
      <c r="B96" s="55"/>
      <c r="C96" s="55"/>
      <c r="D96" s="55"/>
      <c r="E96" s="8">
        <v>346634.9924243</v>
      </c>
      <c r="F96" s="8">
        <f xml:space="preserve"> ROUND(SUM(F92:F95),2)</f>
        <v>100</v>
      </c>
      <c r="G96" s="62"/>
      <c r="H96" s="63"/>
      <c r="J96" s="1"/>
      <c r="K96" s="1"/>
    </row>
    <row r="97" spans="1:4" x14ac:dyDescent="0.2">
      <c r="A97" s="4" t="s">
        <v>785</v>
      </c>
    </row>
    <row r="99" spans="1:4" x14ac:dyDescent="0.2">
      <c r="A99" s="4" t="s">
        <v>135</v>
      </c>
    </row>
    <row r="100" spans="1:4" x14ac:dyDescent="0.2">
      <c r="A100" s="4" t="s">
        <v>136</v>
      </c>
    </row>
    <row r="101" spans="1:4" x14ac:dyDescent="0.2">
      <c r="A101" s="4" t="s">
        <v>137</v>
      </c>
    </row>
    <row r="102" spans="1:4" x14ac:dyDescent="0.2">
      <c r="A102" s="2" t="s">
        <v>594</v>
      </c>
      <c r="D102" s="10">
        <v>19.973600000000001</v>
      </c>
    </row>
    <row r="103" spans="1:4" x14ac:dyDescent="0.2">
      <c r="A103" s="2" t="s">
        <v>597</v>
      </c>
      <c r="D103" s="10">
        <v>11.5479</v>
      </c>
    </row>
    <row r="104" spans="1:4" x14ac:dyDescent="0.2">
      <c r="A104" s="2" t="s">
        <v>596</v>
      </c>
      <c r="D104" s="10">
        <v>20.737200000000001</v>
      </c>
    </row>
    <row r="105" spans="1:4" x14ac:dyDescent="0.2">
      <c r="A105" s="2" t="s">
        <v>595</v>
      </c>
      <c r="D105" s="10">
        <v>11.0906</v>
      </c>
    </row>
    <row r="107" spans="1:4" x14ac:dyDescent="0.2">
      <c r="A107" s="4" t="s">
        <v>138</v>
      </c>
    </row>
    <row r="108" spans="1:4" x14ac:dyDescent="0.2">
      <c r="A108" s="2" t="s">
        <v>594</v>
      </c>
      <c r="D108" s="10">
        <v>20.664200000000001</v>
      </c>
    </row>
    <row r="109" spans="1:4" x14ac:dyDescent="0.2">
      <c r="A109" s="2" t="s">
        <v>597</v>
      </c>
      <c r="D109" s="10">
        <v>11.5465</v>
      </c>
    </row>
    <row r="110" spans="1:4" x14ac:dyDescent="0.2">
      <c r="A110" s="2" t="s">
        <v>596</v>
      </c>
      <c r="D110" s="10">
        <v>21.533899999999999</v>
      </c>
    </row>
    <row r="111" spans="1:4" x14ac:dyDescent="0.2">
      <c r="A111" s="2" t="s">
        <v>595</v>
      </c>
      <c r="D111" s="10">
        <v>11.0281</v>
      </c>
    </row>
    <row r="113" spans="1:4" x14ac:dyDescent="0.2">
      <c r="A113" s="4" t="s">
        <v>139</v>
      </c>
      <c r="D113" s="64"/>
    </row>
    <row r="114" spans="1:4" x14ac:dyDescent="0.2">
      <c r="A114" s="28" t="s">
        <v>602</v>
      </c>
      <c r="B114" s="29"/>
      <c r="C114" s="69" t="s">
        <v>603</v>
      </c>
      <c r="D114" s="70"/>
    </row>
    <row r="115" spans="1:4" x14ac:dyDescent="0.2">
      <c r="A115" s="71"/>
      <c r="B115" s="72"/>
      <c r="C115" s="30" t="s">
        <v>604</v>
      </c>
      <c r="D115" s="30" t="s">
        <v>605</v>
      </c>
    </row>
    <row r="116" spans="1:4" x14ac:dyDescent="0.2">
      <c r="A116" s="26" t="s">
        <v>595</v>
      </c>
      <c r="B116" s="31"/>
      <c r="C116" s="27">
        <v>0.31779660879999999</v>
      </c>
      <c r="D116" s="27">
        <v>0.29443254720000001</v>
      </c>
    </row>
    <row r="117" spans="1:4" x14ac:dyDescent="0.2">
      <c r="A117" s="26" t="s">
        <v>597</v>
      </c>
      <c r="B117" s="31"/>
      <c r="C117" s="27">
        <v>0.31779660879999999</v>
      </c>
      <c r="D117" s="27">
        <v>0.29443254720000001</v>
      </c>
    </row>
    <row r="119" spans="1:4" x14ac:dyDescent="0.2">
      <c r="A119" s="4" t="s">
        <v>800</v>
      </c>
      <c r="D119" s="13">
        <v>2.2817688181408666</v>
      </c>
    </row>
  </sheetData>
  <mergeCells count="3">
    <mergeCell ref="B1:E1"/>
    <mergeCell ref="C114:D114"/>
    <mergeCell ref="A115:B11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60"/>
  <sheetViews>
    <sheetView showGridLines="0" workbookViewId="0"/>
  </sheetViews>
  <sheetFormatPr defaultRowHeight="11.25" x14ac:dyDescent="0.2"/>
  <cols>
    <col min="1" max="1" width="38" style="2" customWidth="1"/>
    <col min="2" max="2" width="44.7109375" style="2" customWidth="1"/>
    <col min="3" max="3" width="12.140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904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838</v>
      </c>
      <c r="B8" s="57" t="s">
        <v>1254</v>
      </c>
      <c r="C8" s="57" t="s">
        <v>661</v>
      </c>
      <c r="D8" s="57">
        <v>2060</v>
      </c>
      <c r="E8" s="7">
        <v>20537.8292</v>
      </c>
      <c r="F8" s="7">
        <v>2.9875915547545802</v>
      </c>
    </row>
    <row r="9" spans="1:6" x14ac:dyDescent="0.2">
      <c r="A9" s="57" t="s">
        <v>905</v>
      </c>
      <c r="B9" s="57" t="s">
        <v>1299</v>
      </c>
      <c r="C9" s="57" t="s">
        <v>906</v>
      </c>
      <c r="D9" s="57">
        <v>16200</v>
      </c>
      <c r="E9" s="7">
        <v>16015.5792</v>
      </c>
      <c r="F9" s="7">
        <v>2.3297500771124899</v>
      </c>
    </row>
    <row r="10" spans="1:6" x14ac:dyDescent="0.2">
      <c r="A10" s="57" t="s">
        <v>839</v>
      </c>
      <c r="B10" s="57" t="s">
        <v>1255</v>
      </c>
      <c r="C10" s="57" t="s">
        <v>641</v>
      </c>
      <c r="D10" s="57">
        <v>1300</v>
      </c>
      <c r="E10" s="7">
        <v>12945.179</v>
      </c>
      <c r="F10" s="7">
        <v>1.8831059056224999</v>
      </c>
    </row>
    <row r="11" spans="1:6" x14ac:dyDescent="0.2">
      <c r="A11" s="57" t="s">
        <v>832</v>
      </c>
      <c r="B11" s="57" t="s">
        <v>1251</v>
      </c>
      <c r="C11" s="57" t="s">
        <v>661</v>
      </c>
      <c r="D11" s="57">
        <v>1255</v>
      </c>
      <c r="E11" s="7">
        <v>12451.633099999999</v>
      </c>
      <c r="F11" s="7">
        <v>1.8113109000080001</v>
      </c>
    </row>
    <row r="12" spans="1:6" x14ac:dyDescent="0.2">
      <c r="A12" s="57" t="s">
        <v>907</v>
      </c>
      <c r="B12" s="57" t="s">
        <v>1300</v>
      </c>
      <c r="C12" s="57" t="s">
        <v>676</v>
      </c>
      <c r="D12" s="57">
        <v>1250</v>
      </c>
      <c r="E12" s="7">
        <v>12096.275862500001</v>
      </c>
      <c r="F12" s="7">
        <v>1.75961788652847</v>
      </c>
    </row>
    <row r="13" spans="1:6" x14ac:dyDescent="0.2">
      <c r="A13" s="57" t="s">
        <v>908</v>
      </c>
      <c r="B13" s="57" t="s">
        <v>1301</v>
      </c>
      <c r="C13" s="57" t="s">
        <v>655</v>
      </c>
      <c r="D13" s="57">
        <v>1000</v>
      </c>
      <c r="E13" s="7">
        <v>10466.09</v>
      </c>
      <c r="F13" s="7">
        <v>1.5224784367814901</v>
      </c>
    </row>
    <row r="14" spans="1:6" x14ac:dyDescent="0.2">
      <c r="A14" s="57" t="s">
        <v>845</v>
      </c>
      <c r="B14" s="57" t="s">
        <v>1259</v>
      </c>
      <c r="C14" s="57" t="s">
        <v>713</v>
      </c>
      <c r="D14" s="57">
        <v>19</v>
      </c>
      <c r="E14" s="7">
        <v>10013.1235</v>
      </c>
      <c r="F14" s="7">
        <v>1.4565864246896501</v>
      </c>
    </row>
    <row r="15" spans="1:6" x14ac:dyDescent="0.2">
      <c r="A15" s="57" t="s">
        <v>909</v>
      </c>
      <c r="B15" s="57" t="s">
        <v>1302</v>
      </c>
      <c r="C15" s="57" t="s">
        <v>864</v>
      </c>
      <c r="D15" s="57">
        <v>10000</v>
      </c>
      <c r="E15" s="7">
        <v>9864.5499999999993</v>
      </c>
      <c r="F15" s="7">
        <v>1.4349737737352599</v>
      </c>
    </row>
    <row r="16" spans="1:6" x14ac:dyDescent="0.2">
      <c r="A16" s="57" t="s">
        <v>712</v>
      </c>
      <c r="B16" s="57" t="s">
        <v>1231</v>
      </c>
      <c r="C16" s="57" t="s">
        <v>713</v>
      </c>
      <c r="D16" s="57">
        <v>18</v>
      </c>
      <c r="E16" s="7">
        <v>9098.4869999999992</v>
      </c>
      <c r="F16" s="7">
        <v>1.32353632204928</v>
      </c>
    </row>
    <row r="17" spans="1:6" x14ac:dyDescent="0.2">
      <c r="A17" s="57" t="s">
        <v>858</v>
      </c>
      <c r="B17" s="57" t="s">
        <v>1268</v>
      </c>
      <c r="C17" s="57" t="s">
        <v>647</v>
      </c>
      <c r="D17" s="57">
        <v>850</v>
      </c>
      <c r="E17" s="7">
        <v>8135.6390000000001</v>
      </c>
      <c r="F17" s="7">
        <v>1.1834730015639601</v>
      </c>
    </row>
    <row r="18" spans="1:6" x14ac:dyDescent="0.2">
      <c r="A18" s="57" t="s">
        <v>910</v>
      </c>
      <c r="B18" s="57" t="s">
        <v>1544</v>
      </c>
      <c r="C18" s="57" t="s">
        <v>835</v>
      </c>
      <c r="D18" s="57">
        <v>70</v>
      </c>
      <c r="E18" s="7">
        <v>7653.9539999999997</v>
      </c>
      <c r="F18" s="7">
        <v>1.11340337424171</v>
      </c>
    </row>
    <row r="19" spans="1:6" x14ac:dyDescent="0.2">
      <c r="A19" s="57" t="s">
        <v>844</v>
      </c>
      <c r="B19" s="57" t="s">
        <v>1258</v>
      </c>
      <c r="C19" s="57" t="s">
        <v>837</v>
      </c>
      <c r="D19" s="57">
        <v>680</v>
      </c>
      <c r="E19" s="7">
        <v>7288.9268000000002</v>
      </c>
      <c r="F19" s="7">
        <v>1.0603036931918901</v>
      </c>
    </row>
    <row r="20" spans="1:6" x14ac:dyDescent="0.2">
      <c r="A20" s="57" t="s">
        <v>911</v>
      </c>
      <c r="B20" s="57" t="s">
        <v>1303</v>
      </c>
      <c r="C20" s="57" t="s">
        <v>647</v>
      </c>
      <c r="D20" s="57">
        <v>650</v>
      </c>
      <c r="E20" s="7">
        <v>6663.6244999999999</v>
      </c>
      <c r="F20" s="7">
        <v>0.96934238211776003</v>
      </c>
    </row>
    <row r="21" spans="1:6" x14ac:dyDescent="0.2">
      <c r="A21" s="57" t="s">
        <v>830</v>
      </c>
      <c r="B21" s="57" t="s">
        <v>1250</v>
      </c>
      <c r="C21" s="57" t="s">
        <v>831</v>
      </c>
      <c r="D21" s="57">
        <v>650</v>
      </c>
      <c r="E21" s="7">
        <v>6425.5424999999996</v>
      </c>
      <c r="F21" s="7">
        <v>0.93470913214706297</v>
      </c>
    </row>
    <row r="22" spans="1:6" x14ac:dyDescent="0.2">
      <c r="A22" s="57" t="s">
        <v>912</v>
      </c>
      <c r="B22" s="57" t="s">
        <v>1304</v>
      </c>
      <c r="C22" s="57" t="s">
        <v>860</v>
      </c>
      <c r="D22" s="57">
        <v>600</v>
      </c>
      <c r="E22" s="7">
        <v>5998.4710776000002</v>
      </c>
      <c r="F22" s="7">
        <v>0.87258401841599398</v>
      </c>
    </row>
    <row r="23" spans="1:6" x14ac:dyDescent="0.2">
      <c r="A23" s="57" t="s">
        <v>913</v>
      </c>
      <c r="B23" s="57" t="s">
        <v>1305</v>
      </c>
      <c r="C23" s="57" t="s">
        <v>713</v>
      </c>
      <c r="D23" s="57">
        <v>5500</v>
      </c>
      <c r="E23" s="7">
        <v>5574.8604999999998</v>
      </c>
      <c r="F23" s="7">
        <v>0.81096234594914596</v>
      </c>
    </row>
    <row r="24" spans="1:6" x14ac:dyDescent="0.2">
      <c r="A24" s="57" t="s">
        <v>854</v>
      </c>
      <c r="B24" s="57" t="s">
        <v>1266</v>
      </c>
      <c r="C24" s="57" t="s">
        <v>855</v>
      </c>
      <c r="D24" s="57">
        <v>550</v>
      </c>
      <c r="E24" s="7">
        <v>5537.6475</v>
      </c>
      <c r="F24" s="7">
        <v>0.80554905501930096</v>
      </c>
    </row>
    <row r="25" spans="1:6" x14ac:dyDescent="0.2">
      <c r="A25" s="57" t="s">
        <v>914</v>
      </c>
      <c r="B25" s="57" t="s">
        <v>1306</v>
      </c>
      <c r="C25" s="57" t="s">
        <v>659</v>
      </c>
      <c r="D25" s="57">
        <v>55</v>
      </c>
      <c r="E25" s="7">
        <v>5432.8010000000004</v>
      </c>
      <c r="F25" s="7">
        <v>0.79029727183933496</v>
      </c>
    </row>
    <row r="26" spans="1:6" x14ac:dyDescent="0.2">
      <c r="A26" s="57" t="s">
        <v>915</v>
      </c>
      <c r="B26" s="57" t="s">
        <v>1307</v>
      </c>
      <c r="C26" s="57" t="s">
        <v>670</v>
      </c>
      <c r="D26" s="57">
        <v>520</v>
      </c>
      <c r="E26" s="7">
        <v>5415.4152000000004</v>
      </c>
      <c r="F26" s="7">
        <v>0.78776819884204596</v>
      </c>
    </row>
    <row r="27" spans="1:6" x14ac:dyDescent="0.2">
      <c r="A27" s="57" t="s">
        <v>916</v>
      </c>
      <c r="B27" s="57" t="s">
        <v>1308</v>
      </c>
      <c r="C27" s="57" t="s">
        <v>647</v>
      </c>
      <c r="D27" s="57">
        <v>550</v>
      </c>
      <c r="E27" s="7">
        <v>5313.6544999999996</v>
      </c>
      <c r="F27" s="7">
        <v>0.77296530000763897</v>
      </c>
    </row>
    <row r="28" spans="1:6" x14ac:dyDescent="0.2">
      <c r="A28" s="57" t="s">
        <v>917</v>
      </c>
      <c r="B28" s="57" t="s">
        <v>1309</v>
      </c>
      <c r="C28" s="57" t="s">
        <v>659</v>
      </c>
      <c r="D28" s="57">
        <v>500</v>
      </c>
      <c r="E28" s="7">
        <v>5295.86</v>
      </c>
      <c r="F28" s="7">
        <v>0.77037677434587704</v>
      </c>
    </row>
    <row r="29" spans="1:6" x14ac:dyDescent="0.2">
      <c r="A29" s="57" t="s">
        <v>918</v>
      </c>
      <c r="B29" s="57" t="s">
        <v>1310</v>
      </c>
      <c r="C29" s="57" t="s">
        <v>676</v>
      </c>
      <c r="D29" s="57">
        <v>500</v>
      </c>
      <c r="E29" s="7">
        <v>5263.1350000000002</v>
      </c>
      <c r="F29" s="7">
        <v>0.76561634262365097</v>
      </c>
    </row>
    <row r="30" spans="1:6" x14ac:dyDescent="0.2">
      <c r="A30" s="57" t="s">
        <v>843</v>
      </c>
      <c r="B30" s="57" t="s">
        <v>1257</v>
      </c>
      <c r="C30" s="57" t="s">
        <v>659</v>
      </c>
      <c r="D30" s="57">
        <v>500</v>
      </c>
      <c r="E30" s="7">
        <v>5027.83</v>
      </c>
      <c r="F30" s="7">
        <v>0.73138705656105596</v>
      </c>
    </row>
    <row r="31" spans="1:6" x14ac:dyDescent="0.2">
      <c r="A31" s="57" t="s">
        <v>919</v>
      </c>
      <c r="B31" s="57" t="s">
        <v>1311</v>
      </c>
      <c r="C31" s="57" t="s">
        <v>645</v>
      </c>
      <c r="D31" s="57">
        <v>450</v>
      </c>
      <c r="E31" s="7">
        <v>4695.4485000000004</v>
      </c>
      <c r="F31" s="7">
        <v>0.68303627164184699</v>
      </c>
    </row>
    <row r="32" spans="1:6" x14ac:dyDescent="0.2">
      <c r="A32" s="57" t="s">
        <v>920</v>
      </c>
      <c r="B32" s="57" t="s">
        <v>1312</v>
      </c>
      <c r="C32" s="57" t="s">
        <v>713</v>
      </c>
      <c r="D32" s="57">
        <v>9</v>
      </c>
      <c r="E32" s="7">
        <v>4653.7335000000003</v>
      </c>
      <c r="F32" s="7">
        <v>0.67696808495605099</v>
      </c>
    </row>
    <row r="33" spans="1:6" x14ac:dyDescent="0.2">
      <c r="A33" s="57" t="s">
        <v>841</v>
      </c>
      <c r="B33" s="57" t="s">
        <v>1537</v>
      </c>
      <c r="C33" s="57" t="s">
        <v>842</v>
      </c>
      <c r="D33" s="57">
        <v>450</v>
      </c>
      <c r="E33" s="7">
        <v>4501.7460000000001</v>
      </c>
      <c r="F33" s="7">
        <v>0.65485880714453504</v>
      </c>
    </row>
    <row r="34" spans="1:6" x14ac:dyDescent="0.2">
      <c r="A34" s="57" t="s">
        <v>921</v>
      </c>
      <c r="B34" s="57" t="s">
        <v>1313</v>
      </c>
      <c r="C34" s="57" t="s">
        <v>831</v>
      </c>
      <c r="D34" s="57">
        <v>440</v>
      </c>
      <c r="E34" s="7">
        <v>4476.5731999999998</v>
      </c>
      <c r="F34" s="7">
        <v>0.65119697687235001</v>
      </c>
    </row>
    <row r="35" spans="1:6" x14ac:dyDescent="0.2">
      <c r="A35" s="57" t="s">
        <v>922</v>
      </c>
      <c r="B35" s="57" t="s">
        <v>1314</v>
      </c>
      <c r="C35" s="57" t="s">
        <v>713</v>
      </c>
      <c r="D35" s="57">
        <v>8</v>
      </c>
      <c r="E35" s="7">
        <v>4043.7719999999999</v>
      </c>
      <c r="F35" s="7">
        <v>0.58823836535523599</v>
      </c>
    </row>
    <row r="36" spans="1:6" x14ac:dyDescent="0.2">
      <c r="A36" s="57" t="s">
        <v>923</v>
      </c>
      <c r="B36" s="57" t="s">
        <v>1535</v>
      </c>
      <c r="C36" s="57" t="s">
        <v>842</v>
      </c>
      <c r="D36" s="57">
        <v>400</v>
      </c>
      <c r="E36" s="7">
        <v>3986.9920000000002</v>
      </c>
      <c r="F36" s="7">
        <v>0.57997870719822997</v>
      </c>
    </row>
    <row r="37" spans="1:6" x14ac:dyDescent="0.2">
      <c r="A37" s="57" t="s">
        <v>680</v>
      </c>
      <c r="B37" s="57" t="s">
        <v>1203</v>
      </c>
      <c r="C37" s="57" t="s">
        <v>650</v>
      </c>
      <c r="D37" s="57">
        <v>390</v>
      </c>
      <c r="E37" s="7">
        <v>3976.7208000000001</v>
      </c>
      <c r="F37" s="7">
        <v>0.57848457896888505</v>
      </c>
    </row>
    <row r="38" spans="1:6" x14ac:dyDescent="0.2">
      <c r="A38" s="57" t="s">
        <v>924</v>
      </c>
      <c r="B38" s="57" t="s">
        <v>1315</v>
      </c>
      <c r="C38" s="57" t="s">
        <v>655</v>
      </c>
      <c r="D38" s="57">
        <v>400</v>
      </c>
      <c r="E38" s="7">
        <v>3941.192</v>
      </c>
      <c r="F38" s="7">
        <v>0.57331628480318197</v>
      </c>
    </row>
    <row r="39" spans="1:6" x14ac:dyDescent="0.2">
      <c r="A39" s="57" t="s">
        <v>925</v>
      </c>
      <c r="B39" s="57" t="s">
        <v>1316</v>
      </c>
      <c r="C39" s="57" t="s">
        <v>650</v>
      </c>
      <c r="D39" s="57">
        <v>360</v>
      </c>
      <c r="E39" s="7">
        <v>3705.2172</v>
      </c>
      <c r="F39" s="7">
        <v>0.53898956444975199</v>
      </c>
    </row>
    <row r="40" spans="1:6" x14ac:dyDescent="0.2">
      <c r="A40" s="57" t="s">
        <v>859</v>
      </c>
      <c r="B40" s="57" t="s">
        <v>1269</v>
      </c>
      <c r="C40" s="57" t="s">
        <v>860</v>
      </c>
      <c r="D40" s="57">
        <v>355</v>
      </c>
      <c r="E40" s="7">
        <v>3630.4748275000002</v>
      </c>
      <c r="F40" s="7">
        <v>0.52811696059815705</v>
      </c>
    </row>
    <row r="41" spans="1:6" x14ac:dyDescent="0.2">
      <c r="A41" s="57" t="s">
        <v>926</v>
      </c>
      <c r="B41" s="57" t="s">
        <v>1317</v>
      </c>
      <c r="C41" s="57" t="s">
        <v>855</v>
      </c>
      <c r="D41" s="57">
        <v>350</v>
      </c>
      <c r="E41" s="7">
        <v>3525.2979999999998</v>
      </c>
      <c r="F41" s="7">
        <v>0.51281712542400504</v>
      </c>
    </row>
    <row r="42" spans="1:6" x14ac:dyDescent="0.2">
      <c r="A42" s="57" t="s">
        <v>853</v>
      </c>
      <c r="B42" s="57" t="s">
        <v>1265</v>
      </c>
      <c r="C42" s="57" t="s">
        <v>655</v>
      </c>
      <c r="D42" s="57">
        <v>300</v>
      </c>
      <c r="E42" s="7">
        <v>3148.4279999999999</v>
      </c>
      <c r="F42" s="7">
        <v>0.45799469904798101</v>
      </c>
    </row>
    <row r="43" spans="1:6" x14ac:dyDescent="0.2">
      <c r="A43" s="57" t="s">
        <v>851</v>
      </c>
      <c r="B43" s="57" t="s">
        <v>1264</v>
      </c>
      <c r="C43" s="57" t="s">
        <v>852</v>
      </c>
      <c r="D43" s="57">
        <v>300</v>
      </c>
      <c r="E43" s="7">
        <v>3007.6379999999999</v>
      </c>
      <c r="F43" s="7">
        <v>0.43751429623141203</v>
      </c>
    </row>
    <row r="44" spans="1:6" x14ac:dyDescent="0.2">
      <c r="A44" s="57" t="s">
        <v>686</v>
      </c>
      <c r="B44" s="57" t="s">
        <v>1208</v>
      </c>
      <c r="C44" s="57" t="s">
        <v>641</v>
      </c>
      <c r="D44" s="57">
        <v>300</v>
      </c>
      <c r="E44" s="7">
        <v>3002.3130000000001</v>
      </c>
      <c r="F44" s="7">
        <v>0.43673968052718398</v>
      </c>
    </row>
    <row r="45" spans="1:6" x14ac:dyDescent="0.2">
      <c r="A45" s="57" t="s">
        <v>848</v>
      </c>
      <c r="B45" s="57" t="s">
        <v>1262</v>
      </c>
      <c r="C45" s="57" t="s">
        <v>831</v>
      </c>
      <c r="D45" s="57">
        <v>250</v>
      </c>
      <c r="E45" s="7">
        <v>2552.66</v>
      </c>
      <c r="F45" s="7">
        <v>0.37132967578481102</v>
      </c>
    </row>
    <row r="46" spans="1:6" x14ac:dyDescent="0.2">
      <c r="A46" s="57" t="s">
        <v>927</v>
      </c>
      <c r="B46" s="57" t="s">
        <v>1318</v>
      </c>
      <c r="C46" s="57" t="s">
        <v>647</v>
      </c>
      <c r="D46" s="57">
        <v>250</v>
      </c>
      <c r="E46" s="7">
        <v>2521.02</v>
      </c>
      <c r="F46" s="7">
        <v>0.36672707655818798</v>
      </c>
    </row>
    <row r="47" spans="1:6" x14ac:dyDescent="0.2">
      <c r="A47" s="57" t="s">
        <v>847</v>
      </c>
      <c r="B47" s="57" t="s">
        <v>1261</v>
      </c>
      <c r="C47" s="57" t="s">
        <v>837</v>
      </c>
      <c r="D47" s="57">
        <v>200</v>
      </c>
      <c r="E47" s="7">
        <v>2077.8820000000001</v>
      </c>
      <c r="F47" s="7">
        <v>0.30226479412812302</v>
      </c>
    </row>
    <row r="48" spans="1:6" x14ac:dyDescent="0.2">
      <c r="A48" s="57" t="s">
        <v>928</v>
      </c>
      <c r="B48" s="57" t="s">
        <v>1319</v>
      </c>
      <c r="C48" s="57" t="s">
        <v>659</v>
      </c>
      <c r="D48" s="57">
        <v>20</v>
      </c>
      <c r="E48" s="7">
        <v>2036.57</v>
      </c>
      <c r="F48" s="7">
        <v>0.296255230940694</v>
      </c>
    </row>
    <row r="49" spans="1:6" x14ac:dyDescent="0.2">
      <c r="A49" s="57" t="s">
        <v>929</v>
      </c>
      <c r="B49" s="57" t="s">
        <v>1320</v>
      </c>
      <c r="C49" s="57" t="s">
        <v>713</v>
      </c>
      <c r="D49" s="57">
        <v>2000</v>
      </c>
      <c r="E49" s="7">
        <v>2019.8820000000001</v>
      </c>
      <c r="F49" s="7">
        <v>0.29382766533089999</v>
      </c>
    </row>
    <row r="50" spans="1:6" x14ac:dyDescent="0.2">
      <c r="A50" s="57" t="s">
        <v>930</v>
      </c>
      <c r="B50" s="57" t="s">
        <v>1321</v>
      </c>
      <c r="C50" s="57" t="s">
        <v>713</v>
      </c>
      <c r="D50" s="57">
        <v>2000</v>
      </c>
      <c r="E50" s="7">
        <v>2019.8040000000001</v>
      </c>
      <c r="F50" s="7">
        <v>0.29381631884734499</v>
      </c>
    </row>
    <row r="51" spans="1:6" x14ac:dyDescent="0.2">
      <c r="A51" s="57" t="s">
        <v>931</v>
      </c>
      <c r="B51" s="57" t="s">
        <v>1322</v>
      </c>
      <c r="C51" s="57" t="s">
        <v>659</v>
      </c>
      <c r="D51" s="57">
        <v>178</v>
      </c>
      <c r="E51" s="7">
        <v>1784.6208799999999</v>
      </c>
      <c r="F51" s="7">
        <v>0.25960476239264302</v>
      </c>
    </row>
    <row r="52" spans="1:6" x14ac:dyDescent="0.2">
      <c r="A52" s="57" t="s">
        <v>932</v>
      </c>
      <c r="B52" s="57" t="s">
        <v>1323</v>
      </c>
      <c r="C52" s="57" t="s">
        <v>655</v>
      </c>
      <c r="D52" s="57">
        <v>160</v>
      </c>
      <c r="E52" s="7">
        <v>1659.04</v>
      </c>
      <c r="F52" s="7">
        <v>0.24133679585766701</v>
      </c>
    </row>
    <row r="53" spans="1:6" x14ac:dyDescent="0.2">
      <c r="A53" s="57" t="s">
        <v>933</v>
      </c>
      <c r="B53" s="57" t="s">
        <v>1324</v>
      </c>
      <c r="C53" s="57" t="s">
        <v>647</v>
      </c>
      <c r="D53" s="57">
        <v>150</v>
      </c>
      <c r="E53" s="7">
        <v>1558.3920000000001</v>
      </c>
      <c r="F53" s="7">
        <v>0.226695758975203</v>
      </c>
    </row>
    <row r="54" spans="1:6" x14ac:dyDescent="0.2">
      <c r="A54" s="57" t="s">
        <v>934</v>
      </c>
      <c r="B54" s="57" t="s">
        <v>1325</v>
      </c>
      <c r="C54" s="57" t="s">
        <v>659</v>
      </c>
      <c r="D54" s="57">
        <v>150</v>
      </c>
      <c r="E54" s="7">
        <v>1543.491</v>
      </c>
      <c r="F54" s="7">
        <v>0.22452814421300701</v>
      </c>
    </row>
    <row r="55" spans="1:6" x14ac:dyDescent="0.2">
      <c r="A55" s="57" t="s">
        <v>935</v>
      </c>
      <c r="B55" s="57" t="s">
        <v>1326</v>
      </c>
      <c r="C55" s="57" t="s">
        <v>641</v>
      </c>
      <c r="D55" s="57">
        <v>150</v>
      </c>
      <c r="E55" s="7">
        <v>1512.1095</v>
      </c>
      <c r="F55" s="7">
        <v>0.21996314839662601</v>
      </c>
    </row>
    <row r="56" spans="1:6" x14ac:dyDescent="0.2">
      <c r="A56" s="57" t="s">
        <v>936</v>
      </c>
      <c r="B56" s="57" t="s">
        <v>1327</v>
      </c>
      <c r="C56" s="57" t="s">
        <v>647</v>
      </c>
      <c r="D56" s="57">
        <v>140</v>
      </c>
      <c r="E56" s="7">
        <v>1420.2420400000001</v>
      </c>
      <c r="F56" s="7">
        <v>0.206599396805355</v>
      </c>
    </row>
    <row r="57" spans="1:6" x14ac:dyDescent="0.2">
      <c r="A57" s="57" t="s">
        <v>937</v>
      </c>
      <c r="B57" s="57" t="s">
        <v>1328</v>
      </c>
      <c r="C57" s="57" t="s">
        <v>647</v>
      </c>
      <c r="D57" s="57">
        <v>110</v>
      </c>
      <c r="E57" s="7">
        <v>1150.0313000000001</v>
      </c>
      <c r="F57" s="7">
        <v>0.16729245170582199</v>
      </c>
    </row>
    <row r="58" spans="1:6" x14ac:dyDescent="0.2">
      <c r="A58" s="57" t="s">
        <v>938</v>
      </c>
      <c r="B58" s="57" t="s">
        <v>1329</v>
      </c>
      <c r="C58" s="57" t="s">
        <v>939</v>
      </c>
      <c r="D58" s="57">
        <v>1000</v>
      </c>
      <c r="E58" s="7">
        <v>1011.968</v>
      </c>
      <c r="F58" s="7">
        <v>0.14720869577013901</v>
      </c>
    </row>
    <row r="59" spans="1:6" x14ac:dyDescent="0.2">
      <c r="A59" s="57" t="s">
        <v>666</v>
      </c>
      <c r="B59" s="57" t="s">
        <v>1195</v>
      </c>
      <c r="C59" s="57" t="s">
        <v>667</v>
      </c>
      <c r="D59" s="57">
        <v>100</v>
      </c>
      <c r="E59" s="7">
        <v>988.89599999999996</v>
      </c>
      <c r="F59" s="7">
        <v>0.143852464121699</v>
      </c>
    </row>
    <row r="60" spans="1:6" x14ac:dyDescent="0.2">
      <c r="A60" s="57" t="s">
        <v>862</v>
      </c>
      <c r="B60" s="57" t="s">
        <v>1271</v>
      </c>
      <c r="C60" s="57" t="s">
        <v>667</v>
      </c>
      <c r="D60" s="57">
        <v>100</v>
      </c>
      <c r="E60" s="7">
        <v>978.84</v>
      </c>
      <c r="F60" s="7">
        <v>0.142389640549546</v>
      </c>
    </row>
    <row r="61" spans="1:6" x14ac:dyDescent="0.2">
      <c r="A61" s="57" t="s">
        <v>940</v>
      </c>
      <c r="B61" s="57" t="s">
        <v>1330</v>
      </c>
      <c r="C61" s="57" t="s">
        <v>670</v>
      </c>
      <c r="D61" s="57">
        <v>90</v>
      </c>
      <c r="E61" s="7">
        <v>940.29570000000001</v>
      </c>
      <c r="F61" s="7">
        <v>0.13678268842025601</v>
      </c>
    </row>
    <row r="62" spans="1:6" x14ac:dyDescent="0.2">
      <c r="A62" s="57" t="s">
        <v>941</v>
      </c>
      <c r="B62" s="57" t="s">
        <v>1331</v>
      </c>
      <c r="C62" s="57" t="s">
        <v>647</v>
      </c>
      <c r="D62" s="57">
        <v>60</v>
      </c>
      <c r="E62" s="7">
        <v>608.67516000000001</v>
      </c>
      <c r="F62" s="7">
        <v>8.8542598630866595E-2</v>
      </c>
    </row>
    <row r="63" spans="1:6" x14ac:dyDescent="0.2">
      <c r="A63" s="57" t="s">
        <v>942</v>
      </c>
      <c r="B63" s="57" t="s">
        <v>1332</v>
      </c>
      <c r="C63" s="57" t="s">
        <v>659</v>
      </c>
      <c r="D63" s="57">
        <v>54</v>
      </c>
      <c r="E63" s="7">
        <v>538.25148000000002</v>
      </c>
      <c r="F63" s="7">
        <v>7.8298225207859506E-2</v>
      </c>
    </row>
    <row r="64" spans="1:6" x14ac:dyDescent="0.2">
      <c r="A64" s="57" t="s">
        <v>865</v>
      </c>
      <c r="B64" s="57" t="s">
        <v>1273</v>
      </c>
      <c r="C64" s="57" t="s">
        <v>641</v>
      </c>
      <c r="D64" s="57">
        <v>50</v>
      </c>
      <c r="E64" s="7">
        <v>500.84899999999999</v>
      </c>
      <c r="F64" s="7">
        <v>7.2857371051039593E-2</v>
      </c>
    </row>
    <row r="65" spans="1:6" x14ac:dyDescent="0.2">
      <c r="A65" s="57" t="s">
        <v>662</v>
      </c>
      <c r="B65" s="57" t="s">
        <v>1192</v>
      </c>
      <c r="C65" s="57" t="s">
        <v>663</v>
      </c>
      <c r="D65" s="57">
        <v>40</v>
      </c>
      <c r="E65" s="7">
        <v>403.97919999999999</v>
      </c>
      <c r="F65" s="7">
        <v>5.87659403758461E-2</v>
      </c>
    </row>
    <row r="66" spans="1:6" x14ac:dyDescent="0.2">
      <c r="A66" s="57" t="s">
        <v>943</v>
      </c>
      <c r="B66" s="57" t="s">
        <v>1333</v>
      </c>
      <c r="C66" s="57" t="s">
        <v>944</v>
      </c>
      <c r="D66" s="57">
        <v>40</v>
      </c>
      <c r="E66" s="7">
        <v>395.40359999999998</v>
      </c>
      <c r="F66" s="7">
        <v>5.7518467242855302E-2</v>
      </c>
    </row>
    <row r="67" spans="1:6" x14ac:dyDescent="0.2">
      <c r="A67" s="57" t="s">
        <v>866</v>
      </c>
      <c r="B67" s="57" t="s">
        <v>1274</v>
      </c>
      <c r="C67" s="57" t="s">
        <v>659</v>
      </c>
      <c r="D67" s="57">
        <v>26</v>
      </c>
      <c r="E67" s="7">
        <v>256.44008000000002</v>
      </c>
      <c r="F67" s="7">
        <v>3.7303758340174901E-2</v>
      </c>
    </row>
    <row r="68" spans="1:6" x14ac:dyDescent="0.2">
      <c r="A68" s="57" t="s">
        <v>945</v>
      </c>
      <c r="B68" s="57" t="s">
        <v>1334</v>
      </c>
      <c r="C68" s="57" t="s">
        <v>659</v>
      </c>
      <c r="D68" s="57">
        <v>17</v>
      </c>
      <c r="E68" s="7">
        <v>170.85526999999999</v>
      </c>
      <c r="F68" s="7">
        <v>2.4853929632315402E-2</v>
      </c>
    </row>
    <row r="69" spans="1:6" x14ac:dyDescent="0.2">
      <c r="A69" s="56" t="s">
        <v>128</v>
      </c>
      <c r="B69" s="57"/>
      <c r="C69" s="57"/>
      <c r="D69" s="57"/>
      <c r="E69" s="6">
        <f>SUM(E8:E68)</f>
        <v>283461.85367759998</v>
      </c>
      <c r="F69" s="6">
        <f>SUM(F8:F68)</f>
        <v>41.234554630645924</v>
      </c>
    </row>
    <row r="70" spans="1:6" x14ac:dyDescent="0.2">
      <c r="A70" s="57"/>
      <c r="B70" s="57"/>
      <c r="C70" s="57"/>
      <c r="D70" s="57"/>
      <c r="E70" s="7"/>
      <c r="F70" s="7"/>
    </row>
    <row r="71" spans="1:6" x14ac:dyDescent="0.2">
      <c r="A71" s="56" t="s">
        <v>714</v>
      </c>
      <c r="B71" s="57"/>
      <c r="C71" s="57"/>
      <c r="D71" s="57"/>
      <c r="E71" s="7"/>
      <c r="F71" s="7"/>
    </row>
    <row r="72" spans="1:6" x14ac:dyDescent="0.2">
      <c r="A72" s="57" t="s">
        <v>728</v>
      </c>
      <c r="B72" s="57" t="s">
        <v>1240</v>
      </c>
      <c r="C72" s="57" t="s">
        <v>729</v>
      </c>
      <c r="D72" s="57">
        <v>2750</v>
      </c>
      <c r="E72" s="7">
        <v>42268.324999999997</v>
      </c>
      <c r="F72" s="7">
        <v>6.1486776218599504</v>
      </c>
    </row>
    <row r="73" spans="1:6" x14ac:dyDescent="0.2">
      <c r="A73" s="57" t="s">
        <v>946</v>
      </c>
      <c r="B73" s="57" t="s">
        <v>1534</v>
      </c>
      <c r="C73" s="57" t="s">
        <v>639</v>
      </c>
      <c r="D73" s="57">
        <v>2795</v>
      </c>
      <c r="E73" s="7">
        <v>28169.8547</v>
      </c>
      <c r="F73" s="7">
        <v>4.0978050397061203</v>
      </c>
    </row>
    <row r="74" spans="1:6" x14ac:dyDescent="0.2">
      <c r="A74" s="57" t="s">
        <v>947</v>
      </c>
      <c r="B74" s="57" t="s">
        <v>1335</v>
      </c>
      <c r="C74" s="57" t="s">
        <v>729</v>
      </c>
      <c r="D74" s="57">
        <v>170</v>
      </c>
      <c r="E74" s="7">
        <v>23503.231</v>
      </c>
      <c r="F74" s="7">
        <v>3.4189618465152098</v>
      </c>
    </row>
    <row r="75" spans="1:6" x14ac:dyDescent="0.2">
      <c r="A75" s="57" t="s">
        <v>893</v>
      </c>
      <c r="B75" s="57" t="s">
        <v>1291</v>
      </c>
      <c r="C75" s="57" t="s">
        <v>725</v>
      </c>
      <c r="D75" s="57">
        <v>17000</v>
      </c>
      <c r="E75" s="7">
        <v>16999.353999999999</v>
      </c>
      <c r="F75" s="7">
        <v>2.4728575718549402</v>
      </c>
    </row>
    <row r="76" spans="1:6" x14ac:dyDescent="0.2">
      <c r="A76" s="57" t="s">
        <v>881</v>
      </c>
      <c r="B76" s="57" t="s">
        <v>1282</v>
      </c>
      <c r="C76" s="57" t="s">
        <v>736</v>
      </c>
      <c r="D76" s="57">
        <v>1700</v>
      </c>
      <c r="E76" s="7">
        <v>16985.923999999999</v>
      </c>
      <c r="F76" s="7">
        <v>2.47090394013517</v>
      </c>
    </row>
    <row r="77" spans="1:6" x14ac:dyDescent="0.2">
      <c r="A77" s="57" t="s">
        <v>872</v>
      </c>
      <c r="B77" s="57" t="s">
        <v>1278</v>
      </c>
      <c r="C77" s="57" t="s">
        <v>869</v>
      </c>
      <c r="D77" s="57">
        <v>130</v>
      </c>
      <c r="E77" s="7">
        <v>15023.073</v>
      </c>
      <c r="F77" s="7">
        <v>2.18537244536348</v>
      </c>
    </row>
    <row r="78" spans="1:6" x14ac:dyDescent="0.2">
      <c r="A78" s="57" t="s">
        <v>884</v>
      </c>
      <c r="B78" s="57" t="s">
        <v>1539</v>
      </c>
      <c r="C78" s="57" t="s">
        <v>720</v>
      </c>
      <c r="D78" s="57">
        <v>1400</v>
      </c>
      <c r="E78" s="7">
        <v>13917.273999999999</v>
      </c>
      <c r="F78" s="7">
        <v>2.0245143662800298</v>
      </c>
    </row>
    <row r="79" spans="1:6" x14ac:dyDescent="0.2">
      <c r="A79" s="57" t="s">
        <v>733</v>
      </c>
      <c r="B79" s="57" t="s">
        <v>1243</v>
      </c>
      <c r="C79" s="57" t="s">
        <v>718</v>
      </c>
      <c r="D79" s="57">
        <v>1300</v>
      </c>
      <c r="E79" s="7">
        <v>13010.244000000001</v>
      </c>
      <c r="F79" s="7">
        <v>1.8925707639878699</v>
      </c>
    </row>
    <row r="80" spans="1:6" x14ac:dyDescent="0.2">
      <c r="A80" s="57" t="s">
        <v>880</v>
      </c>
      <c r="B80" s="57" t="s">
        <v>1550</v>
      </c>
      <c r="C80" s="57" t="s">
        <v>736</v>
      </c>
      <c r="D80" s="57">
        <v>1200</v>
      </c>
      <c r="E80" s="7">
        <v>12001.284</v>
      </c>
      <c r="F80" s="7">
        <v>1.7457996351732801</v>
      </c>
    </row>
    <row r="81" spans="1:6" x14ac:dyDescent="0.2">
      <c r="A81" s="57" t="s">
        <v>948</v>
      </c>
      <c r="B81" s="57" t="s">
        <v>1336</v>
      </c>
      <c r="C81" s="57" t="s">
        <v>949</v>
      </c>
      <c r="D81" s="57">
        <v>1200</v>
      </c>
      <c r="E81" s="7">
        <v>11763.647999999999</v>
      </c>
      <c r="F81" s="7">
        <v>1.71123126381368</v>
      </c>
    </row>
    <row r="82" spans="1:6" x14ac:dyDescent="0.2">
      <c r="A82" s="57" t="s">
        <v>879</v>
      </c>
      <c r="B82" s="57" t="s">
        <v>1281</v>
      </c>
      <c r="C82" s="57" t="s">
        <v>713</v>
      </c>
      <c r="D82" s="57">
        <v>1190</v>
      </c>
      <c r="E82" s="7">
        <v>11695.5461</v>
      </c>
      <c r="F82" s="7">
        <v>1.70132463447514</v>
      </c>
    </row>
    <row r="83" spans="1:6" x14ac:dyDescent="0.2">
      <c r="A83" s="57" t="s">
        <v>950</v>
      </c>
      <c r="B83" s="57" t="s">
        <v>1545</v>
      </c>
      <c r="C83" s="57" t="s">
        <v>741</v>
      </c>
      <c r="D83" s="57">
        <v>1000</v>
      </c>
      <c r="E83" s="7">
        <v>9919.61</v>
      </c>
      <c r="F83" s="7">
        <v>1.44298322738311</v>
      </c>
    </row>
    <row r="84" spans="1:6" x14ac:dyDescent="0.2">
      <c r="A84" s="57" t="s">
        <v>951</v>
      </c>
      <c r="B84" s="57" t="s">
        <v>1337</v>
      </c>
      <c r="C84" s="57" t="s">
        <v>725</v>
      </c>
      <c r="D84" s="57">
        <v>1000</v>
      </c>
      <c r="E84" s="7">
        <v>9301.2800000000007</v>
      </c>
      <c r="F84" s="7">
        <v>1.3530361610178201</v>
      </c>
    </row>
    <row r="85" spans="1:6" x14ac:dyDescent="0.2">
      <c r="A85" s="57" t="s">
        <v>952</v>
      </c>
      <c r="B85" s="57" t="s">
        <v>1549</v>
      </c>
      <c r="C85" s="57" t="s">
        <v>736</v>
      </c>
      <c r="D85" s="57">
        <v>900</v>
      </c>
      <c r="E85" s="7">
        <v>9000.2070000000003</v>
      </c>
      <c r="F85" s="7">
        <v>1.3092397527701201</v>
      </c>
    </row>
    <row r="86" spans="1:6" x14ac:dyDescent="0.2">
      <c r="A86" s="57" t="s">
        <v>953</v>
      </c>
      <c r="B86" s="57" t="s">
        <v>1338</v>
      </c>
      <c r="C86" s="57" t="s">
        <v>725</v>
      </c>
      <c r="D86" s="57">
        <v>9000</v>
      </c>
      <c r="E86" s="7">
        <v>8988.8850000000002</v>
      </c>
      <c r="F86" s="7">
        <v>1.3075927670418099</v>
      </c>
    </row>
    <row r="87" spans="1:6" x14ac:dyDescent="0.2">
      <c r="A87" s="57" t="s">
        <v>954</v>
      </c>
      <c r="B87" s="57" t="s">
        <v>1339</v>
      </c>
      <c r="C87" s="57" t="s">
        <v>725</v>
      </c>
      <c r="D87" s="57">
        <v>9000</v>
      </c>
      <c r="E87" s="7">
        <v>8982.4770000000008</v>
      </c>
      <c r="F87" s="7">
        <v>1.30666060977746</v>
      </c>
    </row>
    <row r="88" spans="1:6" x14ac:dyDescent="0.2">
      <c r="A88" s="57" t="s">
        <v>955</v>
      </c>
      <c r="B88" s="57" t="s">
        <v>1340</v>
      </c>
      <c r="C88" s="57" t="s">
        <v>713</v>
      </c>
      <c r="D88" s="57">
        <v>650</v>
      </c>
      <c r="E88" s="7">
        <v>8178.3909999999996</v>
      </c>
      <c r="F88" s="7">
        <v>1.18969203829394</v>
      </c>
    </row>
    <row r="89" spans="1:6" x14ac:dyDescent="0.2">
      <c r="A89" s="57" t="s">
        <v>956</v>
      </c>
      <c r="B89" s="57" t="s">
        <v>1341</v>
      </c>
      <c r="C89" s="57" t="s">
        <v>713</v>
      </c>
      <c r="D89" s="57">
        <v>700</v>
      </c>
      <c r="E89" s="7">
        <v>7858.6270000000004</v>
      </c>
      <c r="F89" s="7">
        <v>1.14317669255747</v>
      </c>
    </row>
    <row r="90" spans="1:6" x14ac:dyDescent="0.2">
      <c r="A90" s="57" t="s">
        <v>957</v>
      </c>
      <c r="B90" s="57" t="s">
        <v>1342</v>
      </c>
      <c r="C90" s="57" t="s">
        <v>741</v>
      </c>
      <c r="D90" s="57">
        <v>750</v>
      </c>
      <c r="E90" s="7">
        <v>7584.69</v>
      </c>
      <c r="F90" s="7">
        <v>1.1033276968449801</v>
      </c>
    </row>
    <row r="91" spans="1:6" x14ac:dyDescent="0.2">
      <c r="A91" s="57" t="s">
        <v>958</v>
      </c>
      <c r="B91" s="57" t="s">
        <v>1343</v>
      </c>
      <c r="C91" s="57" t="s">
        <v>741</v>
      </c>
      <c r="D91" s="57">
        <v>644</v>
      </c>
      <c r="E91" s="7">
        <v>6511.8253199999999</v>
      </c>
      <c r="F91" s="7">
        <v>0.947260498790642</v>
      </c>
    </row>
    <row r="92" spans="1:6" x14ac:dyDescent="0.2">
      <c r="A92" s="57" t="s">
        <v>959</v>
      </c>
      <c r="B92" s="57" t="s">
        <v>1344</v>
      </c>
      <c r="C92" s="57" t="s">
        <v>741</v>
      </c>
      <c r="D92" s="57">
        <v>600</v>
      </c>
      <c r="E92" s="7">
        <v>6028.9080000000004</v>
      </c>
      <c r="F92" s="7">
        <v>0.87701160866564798</v>
      </c>
    </row>
    <row r="93" spans="1:6" x14ac:dyDescent="0.2">
      <c r="A93" s="57" t="s">
        <v>960</v>
      </c>
      <c r="B93" s="57" t="s">
        <v>1345</v>
      </c>
      <c r="C93" s="57" t="s">
        <v>725</v>
      </c>
      <c r="D93" s="57">
        <v>597</v>
      </c>
      <c r="E93" s="7">
        <v>6011.9093999999996</v>
      </c>
      <c r="F93" s="7">
        <v>0.87453886077646703</v>
      </c>
    </row>
    <row r="94" spans="1:6" x14ac:dyDescent="0.2">
      <c r="A94" s="57" t="s">
        <v>961</v>
      </c>
      <c r="B94" s="57" t="s">
        <v>1346</v>
      </c>
      <c r="C94" s="57" t="s">
        <v>725</v>
      </c>
      <c r="D94" s="57">
        <v>6000</v>
      </c>
      <c r="E94" s="7">
        <v>6000.57</v>
      </c>
      <c r="F94" s="7">
        <v>0.872889343909515</v>
      </c>
    </row>
    <row r="95" spans="1:6" x14ac:dyDescent="0.2">
      <c r="A95" s="57" t="s">
        <v>889</v>
      </c>
      <c r="B95" s="57" t="s">
        <v>1287</v>
      </c>
      <c r="C95" s="57" t="s">
        <v>729</v>
      </c>
      <c r="D95" s="57">
        <v>580</v>
      </c>
      <c r="E95" s="7">
        <v>5755.7982000000002</v>
      </c>
      <c r="F95" s="7">
        <v>0.83728294386592705</v>
      </c>
    </row>
    <row r="96" spans="1:6" x14ac:dyDescent="0.2">
      <c r="A96" s="57" t="s">
        <v>896</v>
      </c>
      <c r="B96" s="57" t="s">
        <v>1294</v>
      </c>
      <c r="C96" s="57" t="s">
        <v>676</v>
      </c>
      <c r="D96" s="57">
        <v>50</v>
      </c>
      <c r="E96" s="7">
        <v>5490.28</v>
      </c>
      <c r="F96" s="7">
        <v>0.79865861194512</v>
      </c>
    </row>
    <row r="97" spans="1:6" x14ac:dyDescent="0.2">
      <c r="A97" s="57" t="s">
        <v>962</v>
      </c>
      <c r="B97" s="57" t="s">
        <v>1347</v>
      </c>
      <c r="C97" s="57" t="s">
        <v>876</v>
      </c>
      <c r="D97" s="57">
        <v>500</v>
      </c>
      <c r="E97" s="7">
        <v>5271.1850000000004</v>
      </c>
      <c r="F97" s="7">
        <v>0.76678735791361097</v>
      </c>
    </row>
    <row r="98" spans="1:6" x14ac:dyDescent="0.2">
      <c r="A98" s="57" t="s">
        <v>722</v>
      </c>
      <c r="B98" s="57" t="s">
        <v>1235</v>
      </c>
      <c r="C98" s="57" t="s">
        <v>718</v>
      </c>
      <c r="D98" s="57">
        <v>500</v>
      </c>
      <c r="E98" s="7">
        <v>5004.5649999999996</v>
      </c>
      <c r="F98" s="7">
        <v>0.72800274963920397</v>
      </c>
    </row>
    <row r="99" spans="1:6" x14ac:dyDescent="0.2">
      <c r="A99" s="57" t="s">
        <v>963</v>
      </c>
      <c r="B99" s="57" t="s">
        <v>1348</v>
      </c>
      <c r="C99" s="57" t="s">
        <v>729</v>
      </c>
      <c r="D99" s="57">
        <v>34</v>
      </c>
      <c r="E99" s="7">
        <v>4712.1403970000001</v>
      </c>
      <c r="F99" s="7">
        <v>0.68546440413941501</v>
      </c>
    </row>
    <row r="100" spans="1:6" x14ac:dyDescent="0.2">
      <c r="A100" s="57" t="s">
        <v>964</v>
      </c>
      <c r="B100" s="57" t="s">
        <v>1349</v>
      </c>
      <c r="C100" s="57" t="s">
        <v>725</v>
      </c>
      <c r="D100" s="57">
        <v>422</v>
      </c>
      <c r="E100" s="7">
        <v>4273.5011599999998</v>
      </c>
      <c r="F100" s="7">
        <v>0.62165654658623304</v>
      </c>
    </row>
    <row r="101" spans="1:6" x14ac:dyDescent="0.2">
      <c r="A101" s="57" t="s">
        <v>965</v>
      </c>
      <c r="B101" s="57" t="s">
        <v>1350</v>
      </c>
      <c r="C101" s="57" t="s">
        <v>741</v>
      </c>
      <c r="D101" s="57">
        <v>370</v>
      </c>
      <c r="E101" s="7">
        <v>3757.8827999999999</v>
      </c>
      <c r="F101" s="7">
        <v>0.54665071014601097</v>
      </c>
    </row>
    <row r="102" spans="1:6" x14ac:dyDescent="0.2">
      <c r="A102" s="57" t="s">
        <v>894</v>
      </c>
      <c r="B102" s="57" t="s">
        <v>1292</v>
      </c>
      <c r="C102" s="57" t="s">
        <v>725</v>
      </c>
      <c r="D102" s="57">
        <v>338</v>
      </c>
      <c r="E102" s="7">
        <v>3395.8758600000001</v>
      </c>
      <c r="F102" s="7">
        <v>0.493990379486209</v>
      </c>
    </row>
    <row r="103" spans="1:6" x14ac:dyDescent="0.2">
      <c r="A103" s="57" t="s">
        <v>966</v>
      </c>
      <c r="B103" s="57" t="s">
        <v>1351</v>
      </c>
      <c r="C103" s="57" t="s">
        <v>725</v>
      </c>
      <c r="D103" s="57">
        <v>323</v>
      </c>
      <c r="E103" s="7">
        <v>3263.3206799999998</v>
      </c>
      <c r="F103" s="7">
        <v>0.47470787730691399</v>
      </c>
    </row>
    <row r="104" spans="1:6" x14ac:dyDescent="0.2">
      <c r="A104" s="57" t="s">
        <v>967</v>
      </c>
      <c r="B104" s="57" t="s">
        <v>1352</v>
      </c>
      <c r="C104" s="57" t="s">
        <v>741</v>
      </c>
      <c r="D104" s="57">
        <v>320</v>
      </c>
      <c r="E104" s="7">
        <v>3245.4432000000002</v>
      </c>
      <c r="F104" s="7">
        <v>0.47210728073226299</v>
      </c>
    </row>
    <row r="105" spans="1:6" x14ac:dyDescent="0.2">
      <c r="A105" s="57" t="s">
        <v>898</v>
      </c>
      <c r="B105" s="57" t="s">
        <v>1296</v>
      </c>
      <c r="C105" s="57" t="s">
        <v>899</v>
      </c>
      <c r="D105" s="57">
        <v>300</v>
      </c>
      <c r="E105" s="7">
        <v>2991.45</v>
      </c>
      <c r="F105" s="7">
        <v>0.43515946449055998</v>
      </c>
    </row>
    <row r="106" spans="1:6" x14ac:dyDescent="0.2">
      <c r="A106" s="57" t="s">
        <v>892</v>
      </c>
      <c r="B106" s="57" t="s">
        <v>1290</v>
      </c>
      <c r="C106" s="57" t="s">
        <v>741</v>
      </c>
      <c r="D106" s="57">
        <v>280</v>
      </c>
      <c r="E106" s="7">
        <v>2824.5783999999999</v>
      </c>
      <c r="F106" s="7">
        <v>0.410885030321617</v>
      </c>
    </row>
    <row r="107" spans="1:6" x14ac:dyDescent="0.2">
      <c r="A107" s="57" t="s">
        <v>885</v>
      </c>
      <c r="B107" s="57" t="s">
        <v>1284</v>
      </c>
      <c r="C107" s="57" t="s">
        <v>878</v>
      </c>
      <c r="D107" s="57">
        <v>15</v>
      </c>
      <c r="E107" s="7">
        <v>2081.7494999999999</v>
      </c>
      <c r="F107" s="7">
        <v>0.30282739060438602</v>
      </c>
    </row>
    <row r="108" spans="1:6" x14ac:dyDescent="0.2">
      <c r="A108" s="57" t="s">
        <v>897</v>
      </c>
      <c r="B108" s="57" t="s">
        <v>1295</v>
      </c>
      <c r="C108" s="57" t="s">
        <v>725</v>
      </c>
      <c r="D108" s="57">
        <v>200</v>
      </c>
      <c r="E108" s="7">
        <v>2013.23</v>
      </c>
      <c r="F108" s="7">
        <v>0.29286001393850097</v>
      </c>
    </row>
    <row r="109" spans="1:6" x14ac:dyDescent="0.2">
      <c r="A109" s="57" t="s">
        <v>740</v>
      </c>
      <c r="B109" s="57" t="s">
        <v>1547</v>
      </c>
      <c r="C109" s="57" t="s">
        <v>741</v>
      </c>
      <c r="D109" s="57">
        <v>200</v>
      </c>
      <c r="E109" s="7">
        <v>1985.3879999999999</v>
      </c>
      <c r="F109" s="7">
        <v>0.28880990118035799</v>
      </c>
    </row>
    <row r="110" spans="1:6" x14ac:dyDescent="0.2">
      <c r="A110" s="57" t="s">
        <v>873</v>
      </c>
      <c r="B110" s="57" t="s">
        <v>1279</v>
      </c>
      <c r="C110" s="57" t="s">
        <v>874</v>
      </c>
      <c r="D110" s="57">
        <v>160</v>
      </c>
      <c r="E110" s="7">
        <v>1781.7775999999999</v>
      </c>
      <c r="F110" s="7">
        <v>0.25919115688287397</v>
      </c>
    </row>
    <row r="111" spans="1:6" x14ac:dyDescent="0.2">
      <c r="A111" s="57" t="s">
        <v>895</v>
      </c>
      <c r="B111" s="57" t="s">
        <v>1293</v>
      </c>
      <c r="C111" s="57" t="s">
        <v>643</v>
      </c>
      <c r="D111" s="57">
        <v>160</v>
      </c>
      <c r="E111" s="7">
        <v>1583.6623999999999</v>
      </c>
      <c r="F111" s="7">
        <v>0.23037178689860599</v>
      </c>
    </row>
    <row r="112" spans="1:6" x14ac:dyDescent="0.2">
      <c r="A112" s="57" t="s">
        <v>739</v>
      </c>
      <c r="B112" s="57" t="s">
        <v>1248</v>
      </c>
      <c r="C112" s="57" t="s">
        <v>718</v>
      </c>
      <c r="D112" s="57">
        <v>120</v>
      </c>
      <c r="E112" s="7">
        <v>1205.9159999999999</v>
      </c>
      <c r="F112" s="7">
        <v>0.17542187259710099</v>
      </c>
    </row>
    <row r="113" spans="1:11" x14ac:dyDescent="0.2">
      <c r="A113" s="57" t="s">
        <v>968</v>
      </c>
      <c r="B113" s="57" t="s">
        <v>1353</v>
      </c>
      <c r="C113" s="57" t="s">
        <v>713</v>
      </c>
      <c r="D113" s="57">
        <v>100</v>
      </c>
      <c r="E113" s="7">
        <v>1190.117</v>
      </c>
      <c r="F113" s="7">
        <v>0.17312362780628501</v>
      </c>
    </row>
    <row r="114" spans="1:11" x14ac:dyDescent="0.2">
      <c r="A114" s="57" t="s">
        <v>969</v>
      </c>
      <c r="B114" s="57" t="s">
        <v>1354</v>
      </c>
      <c r="C114" s="57" t="s">
        <v>949</v>
      </c>
      <c r="D114" s="57">
        <v>110</v>
      </c>
      <c r="E114" s="7">
        <v>1075.8670999999999</v>
      </c>
      <c r="F114" s="7">
        <v>0.15650395329990899</v>
      </c>
    </row>
    <row r="115" spans="1:11" x14ac:dyDescent="0.2">
      <c r="A115" s="57" t="s">
        <v>970</v>
      </c>
      <c r="B115" s="57" t="s">
        <v>1355</v>
      </c>
      <c r="C115" s="57" t="s">
        <v>876</v>
      </c>
      <c r="D115" s="57">
        <v>90</v>
      </c>
      <c r="E115" s="7">
        <v>948.81330000000003</v>
      </c>
      <c r="F115" s="7">
        <v>0.13802172442444999</v>
      </c>
    </row>
    <row r="116" spans="1:11" x14ac:dyDescent="0.2">
      <c r="A116" s="57" t="s">
        <v>971</v>
      </c>
      <c r="B116" s="57" t="s">
        <v>1356</v>
      </c>
      <c r="C116" s="57" t="s">
        <v>741</v>
      </c>
      <c r="D116" s="57">
        <v>170</v>
      </c>
      <c r="E116" s="7">
        <v>567.75070000000005</v>
      </c>
      <c r="F116" s="7">
        <v>8.2589410010577E-2</v>
      </c>
    </row>
    <row r="117" spans="1:11" x14ac:dyDescent="0.2">
      <c r="A117" s="57" t="s">
        <v>715</v>
      </c>
      <c r="B117" s="57" t="s">
        <v>1232</v>
      </c>
      <c r="C117" s="57" t="s">
        <v>716</v>
      </c>
      <c r="D117" s="57">
        <v>100</v>
      </c>
      <c r="E117" s="7">
        <v>500.69207499999999</v>
      </c>
      <c r="F117" s="7">
        <v>7.2834543526272305E-2</v>
      </c>
    </row>
    <row r="118" spans="1:11" x14ac:dyDescent="0.2">
      <c r="A118" s="56" t="s">
        <v>128</v>
      </c>
      <c r="B118" s="57"/>
      <c r="C118" s="57"/>
      <c r="D118" s="57"/>
      <c r="E118" s="6">
        <f>SUM(E72:E117)</f>
        <v>364626.12189200002</v>
      </c>
      <c r="F118" s="6">
        <f>SUM(F72:F117)</f>
        <v>53.041337124736238</v>
      </c>
      <c r="G118" s="58"/>
      <c r="H118" s="59"/>
      <c r="J118" s="1"/>
      <c r="K118" s="1"/>
    </row>
    <row r="119" spans="1:11" x14ac:dyDescent="0.2">
      <c r="A119" s="57"/>
      <c r="B119" s="57"/>
      <c r="C119" s="57"/>
      <c r="D119" s="57"/>
      <c r="E119" s="7"/>
      <c r="F119" s="7"/>
    </row>
    <row r="120" spans="1:11" x14ac:dyDescent="0.2">
      <c r="A120" s="56" t="s">
        <v>744</v>
      </c>
      <c r="B120" s="57"/>
      <c r="C120" s="57"/>
      <c r="D120" s="57"/>
      <c r="E120" s="7"/>
      <c r="F120" s="7"/>
    </row>
    <row r="121" spans="1:11" x14ac:dyDescent="0.2">
      <c r="A121" s="56" t="s">
        <v>745</v>
      </c>
      <c r="B121" s="57"/>
      <c r="C121" s="57"/>
      <c r="D121" s="57"/>
      <c r="E121" s="7"/>
      <c r="F121" s="7"/>
    </row>
    <row r="122" spans="1:11" x14ac:dyDescent="0.2">
      <c r="A122" s="57" t="s">
        <v>902</v>
      </c>
      <c r="B122" s="57" t="s">
        <v>1522</v>
      </c>
      <c r="C122" s="57" t="s">
        <v>749</v>
      </c>
      <c r="D122" s="57">
        <v>6500</v>
      </c>
      <c r="E122" s="7">
        <v>6405.2820000000002</v>
      </c>
      <c r="F122" s="7">
        <v>0.93176188304368202</v>
      </c>
    </row>
    <row r="123" spans="1:11" x14ac:dyDescent="0.2">
      <c r="A123" s="57" t="s">
        <v>903</v>
      </c>
      <c r="B123" s="57" t="s">
        <v>1523</v>
      </c>
      <c r="C123" s="57" t="s">
        <v>747</v>
      </c>
      <c r="D123" s="57">
        <v>2500</v>
      </c>
      <c r="E123" s="7">
        <v>2345.0374999999999</v>
      </c>
      <c r="F123" s="7">
        <v>0.34112730037616601</v>
      </c>
    </row>
    <row r="124" spans="1:11" x14ac:dyDescent="0.2">
      <c r="A124" s="57" t="s">
        <v>972</v>
      </c>
      <c r="B124" s="57" t="s">
        <v>1524</v>
      </c>
      <c r="C124" s="57" t="s">
        <v>749</v>
      </c>
      <c r="D124" s="57">
        <v>1380</v>
      </c>
      <c r="E124" s="7">
        <v>1361.4817800000001</v>
      </c>
      <c r="F124" s="7">
        <v>0.19805167470572899</v>
      </c>
    </row>
    <row r="125" spans="1:11" x14ac:dyDescent="0.2">
      <c r="A125" s="56" t="s">
        <v>128</v>
      </c>
      <c r="B125" s="57"/>
      <c r="C125" s="57"/>
      <c r="D125" s="57"/>
      <c r="E125" s="6">
        <f>SUM(E122:E124)</f>
        <v>10111.80128</v>
      </c>
      <c r="F125" s="6">
        <f>SUM(F122:F124)</f>
        <v>1.470940858125577</v>
      </c>
      <c r="G125" s="58"/>
      <c r="H125" s="59"/>
      <c r="J125" s="1"/>
      <c r="K125" s="1"/>
    </row>
    <row r="126" spans="1:11" x14ac:dyDescent="0.2">
      <c r="A126" s="57"/>
      <c r="B126" s="57"/>
      <c r="C126" s="57"/>
      <c r="D126" s="57"/>
      <c r="E126" s="7"/>
      <c r="F126" s="7"/>
    </row>
    <row r="127" spans="1:11" x14ac:dyDescent="0.2">
      <c r="A127" s="56" t="s">
        <v>760</v>
      </c>
      <c r="B127" s="57"/>
      <c r="C127" s="57"/>
      <c r="D127" s="57"/>
      <c r="E127" s="7"/>
      <c r="F127" s="7"/>
    </row>
    <row r="128" spans="1:11" x14ac:dyDescent="0.2">
      <c r="A128" s="57" t="s">
        <v>973</v>
      </c>
      <c r="B128" s="57" t="s">
        <v>1525</v>
      </c>
      <c r="C128" s="57" t="s">
        <v>751</v>
      </c>
      <c r="D128" s="57">
        <v>2200</v>
      </c>
      <c r="E128" s="7">
        <v>10829.39</v>
      </c>
      <c r="F128" s="7">
        <v>1.5753268659544399</v>
      </c>
    </row>
    <row r="129" spans="1:11" x14ac:dyDescent="0.2">
      <c r="A129" s="57" t="s">
        <v>777</v>
      </c>
      <c r="B129" s="57" t="s">
        <v>1500</v>
      </c>
      <c r="C129" s="57" t="s">
        <v>747</v>
      </c>
      <c r="D129" s="57">
        <v>660</v>
      </c>
      <c r="E129" s="7">
        <v>3210.6986999999999</v>
      </c>
      <c r="F129" s="7">
        <v>0.46705307691338199</v>
      </c>
    </row>
    <row r="130" spans="1:11" x14ac:dyDescent="0.2">
      <c r="A130" s="57" t="s">
        <v>763</v>
      </c>
      <c r="B130" s="57" t="s">
        <v>1487</v>
      </c>
      <c r="C130" s="57" t="s">
        <v>749</v>
      </c>
      <c r="D130" s="57">
        <v>560</v>
      </c>
      <c r="E130" s="7">
        <v>2719.5672</v>
      </c>
      <c r="F130" s="7">
        <v>0.39560928860522199</v>
      </c>
    </row>
    <row r="131" spans="1:11" x14ac:dyDescent="0.2">
      <c r="A131" s="56" t="s">
        <v>128</v>
      </c>
      <c r="B131" s="57"/>
      <c r="C131" s="57"/>
      <c r="D131" s="57"/>
      <c r="E131" s="6">
        <f>SUM(E128:E130)</f>
        <v>16759.655900000002</v>
      </c>
      <c r="F131" s="6">
        <f>SUM(F128:F130)</f>
        <v>2.4379892314730438</v>
      </c>
      <c r="G131" s="58"/>
      <c r="H131" s="59"/>
      <c r="J131" s="1"/>
      <c r="K131" s="1"/>
    </row>
    <row r="132" spans="1:11" x14ac:dyDescent="0.2">
      <c r="A132" s="57"/>
      <c r="B132" s="57"/>
      <c r="C132" s="57"/>
      <c r="D132" s="57"/>
      <c r="E132" s="7"/>
      <c r="F132" s="7"/>
    </row>
    <row r="133" spans="1:11" x14ac:dyDescent="0.2">
      <c r="A133" s="56" t="s">
        <v>128</v>
      </c>
      <c r="B133" s="57"/>
      <c r="C133" s="57"/>
      <c r="D133" s="57"/>
      <c r="E133" s="6">
        <v>674959.43274960003</v>
      </c>
      <c r="F133" s="6">
        <v>98.184821844980789</v>
      </c>
      <c r="G133" s="13"/>
      <c r="H133" s="13"/>
      <c r="J133" s="1"/>
      <c r="K133" s="1"/>
    </row>
    <row r="134" spans="1:11" x14ac:dyDescent="0.2">
      <c r="A134" s="57"/>
      <c r="B134" s="57"/>
      <c r="C134" s="57"/>
      <c r="D134" s="57"/>
      <c r="E134" s="7"/>
      <c r="F134" s="7"/>
    </row>
    <row r="135" spans="1:11" x14ac:dyDescent="0.2">
      <c r="A135" s="56" t="s">
        <v>133</v>
      </c>
      <c r="B135" s="57"/>
      <c r="C135" s="57"/>
      <c r="D135" s="57"/>
      <c r="E135" s="6">
        <v>12478.2208166</v>
      </c>
      <c r="F135" s="6">
        <v>1.82</v>
      </c>
      <c r="J135" s="1"/>
      <c r="K135" s="1"/>
    </row>
    <row r="136" spans="1:11" x14ac:dyDescent="0.2">
      <c r="A136" s="57"/>
      <c r="B136" s="57"/>
      <c r="C136" s="57"/>
      <c r="D136" s="57"/>
      <c r="E136" s="7"/>
      <c r="F136" s="7"/>
    </row>
    <row r="137" spans="1:11" x14ac:dyDescent="0.2">
      <c r="A137" s="61" t="s">
        <v>134</v>
      </c>
      <c r="B137" s="55"/>
      <c r="C137" s="55"/>
      <c r="D137" s="55"/>
      <c r="E137" s="8">
        <v>687437.65081659995</v>
      </c>
      <c r="F137" s="8">
        <f xml:space="preserve"> ROUND(SUM(F133:F136),2)</f>
        <v>100</v>
      </c>
      <c r="J137" s="1"/>
      <c r="K137" s="1"/>
    </row>
    <row r="138" spans="1:11" x14ac:dyDescent="0.2">
      <c r="A138" s="4" t="s">
        <v>785</v>
      </c>
    </row>
    <row r="140" spans="1:11" x14ac:dyDescent="0.2">
      <c r="A140" s="4" t="s">
        <v>135</v>
      </c>
    </row>
    <row r="141" spans="1:11" x14ac:dyDescent="0.2">
      <c r="A141" s="4" t="s">
        <v>136</v>
      </c>
    </row>
    <row r="142" spans="1:11" x14ac:dyDescent="0.2">
      <c r="A142" s="4" t="s">
        <v>137</v>
      </c>
    </row>
    <row r="143" spans="1:11" x14ac:dyDescent="0.2">
      <c r="A143" s="2" t="s">
        <v>594</v>
      </c>
      <c r="D143" s="10">
        <v>17.4665</v>
      </c>
    </row>
    <row r="144" spans="1:11" x14ac:dyDescent="0.2">
      <c r="A144" s="2" t="s">
        <v>597</v>
      </c>
      <c r="D144" s="10">
        <v>11.773400000000001</v>
      </c>
    </row>
    <row r="145" spans="1:4" x14ac:dyDescent="0.2">
      <c r="A145" s="2" t="s">
        <v>596</v>
      </c>
      <c r="D145" s="10">
        <v>18.1751</v>
      </c>
    </row>
    <row r="146" spans="1:4" x14ac:dyDescent="0.2">
      <c r="A146" s="2" t="s">
        <v>595</v>
      </c>
      <c r="D146" s="10">
        <v>11.199</v>
      </c>
    </row>
    <row r="148" spans="1:4" x14ac:dyDescent="0.2">
      <c r="A148" s="4" t="s">
        <v>138</v>
      </c>
    </row>
    <row r="149" spans="1:4" x14ac:dyDescent="0.2">
      <c r="A149" s="2" t="s">
        <v>594</v>
      </c>
      <c r="D149" s="10">
        <v>18.052600000000002</v>
      </c>
    </row>
    <row r="150" spans="1:4" x14ac:dyDescent="0.2">
      <c r="A150" s="2" t="s">
        <v>597</v>
      </c>
      <c r="D150" s="10">
        <v>11.768000000000001</v>
      </c>
    </row>
    <row r="151" spans="1:4" x14ac:dyDescent="0.2">
      <c r="A151" s="2" t="s">
        <v>596</v>
      </c>
      <c r="D151" s="10">
        <v>18.854199999999999</v>
      </c>
    </row>
    <row r="152" spans="1:4" x14ac:dyDescent="0.2">
      <c r="A152" s="2" t="s">
        <v>595</v>
      </c>
      <c r="D152" s="10">
        <v>11.129</v>
      </c>
    </row>
    <row r="154" spans="1:4" x14ac:dyDescent="0.2">
      <c r="A154" s="4" t="s">
        <v>139</v>
      </c>
      <c r="D154" s="64"/>
    </row>
    <row r="155" spans="1:4" x14ac:dyDescent="0.2">
      <c r="A155" s="28" t="s">
        <v>602</v>
      </c>
      <c r="B155" s="29"/>
      <c r="C155" s="69" t="s">
        <v>603</v>
      </c>
      <c r="D155" s="70"/>
    </row>
    <row r="156" spans="1:4" x14ac:dyDescent="0.2">
      <c r="A156" s="71"/>
      <c r="B156" s="72"/>
      <c r="C156" s="30" t="s">
        <v>604</v>
      </c>
      <c r="D156" s="30" t="s">
        <v>605</v>
      </c>
    </row>
    <row r="157" spans="1:4" x14ac:dyDescent="0.2">
      <c r="A157" s="26" t="s">
        <v>595</v>
      </c>
      <c r="B157" s="31"/>
      <c r="C157" s="27">
        <v>0.31779660879999999</v>
      </c>
      <c r="D157" s="27">
        <v>0.29443254720000001</v>
      </c>
    </row>
    <row r="158" spans="1:4" x14ac:dyDescent="0.2">
      <c r="A158" s="26" t="s">
        <v>597</v>
      </c>
      <c r="B158" s="31"/>
      <c r="C158" s="27">
        <v>0.31779660879999999</v>
      </c>
      <c r="D158" s="27">
        <v>0.29443254720000001</v>
      </c>
    </row>
    <row r="160" spans="1:4" x14ac:dyDescent="0.2">
      <c r="A160" s="4" t="s">
        <v>800</v>
      </c>
      <c r="D160" s="13">
        <v>2.4638450133821492</v>
      </c>
    </row>
  </sheetData>
  <mergeCells count="3">
    <mergeCell ref="B1:E1"/>
    <mergeCell ref="C155:D155"/>
    <mergeCell ref="A156:B15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50"/>
  <sheetViews>
    <sheetView showGridLines="0" workbookViewId="0"/>
  </sheetViews>
  <sheetFormatPr defaultRowHeight="11.25" x14ac:dyDescent="0.2"/>
  <cols>
    <col min="1" max="1" width="38" style="2" customWidth="1"/>
    <col min="2" max="2" width="43" style="2" customWidth="1"/>
    <col min="3" max="3" width="12.140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974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838</v>
      </c>
      <c r="B8" s="57" t="s">
        <v>1254</v>
      </c>
      <c r="C8" s="57" t="s">
        <v>661</v>
      </c>
      <c r="D8" s="57">
        <v>830</v>
      </c>
      <c r="E8" s="7">
        <v>8274.9506000000001</v>
      </c>
      <c r="F8" s="7">
        <v>2.4973798630343902</v>
      </c>
    </row>
    <row r="9" spans="1:6" x14ac:dyDescent="0.2">
      <c r="A9" s="57" t="s">
        <v>834</v>
      </c>
      <c r="B9" s="57" t="s">
        <v>1543</v>
      </c>
      <c r="C9" s="57" t="s">
        <v>835</v>
      </c>
      <c r="D9" s="57">
        <v>75</v>
      </c>
      <c r="E9" s="7">
        <v>8254.9274999999998</v>
      </c>
      <c r="F9" s="7">
        <v>2.4913368920062</v>
      </c>
    </row>
    <row r="10" spans="1:6" x14ac:dyDescent="0.2">
      <c r="A10" s="57" t="s">
        <v>832</v>
      </c>
      <c r="B10" s="57" t="s">
        <v>1251</v>
      </c>
      <c r="C10" s="57" t="s">
        <v>661</v>
      </c>
      <c r="D10" s="57">
        <v>650</v>
      </c>
      <c r="E10" s="7">
        <v>6449.0529999999999</v>
      </c>
      <c r="F10" s="7">
        <v>1.94632401767347</v>
      </c>
    </row>
    <row r="11" spans="1:6" x14ac:dyDescent="0.2">
      <c r="A11" s="57" t="s">
        <v>859</v>
      </c>
      <c r="B11" s="57" t="s">
        <v>1269</v>
      </c>
      <c r="C11" s="57" t="s">
        <v>860</v>
      </c>
      <c r="D11" s="57">
        <v>570</v>
      </c>
      <c r="E11" s="7">
        <v>5829.2131034000004</v>
      </c>
      <c r="F11" s="7">
        <v>1.7592563539614801</v>
      </c>
    </row>
    <row r="12" spans="1:6" x14ac:dyDescent="0.2">
      <c r="A12" s="57" t="s">
        <v>845</v>
      </c>
      <c r="B12" s="57" t="s">
        <v>1259</v>
      </c>
      <c r="C12" s="57" t="s">
        <v>713</v>
      </c>
      <c r="D12" s="57">
        <v>11</v>
      </c>
      <c r="E12" s="7">
        <v>5797.0715</v>
      </c>
      <c r="F12" s="7">
        <v>1.7495560189411401</v>
      </c>
    </row>
    <row r="13" spans="1:6" x14ac:dyDescent="0.2">
      <c r="A13" s="57" t="s">
        <v>924</v>
      </c>
      <c r="B13" s="57" t="s">
        <v>1315</v>
      </c>
      <c r="C13" s="57" t="s">
        <v>655</v>
      </c>
      <c r="D13" s="57">
        <v>550</v>
      </c>
      <c r="E13" s="7">
        <v>5419.1390000000001</v>
      </c>
      <c r="F13" s="7">
        <v>1.6354960008564099</v>
      </c>
    </row>
    <row r="14" spans="1:6" x14ac:dyDescent="0.2">
      <c r="A14" s="57" t="s">
        <v>848</v>
      </c>
      <c r="B14" s="57" t="s">
        <v>1262</v>
      </c>
      <c r="C14" s="57" t="s">
        <v>831</v>
      </c>
      <c r="D14" s="57">
        <v>515</v>
      </c>
      <c r="E14" s="7">
        <v>5258.4795999999997</v>
      </c>
      <c r="F14" s="7">
        <v>1.5870089983639499</v>
      </c>
    </row>
    <row r="15" spans="1:6" x14ac:dyDescent="0.2">
      <c r="A15" s="57" t="s">
        <v>908</v>
      </c>
      <c r="B15" s="57" t="s">
        <v>1301</v>
      </c>
      <c r="C15" s="57" t="s">
        <v>655</v>
      </c>
      <c r="D15" s="57">
        <v>500</v>
      </c>
      <c r="E15" s="7">
        <v>5233.0450000000001</v>
      </c>
      <c r="F15" s="7">
        <v>1.57933283678489</v>
      </c>
    </row>
    <row r="16" spans="1:6" x14ac:dyDescent="0.2">
      <c r="A16" s="57" t="s">
        <v>975</v>
      </c>
      <c r="B16" s="57" t="s">
        <v>1357</v>
      </c>
      <c r="C16" s="57" t="s">
        <v>647</v>
      </c>
      <c r="D16" s="57">
        <v>500</v>
      </c>
      <c r="E16" s="7">
        <v>5162.2</v>
      </c>
      <c r="F16" s="7">
        <v>1.55795181773727</v>
      </c>
    </row>
    <row r="17" spans="1:6" x14ac:dyDescent="0.2">
      <c r="A17" s="57" t="s">
        <v>686</v>
      </c>
      <c r="B17" s="57" t="s">
        <v>1208</v>
      </c>
      <c r="C17" s="57" t="s">
        <v>641</v>
      </c>
      <c r="D17" s="57">
        <v>500</v>
      </c>
      <c r="E17" s="7">
        <v>5003.8549999999996</v>
      </c>
      <c r="F17" s="7">
        <v>1.51016330110103</v>
      </c>
    </row>
    <row r="18" spans="1:6" x14ac:dyDescent="0.2">
      <c r="A18" s="57" t="s">
        <v>840</v>
      </c>
      <c r="B18" s="57" t="s">
        <v>1256</v>
      </c>
      <c r="C18" s="57" t="s">
        <v>713</v>
      </c>
      <c r="D18" s="57">
        <v>8</v>
      </c>
      <c r="E18" s="7">
        <v>4216.0519999999997</v>
      </c>
      <c r="F18" s="7">
        <v>1.27240437741174</v>
      </c>
    </row>
    <row r="19" spans="1:6" x14ac:dyDescent="0.2">
      <c r="A19" s="57" t="s">
        <v>680</v>
      </c>
      <c r="B19" s="57" t="s">
        <v>1203</v>
      </c>
      <c r="C19" s="57" t="s">
        <v>650</v>
      </c>
      <c r="D19" s="57">
        <v>400</v>
      </c>
      <c r="E19" s="7">
        <v>4078.6880000000001</v>
      </c>
      <c r="F19" s="7">
        <v>1.23094792599729</v>
      </c>
    </row>
    <row r="20" spans="1:6" x14ac:dyDescent="0.2">
      <c r="A20" s="57" t="s">
        <v>905</v>
      </c>
      <c r="B20" s="57" t="s">
        <v>1299</v>
      </c>
      <c r="C20" s="57" t="s">
        <v>906</v>
      </c>
      <c r="D20" s="57">
        <v>3800</v>
      </c>
      <c r="E20" s="7">
        <v>3756.7408</v>
      </c>
      <c r="F20" s="7">
        <v>1.1337842699096801</v>
      </c>
    </row>
    <row r="21" spans="1:6" x14ac:dyDescent="0.2">
      <c r="A21" s="57" t="s">
        <v>843</v>
      </c>
      <c r="B21" s="57" t="s">
        <v>1257</v>
      </c>
      <c r="C21" s="57" t="s">
        <v>659</v>
      </c>
      <c r="D21" s="57">
        <v>350</v>
      </c>
      <c r="E21" s="7">
        <v>3519.4810000000002</v>
      </c>
      <c r="F21" s="7">
        <v>1.0621792688082199</v>
      </c>
    </row>
    <row r="22" spans="1:6" x14ac:dyDescent="0.2">
      <c r="A22" s="57" t="s">
        <v>918</v>
      </c>
      <c r="B22" s="57" t="s">
        <v>1310</v>
      </c>
      <c r="C22" s="57" t="s">
        <v>676</v>
      </c>
      <c r="D22" s="57">
        <v>300</v>
      </c>
      <c r="E22" s="7">
        <v>3157.8809999999999</v>
      </c>
      <c r="F22" s="7">
        <v>0.95304839877338998</v>
      </c>
    </row>
    <row r="23" spans="1:6" x14ac:dyDescent="0.2">
      <c r="A23" s="57" t="s">
        <v>919</v>
      </c>
      <c r="B23" s="57" t="s">
        <v>1311</v>
      </c>
      <c r="C23" s="57" t="s">
        <v>645</v>
      </c>
      <c r="D23" s="57">
        <v>300</v>
      </c>
      <c r="E23" s="7">
        <v>3130.299</v>
      </c>
      <c r="F23" s="7">
        <v>0.94472415193351</v>
      </c>
    </row>
    <row r="24" spans="1:6" x14ac:dyDescent="0.2">
      <c r="A24" s="57" t="s">
        <v>927</v>
      </c>
      <c r="B24" s="57" t="s">
        <v>1318</v>
      </c>
      <c r="C24" s="57" t="s">
        <v>647</v>
      </c>
      <c r="D24" s="57">
        <v>300</v>
      </c>
      <c r="E24" s="7">
        <v>3025.2240000000002</v>
      </c>
      <c r="F24" s="7">
        <v>0.91301251982922405</v>
      </c>
    </row>
    <row r="25" spans="1:6" x14ac:dyDescent="0.2">
      <c r="A25" s="57" t="s">
        <v>854</v>
      </c>
      <c r="B25" s="57" t="s">
        <v>1266</v>
      </c>
      <c r="C25" s="57" t="s">
        <v>855</v>
      </c>
      <c r="D25" s="57">
        <v>300</v>
      </c>
      <c r="E25" s="7">
        <v>3020.5349999999999</v>
      </c>
      <c r="F25" s="7">
        <v>0.91159737975844601</v>
      </c>
    </row>
    <row r="26" spans="1:6" x14ac:dyDescent="0.2">
      <c r="A26" s="57" t="s">
        <v>839</v>
      </c>
      <c r="B26" s="57" t="s">
        <v>1255</v>
      </c>
      <c r="C26" s="57" t="s">
        <v>641</v>
      </c>
      <c r="D26" s="57">
        <v>300</v>
      </c>
      <c r="E26" s="7">
        <v>2987.3490000000002</v>
      </c>
      <c r="F26" s="7">
        <v>0.90158184587300405</v>
      </c>
    </row>
    <row r="27" spans="1:6" x14ac:dyDescent="0.2">
      <c r="A27" s="57" t="s">
        <v>915</v>
      </c>
      <c r="B27" s="57" t="s">
        <v>1307</v>
      </c>
      <c r="C27" s="57" t="s">
        <v>670</v>
      </c>
      <c r="D27" s="57">
        <v>280</v>
      </c>
      <c r="E27" s="7">
        <v>2915.9928</v>
      </c>
      <c r="F27" s="7">
        <v>0.88004654667947702</v>
      </c>
    </row>
    <row r="28" spans="1:6" x14ac:dyDescent="0.2">
      <c r="A28" s="57" t="s">
        <v>844</v>
      </c>
      <c r="B28" s="57" t="s">
        <v>1258</v>
      </c>
      <c r="C28" s="57" t="s">
        <v>837</v>
      </c>
      <c r="D28" s="57">
        <v>270</v>
      </c>
      <c r="E28" s="7">
        <v>2894.1327000000001</v>
      </c>
      <c r="F28" s="7">
        <v>0.87344916910190995</v>
      </c>
    </row>
    <row r="29" spans="1:6" x14ac:dyDescent="0.2">
      <c r="A29" s="57" t="s">
        <v>976</v>
      </c>
      <c r="B29" s="57" t="s">
        <v>1358</v>
      </c>
      <c r="C29" s="57" t="s">
        <v>855</v>
      </c>
      <c r="D29" s="57">
        <v>270</v>
      </c>
      <c r="E29" s="7">
        <v>2719.9205999999999</v>
      </c>
      <c r="F29" s="7">
        <v>0.820871962122942</v>
      </c>
    </row>
    <row r="30" spans="1:6" x14ac:dyDescent="0.2">
      <c r="A30" s="57" t="s">
        <v>851</v>
      </c>
      <c r="B30" s="57" t="s">
        <v>1264</v>
      </c>
      <c r="C30" s="57" t="s">
        <v>852</v>
      </c>
      <c r="D30" s="57">
        <v>270</v>
      </c>
      <c r="E30" s="7">
        <v>2706.8742000000002</v>
      </c>
      <c r="F30" s="7">
        <v>0.81693455896248202</v>
      </c>
    </row>
    <row r="31" spans="1:6" x14ac:dyDescent="0.2">
      <c r="A31" s="57" t="s">
        <v>638</v>
      </c>
      <c r="B31" s="57" t="s">
        <v>1179</v>
      </c>
      <c r="C31" s="57" t="s">
        <v>639</v>
      </c>
      <c r="D31" s="57">
        <v>260</v>
      </c>
      <c r="E31" s="7">
        <v>2606.422</v>
      </c>
      <c r="F31" s="7">
        <v>0.786618087770799</v>
      </c>
    </row>
    <row r="32" spans="1:6" x14ac:dyDescent="0.2">
      <c r="A32" s="57" t="s">
        <v>977</v>
      </c>
      <c r="B32" s="57" t="s">
        <v>1536</v>
      </c>
      <c r="C32" s="57" t="s">
        <v>842</v>
      </c>
      <c r="D32" s="57">
        <v>250</v>
      </c>
      <c r="E32" s="7">
        <v>2484.4</v>
      </c>
      <c r="F32" s="7">
        <v>0.74979185153354799</v>
      </c>
    </row>
    <row r="33" spans="1:6" x14ac:dyDescent="0.2">
      <c r="A33" s="57" t="s">
        <v>666</v>
      </c>
      <c r="B33" s="57" t="s">
        <v>1195</v>
      </c>
      <c r="C33" s="57" t="s">
        <v>667</v>
      </c>
      <c r="D33" s="57">
        <v>250</v>
      </c>
      <c r="E33" s="7">
        <v>2472.2399999999998</v>
      </c>
      <c r="F33" s="7">
        <v>0.74612196386866003</v>
      </c>
    </row>
    <row r="34" spans="1:6" x14ac:dyDescent="0.2">
      <c r="A34" s="57" t="s">
        <v>909</v>
      </c>
      <c r="B34" s="57" t="s">
        <v>1302</v>
      </c>
      <c r="C34" s="57" t="s">
        <v>864</v>
      </c>
      <c r="D34" s="57">
        <v>2500</v>
      </c>
      <c r="E34" s="7">
        <v>2466.1374999999998</v>
      </c>
      <c r="F34" s="7">
        <v>0.74428022953683604</v>
      </c>
    </row>
    <row r="35" spans="1:6" x14ac:dyDescent="0.2">
      <c r="A35" s="57" t="s">
        <v>916</v>
      </c>
      <c r="B35" s="57" t="s">
        <v>1308</v>
      </c>
      <c r="C35" s="57" t="s">
        <v>647</v>
      </c>
      <c r="D35" s="57">
        <v>250</v>
      </c>
      <c r="E35" s="7">
        <v>2415.2975000000001</v>
      </c>
      <c r="F35" s="7">
        <v>0.72893671893791201</v>
      </c>
    </row>
    <row r="36" spans="1:6" x14ac:dyDescent="0.2">
      <c r="A36" s="57" t="s">
        <v>943</v>
      </c>
      <c r="B36" s="57" t="s">
        <v>1333</v>
      </c>
      <c r="C36" s="57" t="s">
        <v>944</v>
      </c>
      <c r="D36" s="57">
        <v>210</v>
      </c>
      <c r="E36" s="7">
        <v>2075.8688999999999</v>
      </c>
      <c r="F36" s="7">
        <v>0.62649717681207095</v>
      </c>
    </row>
    <row r="37" spans="1:6" x14ac:dyDescent="0.2">
      <c r="A37" s="57" t="s">
        <v>863</v>
      </c>
      <c r="B37" s="57" t="s">
        <v>1272</v>
      </c>
      <c r="C37" s="57" t="s">
        <v>864</v>
      </c>
      <c r="D37" s="57">
        <v>200</v>
      </c>
      <c r="E37" s="7">
        <v>2056.3737931999999</v>
      </c>
      <c r="F37" s="7">
        <v>0.62061355411708796</v>
      </c>
    </row>
    <row r="38" spans="1:6" x14ac:dyDescent="0.2">
      <c r="A38" s="57" t="s">
        <v>126</v>
      </c>
      <c r="B38" s="57" t="s">
        <v>849</v>
      </c>
      <c r="C38" s="57" t="s">
        <v>647</v>
      </c>
      <c r="D38" s="57">
        <v>200</v>
      </c>
      <c r="E38" s="7">
        <v>2000.64</v>
      </c>
      <c r="F38" s="7">
        <v>0.60379309686527005</v>
      </c>
    </row>
    <row r="39" spans="1:6" x14ac:dyDescent="0.2">
      <c r="A39" s="57" t="s">
        <v>682</v>
      </c>
      <c r="B39" s="57" t="s">
        <v>1205</v>
      </c>
      <c r="C39" s="57" t="s">
        <v>667</v>
      </c>
      <c r="D39" s="57">
        <v>200</v>
      </c>
      <c r="E39" s="7">
        <v>1981.0640000000001</v>
      </c>
      <c r="F39" s="7">
        <v>0.59788506060475599</v>
      </c>
    </row>
    <row r="40" spans="1:6" x14ac:dyDescent="0.2">
      <c r="A40" s="57" t="s">
        <v>921</v>
      </c>
      <c r="B40" s="57" t="s">
        <v>1313</v>
      </c>
      <c r="C40" s="57" t="s">
        <v>831</v>
      </c>
      <c r="D40" s="57">
        <v>170</v>
      </c>
      <c r="E40" s="7">
        <v>1729.5851</v>
      </c>
      <c r="F40" s="7">
        <v>0.52198873551514902</v>
      </c>
    </row>
    <row r="41" spans="1:6" x14ac:dyDescent="0.2">
      <c r="A41" s="57" t="s">
        <v>935</v>
      </c>
      <c r="B41" s="57" t="s">
        <v>1326</v>
      </c>
      <c r="C41" s="57" t="s">
        <v>641</v>
      </c>
      <c r="D41" s="57">
        <v>150</v>
      </c>
      <c r="E41" s="7">
        <v>1512.1095</v>
      </c>
      <c r="F41" s="7">
        <v>0.45635460542846001</v>
      </c>
    </row>
    <row r="42" spans="1:6" x14ac:dyDescent="0.2">
      <c r="A42" s="57" t="s">
        <v>830</v>
      </c>
      <c r="B42" s="57" t="s">
        <v>1250</v>
      </c>
      <c r="C42" s="57" t="s">
        <v>831</v>
      </c>
      <c r="D42" s="57">
        <v>150</v>
      </c>
      <c r="E42" s="7">
        <v>1482.8175000000001</v>
      </c>
      <c r="F42" s="7">
        <v>0.44751428063570498</v>
      </c>
    </row>
    <row r="43" spans="1:6" x14ac:dyDescent="0.2">
      <c r="A43" s="57" t="s">
        <v>940</v>
      </c>
      <c r="B43" s="57" t="s">
        <v>1330</v>
      </c>
      <c r="C43" s="57" t="s">
        <v>670</v>
      </c>
      <c r="D43" s="57">
        <v>140</v>
      </c>
      <c r="E43" s="7">
        <v>1462.6822</v>
      </c>
      <c r="F43" s="7">
        <v>0.441437447650605</v>
      </c>
    </row>
    <row r="44" spans="1:6" x14ac:dyDescent="0.2">
      <c r="A44" s="57" t="s">
        <v>933</v>
      </c>
      <c r="B44" s="57" t="s">
        <v>1324</v>
      </c>
      <c r="C44" s="57" t="s">
        <v>647</v>
      </c>
      <c r="D44" s="57">
        <v>100</v>
      </c>
      <c r="E44" s="7">
        <v>1038.9280000000001</v>
      </c>
      <c r="F44" s="7">
        <v>0.31354844176865498</v>
      </c>
    </row>
    <row r="45" spans="1:6" x14ac:dyDescent="0.2">
      <c r="A45" s="57" t="s">
        <v>934</v>
      </c>
      <c r="B45" s="57" t="s">
        <v>1325</v>
      </c>
      <c r="C45" s="57" t="s">
        <v>659</v>
      </c>
      <c r="D45" s="57">
        <v>100</v>
      </c>
      <c r="E45" s="7">
        <v>1028.9939999999999</v>
      </c>
      <c r="F45" s="7">
        <v>0.31055036084242099</v>
      </c>
    </row>
    <row r="46" spans="1:6" x14ac:dyDescent="0.2">
      <c r="A46" s="57" t="s">
        <v>683</v>
      </c>
      <c r="B46" s="57" t="s">
        <v>1557</v>
      </c>
      <c r="C46" s="57" t="s">
        <v>670</v>
      </c>
      <c r="D46" s="57">
        <v>100</v>
      </c>
      <c r="E46" s="7">
        <v>1007.746</v>
      </c>
      <c r="F46" s="7">
        <v>0.30413771502798498</v>
      </c>
    </row>
    <row r="47" spans="1:6" x14ac:dyDescent="0.2">
      <c r="A47" s="57" t="s">
        <v>912</v>
      </c>
      <c r="B47" s="57" t="s">
        <v>1304</v>
      </c>
      <c r="C47" s="57" t="s">
        <v>860</v>
      </c>
      <c r="D47" s="57">
        <v>100</v>
      </c>
      <c r="E47" s="7">
        <v>999.74517960000003</v>
      </c>
      <c r="F47" s="7">
        <v>0.30172306765175599</v>
      </c>
    </row>
    <row r="48" spans="1:6" x14ac:dyDescent="0.2">
      <c r="A48" s="57" t="s">
        <v>923</v>
      </c>
      <c r="B48" s="57" t="s">
        <v>1535</v>
      </c>
      <c r="C48" s="57" t="s">
        <v>842</v>
      </c>
      <c r="D48" s="57">
        <v>100</v>
      </c>
      <c r="E48" s="7">
        <v>996.74800000000005</v>
      </c>
      <c r="F48" s="7">
        <v>0.30081851893107397</v>
      </c>
    </row>
    <row r="49" spans="1:6" x14ac:dyDescent="0.2">
      <c r="A49" s="57" t="s">
        <v>925</v>
      </c>
      <c r="B49" s="57" t="s">
        <v>1316</v>
      </c>
      <c r="C49" s="57" t="s">
        <v>650</v>
      </c>
      <c r="D49" s="57">
        <v>80</v>
      </c>
      <c r="E49" s="7">
        <v>823.38160000000005</v>
      </c>
      <c r="F49" s="7">
        <v>0.24849654418879999</v>
      </c>
    </row>
    <row r="50" spans="1:6" x14ac:dyDescent="0.2">
      <c r="A50" s="57" t="s">
        <v>847</v>
      </c>
      <c r="B50" s="57" t="s">
        <v>1261</v>
      </c>
      <c r="C50" s="57" t="s">
        <v>837</v>
      </c>
      <c r="D50" s="57">
        <v>58</v>
      </c>
      <c r="E50" s="7">
        <v>602.58578</v>
      </c>
      <c r="F50" s="7">
        <v>0.181860371797612</v>
      </c>
    </row>
    <row r="51" spans="1:6" x14ac:dyDescent="0.2">
      <c r="A51" s="57" t="s">
        <v>978</v>
      </c>
      <c r="B51" s="57" t="s">
        <v>1359</v>
      </c>
      <c r="C51" s="57" t="s">
        <v>864</v>
      </c>
      <c r="D51" s="57">
        <v>50</v>
      </c>
      <c r="E51" s="7">
        <v>518.51149999999996</v>
      </c>
      <c r="F51" s="7">
        <v>0.15648675641057699</v>
      </c>
    </row>
    <row r="52" spans="1:6" x14ac:dyDescent="0.2">
      <c r="A52" s="57" t="s">
        <v>979</v>
      </c>
      <c r="B52" s="57" t="s">
        <v>1360</v>
      </c>
      <c r="C52" s="57" t="s">
        <v>659</v>
      </c>
      <c r="D52" s="57">
        <v>50</v>
      </c>
      <c r="E52" s="7">
        <v>505.41550000000001</v>
      </c>
      <c r="F52" s="7">
        <v>0.152534383971484</v>
      </c>
    </row>
    <row r="53" spans="1:6" x14ac:dyDescent="0.2">
      <c r="A53" s="57" t="s">
        <v>868</v>
      </c>
      <c r="B53" s="57" t="s">
        <v>1276</v>
      </c>
      <c r="C53" s="57" t="s">
        <v>869</v>
      </c>
      <c r="D53" s="57">
        <v>40</v>
      </c>
      <c r="E53" s="7">
        <v>400.00262029999999</v>
      </c>
      <c r="F53" s="7">
        <v>0.120720779783049</v>
      </c>
    </row>
    <row r="54" spans="1:6" x14ac:dyDescent="0.2">
      <c r="A54" s="57" t="s">
        <v>980</v>
      </c>
      <c r="B54" s="57" t="s">
        <v>1361</v>
      </c>
      <c r="C54" s="57" t="s">
        <v>670</v>
      </c>
      <c r="D54" s="57">
        <v>1500</v>
      </c>
      <c r="E54" s="7">
        <v>305.91750000000002</v>
      </c>
      <c r="F54" s="7">
        <v>9.23258930693584E-2</v>
      </c>
    </row>
    <row r="55" spans="1:6" x14ac:dyDescent="0.2">
      <c r="A55" s="57" t="s">
        <v>702</v>
      </c>
      <c r="B55" s="57" t="s">
        <v>1223</v>
      </c>
      <c r="C55" s="57" t="s">
        <v>703</v>
      </c>
      <c r="D55" s="57">
        <v>20</v>
      </c>
      <c r="E55" s="7">
        <v>203.57579999999999</v>
      </c>
      <c r="F55" s="7">
        <v>6.1439170829746897E-2</v>
      </c>
    </row>
    <row r="56" spans="1:6" x14ac:dyDescent="0.2">
      <c r="A56" s="56" t="s">
        <v>128</v>
      </c>
      <c r="B56" s="57"/>
      <c r="C56" s="57"/>
      <c r="D56" s="57"/>
      <c r="E56" s="6">
        <f>SUM(E8:E55)</f>
        <v>137988.29387649996</v>
      </c>
      <c r="F56" s="6">
        <f>SUM(F8:F55)</f>
        <v>41.644863289170914</v>
      </c>
    </row>
    <row r="57" spans="1:6" x14ac:dyDescent="0.2">
      <c r="A57" s="57"/>
      <c r="B57" s="57"/>
      <c r="C57" s="57"/>
      <c r="D57" s="57"/>
      <c r="E57" s="7"/>
      <c r="F57" s="7"/>
    </row>
    <row r="58" spans="1:6" x14ac:dyDescent="0.2">
      <c r="A58" s="56" t="s">
        <v>714</v>
      </c>
      <c r="B58" s="57"/>
      <c r="C58" s="57"/>
      <c r="D58" s="57"/>
      <c r="E58" s="7"/>
      <c r="F58" s="7"/>
    </row>
    <row r="59" spans="1:6" x14ac:dyDescent="0.2">
      <c r="A59" s="57" t="s">
        <v>877</v>
      </c>
      <c r="B59" s="57" t="s">
        <v>1554</v>
      </c>
      <c r="C59" s="57" t="s">
        <v>878</v>
      </c>
      <c r="D59" s="57">
        <v>11978</v>
      </c>
      <c r="E59" s="7">
        <v>11767.690275999999</v>
      </c>
      <c r="F59" s="7">
        <v>3.5514886009963602</v>
      </c>
    </row>
    <row r="60" spans="1:6" x14ac:dyDescent="0.2">
      <c r="A60" s="57" t="s">
        <v>728</v>
      </c>
      <c r="B60" s="57" t="s">
        <v>1240</v>
      </c>
      <c r="C60" s="57" t="s">
        <v>729</v>
      </c>
      <c r="D60" s="57">
        <v>740</v>
      </c>
      <c r="E60" s="7">
        <v>11374.022000000001</v>
      </c>
      <c r="F60" s="7">
        <v>3.4326795261484899</v>
      </c>
    </row>
    <row r="61" spans="1:6" x14ac:dyDescent="0.2">
      <c r="A61" s="57" t="s">
        <v>879</v>
      </c>
      <c r="B61" s="57" t="s">
        <v>1281</v>
      </c>
      <c r="C61" s="57" t="s">
        <v>713</v>
      </c>
      <c r="D61" s="57">
        <v>1060</v>
      </c>
      <c r="E61" s="7">
        <v>10417.8814</v>
      </c>
      <c r="F61" s="7">
        <v>3.1441163194183299</v>
      </c>
    </row>
    <row r="62" spans="1:6" x14ac:dyDescent="0.2">
      <c r="A62" s="57" t="s">
        <v>981</v>
      </c>
      <c r="B62" s="57" t="s">
        <v>1362</v>
      </c>
      <c r="C62" s="57" t="s">
        <v>741</v>
      </c>
      <c r="D62" s="57">
        <v>1000</v>
      </c>
      <c r="E62" s="7">
        <v>9914.73</v>
      </c>
      <c r="F62" s="7">
        <v>2.9922652407644499</v>
      </c>
    </row>
    <row r="63" spans="1:6" x14ac:dyDescent="0.2">
      <c r="A63" s="57" t="s">
        <v>887</v>
      </c>
      <c r="B63" s="57" t="s">
        <v>1286</v>
      </c>
      <c r="C63" s="57" t="s">
        <v>725</v>
      </c>
      <c r="D63" s="57">
        <v>9000</v>
      </c>
      <c r="E63" s="7">
        <v>8988.4259999999995</v>
      </c>
      <c r="F63" s="7">
        <v>2.7127067190920502</v>
      </c>
    </row>
    <row r="64" spans="1:6" x14ac:dyDescent="0.2">
      <c r="A64" s="57" t="s">
        <v>963</v>
      </c>
      <c r="B64" s="57" t="s">
        <v>1348</v>
      </c>
      <c r="C64" s="57" t="s">
        <v>729</v>
      </c>
      <c r="D64" s="57">
        <v>60</v>
      </c>
      <c r="E64" s="7">
        <v>8315.5418771000004</v>
      </c>
      <c r="F64" s="7">
        <v>2.50963030934453</v>
      </c>
    </row>
    <row r="65" spans="1:6" x14ac:dyDescent="0.2">
      <c r="A65" s="57" t="s">
        <v>872</v>
      </c>
      <c r="B65" s="57" t="s">
        <v>1278</v>
      </c>
      <c r="C65" s="57" t="s">
        <v>869</v>
      </c>
      <c r="D65" s="57">
        <v>60</v>
      </c>
      <c r="E65" s="7">
        <v>6933.7259999999997</v>
      </c>
      <c r="F65" s="7">
        <v>2.0925983157165899</v>
      </c>
    </row>
    <row r="66" spans="1:6" x14ac:dyDescent="0.2">
      <c r="A66" s="57" t="s">
        <v>954</v>
      </c>
      <c r="B66" s="57" t="s">
        <v>1339</v>
      </c>
      <c r="C66" s="57" t="s">
        <v>725</v>
      </c>
      <c r="D66" s="57">
        <v>6000</v>
      </c>
      <c r="E66" s="7">
        <v>5988.3180000000002</v>
      </c>
      <c r="F66" s="7">
        <v>1.80727420737066</v>
      </c>
    </row>
    <row r="67" spans="1:6" x14ac:dyDescent="0.2">
      <c r="A67" s="57" t="s">
        <v>982</v>
      </c>
      <c r="B67" s="57" t="s">
        <v>1363</v>
      </c>
      <c r="C67" s="57" t="s">
        <v>983</v>
      </c>
      <c r="D67" s="57">
        <v>600</v>
      </c>
      <c r="E67" s="7">
        <v>5964.63</v>
      </c>
      <c r="F67" s="7">
        <v>1.8001251696234699</v>
      </c>
    </row>
    <row r="68" spans="1:6" x14ac:dyDescent="0.2">
      <c r="A68" s="57" t="s">
        <v>126</v>
      </c>
      <c r="B68" s="57" t="s">
        <v>883</v>
      </c>
      <c r="C68" s="57" t="s">
        <v>736</v>
      </c>
      <c r="D68" s="57">
        <v>550</v>
      </c>
      <c r="E68" s="7">
        <v>5501.2459485999998</v>
      </c>
      <c r="F68" s="7">
        <v>1.66027587568114</v>
      </c>
    </row>
    <row r="69" spans="1:6" x14ac:dyDescent="0.2">
      <c r="A69" s="57" t="s">
        <v>984</v>
      </c>
      <c r="B69" s="57" t="s">
        <v>1364</v>
      </c>
      <c r="C69" s="57" t="s">
        <v>876</v>
      </c>
      <c r="D69" s="57">
        <v>500</v>
      </c>
      <c r="E69" s="7">
        <v>5271.1850000000004</v>
      </c>
      <c r="F69" s="7">
        <v>1.5908434877338</v>
      </c>
    </row>
    <row r="70" spans="1:6" x14ac:dyDescent="0.2">
      <c r="A70" s="57" t="s">
        <v>880</v>
      </c>
      <c r="B70" s="57" t="s">
        <v>1550</v>
      </c>
      <c r="C70" s="57" t="s">
        <v>736</v>
      </c>
      <c r="D70" s="57">
        <v>450</v>
      </c>
      <c r="E70" s="7">
        <v>4500.4814999999999</v>
      </c>
      <c r="F70" s="7">
        <v>1.3582451926732699</v>
      </c>
    </row>
    <row r="71" spans="1:6" x14ac:dyDescent="0.2">
      <c r="A71" s="57" t="s">
        <v>882</v>
      </c>
      <c r="B71" s="57" t="s">
        <v>1283</v>
      </c>
      <c r="C71" s="57" t="s">
        <v>725</v>
      </c>
      <c r="D71" s="57">
        <v>450</v>
      </c>
      <c r="E71" s="7">
        <v>4452.0839999999998</v>
      </c>
      <c r="F71" s="7">
        <v>1.34363882850704</v>
      </c>
    </row>
    <row r="72" spans="1:6" x14ac:dyDescent="0.2">
      <c r="A72" s="57" t="s">
        <v>985</v>
      </c>
      <c r="B72" s="57" t="s">
        <v>1365</v>
      </c>
      <c r="C72" s="57" t="s">
        <v>639</v>
      </c>
      <c r="D72" s="57">
        <v>400</v>
      </c>
      <c r="E72" s="7">
        <v>3995.0360000000001</v>
      </c>
      <c r="F72" s="7">
        <v>1.2057017547026201</v>
      </c>
    </row>
    <row r="73" spans="1:6" x14ac:dyDescent="0.2">
      <c r="A73" s="57" t="s">
        <v>986</v>
      </c>
      <c r="B73" s="57" t="s">
        <v>1366</v>
      </c>
      <c r="C73" s="57" t="s">
        <v>731</v>
      </c>
      <c r="D73" s="57">
        <v>370</v>
      </c>
      <c r="E73" s="7">
        <v>3938.2837</v>
      </c>
      <c r="F73" s="7">
        <v>1.1885739121266301</v>
      </c>
    </row>
    <row r="74" spans="1:6" x14ac:dyDescent="0.2">
      <c r="A74" s="57" t="s">
        <v>721</v>
      </c>
      <c r="B74" s="57" t="s">
        <v>1234</v>
      </c>
      <c r="C74" s="57" t="s">
        <v>661</v>
      </c>
      <c r="D74" s="57">
        <v>375</v>
      </c>
      <c r="E74" s="7">
        <v>3931.8225000000002</v>
      </c>
      <c r="F74" s="7">
        <v>1.1866239221446899</v>
      </c>
    </row>
    <row r="75" spans="1:6" x14ac:dyDescent="0.2">
      <c r="A75" s="57" t="s">
        <v>951</v>
      </c>
      <c r="B75" s="57" t="s">
        <v>1337</v>
      </c>
      <c r="C75" s="57" t="s">
        <v>725</v>
      </c>
      <c r="D75" s="57">
        <v>400</v>
      </c>
      <c r="E75" s="7">
        <v>3720.5120000000002</v>
      </c>
      <c r="F75" s="7">
        <v>1.1228504190680999</v>
      </c>
    </row>
    <row r="76" spans="1:6" x14ac:dyDescent="0.2">
      <c r="A76" s="57" t="s">
        <v>898</v>
      </c>
      <c r="B76" s="57" t="s">
        <v>1296</v>
      </c>
      <c r="C76" s="57" t="s">
        <v>899</v>
      </c>
      <c r="D76" s="57">
        <v>350</v>
      </c>
      <c r="E76" s="7">
        <v>3490.0250000000001</v>
      </c>
      <c r="F76" s="7">
        <v>1.05328944881998</v>
      </c>
    </row>
    <row r="77" spans="1:6" x14ac:dyDescent="0.2">
      <c r="A77" s="57" t="s">
        <v>900</v>
      </c>
      <c r="B77" s="57" t="s">
        <v>1297</v>
      </c>
      <c r="C77" s="57" t="s">
        <v>713</v>
      </c>
      <c r="D77" s="57">
        <v>300</v>
      </c>
      <c r="E77" s="7">
        <v>3367.9830000000002</v>
      </c>
      <c r="F77" s="7">
        <v>1.0164571765832799</v>
      </c>
    </row>
    <row r="78" spans="1:6" x14ac:dyDescent="0.2">
      <c r="A78" s="57" t="s">
        <v>987</v>
      </c>
      <c r="B78" s="57" t="s">
        <v>1367</v>
      </c>
      <c r="C78" s="57" t="s">
        <v>871</v>
      </c>
      <c r="D78" s="57">
        <v>338</v>
      </c>
      <c r="E78" s="7">
        <v>3121.7443400000002</v>
      </c>
      <c r="F78" s="7">
        <v>0.94214235578126404</v>
      </c>
    </row>
    <row r="79" spans="1:6" x14ac:dyDescent="0.2">
      <c r="A79" s="57" t="s">
        <v>739</v>
      </c>
      <c r="B79" s="57" t="s">
        <v>1248</v>
      </c>
      <c r="C79" s="57" t="s">
        <v>718</v>
      </c>
      <c r="D79" s="57">
        <v>310</v>
      </c>
      <c r="E79" s="7">
        <v>3115.2829999999999</v>
      </c>
      <c r="F79" s="7">
        <v>0.94019232354732896</v>
      </c>
    </row>
    <row r="80" spans="1:6" x14ac:dyDescent="0.2">
      <c r="A80" s="57" t="s">
        <v>885</v>
      </c>
      <c r="B80" s="57" t="s">
        <v>1284</v>
      </c>
      <c r="C80" s="57" t="s">
        <v>878</v>
      </c>
      <c r="D80" s="57">
        <v>22</v>
      </c>
      <c r="E80" s="7">
        <v>3053.2325999999998</v>
      </c>
      <c r="F80" s="7">
        <v>0.92146551453734804</v>
      </c>
    </row>
    <row r="81" spans="1:6" x14ac:dyDescent="0.2">
      <c r="A81" s="57" t="s">
        <v>988</v>
      </c>
      <c r="B81" s="57" t="s">
        <v>1552</v>
      </c>
      <c r="C81" s="57" t="s">
        <v>720</v>
      </c>
      <c r="D81" s="57">
        <v>300</v>
      </c>
      <c r="E81" s="7">
        <v>2984.9070000000002</v>
      </c>
      <c r="F81" s="7">
        <v>0.90084485034030204</v>
      </c>
    </row>
    <row r="82" spans="1:6" x14ac:dyDescent="0.2">
      <c r="A82" s="57" t="s">
        <v>896</v>
      </c>
      <c r="B82" s="57" t="s">
        <v>1294</v>
      </c>
      <c r="C82" s="57" t="s">
        <v>676</v>
      </c>
      <c r="D82" s="57">
        <v>25</v>
      </c>
      <c r="E82" s="7">
        <v>2745.14</v>
      </c>
      <c r="F82" s="7">
        <v>0.828483176347932</v>
      </c>
    </row>
    <row r="83" spans="1:6" x14ac:dyDescent="0.2">
      <c r="A83" s="57" t="s">
        <v>989</v>
      </c>
      <c r="B83" s="57" t="s">
        <v>1368</v>
      </c>
      <c r="C83" s="57" t="s">
        <v>731</v>
      </c>
      <c r="D83" s="57">
        <v>250</v>
      </c>
      <c r="E83" s="7">
        <v>2625.8508542999998</v>
      </c>
      <c r="F83" s="7">
        <v>0.79248171546310797</v>
      </c>
    </row>
    <row r="84" spans="1:6" x14ac:dyDescent="0.2">
      <c r="A84" s="57" t="s">
        <v>990</v>
      </c>
      <c r="B84" s="57" t="s">
        <v>1369</v>
      </c>
      <c r="C84" s="57" t="s">
        <v>741</v>
      </c>
      <c r="D84" s="57">
        <v>250</v>
      </c>
      <c r="E84" s="7">
        <v>2533.81</v>
      </c>
      <c r="F84" s="7">
        <v>0.76470378817188001</v>
      </c>
    </row>
    <row r="85" spans="1:6" x14ac:dyDescent="0.2">
      <c r="A85" s="57" t="s">
        <v>947</v>
      </c>
      <c r="B85" s="57" t="s">
        <v>1335</v>
      </c>
      <c r="C85" s="57" t="s">
        <v>729</v>
      </c>
      <c r="D85" s="57">
        <v>17</v>
      </c>
      <c r="E85" s="7">
        <v>2350.3231000000001</v>
      </c>
      <c r="F85" s="7">
        <v>0.70932744680851201</v>
      </c>
    </row>
    <row r="86" spans="1:6" x14ac:dyDescent="0.2">
      <c r="A86" s="57" t="s">
        <v>965</v>
      </c>
      <c r="B86" s="57" t="s">
        <v>1350</v>
      </c>
      <c r="C86" s="57" t="s">
        <v>741</v>
      </c>
      <c r="D86" s="57">
        <v>230</v>
      </c>
      <c r="E86" s="7">
        <v>2335.9812000000002</v>
      </c>
      <c r="F86" s="7">
        <v>0.70499906178375404</v>
      </c>
    </row>
    <row r="87" spans="1:6" x14ac:dyDescent="0.2">
      <c r="A87" s="57" t="s">
        <v>967</v>
      </c>
      <c r="B87" s="57" t="s">
        <v>1352</v>
      </c>
      <c r="C87" s="57" t="s">
        <v>741</v>
      </c>
      <c r="D87" s="57">
        <v>230</v>
      </c>
      <c r="E87" s="7">
        <v>2332.6623</v>
      </c>
      <c r="F87" s="7">
        <v>0.70399741785521797</v>
      </c>
    </row>
    <row r="88" spans="1:6" x14ac:dyDescent="0.2">
      <c r="A88" s="57" t="s">
        <v>991</v>
      </c>
      <c r="B88" s="57" t="s">
        <v>1370</v>
      </c>
      <c r="C88" s="57" t="s">
        <v>741</v>
      </c>
      <c r="D88" s="57">
        <v>250</v>
      </c>
      <c r="E88" s="7">
        <v>2089.2849999999999</v>
      </c>
      <c r="F88" s="7">
        <v>0.63054615542234305</v>
      </c>
    </row>
    <row r="89" spans="1:6" x14ac:dyDescent="0.2">
      <c r="A89" s="57" t="s">
        <v>964</v>
      </c>
      <c r="B89" s="57" t="s">
        <v>1349</v>
      </c>
      <c r="C89" s="57" t="s">
        <v>725</v>
      </c>
      <c r="D89" s="57">
        <v>200</v>
      </c>
      <c r="E89" s="7">
        <v>2025.356</v>
      </c>
      <c r="F89" s="7">
        <v>0.61125238498413303</v>
      </c>
    </row>
    <row r="90" spans="1:6" x14ac:dyDescent="0.2">
      <c r="A90" s="57" t="s">
        <v>969</v>
      </c>
      <c r="B90" s="57" t="s">
        <v>1354</v>
      </c>
      <c r="C90" s="57" t="s">
        <v>949</v>
      </c>
      <c r="D90" s="57">
        <v>190</v>
      </c>
      <c r="E90" s="7">
        <v>1858.3159000000001</v>
      </c>
      <c r="F90" s="7">
        <v>0.560839687407515</v>
      </c>
    </row>
    <row r="91" spans="1:6" x14ac:dyDescent="0.2">
      <c r="A91" s="57" t="s">
        <v>968</v>
      </c>
      <c r="B91" s="57" t="s">
        <v>1353</v>
      </c>
      <c r="C91" s="57" t="s">
        <v>713</v>
      </c>
      <c r="D91" s="57">
        <v>150</v>
      </c>
      <c r="E91" s="7">
        <v>1785.1755000000001</v>
      </c>
      <c r="F91" s="7">
        <v>0.53876591670315799</v>
      </c>
    </row>
    <row r="92" spans="1:6" x14ac:dyDescent="0.2">
      <c r="A92" s="57" t="s">
        <v>970</v>
      </c>
      <c r="B92" s="57" t="s">
        <v>1355</v>
      </c>
      <c r="C92" s="57" t="s">
        <v>876</v>
      </c>
      <c r="D92" s="57">
        <v>160</v>
      </c>
      <c r="E92" s="7">
        <v>1686.7791999999999</v>
      </c>
      <c r="F92" s="7">
        <v>0.509069916074817</v>
      </c>
    </row>
    <row r="93" spans="1:6" x14ac:dyDescent="0.2">
      <c r="A93" s="57" t="s">
        <v>873</v>
      </c>
      <c r="B93" s="57" t="s">
        <v>1279</v>
      </c>
      <c r="C93" s="57" t="s">
        <v>874</v>
      </c>
      <c r="D93" s="57">
        <v>150</v>
      </c>
      <c r="E93" s="7">
        <v>1670.4165</v>
      </c>
      <c r="F93" s="7">
        <v>0.50413165366574997</v>
      </c>
    </row>
    <row r="94" spans="1:6" x14ac:dyDescent="0.2">
      <c r="A94" s="57" t="s">
        <v>992</v>
      </c>
      <c r="B94" s="57" t="s">
        <v>1371</v>
      </c>
      <c r="C94" s="57" t="s">
        <v>874</v>
      </c>
      <c r="D94" s="57">
        <v>140</v>
      </c>
      <c r="E94" s="7">
        <v>1547.9212</v>
      </c>
      <c r="F94" s="7">
        <v>0.467162575501542</v>
      </c>
    </row>
    <row r="95" spans="1:6" x14ac:dyDescent="0.2">
      <c r="A95" s="57" t="s">
        <v>722</v>
      </c>
      <c r="B95" s="57" t="s">
        <v>1235</v>
      </c>
      <c r="C95" s="57" t="s">
        <v>718</v>
      </c>
      <c r="D95" s="57">
        <v>150</v>
      </c>
      <c r="E95" s="7">
        <v>1501.3695</v>
      </c>
      <c r="F95" s="7">
        <v>0.45311327372443899</v>
      </c>
    </row>
    <row r="96" spans="1:6" x14ac:dyDescent="0.2">
      <c r="A96" s="57" t="s">
        <v>733</v>
      </c>
      <c r="B96" s="57" t="s">
        <v>1243</v>
      </c>
      <c r="C96" s="57" t="s">
        <v>718</v>
      </c>
      <c r="D96" s="57">
        <v>150</v>
      </c>
      <c r="E96" s="7">
        <v>1501.182</v>
      </c>
      <c r="F96" s="7">
        <v>0.45305668622960599</v>
      </c>
    </row>
    <row r="97" spans="1:11" x14ac:dyDescent="0.2">
      <c r="A97" s="57" t="s">
        <v>884</v>
      </c>
      <c r="B97" s="57" t="s">
        <v>1539</v>
      </c>
      <c r="C97" s="57" t="s">
        <v>720</v>
      </c>
      <c r="D97" s="57">
        <v>150</v>
      </c>
      <c r="E97" s="7">
        <v>1491.1365000000001</v>
      </c>
      <c r="F97" s="7">
        <v>0.45002495460644598</v>
      </c>
    </row>
    <row r="98" spans="1:11" x14ac:dyDescent="0.2">
      <c r="A98" s="57" t="s">
        <v>889</v>
      </c>
      <c r="B98" s="57" t="s">
        <v>1287</v>
      </c>
      <c r="C98" s="57" t="s">
        <v>729</v>
      </c>
      <c r="D98" s="57">
        <v>120</v>
      </c>
      <c r="E98" s="7">
        <v>1190.8548000000001</v>
      </c>
      <c r="F98" s="7">
        <v>0.35939994582177298</v>
      </c>
    </row>
    <row r="99" spans="1:11" x14ac:dyDescent="0.2">
      <c r="A99" s="57" t="s">
        <v>897</v>
      </c>
      <c r="B99" s="57" t="s">
        <v>1295</v>
      </c>
      <c r="C99" s="57" t="s">
        <v>725</v>
      </c>
      <c r="D99" s="57">
        <v>100</v>
      </c>
      <c r="E99" s="7">
        <v>1006.615</v>
      </c>
      <c r="F99" s="7">
        <v>0.30379637925915398</v>
      </c>
    </row>
    <row r="100" spans="1:11" x14ac:dyDescent="0.2">
      <c r="A100" s="57" t="s">
        <v>895</v>
      </c>
      <c r="B100" s="57" t="s">
        <v>1293</v>
      </c>
      <c r="C100" s="57" t="s">
        <v>643</v>
      </c>
      <c r="D100" s="57">
        <v>100</v>
      </c>
      <c r="E100" s="7">
        <v>989.78899999999999</v>
      </c>
      <c r="F100" s="7">
        <v>0.29871829292285401</v>
      </c>
    </row>
    <row r="101" spans="1:11" x14ac:dyDescent="0.2">
      <c r="A101" s="57" t="s">
        <v>715</v>
      </c>
      <c r="B101" s="57" t="s">
        <v>1232</v>
      </c>
      <c r="C101" s="57" t="s">
        <v>716</v>
      </c>
      <c r="D101" s="57">
        <v>160</v>
      </c>
      <c r="E101" s="7">
        <v>801.10731999999996</v>
      </c>
      <c r="F101" s="7">
        <v>0.24177416709864699</v>
      </c>
    </row>
    <row r="102" spans="1:11" x14ac:dyDescent="0.2">
      <c r="A102" s="57" t="s">
        <v>956</v>
      </c>
      <c r="B102" s="57" t="s">
        <v>1341</v>
      </c>
      <c r="C102" s="57" t="s">
        <v>713</v>
      </c>
      <c r="D102" s="57">
        <v>50</v>
      </c>
      <c r="E102" s="7">
        <v>561.33050000000003</v>
      </c>
      <c r="F102" s="7">
        <v>0.16940952943054699</v>
      </c>
    </row>
    <row r="103" spans="1:11" x14ac:dyDescent="0.2">
      <c r="A103" s="57" t="s">
        <v>971</v>
      </c>
      <c r="B103" s="57" t="s">
        <v>1356</v>
      </c>
      <c r="C103" s="57" t="s">
        <v>741</v>
      </c>
      <c r="D103" s="57">
        <v>130</v>
      </c>
      <c r="E103" s="7">
        <v>434.16230000000002</v>
      </c>
      <c r="F103" s="7">
        <v>0.131030170175118</v>
      </c>
    </row>
    <row r="104" spans="1:11" x14ac:dyDescent="0.2">
      <c r="A104" s="57" t="s">
        <v>946</v>
      </c>
      <c r="B104" s="57" t="s">
        <v>1534</v>
      </c>
      <c r="C104" s="57" t="s">
        <v>639</v>
      </c>
      <c r="D104" s="57">
        <v>40</v>
      </c>
      <c r="E104" s="7">
        <v>403.14640000000003</v>
      </c>
      <c r="F104" s="7">
        <v>0.121669572409871</v>
      </c>
    </row>
    <row r="105" spans="1:11" x14ac:dyDescent="0.2">
      <c r="A105" s="56" t="s">
        <v>128</v>
      </c>
      <c r="B105" s="57"/>
      <c r="C105" s="57"/>
      <c r="D105" s="57"/>
      <c r="E105" s="6">
        <f>SUM(E59:E104)</f>
        <v>171576.501216</v>
      </c>
      <c r="F105" s="6">
        <f>SUM(F59:F104)</f>
        <v>51.781783338589833</v>
      </c>
      <c r="G105" s="58"/>
      <c r="H105" s="59"/>
      <c r="J105" s="1"/>
      <c r="K105" s="1"/>
    </row>
    <row r="106" spans="1:11" x14ac:dyDescent="0.2">
      <c r="A106" s="57"/>
      <c r="B106" s="57"/>
      <c r="C106" s="57"/>
      <c r="D106" s="57"/>
      <c r="E106" s="7"/>
      <c r="F106" s="7"/>
    </row>
    <row r="107" spans="1:11" x14ac:dyDescent="0.2">
      <c r="A107" s="56" t="s">
        <v>744</v>
      </c>
      <c r="B107" s="57"/>
      <c r="C107" s="57"/>
      <c r="D107" s="57"/>
      <c r="E107" s="7"/>
      <c r="F107" s="7"/>
    </row>
    <row r="108" spans="1:11" x14ac:dyDescent="0.2">
      <c r="A108" s="56" t="s">
        <v>745</v>
      </c>
      <c r="B108" s="57"/>
      <c r="C108" s="57"/>
      <c r="D108" s="57"/>
      <c r="E108" s="7"/>
      <c r="F108" s="7"/>
    </row>
    <row r="109" spans="1:11" x14ac:dyDescent="0.2">
      <c r="A109" s="57" t="s">
        <v>972</v>
      </c>
      <c r="B109" s="57" t="s">
        <v>1524</v>
      </c>
      <c r="C109" s="57" t="s">
        <v>749</v>
      </c>
      <c r="D109" s="57">
        <v>5620</v>
      </c>
      <c r="E109" s="7">
        <v>5544.5852199999999</v>
      </c>
      <c r="F109" s="7">
        <v>1.67335566659529</v>
      </c>
    </row>
    <row r="110" spans="1:11" x14ac:dyDescent="0.2">
      <c r="A110" s="57" t="s">
        <v>902</v>
      </c>
      <c r="B110" s="57" t="s">
        <v>1522</v>
      </c>
      <c r="C110" s="57" t="s">
        <v>749</v>
      </c>
      <c r="D110" s="57">
        <v>1000</v>
      </c>
      <c r="E110" s="7">
        <v>985.428</v>
      </c>
      <c r="F110" s="7">
        <v>0.29740214324303699</v>
      </c>
    </row>
    <row r="111" spans="1:11" x14ac:dyDescent="0.2">
      <c r="A111" s="57" t="s">
        <v>903</v>
      </c>
      <c r="B111" s="57" t="s">
        <v>1523</v>
      </c>
      <c r="C111" s="57" t="s">
        <v>747</v>
      </c>
      <c r="D111" s="57">
        <v>500</v>
      </c>
      <c r="E111" s="7">
        <v>469.00749999999999</v>
      </c>
      <c r="F111" s="7">
        <v>0.141546450574835</v>
      </c>
    </row>
    <row r="112" spans="1:11" x14ac:dyDescent="0.2">
      <c r="A112" s="56" t="s">
        <v>128</v>
      </c>
      <c r="B112" s="57"/>
      <c r="C112" s="57"/>
      <c r="D112" s="57"/>
      <c r="E112" s="6">
        <f>SUM(E109:E111)</f>
        <v>6999.0207199999995</v>
      </c>
      <c r="F112" s="6">
        <f>SUM(F109:F111)</f>
        <v>2.1123042604131621</v>
      </c>
      <c r="G112" s="58"/>
      <c r="H112" s="59"/>
      <c r="J112" s="1"/>
      <c r="K112" s="1"/>
    </row>
    <row r="113" spans="1:11" x14ac:dyDescent="0.2">
      <c r="A113" s="57"/>
      <c r="B113" s="57"/>
      <c r="C113" s="57"/>
      <c r="D113" s="57"/>
      <c r="E113" s="7"/>
      <c r="F113" s="7"/>
    </row>
    <row r="114" spans="1:11" x14ac:dyDescent="0.2">
      <c r="A114" s="56" t="s">
        <v>760</v>
      </c>
      <c r="B114" s="57"/>
      <c r="C114" s="57"/>
      <c r="D114" s="57"/>
      <c r="E114" s="7"/>
      <c r="F114" s="7"/>
    </row>
    <row r="115" spans="1:11" x14ac:dyDescent="0.2">
      <c r="A115" s="57" t="s">
        <v>973</v>
      </c>
      <c r="B115" s="57" t="s">
        <v>1525</v>
      </c>
      <c r="C115" s="57" t="s">
        <v>751</v>
      </c>
      <c r="D115" s="57">
        <v>940</v>
      </c>
      <c r="E115" s="7">
        <v>4627.1030000000001</v>
      </c>
      <c r="F115" s="7">
        <v>1.39645955788377</v>
      </c>
    </row>
    <row r="116" spans="1:11" x14ac:dyDescent="0.2">
      <c r="A116" s="57" t="s">
        <v>773</v>
      </c>
      <c r="B116" s="57" t="s">
        <v>1496</v>
      </c>
      <c r="C116" s="57" t="s">
        <v>747</v>
      </c>
      <c r="D116" s="57">
        <v>300</v>
      </c>
      <c r="E116" s="7">
        <v>1482.8009999999999</v>
      </c>
      <c r="F116" s="7">
        <v>0.44750930093615998</v>
      </c>
    </row>
    <row r="117" spans="1:11" x14ac:dyDescent="0.2">
      <c r="A117" s="56" t="s">
        <v>128</v>
      </c>
      <c r="B117" s="57"/>
      <c r="C117" s="57"/>
      <c r="D117" s="57"/>
      <c r="E117" s="6">
        <f>SUM(E115:E116)</f>
        <v>6109.9040000000005</v>
      </c>
      <c r="F117" s="6">
        <f>SUM(F115:F116)</f>
        <v>1.8439688588199299</v>
      </c>
      <c r="G117" s="58"/>
      <c r="H117" s="59"/>
      <c r="J117" s="1"/>
      <c r="K117" s="1"/>
    </row>
    <row r="118" spans="1:11" x14ac:dyDescent="0.2">
      <c r="A118" s="57"/>
      <c r="B118" s="57"/>
      <c r="C118" s="57"/>
      <c r="D118" s="57"/>
      <c r="E118" s="7"/>
      <c r="F118" s="7"/>
    </row>
    <row r="119" spans="1:11" x14ac:dyDescent="0.2">
      <c r="A119" s="56" t="s">
        <v>783</v>
      </c>
      <c r="B119" s="57"/>
      <c r="C119" s="57"/>
      <c r="D119" s="57"/>
      <c r="E119" s="7"/>
      <c r="F119" s="7"/>
    </row>
    <row r="120" spans="1:11" x14ac:dyDescent="0.2">
      <c r="A120" s="57" t="s">
        <v>126</v>
      </c>
      <c r="B120" s="57" t="s">
        <v>1564</v>
      </c>
      <c r="C120" s="57" t="s">
        <v>784</v>
      </c>
      <c r="D120" s="57">
        <v>750000</v>
      </c>
      <c r="E120" s="7">
        <v>750</v>
      </c>
      <c r="F120" s="7">
        <v>0.22634997933109</v>
      </c>
    </row>
    <row r="121" spans="1:11" x14ac:dyDescent="0.2">
      <c r="A121" s="56" t="s">
        <v>128</v>
      </c>
      <c r="B121" s="57"/>
      <c r="C121" s="57"/>
      <c r="D121" s="57"/>
      <c r="E121" s="6">
        <f>SUM(E120:E120)</f>
        <v>750</v>
      </c>
      <c r="F121" s="6">
        <f>SUM(F120:F120)</f>
        <v>0.22634997933109</v>
      </c>
      <c r="G121" s="58"/>
      <c r="H121" s="59"/>
      <c r="J121" s="1"/>
      <c r="K121" s="1"/>
    </row>
    <row r="122" spans="1:11" x14ac:dyDescent="0.2">
      <c r="A122" s="57"/>
      <c r="B122" s="57"/>
      <c r="C122" s="57"/>
      <c r="D122" s="57"/>
      <c r="E122" s="7"/>
      <c r="F122" s="7"/>
    </row>
    <row r="123" spans="1:11" x14ac:dyDescent="0.2">
      <c r="A123" s="56" t="s">
        <v>128</v>
      </c>
      <c r="B123" s="57"/>
      <c r="C123" s="57"/>
      <c r="D123" s="57"/>
      <c r="E123" s="6">
        <v>323423.71981249994</v>
      </c>
      <c r="F123" s="6">
        <v>97.609269726324911</v>
      </c>
      <c r="G123" s="13"/>
      <c r="H123" s="13"/>
      <c r="J123" s="1"/>
      <c r="K123" s="1"/>
    </row>
    <row r="124" spans="1:11" x14ac:dyDescent="0.2">
      <c r="A124" s="57"/>
      <c r="B124" s="57"/>
      <c r="C124" s="57"/>
      <c r="D124" s="57"/>
      <c r="E124" s="7"/>
      <c r="F124" s="7"/>
    </row>
    <row r="125" spans="1:11" x14ac:dyDescent="0.2">
      <c r="A125" s="56" t="s">
        <v>133</v>
      </c>
      <c r="B125" s="57"/>
      <c r="C125" s="57"/>
      <c r="D125" s="57"/>
      <c r="E125" s="6">
        <v>7921.5720191999999</v>
      </c>
      <c r="F125" s="6">
        <v>2.39</v>
      </c>
      <c r="J125" s="1"/>
      <c r="K125" s="1"/>
    </row>
    <row r="126" spans="1:11" x14ac:dyDescent="0.2">
      <c r="A126" s="57"/>
      <c r="B126" s="57"/>
      <c r="C126" s="57"/>
      <c r="D126" s="57"/>
      <c r="E126" s="7"/>
      <c r="F126" s="7"/>
    </row>
    <row r="127" spans="1:11" x14ac:dyDescent="0.2">
      <c r="A127" s="61" t="s">
        <v>134</v>
      </c>
      <c r="B127" s="55"/>
      <c r="C127" s="55"/>
      <c r="D127" s="55"/>
      <c r="E127" s="8">
        <v>331345.29201919999</v>
      </c>
      <c r="F127" s="8">
        <f xml:space="preserve"> ROUND(SUM(F123:F126),2)</f>
        <v>100</v>
      </c>
      <c r="J127" s="1"/>
      <c r="K127" s="1"/>
    </row>
    <row r="128" spans="1:11" x14ac:dyDescent="0.2">
      <c r="A128" s="4" t="s">
        <v>785</v>
      </c>
    </row>
    <row r="130" spans="1:4" x14ac:dyDescent="0.2">
      <c r="A130" s="4" t="s">
        <v>135</v>
      </c>
    </row>
    <row r="131" spans="1:4" x14ac:dyDescent="0.2">
      <c r="A131" s="4" t="s">
        <v>136</v>
      </c>
    </row>
    <row r="132" spans="1:4" x14ac:dyDescent="0.2">
      <c r="A132" s="4" t="s">
        <v>137</v>
      </c>
    </row>
    <row r="133" spans="1:4" x14ac:dyDescent="0.2">
      <c r="A133" s="2" t="s">
        <v>594</v>
      </c>
      <c r="D133" s="10">
        <v>59.473799999999997</v>
      </c>
    </row>
    <row r="134" spans="1:4" x14ac:dyDescent="0.2">
      <c r="A134" s="2" t="s">
        <v>595</v>
      </c>
      <c r="D134" s="10">
        <v>11.897399999999999</v>
      </c>
    </row>
    <row r="135" spans="1:4" x14ac:dyDescent="0.2">
      <c r="A135" s="2" t="s">
        <v>596</v>
      </c>
      <c r="D135" s="10">
        <v>61.674700000000001</v>
      </c>
    </row>
    <row r="136" spans="1:4" x14ac:dyDescent="0.2">
      <c r="A136" s="2" t="s">
        <v>597</v>
      </c>
      <c r="D136" s="10">
        <v>12.436</v>
      </c>
    </row>
    <row r="138" spans="1:4" x14ac:dyDescent="0.2">
      <c r="A138" s="4" t="s">
        <v>138</v>
      </c>
    </row>
    <row r="139" spans="1:4" x14ac:dyDescent="0.2">
      <c r="A139" s="2" t="s">
        <v>594</v>
      </c>
      <c r="D139" s="10">
        <v>61.405000000000001</v>
      </c>
    </row>
    <row r="140" spans="1:4" x14ac:dyDescent="0.2">
      <c r="A140" s="2" t="s">
        <v>597</v>
      </c>
      <c r="D140" s="10">
        <v>12.4437</v>
      </c>
    </row>
    <row r="141" spans="1:4" x14ac:dyDescent="0.2">
      <c r="A141" s="2" t="s">
        <v>596</v>
      </c>
      <c r="D141" s="10">
        <v>63.974200000000003</v>
      </c>
    </row>
    <row r="142" spans="1:4" x14ac:dyDescent="0.2">
      <c r="A142" s="2" t="s">
        <v>595</v>
      </c>
      <c r="D142" s="10">
        <v>11.827999999999999</v>
      </c>
    </row>
    <row r="144" spans="1:4" x14ac:dyDescent="0.2">
      <c r="A144" s="4" t="s">
        <v>139</v>
      </c>
      <c r="D144" s="64"/>
    </row>
    <row r="145" spans="1:4" x14ac:dyDescent="0.2">
      <c r="A145" s="28" t="s">
        <v>602</v>
      </c>
      <c r="B145" s="29"/>
      <c r="C145" s="69" t="s">
        <v>603</v>
      </c>
      <c r="D145" s="70"/>
    </row>
    <row r="146" spans="1:4" x14ac:dyDescent="0.2">
      <c r="A146" s="71"/>
      <c r="B146" s="72"/>
      <c r="C146" s="30" t="s">
        <v>604</v>
      </c>
      <c r="D146" s="30" t="s">
        <v>605</v>
      </c>
    </row>
    <row r="147" spans="1:4" x14ac:dyDescent="0.2">
      <c r="A147" s="26" t="s">
        <v>595</v>
      </c>
      <c r="B147" s="31"/>
      <c r="C147" s="27">
        <v>0.325019259</v>
      </c>
      <c r="D147" s="27">
        <v>0.30112419600000001</v>
      </c>
    </row>
    <row r="148" spans="1:4" x14ac:dyDescent="0.2">
      <c r="A148" s="26" t="s">
        <v>597</v>
      </c>
      <c r="B148" s="31"/>
      <c r="C148" s="27">
        <v>0.325019259</v>
      </c>
      <c r="D148" s="27">
        <v>0.30112419600000001</v>
      </c>
    </row>
    <row r="149" spans="1:4" x14ac:dyDescent="0.2">
      <c r="A149" s="39"/>
      <c r="B149" s="39"/>
      <c r="C149" s="40"/>
      <c r="D149" s="40"/>
    </row>
    <row r="150" spans="1:4" x14ac:dyDescent="0.2">
      <c r="A150" s="4" t="s">
        <v>800</v>
      </c>
      <c r="D150" s="13">
        <v>2.5430820434935351</v>
      </c>
    </row>
  </sheetData>
  <mergeCells count="3">
    <mergeCell ref="B1:E1"/>
    <mergeCell ref="C145:D145"/>
    <mergeCell ref="A146:B14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16"/>
  <sheetViews>
    <sheetView showGridLines="0" workbookViewId="0"/>
  </sheetViews>
  <sheetFormatPr defaultRowHeight="11.25" x14ac:dyDescent="0.2"/>
  <cols>
    <col min="1" max="1" width="38" style="2" customWidth="1"/>
    <col min="2" max="2" width="48.5703125" style="2" customWidth="1"/>
    <col min="3" max="3" width="12.140625" style="2" customWidth="1"/>
    <col min="4" max="4" width="8.28515625" style="2" customWidth="1"/>
    <col min="5" max="5" width="23" style="1" customWidth="1"/>
    <col min="6" max="6" width="15.5703125" style="1" customWidth="1"/>
    <col min="7" max="16384" width="9.140625" style="2"/>
  </cols>
  <sheetData>
    <row r="1" spans="1:6" x14ac:dyDescent="0.2">
      <c r="A1" s="4"/>
      <c r="B1" s="75" t="s">
        <v>993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838</v>
      </c>
      <c r="B8" s="57" t="s">
        <v>1254</v>
      </c>
      <c r="C8" s="57" t="s">
        <v>661</v>
      </c>
      <c r="D8" s="57">
        <v>2440</v>
      </c>
      <c r="E8" s="7">
        <v>24326.360799999999</v>
      </c>
      <c r="F8" s="7">
        <v>2.4902305081695202</v>
      </c>
    </row>
    <row r="9" spans="1:6" x14ac:dyDescent="0.2">
      <c r="A9" s="57" t="s">
        <v>846</v>
      </c>
      <c r="B9" s="57" t="s">
        <v>1260</v>
      </c>
      <c r="C9" s="57" t="s">
        <v>713</v>
      </c>
      <c r="D9" s="57">
        <v>43</v>
      </c>
      <c r="E9" s="7">
        <v>22234.504499999999</v>
      </c>
      <c r="F9" s="7">
        <v>2.2760922562627002</v>
      </c>
    </row>
    <row r="10" spans="1:6" x14ac:dyDescent="0.2">
      <c r="A10" s="57" t="s">
        <v>994</v>
      </c>
      <c r="B10" s="57" t="s">
        <v>1372</v>
      </c>
      <c r="C10" s="57" t="s">
        <v>995</v>
      </c>
      <c r="D10" s="57">
        <v>1750</v>
      </c>
      <c r="E10" s="7">
        <v>16979.427500000002</v>
      </c>
      <c r="F10" s="7">
        <v>1.73814277932409</v>
      </c>
    </row>
    <row r="11" spans="1:6" x14ac:dyDescent="0.2">
      <c r="A11" s="57" t="s">
        <v>865</v>
      </c>
      <c r="B11" s="57" t="s">
        <v>1273</v>
      </c>
      <c r="C11" s="57" t="s">
        <v>641</v>
      </c>
      <c r="D11" s="57">
        <v>1650</v>
      </c>
      <c r="E11" s="7">
        <v>16528.017</v>
      </c>
      <c r="F11" s="7">
        <v>1.69193298213946</v>
      </c>
    </row>
    <row r="12" spans="1:6" x14ac:dyDescent="0.2">
      <c r="A12" s="57" t="s">
        <v>833</v>
      </c>
      <c r="B12" s="57" t="s">
        <v>1252</v>
      </c>
      <c r="C12" s="57" t="s">
        <v>659</v>
      </c>
      <c r="D12" s="57">
        <v>1100</v>
      </c>
      <c r="E12" s="7">
        <v>15461.93</v>
      </c>
      <c r="F12" s="7">
        <v>1.58280024364275</v>
      </c>
    </row>
    <row r="13" spans="1:6" x14ac:dyDescent="0.2">
      <c r="A13" s="57" t="s">
        <v>830</v>
      </c>
      <c r="B13" s="57" t="s">
        <v>1250</v>
      </c>
      <c r="C13" s="57" t="s">
        <v>831</v>
      </c>
      <c r="D13" s="57">
        <v>1550</v>
      </c>
      <c r="E13" s="7">
        <v>15322.4475</v>
      </c>
      <c r="F13" s="7">
        <v>1.56852175868105</v>
      </c>
    </row>
    <row r="14" spans="1:6" x14ac:dyDescent="0.2">
      <c r="A14" s="57" t="s">
        <v>910</v>
      </c>
      <c r="B14" s="57" t="s">
        <v>1544</v>
      </c>
      <c r="C14" s="57" t="s">
        <v>835</v>
      </c>
      <c r="D14" s="57">
        <v>130</v>
      </c>
      <c r="E14" s="7">
        <v>14214.486000000001</v>
      </c>
      <c r="F14" s="7">
        <v>1.4551024292605399</v>
      </c>
    </row>
    <row r="15" spans="1:6" x14ac:dyDescent="0.2">
      <c r="A15" s="57" t="s">
        <v>925</v>
      </c>
      <c r="B15" s="57" t="s">
        <v>1316</v>
      </c>
      <c r="C15" s="57" t="s">
        <v>650</v>
      </c>
      <c r="D15" s="57">
        <v>1250</v>
      </c>
      <c r="E15" s="7">
        <v>12865.3375</v>
      </c>
      <c r="F15" s="7">
        <v>1.3169933720787901</v>
      </c>
    </row>
    <row r="16" spans="1:6" x14ac:dyDescent="0.2">
      <c r="A16" s="57" t="s">
        <v>927</v>
      </c>
      <c r="B16" s="57" t="s">
        <v>1318</v>
      </c>
      <c r="C16" s="57" t="s">
        <v>647</v>
      </c>
      <c r="D16" s="57">
        <v>1265</v>
      </c>
      <c r="E16" s="7">
        <v>12756.361199999999</v>
      </c>
      <c r="F16" s="7">
        <v>1.3058377327639501</v>
      </c>
    </row>
    <row r="17" spans="1:6" x14ac:dyDescent="0.2">
      <c r="A17" s="57" t="s">
        <v>935</v>
      </c>
      <c r="B17" s="57" t="s">
        <v>1326</v>
      </c>
      <c r="C17" s="57" t="s">
        <v>641</v>
      </c>
      <c r="D17" s="57">
        <v>1200</v>
      </c>
      <c r="E17" s="7">
        <v>12096.876</v>
      </c>
      <c r="F17" s="7">
        <v>1.2383278335962</v>
      </c>
    </row>
    <row r="18" spans="1:6" x14ac:dyDescent="0.2">
      <c r="A18" s="57" t="s">
        <v>996</v>
      </c>
      <c r="B18" s="57" t="s">
        <v>1373</v>
      </c>
      <c r="C18" s="57" t="s">
        <v>655</v>
      </c>
      <c r="D18" s="57">
        <v>1050</v>
      </c>
      <c r="E18" s="7">
        <v>11002.2675</v>
      </c>
      <c r="F18" s="7">
        <v>1.1262754183742101</v>
      </c>
    </row>
    <row r="19" spans="1:6" x14ac:dyDescent="0.2">
      <c r="A19" s="57" t="s">
        <v>997</v>
      </c>
      <c r="B19" s="57" t="s">
        <v>1374</v>
      </c>
      <c r="C19" s="57" t="s">
        <v>855</v>
      </c>
      <c r="D19" s="57">
        <v>1000</v>
      </c>
      <c r="E19" s="7">
        <v>10063.81</v>
      </c>
      <c r="F19" s="7">
        <v>1.03020780199977</v>
      </c>
    </row>
    <row r="20" spans="1:6" x14ac:dyDescent="0.2">
      <c r="A20" s="57" t="s">
        <v>917</v>
      </c>
      <c r="B20" s="57" t="s">
        <v>1309</v>
      </c>
      <c r="C20" s="57" t="s">
        <v>659</v>
      </c>
      <c r="D20" s="57">
        <v>950</v>
      </c>
      <c r="E20" s="7">
        <v>10062.134</v>
      </c>
      <c r="F20" s="7">
        <v>1.0300362339478999</v>
      </c>
    </row>
    <row r="21" spans="1:6" x14ac:dyDescent="0.2">
      <c r="A21" s="57" t="s">
        <v>682</v>
      </c>
      <c r="B21" s="57" t="s">
        <v>1205</v>
      </c>
      <c r="C21" s="57" t="s">
        <v>667</v>
      </c>
      <c r="D21" s="57">
        <v>1000</v>
      </c>
      <c r="E21" s="7">
        <v>9905.32</v>
      </c>
      <c r="F21" s="7">
        <v>1.0139835653996301</v>
      </c>
    </row>
    <row r="22" spans="1:6" x14ac:dyDescent="0.2">
      <c r="A22" s="57" t="s">
        <v>666</v>
      </c>
      <c r="B22" s="57" t="s">
        <v>1195</v>
      </c>
      <c r="C22" s="57" t="s">
        <v>667</v>
      </c>
      <c r="D22" s="57">
        <v>1000</v>
      </c>
      <c r="E22" s="7">
        <v>9888.9599999999991</v>
      </c>
      <c r="F22" s="7">
        <v>1.01230883190995</v>
      </c>
    </row>
    <row r="23" spans="1:6" x14ac:dyDescent="0.2">
      <c r="A23" s="57" t="s">
        <v>924</v>
      </c>
      <c r="B23" s="57" t="s">
        <v>1315</v>
      </c>
      <c r="C23" s="57" t="s">
        <v>655</v>
      </c>
      <c r="D23" s="57">
        <v>1000</v>
      </c>
      <c r="E23" s="7">
        <v>9852.98</v>
      </c>
      <c r="F23" s="7">
        <v>1.0086256466435399</v>
      </c>
    </row>
    <row r="24" spans="1:6" x14ac:dyDescent="0.2">
      <c r="A24" s="57" t="s">
        <v>868</v>
      </c>
      <c r="B24" s="57" t="s">
        <v>1276</v>
      </c>
      <c r="C24" s="57" t="s">
        <v>869</v>
      </c>
      <c r="D24" s="57">
        <v>920</v>
      </c>
      <c r="E24" s="7">
        <v>9200.0602674000002</v>
      </c>
      <c r="F24" s="7">
        <v>0.94178783843729297</v>
      </c>
    </row>
    <row r="25" spans="1:6" x14ac:dyDescent="0.2">
      <c r="A25" s="57" t="s">
        <v>832</v>
      </c>
      <c r="B25" s="57" t="s">
        <v>1251</v>
      </c>
      <c r="C25" s="57" t="s">
        <v>661</v>
      </c>
      <c r="D25" s="57">
        <v>920</v>
      </c>
      <c r="E25" s="7">
        <v>9127.8904000000002</v>
      </c>
      <c r="F25" s="7">
        <v>0.93439998428814097</v>
      </c>
    </row>
    <row r="26" spans="1:6" x14ac:dyDescent="0.2">
      <c r="A26" s="57" t="s">
        <v>836</v>
      </c>
      <c r="B26" s="57" t="s">
        <v>1253</v>
      </c>
      <c r="C26" s="57" t="s">
        <v>837</v>
      </c>
      <c r="D26" s="57">
        <v>850</v>
      </c>
      <c r="E26" s="7">
        <v>8369.8140000000003</v>
      </c>
      <c r="F26" s="7">
        <v>0.85679754328499202</v>
      </c>
    </row>
    <row r="27" spans="1:6" x14ac:dyDescent="0.2">
      <c r="A27" s="57" t="s">
        <v>638</v>
      </c>
      <c r="B27" s="57" t="s">
        <v>1179</v>
      </c>
      <c r="C27" s="57" t="s">
        <v>639</v>
      </c>
      <c r="D27" s="57">
        <v>820</v>
      </c>
      <c r="E27" s="7">
        <v>8220.2540000000008</v>
      </c>
      <c r="F27" s="7">
        <v>0.84148744910921902</v>
      </c>
    </row>
    <row r="28" spans="1:6" x14ac:dyDescent="0.2">
      <c r="A28" s="57" t="s">
        <v>839</v>
      </c>
      <c r="B28" s="57" t="s">
        <v>1255</v>
      </c>
      <c r="C28" s="57" t="s">
        <v>641</v>
      </c>
      <c r="D28" s="57">
        <v>800</v>
      </c>
      <c r="E28" s="7">
        <v>7966.2640000000001</v>
      </c>
      <c r="F28" s="7">
        <v>0.815487109314457</v>
      </c>
    </row>
    <row r="29" spans="1:6" x14ac:dyDescent="0.2">
      <c r="A29" s="57" t="s">
        <v>847</v>
      </c>
      <c r="B29" s="57" t="s">
        <v>1261</v>
      </c>
      <c r="C29" s="57" t="s">
        <v>837</v>
      </c>
      <c r="D29" s="57">
        <v>622</v>
      </c>
      <c r="E29" s="7">
        <v>6462.2130200000001</v>
      </c>
      <c r="F29" s="7">
        <v>0.66152106124703502</v>
      </c>
    </row>
    <row r="30" spans="1:6" x14ac:dyDescent="0.2">
      <c r="A30" s="57" t="s">
        <v>998</v>
      </c>
      <c r="B30" s="57" t="s">
        <v>1375</v>
      </c>
      <c r="C30" s="57" t="s">
        <v>949</v>
      </c>
      <c r="D30" s="57">
        <v>595</v>
      </c>
      <c r="E30" s="7">
        <v>6290.8159999999998</v>
      </c>
      <c r="F30" s="7">
        <v>0.64397556433845704</v>
      </c>
    </row>
    <row r="31" spans="1:6" x14ac:dyDescent="0.2">
      <c r="A31" s="57" t="s">
        <v>930</v>
      </c>
      <c r="B31" s="57" t="s">
        <v>1321</v>
      </c>
      <c r="C31" s="57" t="s">
        <v>713</v>
      </c>
      <c r="D31" s="57">
        <v>6000</v>
      </c>
      <c r="E31" s="7">
        <v>6059.4120000000003</v>
      </c>
      <c r="F31" s="7">
        <v>0.62028729854111497</v>
      </c>
    </row>
    <row r="32" spans="1:6" x14ac:dyDescent="0.2">
      <c r="A32" s="57" t="s">
        <v>922</v>
      </c>
      <c r="B32" s="57" t="s">
        <v>1314</v>
      </c>
      <c r="C32" s="57" t="s">
        <v>713</v>
      </c>
      <c r="D32" s="57">
        <v>11</v>
      </c>
      <c r="E32" s="7">
        <v>5560.1864999999998</v>
      </c>
      <c r="F32" s="7">
        <v>0.56918279586695497</v>
      </c>
    </row>
    <row r="33" spans="1:6" x14ac:dyDescent="0.2">
      <c r="A33" s="57" t="s">
        <v>686</v>
      </c>
      <c r="B33" s="57" t="s">
        <v>1208</v>
      </c>
      <c r="C33" s="57" t="s">
        <v>641</v>
      </c>
      <c r="D33" s="57">
        <v>550</v>
      </c>
      <c r="E33" s="7">
        <v>5504.2404999999999</v>
      </c>
      <c r="F33" s="7">
        <v>0.56345573964364803</v>
      </c>
    </row>
    <row r="34" spans="1:6" x14ac:dyDescent="0.2">
      <c r="A34" s="57" t="s">
        <v>834</v>
      </c>
      <c r="B34" s="57" t="s">
        <v>1543</v>
      </c>
      <c r="C34" s="57" t="s">
        <v>835</v>
      </c>
      <c r="D34" s="57">
        <v>50</v>
      </c>
      <c r="E34" s="7">
        <v>5503.2849999999999</v>
      </c>
      <c r="F34" s="7">
        <v>0.56335792742791502</v>
      </c>
    </row>
    <row r="35" spans="1:6" x14ac:dyDescent="0.2">
      <c r="A35" s="57" t="s">
        <v>126</v>
      </c>
      <c r="B35" s="57" t="s">
        <v>849</v>
      </c>
      <c r="C35" s="57" t="s">
        <v>647</v>
      </c>
      <c r="D35" s="57">
        <v>550</v>
      </c>
      <c r="E35" s="7">
        <v>5501.76</v>
      </c>
      <c r="F35" s="7">
        <v>0.56320181687951998</v>
      </c>
    </row>
    <row r="36" spans="1:6" x14ac:dyDescent="0.2">
      <c r="A36" s="57" t="s">
        <v>912</v>
      </c>
      <c r="B36" s="57" t="s">
        <v>1304</v>
      </c>
      <c r="C36" s="57" t="s">
        <v>860</v>
      </c>
      <c r="D36" s="57">
        <v>550</v>
      </c>
      <c r="E36" s="7">
        <v>5498.5984877999999</v>
      </c>
      <c r="F36" s="7">
        <v>0.56287818054948602</v>
      </c>
    </row>
    <row r="37" spans="1:6" x14ac:dyDescent="0.2">
      <c r="A37" s="57" t="s">
        <v>844</v>
      </c>
      <c r="B37" s="57" t="s">
        <v>1258</v>
      </c>
      <c r="C37" s="57" t="s">
        <v>837</v>
      </c>
      <c r="D37" s="57">
        <v>494</v>
      </c>
      <c r="E37" s="7">
        <v>5295.1909400000004</v>
      </c>
      <c r="F37" s="7">
        <v>0.54205584360858605</v>
      </c>
    </row>
    <row r="38" spans="1:6" x14ac:dyDescent="0.2">
      <c r="A38" s="57" t="s">
        <v>999</v>
      </c>
      <c r="B38" s="57" t="s">
        <v>1376</v>
      </c>
      <c r="C38" s="57" t="s">
        <v>647</v>
      </c>
      <c r="D38" s="57">
        <v>500</v>
      </c>
      <c r="E38" s="7">
        <v>5268.4</v>
      </c>
      <c r="F38" s="7">
        <v>0.53931332010994004</v>
      </c>
    </row>
    <row r="39" spans="1:6" x14ac:dyDescent="0.2">
      <c r="A39" s="57" t="s">
        <v>908</v>
      </c>
      <c r="B39" s="57" t="s">
        <v>1301</v>
      </c>
      <c r="C39" s="57" t="s">
        <v>655</v>
      </c>
      <c r="D39" s="57">
        <v>500</v>
      </c>
      <c r="E39" s="7">
        <v>5233.0450000000001</v>
      </c>
      <c r="F39" s="7">
        <v>0.53569411457647798</v>
      </c>
    </row>
    <row r="40" spans="1:6" x14ac:dyDescent="0.2">
      <c r="A40" s="57" t="s">
        <v>920</v>
      </c>
      <c r="B40" s="57" t="s">
        <v>1312</v>
      </c>
      <c r="C40" s="57" t="s">
        <v>713</v>
      </c>
      <c r="D40" s="57">
        <v>10</v>
      </c>
      <c r="E40" s="7">
        <v>5170.8149999999996</v>
      </c>
      <c r="F40" s="7">
        <v>0.52932378052620799</v>
      </c>
    </row>
    <row r="41" spans="1:6" x14ac:dyDescent="0.2">
      <c r="A41" s="57" t="s">
        <v>975</v>
      </c>
      <c r="B41" s="57" t="s">
        <v>1357</v>
      </c>
      <c r="C41" s="57" t="s">
        <v>647</v>
      </c>
      <c r="D41" s="57">
        <v>500</v>
      </c>
      <c r="E41" s="7">
        <v>5162.2</v>
      </c>
      <c r="F41" s="7">
        <v>0.52844188388723901</v>
      </c>
    </row>
    <row r="42" spans="1:6" x14ac:dyDescent="0.2">
      <c r="A42" s="57" t="s">
        <v>848</v>
      </c>
      <c r="B42" s="57" t="s">
        <v>1262</v>
      </c>
      <c r="C42" s="57" t="s">
        <v>831</v>
      </c>
      <c r="D42" s="57">
        <v>500</v>
      </c>
      <c r="E42" s="7">
        <v>5105.32</v>
      </c>
      <c r="F42" s="7">
        <v>0.52261921635101305</v>
      </c>
    </row>
    <row r="43" spans="1:6" x14ac:dyDescent="0.2">
      <c r="A43" s="57" t="s">
        <v>1000</v>
      </c>
      <c r="B43" s="57" t="s">
        <v>1377</v>
      </c>
      <c r="C43" s="57" t="s">
        <v>659</v>
      </c>
      <c r="D43" s="57">
        <v>500</v>
      </c>
      <c r="E43" s="7">
        <v>5069.0450000000001</v>
      </c>
      <c r="F43" s="7">
        <v>0.51890583265065104</v>
      </c>
    </row>
    <row r="44" spans="1:6" x14ac:dyDescent="0.2">
      <c r="A44" s="57" t="s">
        <v>843</v>
      </c>
      <c r="B44" s="57" t="s">
        <v>1257</v>
      </c>
      <c r="C44" s="57" t="s">
        <v>659</v>
      </c>
      <c r="D44" s="57">
        <v>500</v>
      </c>
      <c r="E44" s="7">
        <v>5027.83</v>
      </c>
      <c r="F44" s="7">
        <v>0.51468675314105905</v>
      </c>
    </row>
    <row r="45" spans="1:6" x14ac:dyDescent="0.2">
      <c r="A45" s="57" t="s">
        <v>851</v>
      </c>
      <c r="B45" s="57" t="s">
        <v>1264</v>
      </c>
      <c r="C45" s="57" t="s">
        <v>852</v>
      </c>
      <c r="D45" s="57">
        <v>500</v>
      </c>
      <c r="E45" s="7">
        <v>5012.7299999999996</v>
      </c>
      <c r="F45" s="7">
        <v>0.513141002793011</v>
      </c>
    </row>
    <row r="46" spans="1:6" x14ac:dyDescent="0.2">
      <c r="A46" s="57" t="s">
        <v>1561</v>
      </c>
      <c r="B46" s="57" t="s">
        <v>1267</v>
      </c>
      <c r="C46" s="57" t="s">
        <v>857</v>
      </c>
      <c r="D46" s="57">
        <v>500</v>
      </c>
      <c r="E46" s="7">
        <v>5001.0689750000001</v>
      </c>
      <c r="F46" s="7">
        <v>0.51194729196835098</v>
      </c>
    </row>
    <row r="47" spans="1:6" x14ac:dyDescent="0.2">
      <c r="A47" s="57" t="s">
        <v>1001</v>
      </c>
      <c r="B47" s="57" t="s">
        <v>1378</v>
      </c>
      <c r="C47" s="57" t="s">
        <v>659</v>
      </c>
      <c r="D47" s="57">
        <v>500</v>
      </c>
      <c r="E47" s="7">
        <v>4991.0050000000001</v>
      </c>
      <c r="F47" s="7">
        <v>0.51091706727570196</v>
      </c>
    </row>
    <row r="48" spans="1:6" x14ac:dyDescent="0.2">
      <c r="A48" s="57" t="s">
        <v>1002</v>
      </c>
      <c r="B48" s="57" t="s">
        <v>1379</v>
      </c>
      <c r="C48" s="57" t="s">
        <v>659</v>
      </c>
      <c r="D48" s="57">
        <v>500</v>
      </c>
      <c r="E48" s="7">
        <v>4963.21</v>
      </c>
      <c r="F48" s="7">
        <v>0.50807176059199199</v>
      </c>
    </row>
    <row r="49" spans="1:6" x14ac:dyDescent="0.2">
      <c r="A49" s="57" t="s">
        <v>940</v>
      </c>
      <c r="B49" s="57" t="s">
        <v>1330</v>
      </c>
      <c r="C49" s="57" t="s">
        <v>670</v>
      </c>
      <c r="D49" s="57">
        <v>370</v>
      </c>
      <c r="E49" s="7">
        <v>3865.6601000000001</v>
      </c>
      <c r="F49" s="7">
        <v>0.395718241391603</v>
      </c>
    </row>
    <row r="50" spans="1:6" x14ac:dyDescent="0.2">
      <c r="A50" s="57" t="s">
        <v>932</v>
      </c>
      <c r="B50" s="57" t="s">
        <v>1323</v>
      </c>
      <c r="C50" s="57" t="s">
        <v>655</v>
      </c>
      <c r="D50" s="57">
        <v>340</v>
      </c>
      <c r="E50" s="7">
        <v>3525.46</v>
      </c>
      <c r="F50" s="7">
        <v>0.360892782916025</v>
      </c>
    </row>
    <row r="51" spans="1:6" x14ac:dyDescent="0.2">
      <c r="A51" s="57" t="s">
        <v>926</v>
      </c>
      <c r="B51" s="57" t="s">
        <v>1317</v>
      </c>
      <c r="C51" s="57" t="s">
        <v>855</v>
      </c>
      <c r="D51" s="57">
        <v>350</v>
      </c>
      <c r="E51" s="7">
        <v>3525.2979999999998</v>
      </c>
      <c r="F51" s="7">
        <v>0.36087619936924498</v>
      </c>
    </row>
    <row r="52" spans="1:6" x14ac:dyDescent="0.2">
      <c r="A52" s="57" t="s">
        <v>856</v>
      </c>
      <c r="B52" s="57" t="s">
        <v>1267</v>
      </c>
      <c r="C52" s="57" t="s">
        <v>857</v>
      </c>
      <c r="D52" s="57">
        <v>350</v>
      </c>
      <c r="E52" s="7">
        <v>3520.8145</v>
      </c>
      <c r="F52" s="7">
        <v>0.36041723435696199</v>
      </c>
    </row>
    <row r="53" spans="1:6" x14ac:dyDescent="0.2">
      <c r="A53" s="57" t="s">
        <v>914</v>
      </c>
      <c r="B53" s="57" t="s">
        <v>1306</v>
      </c>
      <c r="C53" s="57" t="s">
        <v>659</v>
      </c>
      <c r="D53" s="57">
        <v>35</v>
      </c>
      <c r="E53" s="7">
        <v>3457.2370000000001</v>
      </c>
      <c r="F53" s="7">
        <v>0.35390896000245398</v>
      </c>
    </row>
    <row r="54" spans="1:6" x14ac:dyDescent="0.2">
      <c r="A54" s="57" t="s">
        <v>653</v>
      </c>
      <c r="B54" s="57" t="s">
        <v>1187</v>
      </c>
      <c r="C54" s="57" t="s">
        <v>641</v>
      </c>
      <c r="D54" s="57">
        <v>300</v>
      </c>
      <c r="E54" s="7">
        <v>2983.8209999999999</v>
      </c>
      <c r="F54" s="7">
        <v>0.30544651319637101</v>
      </c>
    </row>
    <row r="55" spans="1:6" x14ac:dyDescent="0.2">
      <c r="A55" s="57" t="s">
        <v>943</v>
      </c>
      <c r="B55" s="57" t="s">
        <v>1333</v>
      </c>
      <c r="C55" s="57" t="s">
        <v>944</v>
      </c>
      <c r="D55" s="57">
        <v>300</v>
      </c>
      <c r="E55" s="7">
        <v>2965.527</v>
      </c>
      <c r="F55" s="7">
        <v>0.303573800821059</v>
      </c>
    </row>
    <row r="56" spans="1:6" x14ac:dyDescent="0.2">
      <c r="A56" s="57" t="s">
        <v>862</v>
      </c>
      <c r="B56" s="57" t="s">
        <v>1271</v>
      </c>
      <c r="C56" s="57" t="s">
        <v>667</v>
      </c>
      <c r="D56" s="57">
        <v>300</v>
      </c>
      <c r="E56" s="7">
        <v>2936.52</v>
      </c>
      <c r="F56" s="7">
        <v>0.300604424639215</v>
      </c>
    </row>
    <row r="57" spans="1:6" x14ac:dyDescent="0.2">
      <c r="A57" s="57" t="s">
        <v>911</v>
      </c>
      <c r="B57" s="57" t="s">
        <v>1303</v>
      </c>
      <c r="C57" s="57" t="s">
        <v>647</v>
      </c>
      <c r="D57" s="57">
        <v>280</v>
      </c>
      <c r="E57" s="7">
        <v>2870.4843999999998</v>
      </c>
      <c r="F57" s="7">
        <v>0.29384452055420801</v>
      </c>
    </row>
    <row r="58" spans="1:6" x14ac:dyDescent="0.2">
      <c r="A58" s="57" t="s">
        <v>1003</v>
      </c>
      <c r="B58" s="57" t="s">
        <v>1380</v>
      </c>
      <c r="C58" s="57" t="s">
        <v>639</v>
      </c>
      <c r="D58" s="57">
        <v>272</v>
      </c>
      <c r="E58" s="7">
        <v>2785.85392</v>
      </c>
      <c r="F58" s="7">
        <v>0.285181103738609</v>
      </c>
    </row>
    <row r="59" spans="1:6" x14ac:dyDescent="0.2">
      <c r="A59" s="57" t="s">
        <v>845</v>
      </c>
      <c r="B59" s="57" t="s">
        <v>1259</v>
      </c>
      <c r="C59" s="57" t="s">
        <v>713</v>
      </c>
      <c r="D59" s="57">
        <v>5</v>
      </c>
      <c r="E59" s="7">
        <v>2635.0324999999998</v>
      </c>
      <c r="F59" s="7">
        <v>0.269741881059258</v>
      </c>
    </row>
    <row r="60" spans="1:6" x14ac:dyDescent="0.2">
      <c r="A60" s="57" t="s">
        <v>1004</v>
      </c>
      <c r="B60" s="57" t="s">
        <v>1381</v>
      </c>
      <c r="C60" s="57" t="s">
        <v>949</v>
      </c>
      <c r="D60" s="57">
        <v>250</v>
      </c>
      <c r="E60" s="7">
        <v>2577.8049999999998</v>
      </c>
      <c r="F60" s="7">
        <v>0.263883640791512</v>
      </c>
    </row>
    <row r="61" spans="1:6" x14ac:dyDescent="0.2">
      <c r="A61" s="57" t="s">
        <v>665</v>
      </c>
      <c r="B61" s="57" t="s">
        <v>1194</v>
      </c>
      <c r="C61" s="57" t="s">
        <v>647</v>
      </c>
      <c r="D61" s="57">
        <v>250</v>
      </c>
      <c r="E61" s="7">
        <v>2555.2975000000001</v>
      </c>
      <c r="F61" s="7">
        <v>0.26157960264855101</v>
      </c>
    </row>
    <row r="62" spans="1:6" x14ac:dyDescent="0.2">
      <c r="A62" s="57" t="s">
        <v>913</v>
      </c>
      <c r="B62" s="57" t="s">
        <v>1305</v>
      </c>
      <c r="C62" s="57" t="s">
        <v>713</v>
      </c>
      <c r="D62" s="57">
        <v>2500</v>
      </c>
      <c r="E62" s="7">
        <v>2534.0275000000001</v>
      </c>
      <c r="F62" s="7">
        <v>0.25940224437683002</v>
      </c>
    </row>
    <row r="63" spans="1:6" x14ac:dyDescent="0.2">
      <c r="A63" s="57" t="s">
        <v>690</v>
      </c>
      <c r="B63" s="57" t="s">
        <v>1212</v>
      </c>
      <c r="C63" s="57" t="s">
        <v>659</v>
      </c>
      <c r="D63" s="57">
        <v>25</v>
      </c>
      <c r="E63" s="7">
        <v>2492.9724999999999</v>
      </c>
      <c r="F63" s="7">
        <v>0.25519954367887299</v>
      </c>
    </row>
    <row r="64" spans="1:6" x14ac:dyDescent="0.2">
      <c r="A64" s="57" t="s">
        <v>1005</v>
      </c>
      <c r="B64" s="57" t="s">
        <v>1382</v>
      </c>
      <c r="C64" s="57" t="s">
        <v>667</v>
      </c>
      <c r="D64" s="57">
        <v>250</v>
      </c>
      <c r="E64" s="7">
        <v>2491.4349999999999</v>
      </c>
      <c r="F64" s="7">
        <v>0.25504215353581899</v>
      </c>
    </row>
    <row r="65" spans="1:6" x14ac:dyDescent="0.2">
      <c r="A65" s="57" t="s">
        <v>1006</v>
      </c>
      <c r="B65" s="57" t="s">
        <v>1383</v>
      </c>
      <c r="C65" s="57" t="s">
        <v>667</v>
      </c>
      <c r="D65" s="57">
        <v>250</v>
      </c>
      <c r="E65" s="7">
        <v>2472.5625</v>
      </c>
      <c r="F65" s="7">
        <v>0.25311022151968998</v>
      </c>
    </row>
    <row r="66" spans="1:6" x14ac:dyDescent="0.2">
      <c r="A66" s="57" t="s">
        <v>929</v>
      </c>
      <c r="B66" s="57" t="s">
        <v>1320</v>
      </c>
      <c r="C66" s="57" t="s">
        <v>713</v>
      </c>
      <c r="D66" s="57">
        <v>2000</v>
      </c>
      <c r="E66" s="7">
        <v>2019.8820000000001</v>
      </c>
      <c r="F66" s="7">
        <v>0.20677041751771</v>
      </c>
    </row>
    <row r="67" spans="1:6" x14ac:dyDescent="0.2">
      <c r="A67" s="57" t="s">
        <v>1559</v>
      </c>
      <c r="B67" s="57" t="s">
        <v>1563</v>
      </c>
      <c r="C67" s="57" t="s">
        <v>670</v>
      </c>
      <c r="D67" s="57">
        <v>200</v>
      </c>
      <c r="E67" s="7">
        <v>2006.6579999999999</v>
      </c>
      <c r="F67" s="7">
        <v>0.20541670873608101</v>
      </c>
    </row>
    <row r="68" spans="1:6" x14ac:dyDescent="0.2">
      <c r="A68" s="57" t="s">
        <v>688</v>
      </c>
      <c r="B68" s="57" t="s">
        <v>1210</v>
      </c>
      <c r="C68" s="57" t="s">
        <v>667</v>
      </c>
      <c r="D68" s="57">
        <v>200</v>
      </c>
      <c r="E68" s="7">
        <v>1997.586</v>
      </c>
      <c r="F68" s="7">
        <v>0.20448803011638</v>
      </c>
    </row>
    <row r="69" spans="1:6" x14ac:dyDescent="0.2">
      <c r="A69" s="57" t="s">
        <v>709</v>
      </c>
      <c r="B69" s="57" t="s">
        <v>1228</v>
      </c>
      <c r="C69" s="57" t="s">
        <v>641</v>
      </c>
      <c r="D69" s="57">
        <v>200</v>
      </c>
      <c r="E69" s="7">
        <v>1979.5260000000001</v>
      </c>
      <c r="F69" s="7">
        <v>0.20263927175308399</v>
      </c>
    </row>
    <row r="70" spans="1:6" x14ac:dyDescent="0.2">
      <c r="A70" s="57" t="s">
        <v>916</v>
      </c>
      <c r="B70" s="57" t="s">
        <v>1308</v>
      </c>
      <c r="C70" s="57" t="s">
        <v>647</v>
      </c>
      <c r="D70" s="57">
        <v>200</v>
      </c>
      <c r="E70" s="7">
        <v>1932.2380000000001</v>
      </c>
      <c r="F70" s="7">
        <v>0.19779851397437401</v>
      </c>
    </row>
    <row r="71" spans="1:6" x14ac:dyDescent="0.2">
      <c r="A71" s="57" t="s">
        <v>933</v>
      </c>
      <c r="B71" s="57" t="s">
        <v>1324</v>
      </c>
      <c r="C71" s="57" t="s">
        <v>647</v>
      </c>
      <c r="D71" s="57">
        <v>150</v>
      </c>
      <c r="E71" s="7">
        <v>1558.3920000000001</v>
      </c>
      <c r="F71" s="7">
        <v>0.15952880638386799</v>
      </c>
    </row>
    <row r="72" spans="1:6" x14ac:dyDescent="0.2">
      <c r="A72" s="57" t="s">
        <v>680</v>
      </c>
      <c r="B72" s="57" t="s">
        <v>1203</v>
      </c>
      <c r="C72" s="57" t="s">
        <v>650</v>
      </c>
      <c r="D72" s="57">
        <v>150</v>
      </c>
      <c r="E72" s="7">
        <v>1529.508</v>
      </c>
      <c r="F72" s="7">
        <v>0.15657202141346799</v>
      </c>
    </row>
    <row r="73" spans="1:6" x14ac:dyDescent="0.2">
      <c r="A73" s="57" t="s">
        <v>712</v>
      </c>
      <c r="B73" s="57" t="s">
        <v>1231</v>
      </c>
      <c r="C73" s="57" t="s">
        <v>713</v>
      </c>
      <c r="D73" s="57">
        <v>3</v>
      </c>
      <c r="E73" s="7">
        <v>1516.4145000000001</v>
      </c>
      <c r="F73" s="7">
        <v>0.155231671600079</v>
      </c>
    </row>
    <row r="74" spans="1:6" x14ac:dyDescent="0.2">
      <c r="A74" s="57" t="s">
        <v>1007</v>
      </c>
      <c r="B74" s="57" t="s">
        <v>1540</v>
      </c>
      <c r="C74" s="57" t="s">
        <v>639</v>
      </c>
      <c r="D74" s="57">
        <v>150</v>
      </c>
      <c r="E74" s="7">
        <v>1510.509</v>
      </c>
      <c r="F74" s="7">
        <v>0.15462713989939</v>
      </c>
    </row>
    <row r="75" spans="1:6" x14ac:dyDescent="0.2">
      <c r="A75" s="57" t="s">
        <v>937</v>
      </c>
      <c r="B75" s="57" t="s">
        <v>1328</v>
      </c>
      <c r="C75" s="57" t="s">
        <v>647</v>
      </c>
      <c r="D75" s="57">
        <v>140</v>
      </c>
      <c r="E75" s="7">
        <v>1463.6762000000001</v>
      </c>
      <c r="F75" s="7">
        <v>0.149832979839781</v>
      </c>
    </row>
    <row r="76" spans="1:6" x14ac:dyDescent="0.2">
      <c r="A76" s="57" t="s">
        <v>1008</v>
      </c>
      <c r="B76" s="57" t="s">
        <v>1384</v>
      </c>
      <c r="C76" s="57" t="s">
        <v>670</v>
      </c>
      <c r="D76" s="57">
        <v>1400</v>
      </c>
      <c r="E76" s="7">
        <v>1388.4975999999999</v>
      </c>
      <c r="F76" s="7">
        <v>0.14213712903740799</v>
      </c>
    </row>
    <row r="77" spans="1:6" x14ac:dyDescent="0.2">
      <c r="A77" s="57" t="s">
        <v>1009</v>
      </c>
      <c r="B77" s="57" t="s">
        <v>1385</v>
      </c>
      <c r="C77" s="57" t="s">
        <v>659</v>
      </c>
      <c r="D77" s="57">
        <v>112</v>
      </c>
      <c r="E77" s="7">
        <v>1122.65328</v>
      </c>
      <c r="F77" s="7">
        <v>0.11492329127801899</v>
      </c>
    </row>
    <row r="78" spans="1:6" x14ac:dyDescent="0.2">
      <c r="A78" s="57" t="s">
        <v>1010</v>
      </c>
      <c r="B78" s="57" t="s">
        <v>1386</v>
      </c>
      <c r="C78" s="57" t="s">
        <v>676</v>
      </c>
      <c r="D78" s="57">
        <v>100</v>
      </c>
      <c r="E78" s="7">
        <v>1056.722</v>
      </c>
      <c r="F78" s="7">
        <v>0.108174066178197</v>
      </c>
    </row>
    <row r="79" spans="1:6" x14ac:dyDescent="0.2">
      <c r="A79" s="57" t="s">
        <v>1011</v>
      </c>
      <c r="B79" s="57" t="s">
        <v>1387</v>
      </c>
      <c r="C79" s="57" t="s">
        <v>939</v>
      </c>
      <c r="D79" s="57">
        <v>104</v>
      </c>
      <c r="E79" s="7">
        <v>1043.31448</v>
      </c>
      <c r="F79" s="7">
        <v>0.106801570899623</v>
      </c>
    </row>
    <row r="80" spans="1:6" x14ac:dyDescent="0.2">
      <c r="A80" s="57" t="s">
        <v>934</v>
      </c>
      <c r="B80" s="57" t="s">
        <v>1325</v>
      </c>
      <c r="C80" s="57" t="s">
        <v>659</v>
      </c>
      <c r="D80" s="57">
        <v>100</v>
      </c>
      <c r="E80" s="7">
        <v>1028.9939999999999</v>
      </c>
      <c r="F80" s="7">
        <v>0.10533561812186</v>
      </c>
    </row>
    <row r="81" spans="1:6" x14ac:dyDescent="0.2">
      <c r="A81" s="57" t="s">
        <v>1012</v>
      </c>
      <c r="B81" s="57" t="s">
        <v>1388</v>
      </c>
      <c r="C81" s="57" t="s">
        <v>659</v>
      </c>
      <c r="D81" s="57">
        <v>100</v>
      </c>
      <c r="E81" s="7">
        <v>1019.2670000000001</v>
      </c>
      <c r="F81" s="7">
        <v>0.104339888742028</v>
      </c>
    </row>
    <row r="82" spans="1:6" x14ac:dyDescent="0.2">
      <c r="A82" s="57" t="s">
        <v>850</v>
      </c>
      <c r="B82" s="57" t="s">
        <v>1263</v>
      </c>
      <c r="C82" s="57" t="s">
        <v>743</v>
      </c>
      <c r="D82" s="57">
        <v>100</v>
      </c>
      <c r="E82" s="7">
        <v>1007.883</v>
      </c>
      <c r="F82" s="7">
        <v>0.10317453629420099</v>
      </c>
    </row>
    <row r="83" spans="1:6" x14ac:dyDescent="0.2">
      <c r="A83" s="57" t="s">
        <v>1013</v>
      </c>
      <c r="B83" s="57" t="s">
        <v>1389</v>
      </c>
      <c r="C83" s="57" t="s">
        <v>650</v>
      </c>
      <c r="D83" s="57">
        <v>97</v>
      </c>
      <c r="E83" s="7">
        <v>1002.32137</v>
      </c>
      <c r="F83" s="7">
        <v>0.102605205730742</v>
      </c>
    </row>
    <row r="84" spans="1:6" x14ac:dyDescent="0.2">
      <c r="A84" s="57" t="s">
        <v>867</v>
      </c>
      <c r="B84" s="57" t="s">
        <v>1275</v>
      </c>
      <c r="C84" s="57" t="s">
        <v>659</v>
      </c>
      <c r="D84" s="57">
        <v>86</v>
      </c>
      <c r="E84" s="7">
        <v>866.61856</v>
      </c>
      <c r="F84" s="7">
        <v>8.8713638459967895E-2</v>
      </c>
    </row>
    <row r="85" spans="1:6" x14ac:dyDescent="0.2">
      <c r="A85" s="57" t="s">
        <v>1014</v>
      </c>
      <c r="B85" s="57" t="s">
        <v>1390</v>
      </c>
      <c r="C85" s="57" t="s">
        <v>659</v>
      </c>
      <c r="D85" s="57">
        <v>76</v>
      </c>
      <c r="E85" s="7">
        <v>770.63391999999999</v>
      </c>
      <c r="F85" s="7">
        <v>7.8887923844912597E-2</v>
      </c>
    </row>
    <row r="86" spans="1:6" x14ac:dyDescent="0.2">
      <c r="A86" s="57" t="s">
        <v>1015</v>
      </c>
      <c r="B86" s="57" t="s">
        <v>1391</v>
      </c>
      <c r="C86" s="57" t="s">
        <v>705</v>
      </c>
      <c r="D86" s="57">
        <v>76</v>
      </c>
      <c r="E86" s="7">
        <v>762.59235999999999</v>
      </c>
      <c r="F86" s="7">
        <v>7.8064728866842695E-2</v>
      </c>
    </row>
    <row r="87" spans="1:6" x14ac:dyDescent="0.2">
      <c r="A87" s="57" t="s">
        <v>853</v>
      </c>
      <c r="B87" s="57" t="s">
        <v>1265</v>
      </c>
      <c r="C87" s="57" t="s">
        <v>655</v>
      </c>
      <c r="D87" s="57">
        <v>50</v>
      </c>
      <c r="E87" s="7">
        <v>524.73800000000006</v>
      </c>
      <c r="F87" s="7">
        <v>5.3716155373139798E-2</v>
      </c>
    </row>
    <row r="88" spans="1:6" x14ac:dyDescent="0.2">
      <c r="A88" s="57" t="s">
        <v>915</v>
      </c>
      <c r="B88" s="57" t="s">
        <v>1307</v>
      </c>
      <c r="C88" s="57" t="s">
        <v>670</v>
      </c>
      <c r="D88" s="57">
        <v>50</v>
      </c>
      <c r="E88" s="7">
        <v>520.71299999999997</v>
      </c>
      <c r="F88" s="7">
        <v>5.3304125892947897E-2</v>
      </c>
    </row>
    <row r="89" spans="1:6" x14ac:dyDescent="0.2">
      <c r="A89" s="57" t="s">
        <v>936</v>
      </c>
      <c r="B89" s="57" t="s">
        <v>1327</v>
      </c>
      <c r="C89" s="57" t="s">
        <v>647</v>
      </c>
      <c r="D89" s="57">
        <v>50</v>
      </c>
      <c r="E89" s="7">
        <v>507.22930000000002</v>
      </c>
      <c r="F89" s="7">
        <v>5.1923832252684002E-2</v>
      </c>
    </row>
    <row r="90" spans="1:6" x14ac:dyDescent="0.2">
      <c r="A90" s="57" t="s">
        <v>1560</v>
      </c>
      <c r="B90" s="57" t="s">
        <v>1562</v>
      </c>
      <c r="C90" s="57" t="s">
        <v>1016</v>
      </c>
      <c r="D90" s="57">
        <v>50</v>
      </c>
      <c r="E90" s="7">
        <v>500.0701985</v>
      </c>
      <c r="F90" s="7">
        <v>5.11909724092839E-2</v>
      </c>
    </row>
    <row r="91" spans="1:6" x14ac:dyDescent="0.2">
      <c r="A91" s="57" t="s">
        <v>1017</v>
      </c>
      <c r="B91" s="57" t="s">
        <v>1392</v>
      </c>
      <c r="C91" s="57" t="s">
        <v>1018</v>
      </c>
      <c r="D91" s="57">
        <v>47</v>
      </c>
      <c r="E91" s="7">
        <v>481.11597</v>
      </c>
      <c r="F91" s="7">
        <v>4.9250674044987897E-2</v>
      </c>
    </row>
    <row r="92" spans="1:6" x14ac:dyDescent="0.2">
      <c r="A92" s="57" t="s">
        <v>1019</v>
      </c>
      <c r="B92" s="57" t="s">
        <v>1393</v>
      </c>
      <c r="C92" s="57" t="s">
        <v>659</v>
      </c>
      <c r="D92" s="57">
        <v>47</v>
      </c>
      <c r="E92" s="7">
        <v>475.72460000000001</v>
      </c>
      <c r="F92" s="7">
        <v>4.8698772584460703E-2</v>
      </c>
    </row>
    <row r="93" spans="1:6" x14ac:dyDescent="0.2">
      <c r="A93" s="57" t="s">
        <v>1020</v>
      </c>
      <c r="B93" s="57" t="s">
        <v>1394</v>
      </c>
      <c r="C93" s="57" t="s">
        <v>659</v>
      </c>
      <c r="D93" s="57">
        <v>47</v>
      </c>
      <c r="E93" s="7">
        <v>475.65786000000003</v>
      </c>
      <c r="F93" s="7">
        <v>4.8691940572657501E-2</v>
      </c>
    </row>
    <row r="94" spans="1:6" x14ac:dyDescent="0.2">
      <c r="A94" s="57" t="s">
        <v>1021</v>
      </c>
      <c r="B94" s="57" t="s">
        <v>1395</v>
      </c>
      <c r="C94" s="57" t="s">
        <v>659</v>
      </c>
      <c r="D94" s="57">
        <v>1</v>
      </c>
      <c r="E94" s="7">
        <v>99.789100000000005</v>
      </c>
      <c r="F94" s="65" t="s">
        <v>1022</v>
      </c>
    </row>
    <row r="95" spans="1:6" x14ac:dyDescent="0.2">
      <c r="A95" s="57" t="s">
        <v>1023</v>
      </c>
      <c r="B95" s="57" t="s">
        <v>1396</v>
      </c>
      <c r="C95" s="57" t="s">
        <v>659</v>
      </c>
      <c r="D95" s="57">
        <v>1</v>
      </c>
      <c r="E95" s="7">
        <v>9.9770299999999992</v>
      </c>
      <c r="F95" s="65" t="s">
        <v>1022</v>
      </c>
    </row>
    <row r="96" spans="1:6" x14ac:dyDescent="0.2">
      <c r="A96" s="56" t="s">
        <v>128</v>
      </c>
      <c r="B96" s="57"/>
      <c r="C96" s="57"/>
      <c r="D96" s="57"/>
      <c r="E96" s="6">
        <f>SUM(E8:E95)</f>
        <v>456500.58433870005</v>
      </c>
      <c r="F96" s="6">
        <f>SUM(F8:F95)</f>
        <v>46.719620271016964</v>
      </c>
    </row>
    <row r="97" spans="1:6" x14ac:dyDescent="0.2">
      <c r="A97" s="57"/>
      <c r="B97" s="57"/>
      <c r="C97" s="57"/>
      <c r="D97" s="57"/>
      <c r="E97" s="7"/>
      <c r="F97" s="7"/>
    </row>
    <row r="98" spans="1:6" x14ac:dyDescent="0.2">
      <c r="A98" s="56" t="s">
        <v>714</v>
      </c>
      <c r="B98" s="57"/>
      <c r="C98" s="57"/>
      <c r="D98" s="57"/>
      <c r="E98" s="7"/>
      <c r="F98" s="7"/>
    </row>
    <row r="99" spans="1:6" x14ac:dyDescent="0.2">
      <c r="A99" s="57" t="s">
        <v>728</v>
      </c>
      <c r="B99" s="57" t="s">
        <v>1240</v>
      </c>
      <c r="C99" s="57" t="s">
        <v>729</v>
      </c>
      <c r="D99" s="57">
        <v>2380</v>
      </c>
      <c r="E99" s="7">
        <v>36581.313999999998</v>
      </c>
      <c r="F99" s="7">
        <v>3.7447403210318502</v>
      </c>
    </row>
    <row r="100" spans="1:6" x14ac:dyDescent="0.2">
      <c r="A100" s="57" t="s">
        <v>887</v>
      </c>
      <c r="B100" s="57" t="s">
        <v>1286</v>
      </c>
      <c r="C100" s="57" t="s">
        <v>725</v>
      </c>
      <c r="D100" s="57">
        <v>30000</v>
      </c>
      <c r="E100" s="7">
        <v>29961.42</v>
      </c>
      <c r="F100" s="7">
        <v>3.0670778405983499</v>
      </c>
    </row>
    <row r="101" spans="1:6" x14ac:dyDescent="0.2">
      <c r="A101" s="57" t="s">
        <v>1024</v>
      </c>
      <c r="B101" s="57" t="s">
        <v>1553</v>
      </c>
      <c r="C101" s="57" t="s">
        <v>720</v>
      </c>
      <c r="D101" s="57">
        <v>2500</v>
      </c>
      <c r="E101" s="7">
        <v>24861.775000000001</v>
      </c>
      <c r="F101" s="7">
        <v>2.5450395602225102</v>
      </c>
    </row>
    <row r="102" spans="1:6" x14ac:dyDescent="0.2">
      <c r="A102" s="57" t="s">
        <v>721</v>
      </c>
      <c r="B102" s="57" t="s">
        <v>1234</v>
      </c>
      <c r="C102" s="57" t="s">
        <v>661</v>
      </c>
      <c r="D102" s="57">
        <v>2200</v>
      </c>
      <c r="E102" s="7">
        <v>23066.691999999999</v>
      </c>
      <c r="F102" s="7">
        <v>2.3612812706843398</v>
      </c>
    </row>
    <row r="103" spans="1:6" x14ac:dyDescent="0.2">
      <c r="A103" s="57" t="s">
        <v>881</v>
      </c>
      <c r="B103" s="57" t="s">
        <v>1282</v>
      </c>
      <c r="C103" s="57" t="s">
        <v>736</v>
      </c>
      <c r="D103" s="57">
        <v>2100</v>
      </c>
      <c r="E103" s="7">
        <v>20982.612000000001</v>
      </c>
      <c r="F103" s="7">
        <v>2.1479390597332499</v>
      </c>
    </row>
    <row r="104" spans="1:6" x14ac:dyDescent="0.2">
      <c r="A104" s="57" t="s">
        <v>1025</v>
      </c>
      <c r="B104" s="57" t="s">
        <v>1397</v>
      </c>
      <c r="C104" s="57" t="s">
        <v>639</v>
      </c>
      <c r="D104" s="57">
        <v>1800</v>
      </c>
      <c r="E104" s="7">
        <v>18215.117999999999</v>
      </c>
      <c r="F104" s="7">
        <v>1.8646374164403501</v>
      </c>
    </row>
    <row r="105" spans="1:6" x14ac:dyDescent="0.2">
      <c r="A105" s="57" t="s">
        <v>954</v>
      </c>
      <c r="B105" s="57" t="s">
        <v>1339</v>
      </c>
      <c r="C105" s="57" t="s">
        <v>725</v>
      </c>
      <c r="D105" s="57">
        <v>17000</v>
      </c>
      <c r="E105" s="7">
        <v>16966.901000000002</v>
      </c>
      <c r="F105" s="7">
        <v>1.73686047192443</v>
      </c>
    </row>
    <row r="106" spans="1:6" x14ac:dyDescent="0.2">
      <c r="A106" s="57" t="s">
        <v>897</v>
      </c>
      <c r="B106" s="57" t="s">
        <v>1295</v>
      </c>
      <c r="C106" s="57" t="s">
        <v>725</v>
      </c>
      <c r="D106" s="57">
        <v>1600</v>
      </c>
      <c r="E106" s="7">
        <v>16105.84</v>
      </c>
      <c r="F106" s="7">
        <v>1.6487157473919001</v>
      </c>
    </row>
    <row r="107" spans="1:6" x14ac:dyDescent="0.2">
      <c r="A107" s="57" t="s">
        <v>873</v>
      </c>
      <c r="B107" s="57" t="s">
        <v>1279</v>
      </c>
      <c r="C107" s="57" t="s">
        <v>874</v>
      </c>
      <c r="D107" s="57">
        <v>1440</v>
      </c>
      <c r="E107" s="7">
        <v>16035.9984</v>
      </c>
      <c r="F107" s="7">
        <v>1.6415662323251199</v>
      </c>
    </row>
    <row r="108" spans="1:6" x14ac:dyDescent="0.2">
      <c r="A108" s="57" t="s">
        <v>896</v>
      </c>
      <c r="B108" s="57" t="s">
        <v>1294</v>
      </c>
      <c r="C108" s="57" t="s">
        <v>676</v>
      </c>
      <c r="D108" s="57">
        <v>140</v>
      </c>
      <c r="E108" s="7">
        <v>15372.784</v>
      </c>
      <c r="F108" s="7">
        <v>1.57367458400519</v>
      </c>
    </row>
    <row r="109" spans="1:6" x14ac:dyDescent="0.2">
      <c r="A109" s="57" t="s">
        <v>992</v>
      </c>
      <c r="B109" s="57" t="s">
        <v>1371</v>
      </c>
      <c r="C109" s="57" t="s">
        <v>874</v>
      </c>
      <c r="D109" s="57">
        <v>1200</v>
      </c>
      <c r="E109" s="7">
        <v>13267.896000000001</v>
      </c>
      <c r="F109" s="7">
        <v>1.35820230860098</v>
      </c>
    </row>
    <row r="110" spans="1:6" x14ac:dyDescent="0.2">
      <c r="A110" s="57" t="s">
        <v>891</v>
      </c>
      <c r="B110" s="57" t="s">
        <v>1289</v>
      </c>
      <c r="C110" s="57" t="s">
        <v>871</v>
      </c>
      <c r="D110" s="57">
        <v>1300</v>
      </c>
      <c r="E110" s="7">
        <v>12388.245999999999</v>
      </c>
      <c r="F110" s="7">
        <v>1.26815467325918</v>
      </c>
    </row>
    <row r="111" spans="1:6" x14ac:dyDescent="0.2">
      <c r="A111" s="57" t="s">
        <v>872</v>
      </c>
      <c r="B111" s="57" t="s">
        <v>1278</v>
      </c>
      <c r="C111" s="57" t="s">
        <v>869</v>
      </c>
      <c r="D111" s="57">
        <v>100</v>
      </c>
      <c r="E111" s="7">
        <v>11556.21</v>
      </c>
      <c r="F111" s="7">
        <v>1.1829811675248101</v>
      </c>
    </row>
    <row r="112" spans="1:6" x14ac:dyDescent="0.2">
      <c r="A112" s="57" t="s">
        <v>900</v>
      </c>
      <c r="B112" s="57" t="s">
        <v>1297</v>
      </c>
      <c r="C112" s="57" t="s">
        <v>713</v>
      </c>
      <c r="D112" s="57">
        <v>1000</v>
      </c>
      <c r="E112" s="7">
        <v>11226.61</v>
      </c>
      <c r="F112" s="7">
        <v>1.1492408155567999</v>
      </c>
    </row>
    <row r="113" spans="1:6" x14ac:dyDescent="0.2">
      <c r="A113" s="57" t="s">
        <v>952</v>
      </c>
      <c r="B113" s="57" t="s">
        <v>1549</v>
      </c>
      <c r="C113" s="57" t="s">
        <v>736</v>
      </c>
      <c r="D113" s="57">
        <v>1100</v>
      </c>
      <c r="E113" s="7">
        <v>11000.253000000001</v>
      </c>
      <c r="F113" s="7">
        <v>1.1260691988989699</v>
      </c>
    </row>
    <row r="114" spans="1:6" x14ac:dyDescent="0.2">
      <c r="A114" s="57" t="s">
        <v>1026</v>
      </c>
      <c r="B114" s="57" t="s">
        <v>1398</v>
      </c>
      <c r="C114" s="57" t="s">
        <v>878</v>
      </c>
      <c r="D114" s="57">
        <v>75</v>
      </c>
      <c r="E114" s="7">
        <v>10332.112499999999</v>
      </c>
      <c r="F114" s="7">
        <v>1.05767327767907</v>
      </c>
    </row>
    <row r="115" spans="1:6" x14ac:dyDescent="0.2">
      <c r="A115" s="57" t="s">
        <v>987</v>
      </c>
      <c r="B115" s="57" t="s">
        <v>1367</v>
      </c>
      <c r="C115" s="57" t="s">
        <v>871</v>
      </c>
      <c r="D115" s="57">
        <v>1112</v>
      </c>
      <c r="E115" s="7">
        <v>10270.354160000001</v>
      </c>
      <c r="F115" s="7">
        <v>1.0513512263181499</v>
      </c>
    </row>
    <row r="116" spans="1:6" x14ac:dyDescent="0.2">
      <c r="A116" s="57" t="s">
        <v>1027</v>
      </c>
      <c r="B116" s="57" t="s">
        <v>1546</v>
      </c>
      <c r="C116" s="57" t="s">
        <v>741</v>
      </c>
      <c r="D116" s="57">
        <v>950</v>
      </c>
      <c r="E116" s="7">
        <v>9423.6294999999991</v>
      </c>
      <c r="F116" s="7">
        <v>0.96467407811308303</v>
      </c>
    </row>
    <row r="117" spans="1:6" x14ac:dyDescent="0.2">
      <c r="A117" s="57" t="s">
        <v>895</v>
      </c>
      <c r="B117" s="57" t="s">
        <v>1293</v>
      </c>
      <c r="C117" s="57" t="s">
        <v>643</v>
      </c>
      <c r="D117" s="57">
        <v>950</v>
      </c>
      <c r="E117" s="7">
        <v>9402.9955000000009</v>
      </c>
      <c r="F117" s="7">
        <v>0.96256182561761106</v>
      </c>
    </row>
    <row r="118" spans="1:6" x14ac:dyDescent="0.2">
      <c r="A118" s="57" t="s">
        <v>882</v>
      </c>
      <c r="B118" s="57" t="s">
        <v>1283</v>
      </c>
      <c r="C118" s="57" t="s">
        <v>725</v>
      </c>
      <c r="D118" s="57">
        <v>910</v>
      </c>
      <c r="E118" s="7">
        <v>9003.1031999999996</v>
      </c>
      <c r="F118" s="7">
        <v>0.92162582151780803</v>
      </c>
    </row>
    <row r="119" spans="1:6" x14ac:dyDescent="0.2">
      <c r="A119" s="57" t="s">
        <v>968</v>
      </c>
      <c r="B119" s="57" t="s">
        <v>1353</v>
      </c>
      <c r="C119" s="57" t="s">
        <v>713</v>
      </c>
      <c r="D119" s="57">
        <v>740</v>
      </c>
      <c r="E119" s="7">
        <v>8806.8657999999996</v>
      </c>
      <c r="F119" s="7">
        <v>0.90153747520322702</v>
      </c>
    </row>
    <row r="120" spans="1:6" x14ac:dyDescent="0.2">
      <c r="A120" s="57" t="s">
        <v>126</v>
      </c>
      <c r="B120" s="57" t="s">
        <v>1028</v>
      </c>
      <c r="C120" s="57" t="s">
        <v>736</v>
      </c>
      <c r="D120" s="57">
        <v>800</v>
      </c>
      <c r="E120" s="7">
        <v>8001.8110215999995</v>
      </c>
      <c r="F120" s="7">
        <v>0.81912597163302003</v>
      </c>
    </row>
    <row r="121" spans="1:6" x14ac:dyDescent="0.2">
      <c r="A121" s="57" t="s">
        <v>970</v>
      </c>
      <c r="B121" s="57" t="s">
        <v>1355</v>
      </c>
      <c r="C121" s="57" t="s">
        <v>876</v>
      </c>
      <c r="D121" s="57">
        <v>750</v>
      </c>
      <c r="E121" s="7">
        <v>7906.7775000000001</v>
      </c>
      <c r="F121" s="7">
        <v>0.80939762069994103</v>
      </c>
    </row>
    <row r="122" spans="1:6" x14ac:dyDescent="0.2">
      <c r="A122" s="57" t="s">
        <v>1029</v>
      </c>
      <c r="B122" s="57" t="s">
        <v>1399</v>
      </c>
      <c r="C122" s="57" t="s">
        <v>731</v>
      </c>
      <c r="D122" s="57">
        <v>668</v>
      </c>
      <c r="E122" s="7">
        <v>7132.7837600000003</v>
      </c>
      <c r="F122" s="7">
        <v>0.73016576023685698</v>
      </c>
    </row>
    <row r="123" spans="1:6" x14ac:dyDescent="0.2">
      <c r="A123" s="57" t="s">
        <v>1030</v>
      </c>
      <c r="B123" s="57" t="s">
        <v>1400</v>
      </c>
      <c r="C123" s="57" t="s">
        <v>731</v>
      </c>
      <c r="D123" s="57">
        <v>666</v>
      </c>
      <c r="E123" s="7">
        <v>7043.8824000000004</v>
      </c>
      <c r="F123" s="7">
        <v>0.72106514380228703</v>
      </c>
    </row>
    <row r="124" spans="1:6" x14ac:dyDescent="0.2">
      <c r="A124" s="57" t="s">
        <v>126</v>
      </c>
      <c r="B124" s="57" t="s">
        <v>883</v>
      </c>
      <c r="C124" s="57" t="s">
        <v>736</v>
      </c>
      <c r="D124" s="57">
        <v>700</v>
      </c>
      <c r="E124" s="7">
        <v>7001.5857526999998</v>
      </c>
      <c r="F124" s="7">
        <v>0.71673533868405703</v>
      </c>
    </row>
    <row r="125" spans="1:6" x14ac:dyDescent="0.2">
      <c r="A125" s="57" t="s">
        <v>1031</v>
      </c>
      <c r="B125" s="57" t="s">
        <v>1401</v>
      </c>
      <c r="C125" s="57" t="s">
        <v>731</v>
      </c>
      <c r="D125" s="57">
        <v>666</v>
      </c>
      <c r="E125" s="7">
        <v>6961.8045599999996</v>
      </c>
      <c r="F125" s="7">
        <v>0.71266303454751301</v>
      </c>
    </row>
    <row r="126" spans="1:6" x14ac:dyDescent="0.2">
      <c r="A126" s="57" t="s">
        <v>889</v>
      </c>
      <c r="B126" s="57" t="s">
        <v>1287</v>
      </c>
      <c r="C126" s="57" t="s">
        <v>729</v>
      </c>
      <c r="D126" s="57">
        <v>630</v>
      </c>
      <c r="E126" s="7">
        <v>6251.9876999999997</v>
      </c>
      <c r="F126" s="7">
        <v>0.64000080551467298</v>
      </c>
    </row>
    <row r="127" spans="1:6" x14ac:dyDescent="0.2">
      <c r="A127" s="57" t="s">
        <v>885</v>
      </c>
      <c r="B127" s="57" t="s">
        <v>1284</v>
      </c>
      <c r="C127" s="57" t="s">
        <v>878</v>
      </c>
      <c r="D127" s="57">
        <v>44</v>
      </c>
      <c r="E127" s="7">
        <v>6106.4651999999996</v>
      </c>
      <c r="F127" s="7">
        <v>0.62510402041375102</v>
      </c>
    </row>
    <row r="128" spans="1:6" x14ac:dyDescent="0.2">
      <c r="A128" s="57" t="s">
        <v>1032</v>
      </c>
      <c r="B128" s="57" t="s">
        <v>1402</v>
      </c>
      <c r="C128" s="57" t="s">
        <v>741</v>
      </c>
      <c r="D128" s="57">
        <v>600</v>
      </c>
      <c r="E128" s="7">
        <v>6040.5540000000001</v>
      </c>
      <c r="F128" s="7">
        <v>0.61835685085478997</v>
      </c>
    </row>
    <row r="129" spans="1:6" x14ac:dyDescent="0.2">
      <c r="A129" s="57" t="s">
        <v>126</v>
      </c>
      <c r="B129" s="57" t="s">
        <v>1033</v>
      </c>
      <c r="C129" s="57" t="s">
        <v>736</v>
      </c>
      <c r="D129" s="57">
        <v>600</v>
      </c>
      <c r="E129" s="7">
        <v>6001.3566917999997</v>
      </c>
      <c r="F129" s="7">
        <v>0.61434431755725805</v>
      </c>
    </row>
    <row r="130" spans="1:6" x14ac:dyDescent="0.2">
      <c r="A130" s="57" t="s">
        <v>953</v>
      </c>
      <c r="B130" s="57" t="s">
        <v>1338</v>
      </c>
      <c r="C130" s="57" t="s">
        <v>725</v>
      </c>
      <c r="D130" s="57">
        <v>6000</v>
      </c>
      <c r="E130" s="7">
        <v>5992.59</v>
      </c>
      <c r="F130" s="7">
        <v>0.61344689259692198</v>
      </c>
    </row>
    <row r="131" spans="1:6" x14ac:dyDescent="0.2">
      <c r="A131" s="57" t="s">
        <v>985</v>
      </c>
      <c r="B131" s="57" t="s">
        <v>1365</v>
      </c>
      <c r="C131" s="57" t="s">
        <v>639</v>
      </c>
      <c r="D131" s="57">
        <v>600</v>
      </c>
      <c r="E131" s="7">
        <v>5992.5540000000001</v>
      </c>
      <c r="F131" s="7">
        <v>0.61344320736430402</v>
      </c>
    </row>
    <row r="132" spans="1:6" x14ac:dyDescent="0.2">
      <c r="A132" s="57" t="s">
        <v>1034</v>
      </c>
      <c r="B132" s="57" t="s">
        <v>1403</v>
      </c>
      <c r="C132" s="57" t="s">
        <v>741</v>
      </c>
      <c r="D132" s="57">
        <v>587</v>
      </c>
      <c r="E132" s="7">
        <v>5907.5210399999996</v>
      </c>
      <c r="F132" s="7">
        <v>0.60473858964803795</v>
      </c>
    </row>
    <row r="133" spans="1:6" x14ac:dyDescent="0.2">
      <c r="A133" s="57" t="s">
        <v>963</v>
      </c>
      <c r="B133" s="57" t="s">
        <v>1348</v>
      </c>
      <c r="C133" s="57" t="s">
        <v>729</v>
      </c>
      <c r="D133" s="57">
        <v>38</v>
      </c>
      <c r="E133" s="7">
        <v>5266.5098555000004</v>
      </c>
      <c r="F133" s="7">
        <v>0.53911983060538704</v>
      </c>
    </row>
    <row r="134" spans="1:6" x14ac:dyDescent="0.2">
      <c r="A134" s="57" t="s">
        <v>1035</v>
      </c>
      <c r="B134" s="57" t="s">
        <v>1404</v>
      </c>
      <c r="C134" s="57" t="s">
        <v>876</v>
      </c>
      <c r="D134" s="57">
        <v>500</v>
      </c>
      <c r="E134" s="7">
        <v>5255.7650000000003</v>
      </c>
      <c r="F134" s="7">
        <v>0.53801990582864201</v>
      </c>
    </row>
    <row r="135" spans="1:6" x14ac:dyDescent="0.2">
      <c r="A135" s="57" t="s">
        <v>947</v>
      </c>
      <c r="B135" s="57" t="s">
        <v>1335</v>
      </c>
      <c r="C135" s="57" t="s">
        <v>729</v>
      </c>
      <c r="D135" s="57">
        <v>38</v>
      </c>
      <c r="E135" s="7">
        <v>5253.6634000000004</v>
      </c>
      <c r="F135" s="7">
        <v>0.53780477013781702</v>
      </c>
    </row>
    <row r="136" spans="1:6" x14ac:dyDescent="0.2">
      <c r="A136" s="57" t="s">
        <v>733</v>
      </c>
      <c r="B136" s="57" t="s">
        <v>1243</v>
      </c>
      <c r="C136" s="57" t="s">
        <v>718</v>
      </c>
      <c r="D136" s="57">
        <v>500</v>
      </c>
      <c r="E136" s="7">
        <v>5003.9399999999996</v>
      </c>
      <c r="F136" s="7">
        <v>0.512241191828815</v>
      </c>
    </row>
    <row r="137" spans="1:6" x14ac:dyDescent="0.2">
      <c r="A137" s="57" t="s">
        <v>981</v>
      </c>
      <c r="B137" s="57" t="s">
        <v>1362</v>
      </c>
      <c r="C137" s="57" t="s">
        <v>741</v>
      </c>
      <c r="D137" s="57">
        <v>500</v>
      </c>
      <c r="E137" s="7">
        <v>4957.3649999999998</v>
      </c>
      <c r="F137" s="7">
        <v>0.50747342212945301</v>
      </c>
    </row>
    <row r="138" spans="1:6" x14ac:dyDescent="0.2">
      <c r="A138" s="57" t="s">
        <v>1036</v>
      </c>
      <c r="B138" s="57" t="s">
        <v>1405</v>
      </c>
      <c r="C138" s="57" t="s">
        <v>878</v>
      </c>
      <c r="D138" s="57">
        <v>34</v>
      </c>
      <c r="E138" s="7">
        <v>4648.3609999999999</v>
      </c>
      <c r="F138" s="7">
        <v>0.47584143268915802</v>
      </c>
    </row>
    <row r="139" spans="1:6" x14ac:dyDescent="0.2">
      <c r="A139" s="57" t="s">
        <v>961</v>
      </c>
      <c r="B139" s="57" t="s">
        <v>1346</v>
      </c>
      <c r="C139" s="57" t="s">
        <v>725</v>
      </c>
      <c r="D139" s="57">
        <v>4000</v>
      </c>
      <c r="E139" s="7">
        <v>4000.38</v>
      </c>
      <c r="F139" s="7">
        <v>0.409509190551477</v>
      </c>
    </row>
    <row r="140" spans="1:6" x14ac:dyDescent="0.2">
      <c r="A140" s="57" t="s">
        <v>126</v>
      </c>
      <c r="B140" s="57" t="s">
        <v>1037</v>
      </c>
      <c r="C140" s="57" t="s">
        <v>736</v>
      </c>
      <c r="D140" s="57">
        <v>400</v>
      </c>
      <c r="E140" s="7">
        <v>4000.1838963999999</v>
      </c>
      <c r="F140" s="7">
        <v>0.40948911590194298</v>
      </c>
    </row>
    <row r="141" spans="1:6" x14ac:dyDescent="0.2">
      <c r="A141" s="57" t="s">
        <v>990</v>
      </c>
      <c r="B141" s="57" t="s">
        <v>1369</v>
      </c>
      <c r="C141" s="57" t="s">
        <v>741</v>
      </c>
      <c r="D141" s="57">
        <v>394</v>
      </c>
      <c r="E141" s="7">
        <v>3993.2845600000001</v>
      </c>
      <c r="F141" s="7">
        <v>0.40878284758130701</v>
      </c>
    </row>
    <row r="142" spans="1:6" x14ac:dyDescent="0.2">
      <c r="A142" s="57" t="s">
        <v>982</v>
      </c>
      <c r="B142" s="57" t="s">
        <v>1363</v>
      </c>
      <c r="C142" s="57" t="s">
        <v>983</v>
      </c>
      <c r="D142" s="57">
        <v>400</v>
      </c>
      <c r="E142" s="7">
        <v>3976.42</v>
      </c>
      <c r="F142" s="7">
        <v>0.40705646350914199</v>
      </c>
    </row>
    <row r="143" spans="1:6" x14ac:dyDescent="0.2">
      <c r="A143" s="57" t="s">
        <v>1038</v>
      </c>
      <c r="B143" s="57" t="s">
        <v>1406</v>
      </c>
      <c r="C143" s="57" t="s">
        <v>736</v>
      </c>
      <c r="D143" s="57">
        <v>270</v>
      </c>
      <c r="E143" s="7">
        <v>3631.3326000000002</v>
      </c>
      <c r="F143" s="7">
        <v>0.37173070399541802</v>
      </c>
    </row>
    <row r="144" spans="1:6" x14ac:dyDescent="0.2">
      <c r="A144" s="57" t="s">
        <v>879</v>
      </c>
      <c r="B144" s="57" t="s">
        <v>1281</v>
      </c>
      <c r="C144" s="57" t="s">
        <v>713</v>
      </c>
      <c r="D144" s="57">
        <v>340</v>
      </c>
      <c r="E144" s="7">
        <v>3341.5846000000001</v>
      </c>
      <c r="F144" s="7">
        <v>0.34206990453538899</v>
      </c>
    </row>
    <row r="145" spans="1:11" x14ac:dyDescent="0.2">
      <c r="A145" s="57" t="s">
        <v>991</v>
      </c>
      <c r="B145" s="57" t="s">
        <v>1370</v>
      </c>
      <c r="C145" s="57" t="s">
        <v>741</v>
      </c>
      <c r="D145" s="57">
        <v>275</v>
      </c>
      <c r="E145" s="7">
        <v>2298.2134999999998</v>
      </c>
      <c r="F145" s="7">
        <v>0.235262537583799</v>
      </c>
    </row>
    <row r="146" spans="1:11" x14ac:dyDescent="0.2">
      <c r="A146" s="57" t="s">
        <v>967</v>
      </c>
      <c r="B146" s="57" t="s">
        <v>1352</v>
      </c>
      <c r="C146" s="57" t="s">
        <v>741</v>
      </c>
      <c r="D146" s="57">
        <v>200</v>
      </c>
      <c r="E146" s="7">
        <v>2028.402</v>
      </c>
      <c r="F146" s="7">
        <v>0.207642589237272</v>
      </c>
    </row>
    <row r="147" spans="1:11" x14ac:dyDescent="0.2">
      <c r="A147" s="57" t="s">
        <v>126</v>
      </c>
      <c r="B147" s="57" t="s">
        <v>1039</v>
      </c>
      <c r="C147" s="57" t="s">
        <v>736</v>
      </c>
      <c r="D147" s="57">
        <v>200</v>
      </c>
      <c r="E147" s="7">
        <v>1999.966181</v>
      </c>
      <c r="F147" s="7">
        <v>0.20473168346798001</v>
      </c>
    </row>
    <row r="148" spans="1:11" x14ac:dyDescent="0.2">
      <c r="A148" s="57" t="s">
        <v>884</v>
      </c>
      <c r="B148" s="57" t="s">
        <v>1539</v>
      </c>
      <c r="C148" s="57" t="s">
        <v>720</v>
      </c>
      <c r="D148" s="57">
        <v>200</v>
      </c>
      <c r="E148" s="7">
        <v>1988.182</v>
      </c>
      <c r="F148" s="7">
        <v>0.203525365462535</v>
      </c>
    </row>
    <row r="149" spans="1:11" x14ac:dyDescent="0.2">
      <c r="A149" s="57" t="s">
        <v>890</v>
      </c>
      <c r="B149" s="57" t="s">
        <v>1288</v>
      </c>
      <c r="C149" s="57" t="s">
        <v>876</v>
      </c>
      <c r="D149" s="57">
        <v>180</v>
      </c>
      <c r="E149" s="7">
        <v>1892.0753999999999</v>
      </c>
      <c r="F149" s="7">
        <v>0.19368716609831099</v>
      </c>
    </row>
    <row r="150" spans="1:11" x14ac:dyDescent="0.2">
      <c r="A150" s="57" t="s">
        <v>739</v>
      </c>
      <c r="B150" s="57" t="s">
        <v>1248</v>
      </c>
      <c r="C150" s="57" t="s">
        <v>718</v>
      </c>
      <c r="D150" s="57">
        <v>120</v>
      </c>
      <c r="E150" s="7">
        <v>1205.9159999999999</v>
      </c>
      <c r="F150" s="7">
        <v>0.123446693822356</v>
      </c>
    </row>
    <row r="151" spans="1:11" x14ac:dyDescent="0.2">
      <c r="A151" s="57" t="s">
        <v>1040</v>
      </c>
      <c r="B151" s="57" t="s">
        <v>1548</v>
      </c>
      <c r="C151" s="57" t="s">
        <v>736</v>
      </c>
      <c r="D151" s="57">
        <v>100</v>
      </c>
      <c r="E151" s="7">
        <v>999.05499999999995</v>
      </c>
      <c r="F151" s="7">
        <v>0.102270835362242</v>
      </c>
    </row>
    <row r="152" spans="1:11" x14ac:dyDescent="0.2">
      <c r="A152" s="57" t="s">
        <v>898</v>
      </c>
      <c r="B152" s="57" t="s">
        <v>1296</v>
      </c>
      <c r="C152" s="57" t="s">
        <v>899</v>
      </c>
      <c r="D152" s="57">
        <v>100</v>
      </c>
      <c r="E152" s="7">
        <v>997.15</v>
      </c>
      <c r="F152" s="7">
        <v>0.10207582513621299</v>
      </c>
    </row>
    <row r="153" spans="1:11" x14ac:dyDescent="0.2">
      <c r="A153" s="57" t="s">
        <v>901</v>
      </c>
      <c r="B153" s="57" t="s">
        <v>1298</v>
      </c>
      <c r="C153" s="57" t="s">
        <v>725</v>
      </c>
      <c r="D153" s="57">
        <v>205</v>
      </c>
      <c r="E153" s="7">
        <v>710.29835000000003</v>
      </c>
      <c r="F153" s="7">
        <v>7.2711517995427799E-2</v>
      </c>
    </row>
    <row r="154" spans="1:11" x14ac:dyDescent="0.2">
      <c r="A154" s="57" t="s">
        <v>1041</v>
      </c>
      <c r="B154" s="57" t="s">
        <v>1407</v>
      </c>
      <c r="C154" s="57" t="s">
        <v>743</v>
      </c>
      <c r="D154" s="57">
        <v>5</v>
      </c>
      <c r="E154" s="7">
        <v>635.625</v>
      </c>
      <c r="F154" s="7">
        <v>6.50673884091717E-2</v>
      </c>
    </row>
    <row r="155" spans="1:11" x14ac:dyDescent="0.2">
      <c r="A155" s="57" t="s">
        <v>956</v>
      </c>
      <c r="B155" s="57" t="s">
        <v>1341</v>
      </c>
      <c r="C155" s="57" t="s">
        <v>713</v>
      </c>
      <c r="D155" s="57">
        <v>50</v>
      </c>
      <c r="E155" s="7">
        <v>561.33050000000003</v>
      </c>
      <c r="F155" s="7">
        <v>5.746204077784E-2</v>
      </c>
    </row>
    <row r="156" spans="1:11" x14ac:dyDescent="0.2">
      <c r="A156" s="57" t="s">
        <v>1042</v>
      </c>
      <c r="B156" s="57" t="s">
        <v>1408</v>
      </c>
      <c r="C156" s="57" t="s">
        <v>659</v>
      </c>
      <c r="D156" s="57">
        <v>13</v>
      </c>
      <c r="E156" s="7">
        <v>129.58894000000001</v>
      </c>
      <c r="F156" s="65" t="s">
        <v>1022</v>
      </c>
    </row>
    <row r="157" spans="1:11" x14ac:dyDescent="0.2">
      <c r="A157" s="56" t="s">
        <v>128</v>
      </c>
      <c r="B157" s="57"/>
      <c r="C157" s="57"/>
      <c r="D157" s="57"/>
      <c r="E157" s="6">
        <f>SUM(E99:E156)</f>
        <v>489944.99646900001</v>
      </c>
      <c r="F157" s="6">
        <f>SUM(F99:F156)</f>
        <v>50.141214348847484</v>
      </c>
      <c r="G157" s="58"/>
      <c r="H157" s="59"/>
      <c r="J157" s="1"/>
      <c r="K157" s="1"/>
    </row>
    <row r="158" spans="1:11" x14ac:dyDescent="0.2">
      <c r="A158" s="57"/>
      <c r="B158" s="57"/>
      <c r="C158" s="57"/>
      <c r="D158" s="57"/>
      <c r="E158" s="7"/>
      <c r="F158" s="7"/>
    </row>
    <row r="159" spans="1:11" x14ac:dyDescent="0.2">
      <c r="A159" s="56" t="s">
        <v>744</v>
      </c>
      <c r="B159" s="57"/>
      <c r="C159" s="57"/>
      <c r="D159" s="57"/>
      <c r="E159" s="7"/>
      <c r="F159" s="7"/>
    </row>
    <row r="160" spans="1:11" x14ac:dyDescent="0.2">
      <c r="A160" s="56" t="s">
        <v>745</v>
      </c>
      <c r="B160" s="57"/>
      <c r="C160" s="57"/>
      <c r="D160" s="57"/>
      <c r="E160" s="7"/>
      <c r="F160" s="7"/>
    </row>
    <row r="161" spans="1:11" x14ac:dyDescent="0.2">
      <c r="A161" s="57" t="s">
        <v>903</v>
      </c>
      <c r="B161" s="57" t="s">
        <v>1523</v>
      </c>
      <c r="C161" s="57" t="s">
        <v>747</v>
      </c>
      <c r="D161" s="57">
        <v>2500</v>
      </c>
      <c r="E161" s="7">
        <v>2345.0374999999999</v>
      </c>
      <c r="F161" s="7">
        <v>0.24005579680876801</v>
      </c>
    </row>
    <row r="162" spans="1:11" x14ac:dyDescent="0.2">
      <c r="A162" s="56" t="s">
        <v>128</v>
      </c>
      <c r="B162" s="57"/>
      <c r="C162" s="57"/>
      <c r="D162" s="57"/>
      <c r="E162" s="6">
        <f>SUM(E161:E161)</f>
        <v>2345.0374999999999</v>
      </c>
      <c r="F162" s="6">
        <f>SUM(F161:F161)</f>
        <v>0.24005579680876801</v>
      </c>
      <c r="G162" s="58"/>
      <c r="H162" s="59"/>
      <c r="J162" s="1"/>
      <c r="K162" s="1"/>
    </row>
    <row r="163" spans="1:11" x14ac:dyDescent="0.2">
      <c r="A163" s="57"/>
      <c r="B163" s="57"/>
      <c r="C163" s="57"/>
      <c r="D163" s="57"/>
      <c r="E163" s="7"/>
      <c r="F163" s="7"/>
    </row>
    <row r="164" spans="1:11" x14ac:dyDescent="0.2">
      <c r="A164" s="56" t="s">
        <v>760</v>
      </c>
      <c r="B164" s="57"/>
      <c r="C164" s="57"/>
      <c r="D164" s="57"/>
      <c r="E164" s="7"/>
      <c r="F164" s="7"/>
    </row>
    <row r="165" spans="1:11" x14ac:dyDescent="0.2">
      <c r="A165" s="57" t="s">
        <v>973</v>
      </c>
      <c r="B165" s="57" t="s">
        <v>1525</v>
      </c>
      <c r="C165" s="57" t="s">
        <v>751</v>
      </c>
      <c r="D165" s="57">
        <v>600</v>
      </c>
      <c r="E165" s="7">
        <v>2953.47</v>
      </c>
      <c r="F165" s="7">
        <v>0.30233955499679299</v>
      </c>
    </row>
    <row r="166" spans="1:11" x14ac:dyDescent="0.2">
      <c r="A166" s="56" t="s">
        <v>128</v>
      </c>
      <c r="B166" s="57"/>
      <c r="C166" s="57"/>
      <c r="D166" s="57"/>
      <c r="E166" s="6">
        <f>SUM(E165:E165)</f>
        <v>2953.47</v>
      </c>
      <c r="F166" s="6">
        <f>SUM(F165:F165)</f>
        <v>0.30233955499679299</v>
      </c>
      <c r="G166" s="58"/>
      <c r="H166" s="59"/>
      <c r="J166" s="1"/>
      <c r="K166" s="1"/>
    </row>
    <row r="167" spans="1:11" x14ac:dyDescent="0.2">
      <c r="A167" s="57"/>
      <c r="B167" s="57"/>
      <c r="C167" s="57"/>
      <c r="D167" s="57"/>
      <c r="E167" s="7"/>
      <c r="F167" s="7"/>
    </row>
    <row r="168" spans="1:11" x14ac:dyDescent="0.2">
      <c r="A168" s="56" t="s">
        <v>783</v>
      </c>
      <c r="B168" s="57"/>
      <c r="C168" s="57"/>
      <c r="D168" s="57"/>
      <c r="E168" s="7"/>
      <c r="F168" s="7"/>
    </row>
    <row r="169" spans="1:11" x14ac:dyDescent="0.2">
      <c r="A169" s="57" t="s">
        <v>126</v>
      </c>
      <c r="B169" s="57" t="s">
        <v>1564</v>
      </c>
      <c r="C169" s="57" t="s">
        <v>784</v>
      </c>
      <c r="D169" s="57">
        <v>775000</v>
      </c>
      <c r="E169" s="7">
        <v>775</v>
      </c>
      <c r="F169" s="7">
        <v>7.9334868856807197E-2</v>
      </c>
    </row>
    <row r="170" spans="1:11" x14ac:dyDescent="0.2">
      <c r="A170" s="56" t="s">
        <v>128</v>
      </c>
      <c r="B170" s="57"/>
      <c r="C170" s="57"/>
      <c r="D170" s="57"/>
      <c r="E170" s="6">
        <f>SUM(E169:E169)</f>
        <v>775</v>
      </c>
      <c r="F170" s="6">
        <f>SUM(F169:F169)</f>
        <v>7.9334868856807197E-2</v>
      </c>
      <c r="G170" s="58"/>
      <c r="H170" s="60"/>
      <c r="J170" s="1"/>
      <c r="K170" s="1"/>
    </row>
    <row r="171" spans="1:11" x14ac:dyDescent="0.2">
      <c r="A171" s="57"/>
      <c r="B171" s="57"/>
      <c r="C171" s="57"/>
      <c r="D171" s="57"/>
      <c r="E171" s="7"/>
      <c r="F171" s="7"/>
    </row>
    <row r="172" spans="1:11" x14ac:dyDescent="0.2">
      <c r="A172" s="56" t="s">
        <v>128</v>
      </c>
      <c r="B172" s="57"/>
      <c r="C172" s="57"/>
      <c r="D172" s="57"/>
      <c r="E172" s="6">
        <v>952519.0883077</v>
      </c>
      <c r="F172" s="6">
        <v>97.507067038060597</v>
      </c>
      <c r="G172" s="13"/>
      <c r="H172" s="13"/>
      <c r="J172" s="1"/>
      <c r="K172" s="1"/>
    </row>
    <row r="173" spans="1:11" x14ac:dyDescent="0.2">
      <c r="A173" s="57"/>
      <c r="B173" s="57"/>
      <c r="C173" s="57"/>
      <c r="D173" s="57"/>
      <c r="E173" s="7"/>
      <c r="F173" s="7"/>
    </row>
    <row r="174" spans="1:11" x14ac:dyDescent="0.2">
      <c r="A174" s="56" t="s">
        <v>133</v>
      </c>
      <c r="B174" s="57"/>
      <c r="C174" s="57"/>
      <c r="D174" s="57"/>
      <c r="E174" s="6">
        <v>24352.758617799998</v>
      </c>
      <c r="F174" s="6">
        <v>2.4900000000000002</v>
      </c>
      <c r="G174" s="58"/>
      <c r="H174" s="58"/>
      <c r="J174" s="1"/>
      <c r="K174" s="1"/>
    </row>
    <row r="175" spans="1:11" x14ac:dyDescent="0.2">
      <c r="A175" s="57"/>
      <c r="B175" s="57"/>
      <c r="C175" s="57"/>
      <c r="D175" s="57"/>
      <c r="E175" s="7"/>
      <c r="F175" s="7"/>
    </row>
    <row r="176" spans="1:11" x14ac:dyDescent="0.2">
      <c r="A176" s="61" t="s">
        <v>134</v>
      </c>
      <c r="B176" s="55"/>
      <c r="C176" s="55"/>
      <c r="D176" s="55"/>
      <c r="E176" s="8">
        <v>976871.84861780005</v>
      </c>
      <c r="F176" s="8">
        <f xml:space="preserve"> ROUND(SUM(F172:F175),2)</f>
        <v>100</v>
      </c>
      <c r="J176" s="1"/>
      <c r="K176" s="1"/>
    </row>
    <row r="177" spans="1:6" x14ac:dyDescent="0.2">
      <c r="A177" s="4" t="s">
        <v>785</v>
      </c>
      <c r="F177" s="9" t="s">
        <v>1043</v>
      </c>
    </row>
    <row r="179" spans="1:6" x14ac:dyDescent="0.2">
      <c r="A179" s="4" t="s">
        <v>135</v>
      </c>
    </row>
    <row r="180" spans="1:6" x14ac:dyDescent="0.2">
      <c r="A180" s="4" t="s">
        <v>136</v>
      </c>
    </row>
    <row r="181" spans="1:6" x14ac:dyDescent="0.2">
      <c r="A181" s="4" t="s">
        <v>137</v>
      </c>
    </row>
    <row r="182" spans="1:6" x14ac:dyDescent="0.2">
      <c r="A182" s="2" t="s">
        <v>1044</v>
      </c>
      <c r="D182" s="10">
        <v>1276.0895</v>
      </c>
    </row>
    <row r="183" spans="1:6" x14ac:dyDescent="0.2">
      <c r="A183" s="2" t="s">
        <v>1045</v>
      </c>
      <c r="D183" s="10">
        <v>1316.6822999999999</v>
      </c>
    </row>
    <row r="184" spans="1:6" x14ac:dyDescent="0.2">
      <c r="A184" s="2" t="s">
        <v>1046</v>
      </c>
      <c r="D184" s="10">
        <v>1224.0903000000001</v>
      </c>
    </row>
    <row r="185" spans="1:6" x14ac:dyDescent="0.2">
      <c r="A185" s="2" t="s">
        <v>1047</v>
      </c>
      <c r="D185" s="10">
        <v>1260.2656999999999</v>
      </c>
    </row>
    <row r="186" spans="1:6" x14ac:dyDescent="0.2">
      <c r="A186" s="2" t="s">
        <v>1048</v>
      </c>
      <c r="D186" s="10">
        <v>3689.1082000000001</v>
      </c>
    </row>
    <row r="187" spans="1:6" x14ac:dyDescent="0.2">
      <c r="A187" s="2" t="s">
        <v>1049</v>
      </c>
      <c r="D187" s="10">
        <v>1315.6366</v>
      </c>
    </row>
    <row r="188" spans="1:6" x14ac:dyDescent="0.2">
      <c r="A188" s="2" t="s">
        <v>787</v>
      </c>
      <c r="D188" s="10">
        <v>1097.5255999999999</v>
      </c>
    </row>
    <row r="189" spans="1:6" x14ac:dyDescent="0.2">
      <c r="A189" s="2" t="s">
        <v>1050</v>
      </c>
      <c r="D189" s="10">
        <v>1099.9472000000001</v>
      </c>
    </row>
    <row r="190" spans="1:6" x14ac:dyDescent="0.2">
      <c r="A190" s="2" t="s">
        <v>793</v>
      </c>
      <c r="D190" s="10">
        <v>3553.9553999999998</v>
      </c>
    </row>
    <row r="191" spans="1:6" x14ac:dyDescent="0.2">
      <c r="A191" s="2" t="s">
        <v>791</v>
      </c>
      <c r="D191" s="10">
        <v>2917.3074999999999</v>
      </c>
    </row>
    <row r="193" spans="1:4" x14ac:dyDescent="0.2">
      <c r="A193" s="4" t="s">
        <v>138</v>
      </c>
    </row>
    <row r="194" spans="1:4" x14ac:dyDescent="0.2">
      <c r="A194" s="2" t="s">
        <v>793</v>
      </c>
      <c r="D194" s="10">
        <v>3672.6889999999999</v>
      </c>
    </row>
    <row r="195" spans="1:4" x14ac:dyDescent="0.2">
      <c r="A195" s="2" t="s">
        <v>1050</v>
      </c>
      <c r="D195" s="10">
        <v>1101.3966</v>
      </c>
    </row>
    <row r="196" spans="1:4" x14ac:dyDescent="0.2">
      <c r="A196" s="2" t="s">
        <v>1048</v>
      </c>
      <c r="D196" s="10">
        <v>3825.8832000000002</v>
      </c>
    </row>
    <row r="197" spans="1:4" x14ac:dyDescent="0.2">
      <c r="A197" s="2" t="s">
        <v>791</v>
      </c>
      <c r="D197" s="10">
        <v>3020.6127999999999</v>
      </c>
    </row>
    <row r="198" spans="1:4" x14ac:dyDescent="0.2">
      <c r="A198" s="2" t="s">
        <v>787</v>
      </c>
      <c r="D198" s="10">
        <v>1098.1369</v>
      </c>
    </row>
    <row r="199" spans="1:4" x14ac:dyDescent="0.2">
      <c r="A199" s="2" t="s">
        <v>1046</v>
      </c>
      <c r="D199" s="10">
        <v>1214.5942</v>
      </c>
    </row>
    <row r="200" spans="1:4" x14ac:dyDescent="0.2">
      <c r="A200" s="2" t="s">
        <v>1047</v>
      </c>
      <c r="D200" s="10">
        <v>1251.7013999999999</v>
      </c>
    </row>
    <row r="201" spans="1:4" x14ac:dyDescent="0.2">
      <c r="A201" s="2" t="s">
        <v>1045</v>
      </c>
      <c r="D201" s="10">
        <v>1312.8724999999999</v>
      </c>
    </row>
    <row r="202" spans="1:4" x14ac:dyDescent="0.2">
      <c r="A202" s="2" t="s">
        <v>1044</v>
      </c>
      <c r="D202" s="10">
        <v>1272.9809</v>
      </c>
    </row>
    <row r="203" spans="1:4" x14ac:dyDescent="0.2">
      <c r="A203" s="2" t="s">
        <v>1049</v>
      </c>
      <c r="D203" s="10">
        <v>1313.8386</v>
      </c>
    </row>
    <row r="205" spans="1:4" x14ac:dyDescent="0.2">
      <c r="A205" s="4" t="s">
        <v>139</v>
      </c>
      <c r="D205" s="64"/>
    </row>
    <row r="206" spans="1:4" x14ac:dyDescent="0.2">
      <c r="A206" s="28" t="s">
        <v>602</v>
      </c>
      <c r="B206" s="29"/>
      <c r="C206" s="69" t="s">
        <v>603</v>
      </c>
      <c r="D206" s="70"/>
    </row>
    <row r="207" spans="1:4" x14ac:dyDescent="0.2">
      <c r="A207" s="71"/>
      <c r="B207" s="72"/>
      <c r="C207" s="30" t="s">
        <v>604</v>
      </c>
      <c r="D207" s="30" t="s">
        <v>605</v>
      </c>
    </row>
    <row r="208" spans="1:4" x14ac:dyDescent="0.2">
      <c r="A208" s="26" t="s">
        <v>1047</v>
      </c>
      <c r="B208" s="31"/>
      <c r="C208" s="27">
        <v>36.113250999999998</v>
      </c>
      <c r="D208" s="27">
        <v>33.458244000000001</v>
      </c>
    </row>
    <row r="209" spans="1:4" x14ac:dyDescent="0.2">
      <c r="A209" s="26" t="s">
        <v>1046</v>
      </c>
      <c r="B209" s="31"/>
      <c r="C209" s="27">
        <v>35.752118490000001</v>
      </c>
      <c r="D209" s="27">
        <v>33.123661559999995</v>
      </c>
    </row>
    <row r="210" spans="1:4" x14ac:dyDescent="0.2">
      <c r="A210" s="26" t="s">
        <v>787</v>
      </c>
      <c r="B210" s="31"/>
      <c r="C210" s="27">
        <v>25.586527240000002</v>
      </c>
      <c r="D210" s="27">
        <v>23.705433538000001</v>
      </c>
    </row>
    <row r="211" spans="1:4" x14ac:dyDescent="0.2">
      <c r="A211" s="26" t="s">
        <v>1045</v>
      </c>
      <c r="B211" s="31"/>
      <c r="C211" s="27">
        <v>35.752118490000001</v>
      </c>
      <c r="D211" s="27">
        <v>33.123661559999995</v>
      </c>
    </row>
    <row r="212" spans="1:4" x14ac:dyDescent="0.2">
      <c r="A212" s="26" t="s">
        <v>1049</v>
      </c>
      <c r="B212" s="31"/>
      <c r="C212" s="27">
        <v>36.113250999999998</v>
      </c>
      <c r="D212" s="27">
        <v>33.458244000000001</v>
      </c>
    </row>
    <row r="213" spans="1:4" x14ac:dyDescent="0.2">
      <c r="A213" s="26" t="s">
        <v>1044</v>
      </c>
      <c r="B213" s="31"/>
      <c r="C213" s="27">
        <v>35.752118490000001</v>
      </c>
      <c r="D213" s="27">
        <v>33.123661559999995</v>
      </c>
    </row>
    <row r="214" spans="1:4" x14ac:dyDescent="0.2">
      <c r="A214" s="26" t="s">
        <v>1050</v>
      </c>
      <c r="B214" s="31"/>
      <c r="C214" s="27">
        <v>27.950067288999996</v>
      </c>
      <c r="D214" s="27">
        <v>25.895208694000004</v>
      </c>
    </row>
    <row r="215" spans="1:4" x14ac:dyDescent="0.2">
      <c r="A215" s="39"/>
      <c r="B215" s="39"/>
      <c r="C215" s="40"/>
      <c r="D215" s="40"/>
    </row>
    <row r="216" spans="1:4" x14ac:dyDescent="0.2">
      <c r="A216" s="4" t="s">
        <v>800</v>
      </c>
      <c r="D216" s="13">
        <v>2.3079927172972692</v>
      </c>
    </row>
  </sheetData>
  <mergeCells count="3">
    <mergeCell ref="B1:E1"/>
    <mergeCell ref="C206:D206"/>
    <mergeCell ref="A207:B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08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42.71093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.85546875" style="2" bestFit="1" customWidth="1"/>
    <col min="9" max="16384" width="9.140625" style="2"/>
  </cols>
  <sheetData>
    <row r="1" spans="1:11" x14ac:dyDescent="0.2">
      <c r="A1" s="68" t="s">
        <v>527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419</v>
      </c>
      <c r="B8" s="7" t="s">
        <v>420</v>
      </c>
      <c r="C8" s="7" t="s">
        <v>97</v>
      </c>
      <c r="D8" s="7">
        <v>4051475</v>
      </c>
      <c r="E8" s="7">
        <v>27341.379037499999</v>
      </c>
      <c r="F8" s="7">
        <v>3.9020323102578538</v>
      </c>
      <c r="J8" s="1"/>
      <c r="K8" s="1"/>
    </row>
    <row r="9" spans="1:11" x14ac:dyDescent="0.2">
      <c r="A9" s="7" t="s">
        <v>287</v>
      </c>
      <c r="B9" s="7" t="s">
        <v>288</v>
      </c>
      <c r="C9" s="7" t="s">
        <v>111</v>
      </c>
      <c r="D9" s="7">
        <v>3335705</v>
      </c>
      <c r="E9" s="7">
        <v>18758.337067500001</v>
      </c>
      <c r="F9" s="7">
        <v>2.6771011522023551</v>
      </c>
      <c r="J9" s="1"/>
      <c r="K9" s="1"/>
    </row>
    <row r="10" spans="1:11" x14ac:dyDescent="0.2">
      <c r="A10" s="7" t="s">
        <v>9</v>
      </c>
      <c r="B10" s="7" t="s">
        <v>10</v>
      </c>
      <c r="C10" s="7" t="s">
        <v>11</v>
      </c>
      <c r="D10" s="7">
        <v>897554</v>
      </c>
      <c r="E10" s="7">
        <v>16928.765994000001</v>
      </c>
      <c r="F10" s="7">
        <v>2.4159934212090279</v>
      </c>
      <c r="J10" s="1"/>
      <c r="K10" s="1"/>
    </row>
    <row r="11" spans="1:11" x14ac:dyDescent="0.2">
      <c r="A11" s="7" t="s">
        <v>36</v>
      </c>
      <c r="B11" s="7" t="s">
        <v>37</v>
      </c>
      <c r="C11" s="7" t="s">
        <v>24</v>
      </c>
      <c r="D11" s="7">
        <v>2521141</v>
      </c>
      <c r="E11" s="7">
        <v>15653.764469</v>
      </c>
      <c r="F11" s="7">
        <v>2.2340312334439392</v>
      </c>
      <c r="J11" s="1"/>
      <c r="K11" s="1"/>
    </row>
    <row r="12" spans="1:11" x14ac:dyDescent="0.2">
      <c r="A12" s="7" t="s">
        <v>408</v>
      </c>
      <c r="B12" s="7" t="s">
        <v>409</v>
      </c>
      <c r="C12" s="7" t="s">
        <v>14</v>
      </c>
      <c r="D12" s="7">
        <v>1301949</v>
      </c>
      <c r="E12" s="7">
        <v>15642.917235000001</v>
      </c>
      <c r="F12" s="7">
        <v>2.2324831675074379</v>
      </c>
      <c r="J12" s="1"/>
      <c r="K12" s="1"/>
    </row>
    <row r="13" spans="1:11" x14ac:dyDescent="0.2">
      <c r="A13" s="7" t="s">
        <v>410</v>
      </c>
      <c r="B13" s="7" t="s">
        <v>619</v>
      </c>
      <c r="C13" s="7" t="s">
        <v>125</v>
      </c>
      <c r="D13" s="7">
        <v>3907435</v>
      </c>
      <c r="E13" s="7">
        <v>15530.1004075</v>
      </c>
      <c r="F13" s="7">
        <v>2.21638248343287</v>
      </c>
      <c r="J13" s="1"/>
      <c r="K13" s="1"/>
    </row>
    <row r="14" spans="1:11" x14ac:dyDescent="0.2">
      <c r="A14" s="7" t="s">
        <v>455</v>
      </c>
      <c r="B14" s="7" t="s">
        <v>456</v>
      </c>
      <c r="C14" s="7" t="s">
        <v>457</v>
      </c>
      <c r="D14" s="7">
        <v>2792522</v>
      </c>
      <c r="E14" s="7">
        <v>15378.418653999999</v>
      </c>
      <c r="F14" s="7">
        <v>2.1947351809240323</v>
      </c>
      <c r="J14" s="1"/>
      <c r="K14" s="1"/>
    </row>
    <row r="15" spans="1:11" x14ac:dyDescent="0.2">
      <c r="A15" s="7" t="s">
        <v>283</v>
      </c>
      <c r="B15" s="7" t="s">
        <v>284</v>
      </c>
      <c r="C15" s="7" t="s">
        <v>14</v>
      </c>
      <c r="D15" s="7">
        <v>2194726</v>
      </c>
      <c r="E15" s="7">
        <v>15250.053610999999</v>
      </c>
      <c r="F15" s="7">
        <v>2.1764155290657019</v>
      </c>
      <c r="J15" s="1"/>
      <c r="K15" s="1"/>
    </row>
    <row r="16" spans="1:11" x14ac:dyDescent="0.2">
      <c r="A16" s="7" t="s">
        <v>458</v>
      </c>
      <c r="B16" s="7" t="s">
        <v>459</v>
      </c>
      <c r="C16" s="7" t="s">
        <v>262</v>
      </c>
      <c r="D16" s="7">
        <v>797182</v>
      </c>
      <c r="E16" s="7">
        <v>13973.006095999999</v>
      </c>
      <c r="F16" s="7">
        <v>1.994161347283943</v>
      </c>
      <c r="J16" s="1"/>
      <c r="K16" s="1"/>
    </row>
    <row r="17" spans="1:11" x14ac:dyDescent="0.2">
      <c r="A17" s="7" t="s">
        <v>460</v>
      </c>
      <c r="B17" s="7" t="s">
        <v>461</v>
      </c>
      <c r="C17" s="7" t="s">
        <v>343</v>
      </c>
      <c r="D17" s="7">
        <v>5622951</v>
      </c>
      <c r="E17" s="7">
        <v>13939.295529000001</v>
      </c>
      <c r="F17" s="7">
        <v>1.9893503345895691</v>
      </c>
      <c r="J17" s="1"/>
      <c r="K17" s="1"/>
    </row>
    <row r="18" spans="1:11" x14ac:dyDescent="0.2">
      <c r="A18" s="7" t="s">
        <v>115</v>
      </c>
      <c r="B18" s="7" t="s">
        <v>116</v>
      </c>
      <c r="C18" s="7" t="s">
        <v>111</v>
      </c>
      <c r="D18" s="7">
        <v>9172603</v>
      </c>
      <c r="E18" s="7">
        <v>13217.720923000001</v>
      </c>
      <c r="F18" s="7">
        <v>1.8863706193743328</v>
      </c>
      <c r="J18" s="1"/>
      <c r="K18" s="1"/>
    </row>
    <row r="19" spans="1:11" x14ac:dyDescent="0.2">
      <c r="A19" s="7" t="s">
        <v>90</v>
      </c>
      <c r="B19" s="7" t="s">
        <v>620</v>
      </c>
      <c r="C19" s="7" t="s">
        <v>91</v>
      </c>
      <c r="D19" s="7">
        <v>1475571</v>
      </c>
      <c r="E19" s="7">
        <v>12930.428673</v>
      </c>
      <c r="F19" s="7">
        <v>1.8453696281496714</v>
      </c>
      <c r="J19" s="1"/>
      <c r="K19" s="1"/>
    </row>
    <row r="20" spans="1:11" x14ac:dyDescent="0.2">
      <c r="A20" s="7" t="s">
        <v>462</v>
      </c>
      <c r="B20" s="7" t="s">
        <v>463</v>
      </c>
      <c r="C20" s="7" t="s">
        <v>150</v>
      </c>
      <c r="D20" s="7">
        <v>5207887</v>
      </c>
      <c r="E20" s="7">
        <v>12793.1744155</v>
      </c>
      <c r="F20" s="7">
        <v>1.8257813496377902</v>
      </c>
      <c r="J20" s="1"/>
      <c r="K20" s="1"/>
    </row>
    <row r="21" spans="1:11" x14ac:dyDescent="0.2">
      <c r="A21" s="7" t="s">
        <v>285</v>
      </c>
      <c r="B21" s="7" t="s">
        <v>286</v>
      </c>
      <c r="C21" s="7" t="s">
        <v>111</v>
      </c>
      <c r="D21" s="7">
        <v>1054044</v>
      </c>
      <c r="E21" s="7">
        <v>12740.229828</v>
      </c>
      <c r="F21" s="7">
        <v>1.8182253485013837</v>
      </c>
      <c r="J21" s="1"/>
      <c r="K21" s="1"/>
    </row>
    <row r="22" spans="1:11" x14ac:dyDescent="0.2">
      <c r="A22" s="7" t="s">
        <v>243</v>
      </c>
      <c r="B22" s="7" t="s">
        <v>244</v>
      </c>
      <c r="C22" s="7" t="s">
        <v>150</v>
      </c>
      <c r="D22" s="7">
        <v>2324335</v>
      </c>
      <c r="E22" s="7">
        <v>11807.621800000001</v>
      </c>
      <c r="F22" s="7">
        <v>1.6851279413416824</v>
      </c>
      <c r="J22" s="1"/>
      <c r="K22" s="1"/>
    </row>
    <row r="23" spans="1:11" x14ac:dyDescent="0.2">
      <c r="A23" s="7" t="s">
        <v>464</v>
      </c>
      <c r="B23" s="7" t="s">
        <v>465</v>
      </c>
      <c r="C23" s="7" t="s">
        <v>125</v>
      </c>
      <c r="D23" s="7">
        <v>7977861</v>
      </c>
      <c r="E23" s="7">
        <v>11392.385507999999</v>
      </c>
      <c r="F23" s="7">
        <v>1.6258673815303648</v>
      </c>
      <c r="J23" s="1"/>
      <c r="K23" s="1"/>
    </row>
    <row r="24" spans="1:11" x14ac:dyDescent="0.2">
      <c r="A24" s="7" t="s">
        <v>233</v>
      </c>
      <c r="B24" s="7" t="s">
        <v>234</v>
      </c>
      <c r="C24" s="7" t="s">
        <v>97</v>
      </c>
      <c r="D24" s="7">
        <v>215636</v>
      </c>
      <c r="E24" s="7">
        <v>11215.551814</v>
      </c>
      <c r="F24" s="7">
        <v>1.6006305130247982</v>
      </c>
      <c r="J24" s="1"/>
      <c r="K24" s="1"/>
    </row>
    <row r="25" spans="1:11" x14ac:dyDescent="0.2">
      <c r="A25" s="7" t="s">
        <v>466</v>
      </c>
      <c r="B25" s="7" t="s">
        <v>467</v>
      </c>
      <c r="C25" s="7" t="s">
        <v>326</v>
      </c>
      <c r="D25" s="7">
        <v>9028098</v>
      </c>
      <c r="E25" s="7">
        <v>11109.074589</v>
      </c>
      <c r="F25" s="7">
        <v>1.5854345870370583</v>
      </c>
      <c r="J25" s="1"/>
      <c r="K25" s="1"/>
    </row>
    <row r="26" spans="1:11" x14ac:dyDescent="0.2">
      <c r="A26" s="7" t="s">
        <v>468</v>
      </c>
      <c r="B26" s="7" t="s">
        <v>469</v>
      </c>
      <c r="C26" s="7" t="s">
        <v>91</v>
      </c>
      <c r="D26" s="7">
        <v>3789094</v>
      </c>
      <c r="E26" s="7">
        <v>10956.165301000001</v>
      </c>
      <c r="F26" s="7">
        <v>1.5636120966097768</v>
      </c>
      <c r="J26" s="1"/>
      <c r="K26" s="1"/>
    </row>
    <row r="27" spans="1:11" x14ac:dyDescent="0.2">
      <c r="A27" s="7" t="s">
        <v>470</v>
      </c>
      <c r="B27" s="7" t="s">
        <v>471</v>
      </c>
      <c r="C27" s="7" t="s">
        <v>35</v>
      </c>
      <c r="D27" s="7">
        <v>1663812</v>
      </c>
      <c r="E27" s="7">
        <v>10908.783378</v>
      </c>
      <c r="F27" s="7">
        <v>1.5568499726432212</v>
      </c>
      <c r="J27" s="1"/>
      <c r="K27" s="1"/>
    </row>
    <row r="28" spans="1:11" x14ac:dyDescent="0.2">
      <c r="A28" s="7" t="s">
        <v>112</v>
      </c>
      <c r="B28" s="7" t="s">
        <v>113</v>
      </c>
      <c r="C28" s="7" t="s">
        <v>11</v>
      </c>
      <c r="D28" s="7">
        <v>10413975</v>
      </c>
      <c r="E28" s="7">
        <v>10460.8378875</v>
      </c>
      <c r="F28" s="7">
        <v>1.4929213107140633</v>
      </c>
      <c r="J28" s="1"/>
      <c r="K28" s="1"/>
    </row>
    <row r="29" spans="1:11" x14ac:dyDescent="0.2">
      <c r="A29" s="7" t="s">
        <v>28</v>
      </c>
      <c r="B29" s="7" t="s">
        <v>29</v>
      </c>
      <c r="C29" s="7" t="s">
        <v>11</v>
      </c>
      <c r="D29" s="7">
        <v>2043479</v>
      </c>
      <c r="E29" s="7">
        <v>10431.960295000001</v>
      </c>
      <c r="F29" s="7">
        <v>1.4888000372836738</v>
      </c>
      <c r="J29" s="1"/>
      <c r="K29" s="1"/>
    </row>
    <row r="30" spans="1:11" x14ac:dyDescent="0.2">
      <c r="A30" s="7" t="s">
        <v>472</v>
      </c>
      <c r="B30" s="7" t="s">
        <v>473</v>
      </c>
      <c r="C30" s="7" t="s">
        <v>53</v>
      </c>
      <c r="D30" s="7">
        <v>2589000</v>
      </c>
      <c r="E30" s="7">
        <v>10248.556500000001</v>
      </c>
      <c r="F30" s="7">
        <v>1.4626255150354595</v>
      </c>
      <c r="J30" s="1"/>
      <c r="K30" s="1"/>
    </row>
    <row r="31" spans="1:11" x14ac:dyDescent="0.2">
      <c r="A31" s="7" t="s">
        <v>474</v>
      </c>
      <c r="B31" s="7" t="s">
        <v>475</v>
      </c>
      <c r="C31" s="7" t="s">
        <v>343</v>
      </c>
      <c r="D31" s="7">
        <v>390642</v>
      </c>
      <c r="E31" s="7">
        <v>10209.038028000001</v>
      </c>
      <c r="F31" s="7">
        <v>1.4569856256068932</v>
      </c>
      <c r="J31" s="1"/>
      <c r="K31" s="1"/>
    </row>
    <row r="32" spans="1:11" x14ac:dyDescent="0.2">
      <c r="A32" s="7" t="s">
        <v>399</v>
      </c>
      <c r="B32" s="7" t="s">
        <v>400</v>
      </c>
      <c r="C32" s="7" t="s">
        <v>24</v>
      </c>
      <c r="D32" s="7">
        <v>4033440</v>
      </c>
      <c r="E32" s="7">
        <v>10021.081679999999</v>
      </c>
      <c r="F32" s="7">
        <v>1.4301613845249723</v>
      </c>
      <c r="J32" s="1"/>
      <c r="K32" s="1"/>
    </row>
    <row r="33" spans="1:11" x14ac:dyDescent="0.2">
      <c r="A33" s="7" t="s">
        <v>476</v>
      </c>
      <c r="B33" s="7" t="s">
        <v>477</v>
      </c>
      <c r="C33" s="7" t="s">
        <v>87</v>
      </c>
      <c r="D33" s="7">
        <v>3022736</v>
      </c>
      <c r="E33" s="7">
        <v>9631.9482640000006</v>
      </c>
      <c r="F33" s="7">
        <v>1.3746261037276712</v>
      </c>
      <c r="J33" s="1"/>
      <c r="K33" s="1"/>
    </row>
    <row r="34" spans="1:11" x14ac:dyDescent="0.2">
      <c r="A34" s="7" t="s">
        <v>478</v>
      </c>
      <c r="B34" s="7" t="s">
        <v>479</v>
      </c>
      <c r="C34" s="7" t="s">
        <v>120</v>
      </c>
      <c r="D34" s="7">
        <v>139060</v>
      </c>
      <c r="E34" s="7">
        <v>9603.9703100000006</v>
      </c>
      <c r="F34" s="7">
        <v>1.3706332224493285</v>
      </c>
      <c r="J34" s="1"/>
      <c r="K34" s="1"/>
    </row>
    <row r="35" spans="1:11" x14ac:dyDescent="0.2">
      <c r="A35" s="7" t="s">
        <v>480</v>
      </c>
      <c r="B35" s="7" t="s">
        <v>481</v>
      </c>
      <c r="C35" s="7" t="s">
        <v>125</v>
      </c>
      <c r="D35" s="7">
        <v>11046869</v>
      </c>
      <c r="E35" s="7">
        <v>9268.3230910000002</v>
      </c>
      <c r="F35" s="7">
        <v>1.3227312387348322</v>
      </c>
      <c r="J35" s="1"/>
      <c r="K35" s="1"/>
    </row>
    <row r="36" spans="1:11" x14ac:dyDescent="0.2">
      <c r="A36" s="7" t="s">
        <v>482</v>
      </c>
      <c r="B36" s="7" t="s">
        <v>483</v>
      </c>
      <c r="C36" s="7" t="s">
        <v>35</v>
      </c>
      <c r="D36" s="7">
        <v>2981497</v>
      </c>
      <c r="E36" s="7">
        <v>9245.6221970000006</v>
      </c>
      <c r="F36" s="7">
        <v>1.3194914745028141</v>
      </c>
      <c r="J36" s="1"/>
      <c r="K36" s="1"/>
    </row>
    <row r="37" spans="1:11" x14ac:dyDescent="0.2">
      <c r="A37" s="7" t="s">
        <v>41</v>
      </c>
      <c r="B37" s="7" t="s">
        <v>42</v>
      </c>
      <c r="C37" s="7" t="s">
        <v>17</v>
      </c>
      <c r="D37" s="7">
        <v>12152660</v>
      </c>
      <c r="E37" s="7">
        <v>9223.8689400000003</v>
      </c>
      <c r="F37" s="7">
        <v>1.3163869525417629</v>
      </c>
      <c r="J37" s="1"/>
      <c r="K37" s="1"/>
    </row>
    <row r="38" spans="1:11" x14ac:dyDescent="0.2">
      <c r="A38" s="7" t="s">
        <v>433</v>
      </c>
      <c r="B38" s="7" t="s">
        <v>434</v>
      </c>
      <c r="C38" s="7" t="s">
        <v>150</v>
      </c>
      <c r="D38" s="7">
        <v>1610000</v>
      </c>
      <c r="E38" s="7">
        <v>9218.0550000000003</v>
      </c>
      <c r="F38" s="7">
        <v>1.3155572145209125</v>
      </c>
      <c r="J38" s="1"/>
      <c r="K38" s="1"/>
    </row>
    <row r="39" spans="1:11" x14ac:dyDescent="0.2">
      <c r="A39" s="7" t="s">
        <v>484</v>
      </c>
      <c r="B39" s="7" t="s">
        <v>485</v>
      </c>
      <c r="C39" s="7" t="s">
        <v>53</v>
      </c>
      <c r="D39" s="7">
        <v>3578963</v>
      </c>
      <c r="E39" s="7">
        <v>9187.1980210000002</v>
      </c>
      <c r="F39" s="7">
        <v>1.3111534524103836</v>
      </c>
      <c r="J39" s="1"/>
      <c r="K39" s="1"/>
    </row>
    <row r="40" spans="1:11" x14ac:dyDescent="0.2">
      <c r="A40" s="7" t="s">
        <v>212</v>
      </c>
      <c r="B40" s="7" t="s">
        <v>612</v>
      </c>
      <c r="C40" s="7" t="s">
        <v>27</v>
      </c>
      <c r="D40" s="7">
        <v>4933939</v>
      </c>
      <c r="E40" s="7">
        <v>9043.9101869999995</v>
      </c>
      <c r="F40" s="7">
        <v>1.2907040903951021</v>
      </c>
      <c r="J40" s="1"/>
      <c r="K40" s="1"/>
    </row>
    <row r="41" spans="1:11" x14ac:dyDescent="0.2">
      <c r="A41" s="7" t="s">
        <v>486</v>
      </c>
      <c r="B41" s="7" t="s">
        <v>487</v>
      </c>
      <c r="C41" s="7" t="s">
        <v>94</v>
      </c>
      <c r="D41" s="7">
        <v>3733258</v>
      </c>
      <c r="E41" s="7">
        <v>8894.487185</v>
      </c>
      <c r="F41" s="7">
        <v>1.2693791462179982</v>
      </c>
      <c r="J41" s="1"/>
      <c r="K41" s="1"/>
    </row>
    <row r="42" spans="1:11" x14ac:dyDescent="0.2">
      <c r="A42" s="7" t="s">
        <v>88</v>
      </c>
      <c r="B42" s="7" t="s">
        <v>89</v>
      </c>
      <c r="C42" s="7" t="s">
        <v>66</v>
      </c>
      <c r="D42" s="7">
        <v>1895030</v>
      </c>
      <c r="E42" s="7">
        <v>8743.66842</v>
      </c>
      <c r="F42" s="7">
        <v>1.2478550053465365</v>
      </c>
      <c r="J42" s="1"/>
      <c r="K42" s="1"/>
    </row>
    <row r="43" spans="1:11" x14ac:dyDescent="0.2">
      <c r="A43" s="7" t="s">
        <v>366</v>
      </c>
      <c r="B43" s="7" t="s">
        <v>367</v>
      </c>
      <c r="C43" s="7" t="s">
        <v>368</v>
      </c>
      <c r="D43" s="7">
        <v>715000</v>
      </c>
      <c r="E43" s="7">
        <v>8738.73</v>
      </c>
      <c r="F43" s="7">
        <v>1.2471502173994766</v>
      </c>
      <c r="J43" s="1"/>
      <c r="K43" s="1"/>
    </row>
    <row r="44" spans="1:11" x14ac:dyDescent="0.2">
      <c r="A44" s="7" t="s">
        <v>104</v>
      </c>
      <c r="B44" s="7" t="s">
        <v>105</v>
      </c>
      <c r="C44" s="7" t="s">
        <v>97</v>
      </c>
      <c r="D44" s="7">
        <v>1282743</v>
      </c>
      <c r="E44" s="7">
        <v>8462.8969424999996</v>
      </c>
      <c r="F44" s="7">
        <v>1.2077846279342925</v>
      </c>
      <c r="J44" s="1"/>
      <c r="K44" s="1"/>
    </row>
    <row r="45" spans="1:11" x14ac:dyDescent="0.2">
      <c r="A45" s="7" t="s">
        <v>488</v>
      </c>
      <c r="B45" s="7" t="s">
        <v>489</v>
      </c>
      <c r="C45" s="7" t="s">
        <v>125</v>
      </c>
      <c r="D45" s="7">
        <v>1712467</v>
      </c>
      <c r="E45" s="7">
        <v>8367.1137620000009</v>
      </c>
      <c r="F45" s="7">
        <v>1.1941149054020954</v>
      </c>
      <c r="J45" s="1"/>
      <c r="K45" s="1"/>
    </row>
    <row r="46" spans="1:11" x14ac:dyDescent="0.2">
      <c r="A46" s="7" t="s">
        <v>490</v>
      </c>
      <c r="B46" s="7" t="s">
        <v>491</v>
      </c>
      <c r="C46" s="7" t="s">
        <v>74</v>
      </c>
      <c r="D46" s="7">
        <v>912179</v>
      </c>
      <c r="E46" s="7">
        <v>8339.5965075000004</v>
      </c>
      <c r="F46" s="7">
        <v>1.1901877729775998</v>
      </c>
      <c r="J46" s="1"/>
      <c r="K46" s="1"/>
    </row>
    <row r="47" spans="1:11" x14ac:dyDescent="0.2">
      <c r="A47" s="7" t="s">
        <v>20</v>
      </c>
      <c r="B47" s="7" t="s">
        <v>21</v>
      </c>
      <c r="C47" s="7" t="s">
        <v>11</v>
      </c>
      <c r="D47" s="7">
        <v>2711706</v>
      </c>
      <c r="E47" s="7">
        <v>8266.6357410000001</v>
      </c>
      <c r="F47" s="7">
        <v>1.1797751574371143</v>
      </c>
      <c r="J47" s="1"/>
      <c r="K47" s="1"/>
    </row>
    <row r="48" spans="1:11" x14ac:dyDescent="0.2">
      <c r="A48" s="7" t="s">
        <v>429</v>
      </c>
      <c r="B48" s="7" t="s">
        <v>430</v>
      </c>
      <c r="C48" s="7" t="s">
        <v>94</v>
      </c>
      <c r="D48" s="7">
        <v>909761</v>
      </c>
      <c r="E48" s="7">
        <v>8053.2043720000001</v>
      </c>
      <c r="F48" s="7">
        <v>1.1493152418374541</v>
      </c>
      <c r="J48" s="1"/>
      <c r="K48" s="1"/>
    </row>
    <row r="49" spans="1:11" x14ac:dyDescent="0.2">
      <c r="A49" s="7" t="s">
        <v>492</v>
      </c>
      <c r="B49" s="7" t="s">
        <v>493</v>
      </c>
      <c r="C49" s="7" t="s">
        <v>14</v>
      </c>
      <c r="D49" s="7">
        <v>1040243</v>
      </c>
      <c r="E49" s="7">
        <v>8030.1558384999998</v>
      </c>
      <c r="F49" s="7">
        <v>1.1460258641400927</v>
      </c>
      <c r="J49" s="1"/>
      <c r="K49" s="1"/>
    </row>
    <row r="50" spans="1:11" x14ac:dyDescent="0.2">
      <c r="A50" s="7" t="s">
        <v>72</v>
      </c>
      <c r="B50" s="7" t="s">
        <v>73</v>
      </c>
      <c r="C50" s="7" t="s">
        <v>74</v>
      </c>
      <c r="D50" s="7">
        <v>2314983</v>
      </c>
      <c r="E50" s="7">
        <v>7983.2188754999997</v>
      </c>
      <c r="F50" s="7">
        <v>1.1393272427603816</v>
      </c>
      <c r="J50" s="1"/>
      <c r="K50" s="1"/>
    </row>
    <row r="51" spans="1:11" x14ac:dyDescent="0.2">
      <c r="A51" s="7" t="s">
        <v>494</v>
      </c>
      <c r="B51" s="7" t="s">
        <v>495</v>
      </c>
      <c r="C51" s="7" t="s">
        <v>150</v>
      </c>
      <c r="D51" s="7">
        <v>2101316</v>
      </c>
      <c r="E51" s="7">
        <v>7898.8468439999997</v>
      </c>
      <c r="F51" s="7">
        <v>1.1272860654465544</v>
      </c>
      <c r="J51" s="1"/>
      <c r="K51" s="1"/>
    </row>
    <row r="52" spans="1:11" x14ac:dyDescent="0.2">
      <c r="A52" s="7" t="s">
        <v>496</v>
      </c>
      <c r="B52" s="7" t="s">
        <v>497</v>
      </c>
      <c r="C52" s="7" t="s">
        <v>24</v>
      </c>
      <c r="D52" s="7">
        <v>2103095</v>
      </c>
      <c r="E52" s="7">
        <v>7854.0082775000001</v>
      </c>
      <c r="F52" s="7">
        <v>1.1208869172913472</v>
      </c>
      <c r="J52" s="1"/>
      <c r="K52" s="1"/>
    </row>
    <row r="53" spans="1:11" x14ac:dyDescent="0.2">
      <c r="A53" s="7" t="s">
        <v>425</v>
      </c>
      <c r="B53" s="7" t="s">
        <v>426</v>
      </c>
      <c r="C53" s="7" t="s">
        <v>11</v>
      </c>
      <c r="D53" s="7">
        <v>4483600</v>
      </c>
      <c r="E53" s="7">
        <v>7731.9682000000003</v>
      </c>
      <c r="F53" s="7">
        <v>1.1034699345964276</v>
      </c>
      <c r="J53" s="1"/>
      <c r="K53" s="1"/>
    </row>
    <row r="54" spans="1:11" x14ac:dyDescent="0.2">
      <c r="A54" s="7" t="s">
        <v>498</v>
      </c>
      <c r="B54" s="7" t="s">
        <v>499</v>
      </c>
      <c r="C54" s="7" t="s">
        <v>97</v>
      </c>
      <c r="D54" s="7">
        <v>2174305</v>
      </c>
      <c r="E54" s="7">
        <v>7553.53557</v>
      </c>
      <c r="F54" s="7">
        <v>1.0780048735068115</v>
      </c>
      <c r="J54" s="1"/>
      <c r="K54" s="1"/>
    </row>
    <row r="55" spans="1:11" x14ac:dyDescent="0.2">
      <c r="A55" s="7" t="s">
        <v>500</v>
      </c>
      <c r="B55" s="7" t="s">
        <v>501</v>
      </c>
      <c r="C55" s="7" t="s">
        <v>120</v>
      </c>
      <c r="D55" s="7">
        <v>7456827</v>
      </c>
      <c r="E55" s="7">
        <v>7494.1111350000001</v>
      </c>
      <c r="F55" s="7">
        <v>1.0695240991804402</v>
      </c>
      <c r="J55" s="1"/>
      <c r="K55" s="1"/>
    </row>
    <row r="56" spans="1:11" x14ac:dyDescent="0.2">
      <c r="A56" s="7" t="s">
        <v>295</v>
      </c>
      <c r="B56" s="7" t="s">
        <v>296</v>
      </c>
      <c r="C56" s="7" t="s">
        <v>58</v>
      </c>
      <c r="D56" s="7">
        <v>2116158</v>
      </c>
      <c r="E56" s="7">
        <v>7394.9141310000005</v>
      </c>
      <c r="F56" s="7">
        <v>1.0553671719033673</v>
      </c>
      <c r="J56" s="1"/>
      <c r="K56" s="1"/>
    </row>
    <row r="57" spans="1:11" x14ac:dyDescent="0.2">
      <c r="A57" s="7" t="s">
        <v>502</v>
      </c>
      <c r="B57" s="7" t="s">
        <v>503</v>
      </c>
      <c r="C57" s="7" t="s">
        <v>150</v>
      </c>
      <c r="D57" s="7">
        <v>204989</v>
      </c>
      <c r="E57" s="7">
        <v>7084.1123564999998</v>
      </c>
      <c r="F57" s="7">
        <v>1.0110110125259955</v>
      </c>
      <c r="J57" s="1"/>
      <c r="K57" s="1"/>
    </row>
    <row r="58" spans="1:11" x14ac:dyDescent="0.2">
      <c r="A58" s="7" t="s">
        <v>30</v>
      </c>
      <c r="B58" s="7" t="s">
        <v>31</v>
      </c>
      <c r="C58" s="7" t="s">
        <v>11</v>
      </c>
      <c r="D58" s="7">
        <v>673158</v>
      </c>
      <c r="E58" s="7">
        <v>7053.3495240000002</v>
      </c>
      <c r="F58" s="7">
        <v>1.0066206865586986</v>
      </c>
      <c r="J58" s="1"/>
      <c r="K58" s="1"/>
    </row>
    <row r="59" spans="1:11" x14ac:dyDescent="0.2">
      <c r="A59" s="7" t="s">
        <v>504</v>
      </c>
      <c r="B59" s="7" t="s">
        <v>505</v>
      </c>
      <c r="C59" s="7" t="s">
        <v>97</v>
      </c>
      <c r="D59" s="7">
        <v>929347</v>
      </c>
      <c r="E59" s="7">
        <v>6530.0566955000004</v>
      </c>
      <c r="F59" s="7">
        <v>0.93193880889142178</v>
      </c>
      <c r="J59" s="1"/>
      <c r="K59" s="1"/>
    </row>
    <row r="60" spans="1:11" x14ac:dyDescent="0.2">
      <c r="A60" s="7" t="s">
        <v>247</v>
      </c>
      <c r="B60" s="7" t="s">
        <v>248</v>
      </c>
      <c r="C60" s="7" t="s">
        <v>87</v>
      </c>
      <c r="D60" s="7">
        <v>855646</v>
      </c>
      <c r="E60" s="7">
        <v>6463.977707</v>
      </c>
      <c r="F60" s="7">
        <v>0.92250832816100514</v>
      </c>
      <c r="J60" s="1"/>
      <c r="K60" s="1"/>
    </row>
    <row r="61" spans="1:11" x14ac:dyDescent="0.2">
      <c r="A61" s="7" t="s">
        <v>506</v>
      </c>
      <c r="B61" s="7" t="s">
        <v>507</v>
      </c>
      <c r="C61" s="7" t="s">
        <v>343</v>
      </c>
      <c r="D61" s="7">
        <v>2461227</v>
      </c>
      <c r="E61" s="7">
        <v>6361.0411814999998</v>
      </c>
      <c r="F61" s="7">
        <v>0.90781771406082457</v>
      </c>
      <c r="J61" s="1"/>
      <c r="K61" s="1"/>
    </row>
    <row r="62" spans="1:11" x14ac:dyDescent="0.2">
      <c r="A62" s="7" t="s">
        <v>508</v>
      </c>
      <c r="B62" s="7" t="s">
        <v>509</v>
      </c>
      <c r="C62" s="7" t="s">
        <v>53</v>
      </c>
      <c r="D62" s="7">
        <v>1310289</v>
      </c>
      <c r="E62" s="7">
        <v>6333.9370259999996</v>
      </c>
      <c r="F62" s="7">
        <v>0.90394953717193394</v>
      </c>
      <c r="J62" s="1"/>
      <c r="K62" s="1"/>
    </row>
    <row r="63" spans="1:11" x14ac:dyDescent="0.2">
      <c r="A63" s="7" t="s">
        <v>249</v>
      </c>
      <c r="B63" s="7" t="s">
        <v>622</v>
      </c>
      <c r="C63" s="7" t="s">
        <v>97</v>
      </c>
      <c r="D63" s="7">
        <v>570000</v>
      </c>
      <c r="E63" s="7">
        <v>5931.1350000000002</v>
      </c>
      <c r="F63" s="7">
        <v>0.84646353699858512</v>
      </c>
      <c r="J63" s="1"/>
      <c r="K63" s="1"/>
    </row>
    <row r="64" spans="1:11" x14ac:dyDescent="0.2">
      <c r="A64" s="7" t="s">
        <v>510</v>
      </c>
      <c r="B64" s="7" t="s">
        <v>511</v>
      </c>
      <c r="C64" s="7" t="s">
        <v>150</v>
      </c>
      <c r="D64" s="7">
        <v>1941874</v>
      </c>
      <c r="E64" s="7">
        <v>5514.9221600000001</v>
      </c>
      <c r="F64" s="7">
        <v>0.78706360887511018</v>
      </c>
      <c r="J64" s="1"/>
      <c r="K64" s="1"/>
    </row>
    <row r="65" spans="1:11" x14ac:dyDescent="0.2">
      <c r="A65" s="7" t="s">
        <v>512</v>
      </c>
      <c r="B65" s="7" t="s">
        <v>621</v>
      </c>
      <c r="C65" s="7" t="s">
        <v>87</v>
      </c>
      <c r="D65" s="7">
        <v>218419</v>
      </c>
      <c r="E65" s="7">
        <v>5482.8629474999998</v>
      </c>
      <c r="F65" s="7">
        <v>0.78248826968520135</v>
      </c>
      <c r="J65" s="1"/>
      <c r="K65" s="1"/>
    </row>
    <row r="66" spans="1:11" x14ac:dyDescent="0.2">
      <c r="A66" s="7" t="s">
        <v>18</v>
      </c>
      <c r="B66" s="7" t="s">
        <v>19</v>
      </c>
      <c r="C66" s="7" t="s">
        <v>11</v>
      </c>
      <c r="D66" s="7">
        <v>1752599</v>
      </c>
      <c r="E66" s="7">
        <v>4878.3593165000002</v>
      </c>
      <c r="F66" s="7">
        <v>0.69621637035653205</v>
      </c>
      <c r="J66" s="1"/>
      <c r="K66" s="1"/>
    </row>
    <row r="67" spans="1:11" x14ac:dyDescent="0.2">
      <c r="A67" s="7" t="s">
        <v>513</v>
      </c>
      <c r="B67" s="7" t="s">
        <v>514</v>
      </c>
      <c r="C67" s="7" t="s">
        <v>63</v>
      </c>
      <c r="D67" s="7">
        <v>2218887</v>
      </c>
      <c r="E67" s="7">
        <v>4704.0404399999998</v>
      </c>
      <c r="F67" s="7">
        <v>0.67133840471120276</v>
      </c>
      <c r="J67" s="1"/>
      <c r="K67" s="1"/>
    </row>
    <row r="68" spans="1:11" x14ac:dyDescent="0.2">
      <c r="A68" s="7" t="s">
        <v>515</v>
      </c>
      <c r="B68" s="7" t="s">
        <v>516</v>
      </c>
      <c r="C68" s="7" t="s">
        <v>97</v>
      </c>
      <c r="D68" s="7">
        <v>1851101</v>
      </c>
      <c r="E68" s="7">
        <v>4429.6846930000002</v>
      </c>
      <c r="F68" s="7">
        <v>0.63218365001391319</v>
      </c>
      <c r="J68" s="1"/>
      <c r="K68" s="1"/>
    </row>
    <row r="69" spans="1:11" x14ac:dyDescent="0.2">
      <c r="A69" s="7" t="s">
        <v>260</v>
      </c>
      <c r="B69" s="7" t="s">
        <v>261</v>
      </c>
      <c r="C69" s="7" t="s">
        <v>262</v>
      </c>
      <c r="D69" s="7">
        <v>8689354</v>
      </c>
      <c r="E69" s="7">
        <v>4375.089739</v>
      </c>
      <c r="F69" s="7">
        <v>0.62439211637572845</v>
      </c>
      <c r="J69" s="1"/>
      <c r="K69" s="1"/>
    </row>
    <row r="70" spans="1:11" x14ac:dyDescent="0.2">
      <c r="A70" s="7" t="s">
        <v>517</v>
      </c>
      <c r="B70" s="7" t="s">
        <v>518</v>
      </c>
      <c r="C70" s="7" t="s">
        <v>87</v>
      </c>
      <c r="D70" s="7">
        <v>580666</v>
      </c>
      <c r="E70" s="7">
        <v>4242.9264620000004</v>
      </c>
      <c r="F70" s="7">
        <v>0.60553039852396096</v>
      </c>
      <c r="J70" s="1"/>
      <c r="K70" s="1"/>
    </row>
    <row r="71" spans="1:11" x14ac:dyDescent="0.2">
      <c r="A71" s="7" t="s">
        <v>519</v>
      </c>
      <c r="B71" s="7" t="s">
        <v>520</v>
      </c>
      <c r="C71" s="7" t="s">
        <v>84</v>
      </c>
      <c r="D71" s="7">
        <v>1054879</v>
      </c>
      <c r="E71" s="7">
        <v>4061.28415</v>
      </c>
      <c r="F71" s="7">
        <v>0.57960726679889962</v>
      </c>
      <c r="J71" s="1"/>
      <c r="K71" s="1"/>
    </row>
    <row r="72" spans="1:11" x14ac:dyDescent="0.2">
      <c r="A72" s="7" t="s">
        <v>82</v>
      </c>
      <c r="B72" s="7" t="s">
        <v>83</v>
      </c>
      <c r="C72" s="7" t="s">
        <v>84</v>
      </c>
      <c r="D72" s="7">
        <v>2600277</v>
      </c>
      <c r="E72" s="7">
        <v>3779.5026195</v>
      </c>
      <c r="F72" s="7">
        <v>0.53939273939935395</v>
      </c>
      <c r="J72" s="1"/>
      <c r="K72" s="1"/>
    </row>
    <row r="73" spans="1:11" x14ac:dyDescent="0.2">
      <c r="A73" s="7" t="s">
        <v>521</v>
      </c>
      <c r="B73" s="7" t="s">
        <v>522</v>
      </c>
      <c r="C73" s="7" t="s">
        <v>125</v>
      </c>
      <c r="D73" s="7">
        <v>484563</v>
      </c>
      <c r="E73" s="7">
        <v>3596.6688675</v>
      </c>
      <c r="F73" s="7">
        <v>0.51329957099218704</v>
      </c>
      <c r="J73" s="1"/>
      <c r="K73" s="1"/>
    </row>
    <row r="74" spans="1:11" x14ac:dyDescent="0.2">
      <c r="A74" s="7" t="s">
        <v>77</v>
      </c>
      <c r="B74" s="7" t="s">
        <v>78</v>
      </c>
      <c r="C74" s="7" t="s">
        <v>63</v>
      </c>
      <c r="D74" s="7">
        <v>402841</v>
      </c>
      <c r="E74" s="7">
        <v>3202.5859500000001</v>
      </c>
      <c r="F74" s="7">
        <v>0.45705792074855384</v>
      </c>
      <c r="J74" s="1"/>
      <c r="K74" s="1"/>
    </row>
    <row r="75" spans="1:11" x14ac:dyDescent="0.2">
      <c r="A75" s="7" t="s">
        <v>523</v>
      </c>
      <c r="B75" s="7" t="s">
        <v>524</v>
      </c>
      <c r="C75" s="7" t="s">
        <v>84</v>
      </c>
      <c r="D75" s="7">
        <v>1500000</v>
      </c>
      <c r="E75" s="7">
        <v>2621.25</v>
      </c>
      <c r="F75" s="7">
        <v>0.37409240328495996</v>
      </c>
      <c r="J75" s="1"/>
      <c r="K75" s="1"/>
    </row>
    <row r="76" spans="1:11" x14ac:dyDescent="0.2">
      <c r="A76" s="7" t="s">
        <v>245</v>
      </c>
      <c r="B76" s="7" t="s">
        <v>246</v>
      </c>
      <c r="C76" s="7" t="s">
        <v>150</v>
      </c>
      <c r="D76" s="7">
        <v>387986</v>
      </c>
      <c r="E76" s="7">
        <v>2575.839054</v>
      </c>
      <c r="F76" s="7">
        <v>0.36761156783447507</v>
      </c>
      <c r="J76" s="1"/>
      <c r="K76" s="1"/>
    </row>
    <row r="77" spans="1:11" x14ac:dyDescent="0.2">
      <c r="A77" s="7" t="s">
        <v>123</v>
      </c>
      <c r="B77" s="7" t="s">
        <v>124</v>
      </c>
      <c r="C77" s="7" t="s">
        <v>125</v>
      </c>
      <c r="D77" s="7">
        <v>1330705</v>
      </c>
      <c r="E77" s="7">
        <v>2300.1235925000001</v>
      </c>
      <c r="F77" s="7">
        <v>0.32826276111426261</v>
      </c>
      <c r="J77" s="1"/>
      <c r="K77" s="1"/>
    </row>
    <row r="78" spans="1:11" x14ac:dyDescent="0.2">
      <c r="A78" s="7" t="s">
        <v>525</v>
      </c>
      <c r="B78" s="7" t="s">
        <v>526</v>
      </c>
      <c r="C78" s="7" t="s">
        <v>150</v>
      </c>
      <c r="D78" s="7">
        <v>2334565</v>
      </c>
      <c r="E78" s="7">
        <v>92.215317499999998</v>
      </c>
      <c r="F78" s="7">
        <v>1.3160533998382689E-2</v>
      </c>
      <c r="J78" s="1"/>
      <c r="K78" s="1"/>
    </row>
    <row r="79" spans="1:11" x14ac:dyDescent="0.2">
      <c r="A79" s="6" t="s">
        <v>128</v>
      </c>
      <c r="B79" s="7"/>
      <c r="C79" s="7"/>
      <c r="D79" s="7"/>
      <c r="E79" s="46">
        <f xml:space="preserve"> SUM(E8:E78)</f>
        <v>644683.6013315001</v>
      </c>
      <c r="F79" s="46">
        <f>SUM(F8:F78)</f>
        <v>92.006194670673906</v>
      </c>
      <c r="G79" s="13"/>
      <c r="H79" s="1"/>
      <c r="I79" s="1"/>
    </row>
    <row r="80" spans="1:11" x14ac:dyDescent="0.2">
      <c r="A80" s="7"/>
      <c r="B80" s="7"/>
      <c r="C80" s="7"/>
      <c r="D80" s="7"/>
      <c r="E80" s="45"/>
      <c r="F80" s="45"/>
      <c r="G80" s="13"/>
    </row>
    <row r="81" spans="1:10" x14ac:dyDescent="0.2">
      <c r="A81" s="6" t="s">
        <v>128</v>
      </c>
      <c r="B81" s="7"/>
      <c r="C81" s="7"/>
      <c r="D81" s="7"/>
      <c r="E81" s="46">
        <v>644683.6013315001</v>
      </c>
      <c r="F81" s="46">
        <v>92.006194670673906</v>
      </c>
      <c r="G81" s="13"/>
      <c r="I81" s="1"/>
      <c r="J81" s="1"/>
    </row>
    <row r="82" spans="1:10" x14ac:dyDescent="0.2">
      <c r="A82" s="7"/>
      <c r="B82" s="7"/>
      <c r="C82" s="7"/>
      <c r="D82" s="7"/>
      <c r="E82" s="45"/>
      <c r="F82" s="45"/>
      <c r="G82" s="13"/>
    </row>
    <row r="83" spans="1:10" x14ac:dyDescent="0.2">
      <c r="A83" s="6" t="s">
        <v>133</v>
      </c>
      <c r="B83" s="7"/>
      <c r="C83" s="7"/>
      <c r="D83" s="7"/>
      <c r="E83" s="46">
        <v>56012.263375299997</v>
      </c>
      <c r="F83" s="46">
        <v>7.99</v>
      </c>
      <c r="G83" s="13"/>
      <c r="I83" s="1"/>
      <c r="J83" s="1"/>
    </row>
    <row r="84" spans="1:10" x14ac:dyDescent="0.2">
      <c r="A84" s="7"/>
      <c r="B84" s="7"/>
      <c r="C84" s="7"/>
      <c r="D84" s="7"/>
      <c r="E84" s="45"/>
      <c r="F84" s="45"/>
      <c r="G84" s="13"/>
    </row>
    <row r="85" spans="1:10" x14ac:dyDescent="0.2">
      <c r="A85" s="8" t="s">
        <v>134</v>
      </c>
      <c r="B85" s="5"/>
      <c r="C85" s="5"/>
      <c r="D85" s="5"/>
      <c r="E85" s="47">
        <v>700695.86470680009</v>
      </c>
      <c r="F85" s="47">
        <f xml:space="preserve"> ROUND(SUM(F81:F84),2)</f>
        <v>100</v>
      </c>
      <c r="G85" s="13"/>
      <c r="I85" s="1"/>
      <c r="J85" s="1"/>
    </row>
    <row r="86" spans="1:10" x14ac:dyDescent="0.2">
      <c r="E86" s="13"/>
      <c r="F86" s="13"/>
      <c r="G86" s="13"/>
    </row>
    <row r="87" spans="1:10" x14ac:dyDescent="0.2">
      <c r="A87" s="9" t="s">
        <v>135</v>
      </c>
      <c r="E87" s="13"/>
      <c r="F87" s="13"/>
      <c r="G87" s="13"/>
    </row>
    <row r="88" spans="1:10" x14ac:dyDescent="0.2">
      <c r="A88" s="9" t="s">
        <v>136</v>
      </c>
      <c r="E88" s="13"/>
      <c r="F88" s="13"/>
      <c r="G88" s="13"/>
    </row>
    <row r="89" spans="1:10" x14ac:dyDescent="0.2">
      <c r="A89" s="9" t="s">
        <v>137</v>
      </c>
      <c r="E89" s="13"/>
      <c r="F89" s="13"/>
      <c r="G89" s="13"/>
    </row>
    <row r="90" spans="1:10" x14ac:dyDescent="0.2">
      <c r="A90" s="1" t="s">
        <v>596</v>
      </c>
      <c r="B90" s="10">
        <v>58.854900000000001</v>
      </c>
    </row>
    <row r="91" spans="1:10" x14ac:dyDescent="0.2">
      <c r="A91" s="1" t="s">
        <v>595</v>
      </c>
      <c r="B91" s="10">
        <v>30.111000000000001</v>
      </c>
    </row>
    <row r="92" spans="1:10" x14ac:dyDescent="0.2">
      <c r="A92" s="1" t="s">
        <v>597</v>
      </c>
      <c r="B92" s="10">
        <v>32.021500000000003</v>
      </c>
    </row>
    <row r="93" spans="1:10" x14ac:dyDescent="0.2">
      <c r="A93" s="1" t="s">
        <v>594</v>
      </c>
      <c r="B93" s="10">
        <v>55.88</v>
      </c>
    </row>
    <row r="95" spans="1:10" x14ac:dyDescent="0.2">
      <c r="A95" s="9" t="s">
        <v>138</v>
      </c>
    </row>
    <row r="96" spans="1:10" x14ac:dyDescent="0.2">
      <c r="A96" s="1" t="s">
        <v>596</v>
      </c>
      <c r="B96" s="10">
        <v>62.389699999999998</v>
      </c>
    </row>
    <row r="97" spans="1:4" x14ac:dyDescent="0.2">
      <c r="A97" s="1" t="s">
        <v>595</v>
      </c>
      <c r="B97" s="10">
        <v>28.8157</v>
      </c>
    </row>
    <row r="98" spans="1:4" x14ac:dyDescent="0.2">
      <c r="A98" s="1" t="s">
        <v>597</v>
      </c>
      <c r="B98" s="10">
        <v>31.0395</v>
      </c>
    </row>
    <row r="99" spans="1:4" x14ac:dyDescent="0.2">
      <c r="A99" s="1" t="s">
        <v>594</v>
      </c>
      <c r="B99" s="10">
        <v>58.8611</v>
      </c>
    </row>
    <row r="101" spans="1:4" x14ac:dyDescent="0.2">
      <c r="A101" s="9" t="s">
        <v>139</v>
      </c>
      <c r="B101" s="11"/>
    </row>
    <row r="102" spans="1:4" x14ac:dyDescent="0.2">
      <c r="A102" s="9"/>
      <c r="B102" s="11"/>
    </row>
    <row r="103" spans="1:4" x14ac:dyDescent="0.2">
      <c r="A103" s="28" t="s">
        <v>602</v>
      </c>
      <c r="B103" s="29"/>
      <c r="C103" s="69" t="s">
        <v>603</v>
      </c>
      <c r="D103" s="70"/>
    </row>
    <row r="104" spans="1:4" x14ac:dyDescent="0.2">
      <c r="A104" s="71"/>
      <c r="B104" s="72"/>
      <c r="C104" s="30" t="s">
        <v>604</v>
      </c>
      <c r="D104" s="30" t="s">
        <v>605</v>
      </c>
    </row>
    <row r="105" spans="1:4" x14ac:dyDescent="0.2">
      <c r="A105" s="26" t="s">
        <v>595</v>
      </c>
      <c r="B105" s="31"/>
      <c r="C105" s="27">
        <v>3</v>
      </c>
      <c r="D105" s="27">
        <v>3</v>
      </c>
    </row>
    <row r="106" spans="1:4" x14ac:dyDescent="0.2">
      <c r="A106" s="26" t="s">
        <v>597</v>
      </c>
      <c r="B106" s="31"/>
      <c r="C106" s="27">
        <v>3</v>
      </c>
      <c r="D106" s="27">
        <v>3</v>
      </c>
    </row>
    <row r="108" spans="1:4" x14ac:dyDescent="0.2">
      <c r="A108" s="9" t="s">
        <v>141</v>
      </c>
      <c r="B108" s="12">
        <v>0.15185168247990113</v>
      </c>
    </row>
  </sheetData>
  <mergeCells count="3">
    <mergeCell ref="A1:E1"/>
    <mergeCell ref="C103:D103"/>
    <mergeCell ref="A104:B10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02"/>
  <sheetViews>
    <sheetView showGridLines="0" workbookViewId="0"/>
  </sheetViews>
  <sheetFormatPr defaultRowHeight="11.25" x14ac:dyDescent="0.2"/>
  <cols>
    <col min="1" max="1" width="38" style="2" customWidth="1"/>
    <col min="2" max="2" width="41.28515625" style="2" customWidth="1"/>
    <col min="3" max="3" width="18" style="2" customWidth="1"/>
    <col min="4" max="4" width="7.42578125" style="2" customWidth="1"/>
    <col min="5" max="5" width="23" style="1" customWidth="1"/>
    <col min="6" max="6" width="15.5703125" style="1" customWidth="1"/>
    <col min="7" max="16384" width="9.140625" style="2"/>
  </cols>
  <sheetData>
    <row r="1" spans="1:6" x14ac:dyDescent="0.2">
      <c r="A1" s="4"/>
      <c r="B1" s="75" t="s">
        <v>1051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1052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7" t="s">
        <v>9</v>
      </c>
      <c r="B7" s="57" t="s">
        <v>10</v>
      </c>
      <c r="C7" s="57" t="s">
        <v>11</v>
      </c>
      <c r="D7" s="57">
        <v>79000</v>
      </c>
      <c r="E7" s="7">
        <v>1490.019</v>
      </c>
      <c r="F7" s="7">
        <v>3.56686133461363</v>
      </c>
    </row>
    <row r="8" spans="1:6" x14ac:dyDescent="0.2">
      <c r="A8" s="57" t="s">
        <v>28</v>
      </c>
      <c r="B8" s="57" t="s">
        <v>29</v>
      </c>
      <c r="C8" s="57" t="s">
        <v>11</v>
      </c>
      <c r="D8" s="57">
        <v>206475</v>
      </c>
      <c r="E8" s="7">
        <v>1054.054875</v>
      </c>
      <c r="F8" s="7">
        <v>2.5232346555302398</v>
      </c>
    </row>
    <row r="9" spans="1:6" x14ac:dyDescent="0.2">
      <c r="A9" s="57" t="s">
        <v>12</v>
      </c>
      <c r="B9" s="57" t="s">
        <v>13</v>
      </c>
      <c r="C9" s="57" t="s">
        <v>14</v>
      </c>
      <c r="D9" s="57">
        <v>76565</v>
      </c>
      <c r="E9" s="7">
        <v>866.56267000000003</v>
      </c>
      <c r="F9" s="7">
        <v>2.07440903883947</v>
      </c>
    </row>
    <row r="10" spans="1:6" x14ac:dyDescent="0.2">
      <c r="A10" s="57" t="s">
        <v>49</v>
      </c>
      <c r="B10" s="57" t="s">
        <v>50</v>
      </c>
      <c r="C10" s="57" t="s">
        <v>11</v>
      </c>
      <c r="D10" s="57">
        <v>317906</v>
      </c>
      <c r="E10" s="7">
        <v>794.44709399999999</v>
      </c>
      <c r="F10" s="7">
        <v>1.90177616660241</v>
      </c>
    </row>
    <row r="11" spans="1:6" x14ac:dyDescent="0.2">
      <c r="A11" s="57" t="s">
        <v>15</v>
      </c>
      <c r="B11" s="57" t="s">
        <v>16</v>
      </c>
      <c r="C11" s="57" t="s">
        <v>17</v>
      </c>
      <c r="D11" s="57">
        <v>160000</v>
      </c>
      <c r="E11" s="7">
        <v>637.91999999999996</v>
      </c>
      <c r="F11" s="7">
        <v>1.5270759517675501</v>
      </c>
    </row>
    <row r="12" spans="1:6" x14ac:dyDescent="0.2">
      <c r="A12" s="57" t="s">
        <v>271</v>
      </c>
      <c r="B12" s="57" t="s">
        <v>272</v>
      </c>
      <c r="C12" s="57" t="s">
        <v>53</v>
      </c>
      <c r="D12" s="57">
        <v>44614</v>
      </c>
      <c r="E12" s="7">
        <v>594.860769</v>
      </c>
      <c r="F12" s="7">
        <v>1.42399920834877</v>
      </c>
    </row>
    <row r="13" spans="1:6" x14ac:dyDescent="0.2">
      <c r="A13" s="57" t="s">
        <v>20</v>
      </c>
      <c r="B13" s="57" t="s">
        <v>21</v>
      </c>
      <c r="C13" s="57" t="s">
        <v>11</v>
      </c>
      <c r="D13" s="57">
        <v>187500</v>
      </c>
      <c r="E13" s="7">
        <v>571.59375</v>
      </c>
      <c r="F13" s="7">
        <v>1.36830177734768</v>
      </c>
    </row>
    <row r="14" spans="1:6" x14ac:dyDescent="0.2">
      <c r="A14" s="57" t="s">
        <v>30</v>
      </c>
      <c r="B14" s="57" t="s">
        <v>31</v>
      </c>
      <c r="C14" s="57" t="s">
        <v>11</v>
      </c>
      <c r="D14" s="57">
        <v>53853</v>
      </c>
      <c r="E14" s="7">
        <v>564.27173400000004</v>
      </c>
      <c r="F14" s="7">
        <v>1.35077407081385</v>
      </c>
    </row>
    <row r="15" spans="1:6" x14ac:dyDescent="0.2">
      <c r="A15" s="57" t="s">
        <v>312</v>
      </c>
      <c r="B15" s="57" t="s">
        <v>313</v>
      </c>
      <c r="C15" s="57" t="s">
        <v>11</v>
      </c>
      <c r="D15" s="57">
        <v>31000</v>
      </c>
      <c r="E15" s="7">
        <v>556.99249999999995</v>
      </c>
      <c r="F15" s="7">
        <v>1.3333487773778601</v>
      </c>
    </row>
    <row r="16" spans="1:6" x14ac:dyDescent="0.2">
      <c r="A16" s="57" t="s">
        <v>34</v>
      </c>
      <c r="B16" s="57" t="s">
        <v>1053</v>
      </c>
      <c r="C16" s="57" t="s">
        <v>35</v>
      </c>
      <c r="D16" s="57">
        <v>25367</v>
      </c>
      <c r="E16" s="7">
        <v>527.77311850000001</v>
      </c>
      <c r="F16" s="7">
        <v>1.2634023658933899</v>
      </c>
    </row>
    <row r="17" spans="1:6" x14ac:dyDescent="0.2">
      <c r="A17" s="57" t="s">
        <v>25</v>
      </c>
      <c r="B17" s="57" t="s">
        <v>26</v>
      </c>
      <c r="C17" s="57" t="s">
        <v>27</v>
      </c>
      <c r="D17" s="57">
        <v>66526</v>
      </c>
      <c r="E17" s="7">
        <v>491.56061399999999</v>
      </c>
      <c r="F17" s="7">
        <v>1.1767155638253901</v>
      </c>
    </row>
    <row r="18" spans="1:6" x14ac:dyDescent="0.2">
      <c r="A18" s="57" t="s">
        <v>289</v>
      </c>
      <c r="B18" s="57" t="s">
        <v>290</v>
      </c>
      <c r="C18" s="57" t="s">
        <v>63</v>
      </c>
      <c r="D18" s="57">
        <v>40000</v>
      </c>
      <c r="E18" s="7">
        <v>427.46</v>
      </c>
      <c r="F18" s="7">
        <v>1.02326919730147</v>
      </c>
    </row>
    <row r="19" spans="1:6" x14ac:dyDescent="0.2">
      <c r="A19" s="57" t="s">
        <v>98</v>
      </c>
      <c r="B19" s="57" t="s">
        <v>99</v>
      </c>
      <c r="C19" s="57" t="s">
        <v>74</v>
      </c>
      <c r="D19" s="57">
        <v>93000</v>
      </c>
      <c r="E19" s="7">
        <v>397.52850000000001</v>
      </c>
      <c r="F19" s="7">
        <v>0.95161809081424797</v>
      </c>
    </row>
    <row r="20" spans="1:6" x14ac:dyDescent="0.2">
      <c r="A20" s="57" t="s">
        <v>100</v>
      </c>
      <c r="B20" s="57" t="s">
        <v>101</v>
      </c>
      <c r="C20" s="57" t="s">
        <v>66</v>
      </c>
      <c r="D20" s="57">
        <v>10000</v>
      </c>
      <c r="E20" s="7">
        <v>395</v>
      </c>
      <c r="F20" s="7">
        <v>0.94556527612895203</v>
      </c>
    </row>
    <row r="21" spans="1:6" x14ac:dyDescent="0.2">
      <c r="A21" s="57" t="s">
        <v>102</v>
      </c>
      <c r="B21" s="57" t="s">
        <v>103</v>
      </c>
      <c r="C21" s="57" t="s">
        <v>27</v>
      </c>
      <c r="D21" s="57">
        <v>11000</v>
      </c>
      <c r="E21" s="7">
        <v>389.70800000000003</v>
      </c>
      <c r="F21" s="7">
        <v>0.932897095264966</v>
      </c>
    </row>
    <row r="22" spans="1:6" x14ac:dyDescent="0.2">
      <c r="A22" s="57" t="s">
        <v>221</v>
      </c>
      <c r="B22" s="57" t="s">
        <v>222</v>
      </c>
      <c r="C22" s="57" t="s">
        <v>53</v>
      </c>
      <c r="D22" s="57">
        <v>34000</v>
      </c>
      <c r="E22" s="7">
        <v>380.93599999999998</v>
      </c>
      <c r="F22" s="7">
        <v>0.911898364626477</v>
      </c>
    </row>
    <row r="23" spans="1:6" x14ac:dyDescent="0.2">
      <c r="A23" s="57" t="s">
        <v>36</v>
      </c>
      <c r="B23" s="57" t="s">
        <v>37</v>
      </c>
      <c r="C23" s="57" t="s">
        <v>24</v>
      </c>
      <c r="D23" s="57">
        <v>60000</v>
      </c>
      <c r="E23" s="7">
        <v>372.54</v>
      </c>
      <c r="F23" s="7">
        <v>0.89179971637741695</v>
      </c>
    </row>
    <row r="24" spans="1:6" x14ac:dyDescent="0.2">
      <c r="A24" s="57" t="s">
        <v>531</v>
      </c>
      <c r="B24" s="57" t="s">
        <v>532</v>
      </c>
      <c r="C24" s="57" t="s">
        <v>343</v>
      </c>
      <c r="D24" s="57">
        <v>39665</v>
      </c>
      <c r="E24" s="7">
        <v>364.04536999999999</v>
      </c>
      <c r="F24" s="7">
        <v>0.87146496406966201</v>
      </c>
    </row>
    <row r="25" spans="1:6" x14ac:dyDescent="0.2">
      <c r="A25" s="57" t="s">
        <v>79</v>
      </c>
      <c r="B25" s="57" t="s">
        <v>80</v>
      </c>
      <c r="C25" s="57" t="s">
        <v>81</v>
      </c>
      <c r="D25" s="57">
        <v>227368</v>
      </c>
      <c r="E25" s="7">
        <v>342.98462799999999</v>
      </c>
      <c r="F25" s="7">
        <v>0.82104899869064796</v>
      </c>
    </row>
    <row r="26" spans="1:6" x14ac:dyDescent="0.2">
      <c r="A26" s="57" t="s">
        <v>32</v>
      </c>
      <c r="B26" s="57" t="s">
        <v>33</v>
      </c>
      <c r="C26" s="57" t="s">
        <v>14</v>
      </c>
      <c r="D26" s="57">
        <v>35242</v>
      </c>
      <c r="E26" s="7">
        <v>341.35401200000001</v>
      </c>
      <c r="F26" s="7">
        <v>0.81714557117596398</v>
      </c>
    </row>
    <row r="27" spans="1:6" x14ac:dyDescent="0.2">
      <c r="A27" s="57" t="s">
        <v>18</v>
      </c>
      <c r="B27" s="57" t="s">
        <v>19</v>
      </c>
      <c r="C27" s="57" t="s">
        <v>11</v>
      </c>
      <c r="D27" s="57">
        <v>122086</v>
      </c>
      <c r="E27" s="7">
        <v>339.82638100000003</v>
      </c>
      <c r="F27" s="7">
        <v>0.81348867287637305</v>
      </c>
    </row>
    <row r="28" spans="1:6" x14ac:dyDescent="0.2">
      <c r="A28" s="57" t="s">
        <v>51</v>
      </c>
      <c r="B28" s="57" t="s">
        <v>52</v>
      </c>
      <c r="C28" s="57" t="s">
        <v>53</v>
      </c>
      <c r="D28" s="57">
        <v>100820</v>
      </c>
      <c r="E28" s="7">
        <v>328.72361000000001</v>
      </c>
      <c r="F28" s="7">
        <v>0.78691045837912899</v>
      </c>
    </row>
    <row r="29" spans="1:6" x14ac:dyDescent="0.2">
      <c r="A29" s="57" t="s">
        <v>273</v>
      </c>
      <c r="B29" s="57" t="s">
        <v>274</v>
      </c>
      <c r="C29" s="57" t="s">
        <v>211</v>
      </c>
      <c r="D29" s="57">
        <v>168573</v>
      </c>
      <c r="E29" s="7">
        <v>319.44583499999999</v>
      </c>
      <c r="F29" s="7">
        <v>0.76470098526587005</v>
      </c>
    </row>
    <row r="30" spans="1:6" x14ac:dyDescent="0.2">
      <c r="A30" s="57" t="s">
        <v>269</v>
      </c>
      <c r="B30" s="57" t="s">
        <v>270</v>
      </c>
      <c r="C30" s="57" t="s">
        <v>53</v>
      </c>
      <c r="D30" s="57">
        <v>57182</v>
      </c>
      <c r="E30" s="7">
        <v>289.22655600000002</v>
      </c>
      <c r="F30" s="7">
        <v>0.69236098300750804</v>
      </c>
    </row>
    <row r="31" spans="1:6" x14ac:dyDescent="0.2">
      <c r="A31" s="57" t="s">
        <v>123</v>
      </c>
      <c r="B31" s="57" t="s">
        <v>124</v>
      </c>
      <c r="C31" s="57" t="s">
        <v>125</v>
      </c>
      <c r="D31" s="57">
        <v>159832</v>
      </c>
      <c r="E31" s="7">
        <v>276.269612</v>
      </c>
      <c r="F31" s="7">
        <v>0.66134418216916102</v>
      </c>
    </row>
    <row r="32" spans="1:6" x14ac:dyDescent="0.2">
      <c r="A32" s="57" t="s">
        <v>112</v>
      </c>
      <c r="B32" s="57" t="s">
        <v>113</v>
      </c>
      <c r="C32" s="57" t="s">
        <v>11</v>
      </c>
      <c r="D32" s="57">
        <v>274166</v>
      </c>
      <c r="E32" s="7">
        <v>275.39974699999999</v>
      </c>
      <c r="F32" s="7">
        <v>0.65926186789341401</v>
      </c>
    </row>
    <row r="33" spans="1:11" x14ac:dyDescent="0.2">
      <c r="A33" s="57" t="s">
        <v>43</v>
      </c>
      <c r="B33" s="57" t="s">
        <v>44</v>
      </c>
      <c r="C33" s="57" t="s">
        <v>35</v>
      </c>
      <c r="D33" s="57">
        <v>72000</v>
      </c>
      <c r="E33" s="7">
        <v>272.05200000000002</v>
      </c>
      <c r="F33" s="7">
        <v>0.65124791013021199</v>
      </c>
    </row>
    <row r="34" spans="1:11" x14ac:dyDescent="0.2">
      <c r="A34" s="57" t="s">
        <v>45</v>
      </c>
      <c r="B34" s="57" t="s">
        <v>46</v>
      </c>
      <c r="C34" s="57" t="s">
        <v>27</v>
      </c>
      <c r="D34" s="57">
        <v>74940</v>
      </c>
      <c r="E34" s="7">
        <v>244.94139000000001</v>
      </c>
      <c r="F34" s="7">
        <v>0.58634955207787198</v>
      </c>
    </row>
    <row r="35" spans="1:11" x14ac:dyDescent="0.2">
      <c r="A35" s="57" t="s">
        <v>237</v>
      </c>
      <c r="B35" s="57" t="s">
        <v>238</v>
      </c>
      <c r="C35" s="57" t="s">
        <v>211</v>
      </c>
      <c r="D35" s="57">
        <v>103224</v>
      </c>
      <c r="E35" s="7">
        <v>238.39582799999999</v>
      </c>
      <c r="F35" s="7">
        <v>0.57068054919192401</v>
      </c>
    </row>
    <row r="36" spans="1:11" x14ac:dyDescent="0.2">
      <c r="A36" s="57" t="s">
        <v>121</v>
      </c>
      <c r="B36" s="57" t="s">
        <v>122</v>
      </c>
      <c r="C36" s="57" t="s">
        <v>97</v>
      </c>
      <c r="D36" s="57">
        <v>32100</v>
      </c>
      <c r="E36" s="7">
        <v>224.78025</v>
      </c>
      <c r="F36" s="7">
        <v>0.53808708647996195</v>
      </c>
    </row>
    <row r="37" spans="1:11" x14ac:dyDescent="0.2">
      <c r="A37" s="57" t="s">
        <v>77</v>
      </c>
      <c r="B37" s="57" t="s">
        <v>78</v>
      </c>
      <c r="C37" s="57" t="s">
        <v>63</v>
      </c>
      <c r="D37" s="57">
        <v>27000</v>
      </c>
      <c r="E37" s="7">
        <v>214.65</v>
      </c>
      <c r="F37" s="7">
        <v>0.51383692790146696</v>
      </c>
    </row>
    <row r="38" spans="1:11" x14ac:dyDescent="0.2">
      <c r="A38" s="57" t="s">
        <v>82</v>
      </c>
      <c r="B38" s="57" t="s">
        <v>83</v>
      </c>
      <c r="C38" s="57" t="s">
        <v>84</v>
      </c>
      <c r="D38" s="57">
        <v>128000</v>
      </c>
      <c r="E38" s="7">
        <v>186.048</v>
      </c>
      <c r="F38" s="7">
        <v>0.44536842656516301</v>
      </c>
    </row>
    <row r="39" spans="1:11" x14ac:dyDescent="0.2">
      <c r="A39" s="57" t="s">
        <v>69</v>
      </c>
      <c r="B39" s="57" t="s">
        <v>1054</v>
      </c>
      <c r="C39" s="57" t="s">
        <v>35</v>
      </c>
      <c r="D39" s="57">
        <v>35904</v>
      </c>
      <c r="E39" s="7">
        <v>177.760704</v>
      </c>
      <c r="F39" s="7">
        <v>0.42552999788009299</v>
      </c>
    </row>
    <row r="40" spans="1:11" x14ac:dyDescent="0.2">
      <c r="A40" s="57" t="s">
        <v>275</v>
      </c>
      <c r="B40" s="57" t="s">
        <v>276</v>
      </c>
      <c r="C40" s="57" t="s">
        <v>27</v>
      </c>
      <c r="D40" s="57">
        <v>23121</v>
      </c>
      <c r="E40" s="7">
        <v>143.18835300000001</v>
      </c>
      <c r="F40" s="7">
        <v>0.34276945453897401</v>
      </c>
    </row>
    <row r="41" spans="1:11" x14ac:dyDescent="0.2">
      <c r="A41" s="57" t="s">
        <v>59</v>
      </c>
      <c r="B41" s="57" t="s">
        <v>60</v>
      </c>
      <c r="C41" s="57" t="s">
        <v>53</v>
      </c>
      <c r="D41" s="57">
        <v>15000</v>
      </c>
      <c r="E41" s="7">
        <v>142.17750000000001</v>
      </c>
      <c r="F41" s="7">
        <v>0.34034963809322599</v>
      </c>
    </row>
    <row r="42" spans="1:11" x14ac:dyDescent="0.2">
      <c r="A42" s="57" t="s">
        <v>523</v>
      </c>
      <c r="B42" s="57" t="s">
        <v>524</v>
      </c>
      <c r="C42" s="57" t="s">
        <v>84</v>
      </c>
      <c r="D42" s="57">
        <v>71000</v>
      </c>
      <c r="E42" s="7">
        <v>124.07250000000001</v>
      </c>
      <c r="F42" s="7">
        <v>0.29700923474052998</v>
      </c>
    </row>
    <row r="43" spans="1:11" x14ac:dyDescent="0.2">
      <c r="A43" s="57" t="s">
        <v>70</v>
      </c>
      <c r="B43" s="57" t="s">
        <v>71</v>
      </c>
      <c r="C43" s="57" t="s">
        <v>35</v>
      </c>
      <c r="D43" s="57">
        <v>7072</v>
      </c>
      <c r="E43" s="7">
        <v>88.382320000000007</v>
      </c>
      <c r="F43" s="7">
        <v>0.21157279193852499</v>
      </c>
    </row>
    <row r="44" spans="1:11" x14ac:dyDescent="0.2">
      <c r="A44" s="57" t="s">
        <v>213</v>
      </c>
      <c r="B44" s="57" t="s">
        <v>1055</v>
      </c>
      <c r="C44" s="57" t="s">
        <v>53</v>
      </c>
      <c r="D44" s="57">
        <v>8051</v>
      </c>
      <c r="E44" s="7">
        <v>85.091019000000003</v>
      </c>
      <c r="F44" s="7">
        <v>0.20369395665019999</v>
      </c>
    </row>
    <row r="45" spans="1:11" x14ac:dyDescent="0.2">
      <c r="A45" s="57" t="s">
        <v>324</v>
      </c>
      <c r="B45" s="57" t="s">
        <v>325</v>
      </c>
      <c r="C45" s="57" t="s">
        <v>326</v>
      </c>
      <c r="D45" s="57">
        <v>984</v>
      </c>
      <c r="E45" s="7">
        <v>2.7876720000000001</v>
      </c>
      <c r="F45" s="65" t="s">
        <v>1022</v>
      </c>
    </row>
    <row r="46" spans="1:11" x14ac:dyDescent="0.2">
      <c r="A46" s="56" t="s">
        <v>128</v>
      </c>
      <c r="B46" s="57"/>
      <c r="C46" s="57"/>
      <c r="D46" s="57"/>
      <c r="E46" s="6">
        <f>SUM(E7:E45)</f>
        <v>15534.831911500001</v>
      </c>
      <c r="F46" s="6">
        <f>SUM(F7:F45)</f>
        <v>37.181168861189633</v>
      </c>
      <c r="J46" s="1"/>
      <c r="K46" s="1"/>
    </row>
    <row r="47" spans="1:11" x14ac:dyDescent="0.2">
      <c r="A47" s="57"/>
      <c r="B47" s="57"/>
      <c r="C47" s="57"/>
      <c r="D47" s="57"/>
      <c r="E47" s="7"/>
      <c r="F47" s="7"/>
    </row>
    <row r="48" spans="1:11" x14ac:dyDescent="0.2">
      <c r="A48" s="56" t="s">
        <v>637</v>
      </c>
      <c r="B48" s="57"/>
      <c r="C48" s="57"/>
      <c r="D48" s="57"/>
      <c r="E48" s="7"/>
      <c r="F48" s="7"/>
    </row>
    <row r="49" spans="1:6" x14ac:dyDescent="0.2">
      <c r="A49" s="56" t="s">
        <v>8</v>
      </c>
      <c r="B49" s="57"/>
      <c r="C49" s="57"/>
      <c r="D49" s="57"/>
      <c r="E49" s="7"/>
      <c r="F49" s="7"/>
    </row>
    <row r="50" spans="1:6" x14ac:dyDescent="0.2">
      <c r="A50" s="56"/>
      <c r="B50" s="57"/>
      <c r="C50" s="57"/>
      <c r="D50" s="57"/>
      <c r="E50" s="7"/>
      <c r="F50" s="7"/>
    </row>
    <row r="51" spans="1:6" x14ac:dyDescent="0.2">
      <c r="A51" s="57" t="s">
        <v>1056</v>
      </c>
      <c r="B51" s="57" t="s">
        <v>1409</v>
      </c>
      <c r="C51" s="57" t="s">
        <v>743</v>
      </c>
      <c r="D51" s="57">
        <v>250</v>
      </c>
      <c r="E51" s="7">
        <v>2528.3724999999999</v>
      </c>
      <c r="F51" s="7">
        <v>6.0525094711882303</v>
      </c>
    </row>
    <row r="52" spans="1:6" x14ac:dyDescent="0.2">
      <c r="A52" s="57" t="s">
        <v>1057</v>
      </c>
      <c r="B52" s="57" t="s">
        <v>1410</v>
      </c>
      <c r="C52" s="57" t="s">
        <v>676</v>
      </c>
      <c r="D52" s="57">
        <v>200</v>
      </c>
      <c r="E52" s="7">
        <v>2087.998</v>
      </c>
      <c r="F52" s="7">
        <v>4.9983250770296204</v>
      </c>
    </row>
    <row r="53" spans="1:6" x14ac:dyDescent="0.2">
      <c r="A53" s="57" t="s">
        <v>839</v>
      </c>
      <c r="B53" s="57" t="s">
        <v>1255</v>
      </c>
      <c r="C53" s="57" t="s">
        <v>641</v>
      </c>
      <c r="D53" s="57">
        <v>200</v>
      </c>
      <c r="E53" s="7">
        <v>1991.566</v>
      </c>
      <c r="F53" s="7">
        <v>4.7674826701747701</v>
      </c>
    </row>
    <row r="54" spans="1:6" x14ac:dyDescent="0.2">
      <c r="A54" s="57" t="s">
        <v>921</v>
      </c>
      <c r="B54" s="57" t="s">
        <v>1313</v>
      </c>
      <c r="C54" s="57" t="s">
        <v>831</v>
      </c>
      <c r="D54" s="57">
        <v>164</v>
      </c>
      <c r="E54" s="7">
        <v>1668.5409199999999</v>
      </c>
      <c r="F54" s="7">
        <v>3.9942135588664698</v>
      </c>
    </row>
    <row r="55" spans="1:6" x14ac:dyDescent="0.2">
      <c r="A55" s="57" t="s">
        <v>742</v>
      </c>
      <c r="B55" s="57" t="s">
        <v>1249</v>
      </c>
      <c r="C55" s="57" t="s">
        <v>743</v>
      </c>
      <c r="D55" s="57">
        <v>14</v>
      </c>
      <c r="E55" s="7">
        <v>1562.8242</v>
      </c>
      <c r="F55" s="7">
        <v>3.74114505370635</v>
      </c>
    </row>
    <row r="56" spans="1:6" x14ac:dyDescent="0.2">
      <c r="A56" s="57" t="s">
        <v>1058</v>
      </c>
      <c r="B56" s="57" t="s">
        <v>1411</v>
      </c>
      <c r="C56" s="57" t="s">
        <v>663</v>
      </c>
      <c r="D56" s="57">
        <v>150</v>
      </c>
      <c r="E56" s="7">
        <v>1534.3185000000001</v>
      </c>
      <c r="F56" s="7">
        <v>3.67290707879053</v>
      </c>
    </row>
    <row r="57" spans="1:6" x14ac:dyDescent="0.2">
      <c r="A57" s="57" t="s">
        <v>1059</v>
      </c>
      <c r="B57" s="57" t="s">
        <v>1412</v>
      </c>
      <c r="C57" s="57" t="s">
        <v>1060</v>
      </c>
      <c r="D57" s="57">
        <v>150</v>
      </c>
      <c r="E57" s="7">
        <v>1495.0965000000001</v>
      </c>
      <c r="F57" s="7">
        <v>3.5790160376251401</v>
      </c>
    </row>
    <row r="58" spans="1:6" x14ac:dyDescent="0.2">
      <c r="A58" s="57" t="s">
        <v>708</v>
      </c>
      <c r="B58" s="57" t="s">
        <v>1227</v>
      </c>
      <c r="C58" s="57" t="s">
        <v>641</v>
      </c>
      <c r="D58" s="57">
        <v>150</v>
      </c>
      <c r="E58" s="7">
        <v>1493.874</v>
      </c>
      <c r="F58" s="7">
        <v>3.5760895729414202</v>
      </c>
    </row>
    <row r="59" spans="1:6" x14ac:dyDescent="0.2">
      <c r="A59" s="57" t="s">
        <v>680</v>
      </c>
      <c r="B59" s="57" t="s">
        <v>1203</v>
      </c>
      <c r="C59" s="57" t="s">
        <v>650</v>
      </c>
      <c r="D59" s="57">
        <v>100</v>
      </c>
      <c r="E59" s="7">
        <v>1019.672</v>
      </c>
      <c r="F59" s="7">
        <v>2.4409276866859799</v>
      </c>
    </row>
    <row r="60" spans="1:6" x14ac:dyDescent="0.2">
      <c r="A60" s="57" t="s">
        <v>979</v>
      </c>
      <c r="B60" s="57" t="s">
        <v>1360</v>
      </c>
      <c r="C60" s="57" t="s">
        <v>659</v>
      </c>
      <c r="D60" s="57">
        <v>100</v>
      </c>
      <c r="E60" s="7">
        <v>1010.831</v>
      </c>
      <c r="F60" s="7">
        <v>2.4197637813536801</v>
      </c>
    </row>
    <row r="61" spans="1:6" x14ac:dyDescent="0.2">
      <c r="A61" s="57" t="s">
        <v>1061</v>
      </c>
      <c r="B61" s="57" t="s">
        <v>1413</v>
      </c>
      <c r="C61" s="57" t="s">
        <v>659</v>
      </c>
      <c r="D61" s="57">
        <v>100</v>
      </c>
      <c r="E61" s="7">
        <v>956.35500000000002</v>
      </c>
      <c r="F61" s="7">
        <v>2.28935716367672</v>
      </c>
    </row>
    <row r="62" spans="1:6" x14ac:dyDescent="0.2">
      <c r="A62" s="57" t="s">
        <v>1062</v>
      </c>
      <c r="B62" s="57" t="s">
        <v>1414</v>
      </c>
      <c r="C62" s="57" t="s">
        <v>659</v>
      </c>
      <c r="D62" s="57">
        <v>50</v>
      </c>
      <c r="E62" s="7">
        <v>501.39749999999998</v>
      </c>
      <c r="F62" s="7">
        <v>1.2002634570578901</v>
      </c>
    </row>
    <row r="63" spans="1:6" x14ac:dyDescent="0.2">
      <c r="A63" s="57" t="s">
        <v>1063</v>
      </c>
      <c r="B63" s="57" t="s">
        <v>1415</v>
      </c>
      <c r="C63" s="57" t="s">
        <v>650</v>
      </c>
      <c r="D63" s="57">
        <v>50</v>
      </c>
      <c r="E63" s="7">
        <v>500.1705</v>
      </c>
      <c r="F63" s="7">
        <v>1.19732622011153</v>
      </c>
    </row>
    <row r="64" spans="1:6" x14ac:dyDescent="0.2">
      <c r="A64" s="57" t="s">
        <v>1064</v>
      </c>
      <c r="B64" s="57" t="s">
        <v>1416</v>
      </c>
      <c r="C64" s="57" t="s">
        <v>667</v>
      </c>
      <c r="D64" s="57">
        <v>50</v>
      </c>
      <c r="E64" s="7">
        <v>496.84399999999999</v>
      </c>
      <c r="F64" s="7">
        <v>1.1893631241848399</v>
      </c>
    </row>
    <row r="65" spans="1:11" x14ac:dyDescent="0.2">
      <c r="A65" s="57" t="s">
        <v>1065</v>
      </c>
      <c r="B65" s="57" t="s">
        <v>1417</v>
      </c>
      <c r="C65" s="57" t="s">
        <v>659</v>
      </c>
      <c r="D65" s="57">
        <v>50</v>
      </c>
      <c r="E65" s="7">
        <v>495.47699999999998</v>
      </c>
      <c r="F65" s="7">
        <v>1.18609075017859</v>
      </c>
    </row>
    <row r="66" spans="1:11" x14ac:dyDescent="0.2">
      <c r="A66" s="57" t="s">
        <v>1066</v>
      </c>
      <c r="B66" s="57" t="s">
        <v>1418</v>
      </c>
      <c r="C66" s="57" t="s">
        <v>659</v>
      </c>
      <c r="D66" s="57">
        <v>50</v>
      </c>
      <c r="E66" s="7">
        <v>492.31849999999997</v>
      </c>
      <c r="F66" s="7">
        <v>1.17852981872378</v>
      </c>
    </row>
    <row r="67" spans="1:11" x14ac:dyDescent="0.2">
      <c r="A67" s="56" t="s">
        <v>128</v>
      </c>
      <c r="B67" s="57"/>
      <c r="C67" s="57"/>
      <c r="D67" s="57"/>
      <c r="E67" s="6">
        <f>SUM(E51:E66)</f>
        <v>19835.656119999996</v>
      </c>
      <c r="F67" s="6">
        <f>SUM(F51:F66)</f>
        <v>47.483310522295547</v>
      </c>
      <c r="J67" s="1"/>
      <c r="K67" s="1"/>
    </row>
    <row r="68" spans="1:11" x14ac:dyDescent="0.2">
      <c r="A68" s="57"/>
      <c r="B68" s="57"/>
      <c r="C68" s="57"/>
      <c r="D68" s="57"/>
      <c r="E68" s="7"/>
      <c r="F68" s="7"/>
    </row>
    <row r="69" spans="1:11" x14ac:dyDescent="0.2">
      <c r="A69" s="56" t="s">
        <v>1067</v>
      </c>
      <c r="B69" s="57"/>
      <c r="C69" s="57"/>
      <c r="D69" s="57"/>
      <c r="E69" s="7"/>
      <c r="F69" s="7"/>
    </row>
    <row r="70" spans="1:11" x14ac:dyDescent="0.2">
      <c r="A70" s="57" t="s">
        <v>1107</v>
      </c>
      <c r="B70" s="57" t="s">
        <v>1068</v>
      </c>
      <c r="C70" s="57" t="s">
        <v>1069</v>
      </c>
      <c r="D70" s="57">
        <v>4375000</v>
      </c>
      <c r="E70" s="7">
        <v>4040.6931249999998</v>
      </c>
      <c r="F70" s="7">
        <v>9.6727572417543897</v>
      </c>
    </row>
    <row r="71" spans="1:11" x14ac:dyDescent="0.2">
      <c r="A71" s="57" t="s">
        <v>1110</v>
      </c>
      <c r="B71" s="57" t="s">
        <v>1070</v>
      </c>
      <c r="C71" s="57" t="s">
        <v>1069</v>
      </c>
      <c r="D71" s="57">
        <v>900000</v>
      </c>
      <c r="E71" s="7">
        <v>885.77549999999997</v>
      </c>
      <c r="F71" s="7">
        <v>2.1204014056854699</v>
      </c>
    </row>
    <row r="72" spans="1:11" x14ac:dyDescent="0.2">
      <c r="A72" s="56" t="s">
        <v>128</v>
      </c>
      <c r="B72" s="57"/>
      <c r="C72" s="57"/>
      <c r="D72" s="57"/>
      <c r="E72" s="6">
        <f>SUM(E70:E71)</f>
        <v>4926.4686249999995</v>
      </c>
      <c r="F72" s="6">
        <f>SUM(F70:F71)</f>
        <v>11.79315864743986</v>
      </c>
      <c r="J72" s="1"/>
      <c r="K72" s="1"/>
    </row>
    <row r="73" spans="1:11" x14ac:dyDescent="0.2">
      <c r="A73" s="57"/>
      <c r="B73" s="57"/>
      <c r="C73" s="57"/>
      <c r="D73" s="57"/>
      <c r="E73" s="7"/>
      <c r="F73" s="7"/>
    </row>
    <row r="74" spans="1:11" x14ac:dyDescent="0.2">
      <c r="A74" s="56" t="s">
        <v>128</v>
      </c>
      <c r="B74" s="57"/>
      <c r="C74" s="57"/>
      <c r="D74" s="57"/>
      <c r="E74" s="6">
        <v>40296.956656499999</v>
      </c>
      <c r="F74" s="6">
        <v>96.464311260910961</v>
      </c>
      <c r="J74" s="1"/>
      <c r="K74" s="1"/>
    </row>
    <row r="75" spans="1:11" x14ac:dyDescent="0.2">
      <c r="A75" s="57"/>
      <c r="B75" s="57"/>
      <c r="C75" s="57"/>
      <c r="D75" s="57"/>
      <c r="E75" s="7"/>
      <c r="F75" s="7"/>
    </row>
    <row r="76" spans="1:11" x14ac:dyDescent="0.2">
      <c r="A76" s="56" t="s">
        <v>133</v>
      </c>
      <c r="B76" s="57"/>
      <c r="C76" s="57"/>
      <c r="D76" s="57"/>
      <c r="E76" s="6">
        <v>1476.9936309</v>
      </c>
      <c r="F76" s="6">
        <v>3.54</v>
      </c>
      <c r="J76" s="1"/>
      <c r="K76" s="1"/>
    </row>
    <row r="77" spans="1:11" x14ac:dyDescent="0.2">
      <c r="A77" s="57"/>
      <c r="B77" s="57"/>
      <c r="C77" s="57"/>
      <c r="D77" s="57"/>
      <c r="E77" s="7"/>
      <c r="F77" s="7"/>
    </row>
    <row r="78" spans="1:11" x14ac:dyDescent="0.2">
      <c r="A78" s="61" t="s">
        <v>134</v>
      </c>
      <c r="B78" s="55"/>
      <c r="C78" s="55"/>
      <c r="D78" s="55"/>
      <c r="E78" s="8">
        <v>41773.953630900003</v>
      </c>
      <c r="F78" s="8">
        <f xml:space="preserve"> ROUND(SUM(F74:F77),2)</f>
        <v>100</v>
      </c>
      <c r="J78" s="1"/>
      <c r="K78" s="1"/>
    </row>
    <row r="79" spans="1:11" x14ac:dyDescent="0.2">
      <c r="F79" s="9" t="s">
        <v>1043</v>
      </c>
    </row>
    <row r="80" spans="1:11" x14ac:dyDescent="0.2">
      <c r="A80" s="4" t="s">
        <v>135</v>
      </c>
    </row>
    <row r="81" spans="1:4" x14ac:dyDescent="0.2">
      <c r="A81" s="4" t="s">
        <v>136</v>
      </c>
    </row>
    <row r="82" spans="1:4" x14ac:dyDescent="0.2">
      <c r="A82" s="4" t="s">
        <v>137</v>
      </c>
    </row>
    <row r="83" spans="1:4" x14ac:dyDescent="0.2">
      <c r="A83" s="2" t="s">
        <v>597</v>
      </c>
      <c r="D83" s="10">
        <v>19.4772</v>
      </c>
    </row>
    <row r="84" spans="1:4" x14ac:dyDescent="0.2">
      <c r="A84" s="2" t="s">
        <v>596</v>
      </c>
      <c r="D84" s="10">
        <v>121.58620000000001</v>
      </c>
    </row>
    <row r="85" spans="1:4" x14ac:dyDescent="0.2">
      <c r="A85" s="2" t="s">
        <v>595</v>
      </c>
      <c r="D85" s="10">
        <v>18.820399999999999</v>
      </c>
    </row>
    <row r="86" spans="1:4" x14ac:dyDescent="0.2">
      <c r="A86" s="2" t="s">
        <v>594</v>
      </c>
      <c r="D86" s="10">
        <v>117.7321</v>
      </c>
    </row>
    <row r="88" spans="1:4" x14ac:dyDescent="0.2">
      <c r="A88" s="4" t="s">
        <v>138</v>
      </c>
    </row>
    <row r="89" spans="1:4" x14ac:dyDescent="0.2">
      <c r="A89" s="2" t="s">
        <v>595</v>
      </c>
      <c r="D89" s="10">
        <v>17.4724</v>
      </c>
    </row>
    <row r="90" spans="1:4" x14ac:dyDescent="0.2">
      <c r="A90" s="2" t="s">
        <v>596</v>
      </c>
      <c r="D90" s="10">
        <v>123.4654</v>
      </c>
    </row>
    <row r="91" spans="1:4" x14ac:dyDescent="0.2">
      <c r="A91" s="2" t="s">
        <v>597</v>
      </c>
      <c r="D91" s="10">
        <v>18.205100000000002</v>
      </c>
    </row>
    <row r="92" spans="1:4" x14ac:dyDescent="0.2">
      <c r="A92" s="2" t="s">
        <v>594</v>
      </c>
      <c r="D92" s="10">
        <v>119.0921</v>
      </c>
    </row>
    <row r="94" spans="1:4" x14ac:dyDescent="0.2">
      <c r="A94" s="4" t="s">
        <v>139</v>
      </c>
      <c r="D94" s="64"/>
    </row>
    <row r="95" spans="1:4" x14ac:dyDescent="0.2">
      <c r="A95" s="28" t="s">
        <v>602</v>
      </c>
      <c r="B95" s="29"/>
      <c r="C95" s="69" t="s">
        <v>603</v>
      </c>
      <c r="D95" s="70"/>
    </row>
    <row r="96" spans="1:4" x14ac:dyDescent="0.2">
      <c r="A96" s="71"/>
      <c r="B96" s="72"/>
      <c r="C96" s="30" t="s">
        <v>604</v>
      </c>
      <c r="D96" s="30" t="s">
        <v>605</v>
      </c>
    </row>
    <row r="97" spans="1:4" x14ac:dyDescent="0.2">
      <c r="A97" s="26" t="s">
        <v>595</v>
      </c>
      <c r="B97" s="31"/>
      <c r="C97" s="27">
        <v>1.155624032</v>
      </c>
      <c r="D97" s="27">
        <v>1.0706638079999999</v>
      </c>
    </row>
    <row r="98" spans="1:4" x14ac:dyDescent="0.2">
      <c r="A98" s="26" t="s">
        <v>597</v>
      </c>
      <c r="B98" s="31"/>
      <c r="C98" s="27">
        <v>1.155624032</v>
      </c>
      <c r="D98" s="27">
        <v>1.0706638079999999</v>
      </c>
    </row>
    <row r="100" spans="1:4" x14ac:dyDescent="0.2">
      <c r="A100" s="4" t="s">
        <v>800</v>
      </c>
    </row>
    <row r="102" spans="1:4" x14ac:dyDescent="0.2">
      <c r="D102" s="13">
        <v>4.728120232969645</v>
      </c>
    </row>
  </sheetData>
  <mergeCells count="3">
    <mergeCell ref="B1:E1"/>
    <mergeCell ref="C95:D95"/>
    <mergeCell ref="A96:B9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06"/>
  <sheetViews>
    <sheetView showGridLines="0" workbookViewId="0"/>
  </sheetViews>
  <sheetFormatPr defaultRowHeight="11.25" x14ac:dyDescent="0.2"/>
  <cols>
    <col min="1" max="1" width="38" style="2" customWidth="1"/>
    <col min="2" max="2" width="41.28515625" style="2" customWidth="1"/>
    <col min="3" max="3" width="18" style="2" customWidth="1"/>
    <col min="4" max="4" width="7.42578125" style="2" customWidth="1"/>
    <col min="5" max="5" width="23" style="1" customWidth="1"/>
    <col min="6" max="6" width="15.5703125" style="1" customWidth="1"/>
    <col min="7" max="16384" width="9.140625" style="2"/>
  </cols>
  <sheetData>
    <row r="1" spans="1:6" x14ac:dyDescent="0.2">
      <c r="A1" s="4"/>
      <c r="B1" s="75" t="s">
        <v>1071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1052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7" t="s">
        <v>9</v>
      </c>
      <c r="B7" s="57" t="s">
        <v>10</v>
      </c>
      <c r="C7" s="57" t="s">
        <v>11</v>
      </c>
      <c r="D7" s="57">
        <v>29743</v>
      </c>
      <c r="E7" s="7">
        <v>560.98272299999996</v>
      </c>
      <c r="F7" s="7">
        <v>1.3607508250489599</v>
      </c>
    </row>
    <row r="8" spans="1:6" x14ac:dyDescent="0.2">
      <c r="A8" s="57" t="s">
        <v>28</v>
      </c>
      <c r="B8" s="57" t="s">
        <v>29</v>
      </c>
      <c r="C8" s="57" t="s">
        <v>11</v>
      </c>
      <c r="D8" s="57">
        <v>95488</v>
      </c>
      <c r="E8" s="7">
        <v>487.46624000000003</v>
      </c>
      <c r="F8" s="7">
        <v>1.182425164034</v>
      </c>
    </row>
    <row r="9" spans="1:6" x14ac:dyDescent="0.2">
      <c r="A9" s="57" t="s">
        <v>12</v>
      </c>
      <c r="B9" s="57" t="s">
        <v>13</v>
      </c>
      <c r="C9" s="57" t="s">
        <v>14</v>
      </c>
      <c r="D9" s="57">
        <v>40197</v>
      </c>
      <c r="E9" s="7">
        <v>454.94964599999997</v>
      </c>
      <c r="F9" s="7">
        <v>1.1035511090957999</v>
      </c>
    </row>
    <row r="10" spans="1:6" x14ac:dyDescent="0.2">
      <c r="A10" s="57" t="s">
        <v>25</v>
      </c>
      <c r="B10" s="57" t="s">
        <v>26</v>
      </c>
      <c r="C10" s="57" t="s">
        <v>27</v>
      </c>
      <c r="D10" s="57">
        <v>55860</v>
      </c>
      <c r="E10" s="7">
        <v>412.74954000000002</v>
      </c>
      <c r="F10" s="7">
        <v>1.0011881900569299</v>
      </c>
    </row>
    <row r="11" spans="1:6" x14ac:dyDescent="0.2">
      <c r="A11" s="57" t="s">
        <v>15</v>
      </c>
      <c r="B11" s="57" t="s">
        <v>16</v>
      </c>
      <c r="C11" s="57" t="s">
        <v>17</v>
      </c>
      <c r="D11" s="57">
        <v>100000</v>
      </c>
      <c r="E11" s="7">
        <v>398.7</v>
      </c>
      <c r="F11" s="7">
        <v>0.96710884614359305</v>
      </c>
    </row>
    <row r="12" spans="1:6" x14ac:dyDescent="0.2">
      <c r="A12" s="57" t="s">
        <v>269</v>
      </c>
      <c r="B12" s="57" t="s">
        <v>270</v>
      </c>
      <c r="C12" s="57" t="s">
        <v>53</v>
      </c>
      <c r="D12" s="57">
        <v>67697</v>
      </c>
      <c r="E12" s="7">
        <v>342.41142600000001</v>
      </c>
      <c r="F12" s="7">
        <v>0.83057215727424705</v>
      </c>
    </row>
    <row r="13" spans="1:6" x14ac:dyDescent="0.2">
      <c r="A13" s="57" t="s">
        <v>30</v>
      </c>
      <c r="B13" s="57" t="s">
        <v>31</v>
      </c>
      <c r="C13" s="57" t="s">
        <v>11</v>
      </c>
      <c r="D13" s="57">
        <v>30909</v>
      </c>
      <c r="E13" s="7">
        <v>323.86450200000002</v>
      </c>
      <c r="F13" s="7">
        <v>0.78558370914494402</v>
      </c>
    </row>
    <row r="14" spans="1:6" x14ac:dyDescent="0.2">
      <c r="A14" s="57" t="s">
        <v>273</v>
      </c>
      <c r="B14" s="57" t="s">
        <v>274</v>
      </c>
      <c r="C14" s="57" t="s">
        <v>211</v>
      </c>
      <c r="D14" s="57">
        <v>170586</v>
      </c>
      <c r="E14" s="7">
        <v>323.26047</v>
      </c>
      <c r="F14" s="7">
        <v>0.78411853560455302</v>
      </c>
    </row>
    <row r="15" spans="1:6" x14ac:dyDescent="0.2">
      <c r="A15" s="57" t="s">
        <v>289</v>
      </c>
      <c r="B15" s="57" t="s">
        <v>290</v>
      </c>
      <c r="C15" s="57" t="s">
        <v>63</v>
      </c>
      <c r="D15" s="57">
        <v>26000</v>
      </c>
      <c r="E15" s="7">
        <v>277.84899999999999</v>
      </c>
      <c r="F15" s="7">
        <v>0.67396595383032598</v>
      </c>
    </row>
    <row r="16" spans="1:6" x14ac:dyDescent="0.2">
      <c r="A16" s="57" t="s">
        <v>98</v>
      </c>
      <c r="B16" s="57" t="s">
        <v>99</v>
      </c>
      <c r="C16" s="57" t="s">
        <v>74</v>
      </c>
      <c r="D16" s="57">
        <v>60000</v>
      </c>
      <c r="E16" s="7">
        <v>256.47000000000003</v>
      </c>
      <c r="F16" s="7">
        <v>0.62210786498732695</v>
      </c>
    </row>
    <row r="17" spans="1:6" x14ac:dyDescent="0.2">
      <c r="A17" s="57" t="s">
        <v>36</v>
      </c>
      <c r="B17" s="57" t="s">
        <v>37</v>
      </c>
      <c r="C17" s="57" t="s">
        <v>24</v>
      </c>
      <c r="D17" s="57">
        <v>40000</v>
      </c>
      <c r="E17" s="7">
        <v>248.36</v>
      </c>
      <c r="F17" s="7">
        <v>0.60243579891703702</v>
      </c>
    </row>
    <row r="18" spans="1:6" x14ac:dyDescent="0.2">
      <c r="A18" s="57" t="s">
        <v>49</v>
      </c>
      <c r="B18" s="57" t="s">
        <v>50</v>
      </c>
      <c r="C18" s="57" t="s">
        <v>11</v>
      </c>
      <c r="D18" s="57">
        <v>96034</v>
      </c>
      <c r="E18" s="7">
        <v>239.988966</v>
      </c>
      <c r="F18" s="7">
        <v>0.58213055429007798</v>
      </c>
    </row>
    <row r="19" spans="1:6" x14ac:dyDescent="0.2">
      <c r="A19" s="57" t="s">
        <v>102</v>
      </c>
      <c r="B19" s="57" t="s">
        <v>103</v>
      </c>
      <c r="C19" s="57" t="s">
        <v>27</v>
      </c>
      <c r="D19" s="57">
        <v>6500</v>
      </c>
      <c r="E19" s="7">
        <v>230.28200000000001</v>
      </c>
      <c r="F19" s="7">
        <v>0.55858479886541001</v>
      </c>
    </row>
    <row r="20" spans="1:6" x14ac:dyDescent="0.2">
      <c r="A20" s="57" t="s">
        <v>531</v>
      </c>
      <c r="B20" s="57" t="s">
        <v>532</v>
      </c>
      <c r="C20" s="57" t="s">
        <v>343</v>
      </c>
      <c r="D20" s="57">
        <v>24791</v>
      </c>
      <c r="E20" s="7">
        <v>227.53179800000001</v>
      </c>
      <c r="F20" s="7">
        <v>0.55191375626976902</v>
      </c>
    </row>
    <row r="21" spans="1:6" x14ac:dyDescent="0.2">
      <c r="A21" s="57" t="s">
        <v>32</v>
      </c>
      <c r="B21" s="57" t="s">
        <v>33</v>
      </c>
      <c r="C21" s="57" t="s">
        <v>14</v>
      </c>
      <c r="D21" s="57">
        <v>22516</v>
      </c>
      <c r="E21" s="7">
        <v>218.08997600000001</v>
      </c>
      <c r="F21" s="7">
        <v>0.52901114884585898</v>
      </c>
    </row>
    <row r="22" spans="1:6" x14ac:dyDescent="0.2">
      <c r="A22" s="57" t="s">
        <v>79</v>
      </c>
      <c r="B22" s="57" t="s">
        <v>80</v>
      </c>
      <c r="C22" s="57" t="s">
        <v>81</v>
      </c>
      <c r="D22" s="57">
        <v>142397</v>
      </c>
      <c r="E22" s="7">
        <v>214.80587449999999</v>
      </c>
      <c r="F22" s="7">
        <v>0.52104504999388102</v>
      </c>
    </row>
    <row r="23" spans="1:6" x14ac:dyDescent="0.2">
      <c r="A23" s="57" t="s">
        <v>34</v>
      </c>
      <c r="B23" s="57" t="s">
        <v>1053</v>
      </c>
      <c r="C23" s="57" t="s">
        <v>35</v>
      </c>
      <c r="D23" s="57">
        <v>10300</v>
      </c>
      <c r="E23" s="7">
        <v>214.29665</v>
      </c>
      <c r="F23" s="7">
        <v>0.51980984678690101</v>
      </c>
    </row>
    <row r="24" spans="1:6" x14ac:dyDescent="0.2">
      <c r="A24" s="57" t="s">
        <v>312</v>
      </c>
      <c r="B24" s="57" t="s">
        <v>313</v>
      </c>
      <c r="C24" s="57" t="s">
        <v>11</v>
      </c>
      <c r="D24" s="57">
        <v>11159</v>
      </c>
      <c r="E24" s="7">
        <v>200.49933250000001</v>
      </c>
      <c r="F24" s="7">
        <v>0.48634230776683102</v>
      </c>
    </row>
    <row r="25" spans="1:6" x14ac:dyDescent="0.2">
      <c r="A25" s="57" t="s">
        <v>20</v>
      </c>
      <c r="B25" s="57" t="s">
        <v>21</v>
      </c>
      <c r="C25" s="57" t="s">
        <v>11</v>
      </c>
      <c r="D25" s="57">
        <v>62881</v>
      </c>
      <c r="E25" s="7">
        <v>191.69272849999999</v>
      </c>
      <c r="F25" s="7">
        <v>0.464980520375601</v>
      </c>
    </row>
    <row r="26" spans="1:6" x14ac:dyDescent="0.2">
      <c r="A26" s="57" t="s">
        <v>221</v>
      </c>
      <c r="B26" s="57" t="s">
        <v>222</v>
      </c>
      <c r="C26" s="57" t="s">
        <v>53</v>
      </c>
      <c r="D26" s="57">
        <v>16810</v>
      </c>
      <c r="E26" s="7">
        <v>188.33923999999999</v>
      </c>
      <c r="F26" s="7">
        <v>0.45684611256574198</v>
      </c>
    </row>
    <row r="27" spans="1:6" x14ac:dyDescent="0.2">
      <c r="A27" s="57" t="s">
        <v>123</v>
      </c>
      <c r="B27" s="57" t="s">
        <v>124</v>
      </c>
      <c r="C27" s="57" t="s">
        <v>125</v>
      </c>
      <c r="D27" s="57">
        <v>102025</v>
      </c>
      <c r="E27" s="7">
        <v>176.3502125</v>
      </c>
      <c r="F27" s="7">
        <v>0.42776486212202802</v>
      </c>
    </row>
    <row r="28" spans="1:6" x14ac:dyDescent="0.2">
      <c r="A28" s="57" t="s">
        <v>51</v>
      </c>
      <c r="B28" s="57" t="s">
        <v>52</v>
      </c>
      <c r="C28" s="57" t="s">
        <v>53</v>
      </c>
      <c r="D28" s="57">
        <v>52290</v>
      </c>
      <c r="E28" s="7">
        <v>170.491545</v>
      </c>
      <c r="F28" s="7">
        <v>0.41355375310305598</v>
      </c>
    </row>
    <row r="29" spans="1:6" x14ac:dyDescent="0.2">
      <c r="A29" s="57" t="s">
        <v>43</v>
      </c>
      <c r="B29" s="57" t="s">
        <v>44</v>
      </c>
      <c r="C29" s="57" t="s">
        <v>35</v>
      </c>
      <c r="D29" s="57">
        <v>45000</v>
      </c>
      <c r="E29" s="7">
        <v>170.0325</v>
      </c>
      <c r="F29" s="7">
        <v>0.41244026807602302</v>
      </c>
    </row>
    <row r="30" spans="1:6" x14ac:dyDescent="0.2">
      <c r="A30" s="57" t="s">
        <v>275</v>
      </c>
      <c r="B30" s="57" t="s">
        <v>276</v>
      </c>
      <c r="C30" s="57" t="s">
        <v>27</v>
      </c>
      <c r="D30" s="57">
        <v>25761</v>
      </c>
      <c r="E30" s="7">
        <v>159.53787299999999</v>
      </c>
      <c r="F30" s="7">
        <v>0.386983918417941</v>
      </c>
    </row>
    <row r="31" spans="1:6" x14ac:dyDescent="0.2">
      <c r="A31" s="57" t="s">
        <v>121</v>
      </c>
      <c r="B31" s="57" t="s">
        <v>122</v>
      </c>
      <c r="C31" s="57" t="s">
        <v>97</v>
      </c>
      <c r="D31" s="57">
        <v>20015</v>
      </c>
      <c r="E31" s="7">
        <v>140.15503749999999</v>
      </c>
      <c r="F31" s="7">
        <v>0.33996783696472799</v>
      </c>
    </row>
    <row r="32" spans="1:6" x14ac:dyDescent="0.2">
      <c r="A32" s="57" t="s">
        <v>77</v>
      </c>
      <c r="B32" s="57" t="s">
        <v>78</v>
      </c>
      <c r="C32" s="57" t="s">
        <v>63</v>
      </c>
      <c r="D32" s="57">
        <v>17000</v>
      </c>
      <c r="E32" s="7">
        <v>135.15</v>
      </c>
      <c r="F32" s="7">
        <v>0.32782734024656801</v>
      </c>
    </row>
    <row r="33" spans="1:11" x14ac:dyDescent="0.2">
      <c r="A33" s="57" t="s">
        <v>45</v>
      </c>
      <c r="B33" s="57" t="s">
        <v>46</v>
      </c>
      <c r="C33" s="57" t="s">
        <v>27</v>
      </c>
      <c r="D33" s="57">
        <v>40000</v>
      </c>
      <c r="E33" s="7">
        <v>130.74</v>
      </c>
      <c r="F33" s="7">
        <v>0.31713019951044202</v>
      </c>
    </row>
    <row r="34" spans="1:11" x14ac:dyDescent="0.2">
      <c r="A34" s="57" t="s">
        <v>82</v>
      </c>
      <c r="B34" s="57" t="s">
        <v>83</v>
      </c>
      <c r="C34" s="57" t="s">
        <v>84</v>
      </c>
      <c r="D34" s="57">
        <v>77000</v>
      </c>
      <c r="E34" s="7">
        <v>111.9195</v>
      </c>
      <c r="F34" s="7">
        <v>0.27147815025324301</v>
      </c>
    </row>
    <row r="35" spans="1:11" x14ac:dyDescent="0.2">
      <c r="A35" s="57" t="s">
        <v>69</v>
      </c>
      <c r="B35" s="57" t="s">
        <v>1054</v>
      </c>
      <c r="C35" s="57" t="s">
        <v>35</v>
      </c>
      <c r="D35" s="57">
        <v>21942</v>
      </c>
      <c r="E35" s="7">
        <v>108.63484200000001</v>
      </c>
      <c r="F35" s="7">
        <v>0.26351070152398198</v>
      </c>
    </row>
    <row r="36" spans="1:11" x14ac:dyDescent="0.2">
      <c r="A36" s="57" t="s">
        <v>213</v>
      </c>
      <c r="B36" s="57" t="s">
        <v>1055</v>
      </c>
      <c r="C36" s="57" t="s">
        <v>53</v>
      </c>
      <c r="D36" s="57">
        <v>9526</v>
      </c>
      <c r="E36" s="7">
        <v>100.680294</v>
      </c>
      <c r="F36" s="7">
        <v>0.24421570845181301</v>
      </c>
    </row>
    <row r="37" spans="1:11" x14ac:dyDescent="0.2">
      <c r="A37" s="57" t="s">
        <v>59</v>
      </c>
      <c r="B37" s="57" t="s">
        <v>60</v>
      </c>
      <c r="C37" s="57" t="s">
        <v>53</v>
      </c>
      <c r="D37" s="57">
        <v>10000</v>
      </c>
      <c r="E37" s="7">
        <v>94.784999999999997</v>
      </c>
      <c r="F37" s="7">
        <v>0.229915756161827</v>
      </c>
    </row>
    <row r="38" spans="1:11" x14ac:dyDescent="0.2">
      <c r="A38" s="57" t="s">
        <v>18</v>
      </c>
      <c r="B38" s="57" t="s">
        <v>19</v>
      </c>
      <c r="C38" s="57" t="s">
        <v>11</v>
      </c>
      <c r="D38" s="57">
        <v>30374</v>
      </c>
      <c r="E38" s="7">
        <v>84.546029000000004</v>
      </c>
      <c r="F38" s="7">
        <v>0.20507953988515901</v>
      </c>
    </row>
    <row r="39" spans="1:11" x14ac:dyDescent="0.2">
      <c r="A39" s="57" t="s">
        <v>112</v>
      </c>
      <c r="B39" s="57" t="s">
        <v>113</v>
      </c>
      <c r="C39" s="57" t="s">
        <v>11</v>
      </c>
      <c r="D39" s="57">
        <v>70000</v>
      </c>
      <c r="E39" s="7">
        <v>70.314999999999998</v>
      </c>
      <c r="F39" s="7">
        <v>0.170559966181557</v>
      </c>
    </row>
    <row r="40" spans="1:11" x14ac:dyDescent="0.2">
      <c r="A40" s="57" t="s">
        <v>523</v>
      </c>
      <c r="B40" s="57" t="s">
        <v>524</v>
      </c>
      <c r="C40" s="57" t="s">
        <v>84</v>
      </c>
      <c r="D40" s="57">
        <v>30000</v>
      </c>
      <c r="E40" s="7">
        <v>52.424999999999997</v>
      </c>
      <c r="F40" s="7">
        <v>0.12716498936312501</v>
      </c>
    </row>
    <row r="41" spans="1:11" x14ac:dyDescent="0.2">
      <c r="A41" s="57" t="s">
        <v>324</v>
      </c>
      <c r="B41" s="57" t="s">
        <v>325</v>
      </c>
      <c r="C41" s="57" t="s">
        <v>326</v>
      </c>
      <c r="D41" s="57">
        <v>581</v>
      </c>
      <c r="E41" s="7">
        <v>1.6459729999999999</v>
      </c>
      <c r="F41" s="65" t="s">
        <v>1022</v>
      </c>
    </row>
    <row r="42" spans="1:11" x14ac:dyDescent="0.2">
      <c r="A42" s="56" t="s">
        <v>128</v>
      </c>
      <c r="B42" s="57"/>
      <c r="C42" s="57"/>
      <c r="D42" s="57"/>
      <c r="E42" s="6">
        <f>SUM(E7:E41)</f>
        <v>7719.9989185000004</v>
      </c>
      <c r="F42" s="6">
        <f>SUM(F7:F41)</f>
        <v>18.722065240159278</v>
      </c>
      <c r="J42" s="1"/>
      <c r="K42" s="1"/>
    </row>
    <row r="43" spans="1:11" x14ac:dyDescent="0.2">
      <c r="A43" s="57"/>
      <c r="B43" s="57"/>
      <c r="C43" s="57"/>
      <c r="D43" s="57"/>
      <c r="E43" s="7"/>
      <c r="F43" s="7"/>
    </row>
    <row r="44" spans="1:11" x14ac:dyDescent="0.2">
      <c r="A44" s="56" t="s">
        <v>637</v>
      </c>
      <c r="B44" s="57"/>
      <c r="C44" s="57"/>
      <c r="D44" s="57"/>
      <c r="E44" s="7"/>
      <c r="F44" s="7"/>
    </row>
    <row r="45" spans="1:11" x14ac:dyDescent="0.2">
      <c r="A45" s="56" t="s">
        <v>8</v>
      </c>
      <c r="B45" s="57"/>
      <c r="C45" s="57"/>
      <c r="D45" s="57"/>
      <c r="E45" s="7"/>
      <c r="F45" s="7"/>
    </row>
    <row r="46" spans="1:11" x14ac:dyDescent="0.2">
      <c r="A46" s="56"/>
      <c r="B46" s="57"/>
      <c r="C46" s="57"/>
      <c r="D46" s="57"/>
      <c r="E46" s="7"/>
      <c r="F46" s="7"/>
    </row>
    <row r="47" spans="1:11" x14ac:dyDescent="0.2">
      <c r="A47" s="57" t="s">
        <v>704</v>
      </c>
      <c r="B47" s="57" t="s">
        <v>1224</v>
      </c>
      <c r="C47" s="57" t="s">
        <v>705</v>
      </c>
      <c r="D47" s="57">
        <v>300</v>
      </c>
      <c r="E47" s="7">
        <v>3009</v>
      </c>
      <c r="F47" s="7">
        <v>7.2987973866217004</v>
      </c>
    </row>
    <row r="48" spans="1:11" x14ac:dyDescent="0.2">
      <c r="A48" s="57" t="s">
        <v>1059</v>
      </c>
      <c r="B48" s="57" t="s">
        <v>1412</v>
      </c>
      <c r="C48" s="57" t="s">
        <v>1060</v>
      </c>
      <c r="D48" s="57">
        <v>250</v>
      </c>
      <c r="E48" s="7">
        <v>2491.8274999999999</v>
      </c>
      <c r="F48" s="7">
        <v>6.0443150697614101</v>
      </c>
    </row>
    <row r="49" spans="1:6" x14ac:dyDescent="0.2">
      <c r="A49" s="57" t="s">
        <v>1056</v>
      </c>
      <c r="B49" s="57" t="s">
        <v>1409</v>
      </c>
      <c r="C49" s="57" t="s">
        <v>743</v>
      </c>
      <c r="D49" s="57">
        <v>200</v>
      </c>
      <c r="E49" s="7">
        <v>2022.6980000000001</v>
      </c>
      <c r="F49" s="7">
        <v>4.9063685198820002</v>
      </c>
    </row>
    <row r="50" spans="1:6" x14ac:dyDescent="0.2">
      <c r="A50" s="57" t="s">
        <v>839</v>
      </c>
      <c r="B50" s="57" t="s">
        <v>1255</v>
      </c>
      <c r="C50" s="57" t="s">
        <v>641</v>
      </c>
      <c r="D50" s="57">
        <v>200</v>
      </c>
      <c r="E50" s="7">
        <v>1991.566</v>
      </c>
      <c r="F50" s="7">
        <v>4.8308530129892402</v>
      </c>
    </row>
    <row r="51" spans="1:6" x14ac:dyDescent="0.2">
      <c r="A51" s="57" t="s">
        <v>921</v>
      </c>
      <c r="B51" s="57" t="s">
        <v>1313</v>
      </c>
      <c r="C51" s="57" t="s">
        <v>831</v>
      </c>
      <c r="D51" s="57">
        <v>180</v>
      </c>
      <c r="E51" s="7">
        <v>1831.3253999999999</v>
      </c>
      <c r="F51" s="7">
        <v>4.44216452096176</v>
      </c>
    </row>
    <row r="52" spans="1:6" x14ac:dyDescent="0.2">
      <c r="A52" s="57" t="s">
        <v>680</v>
      </c>
      <c r="B52" s="57" t="s">
        <v>1203</v>
      </c>
      <c r="C52" s="57" t="s">
        <v>650</v>
      </c>
      <c r="D52" s="57">
        <v>170</v>
      </c>
      <c r="E52" s="7">
        <v>1733.4423999999999</v>
      </c>
      <c r="F52" s="7">
        <v>4.2047340840741896</v>
      </c>
    </row>
    <row r="53" spans="1:6" x14ac:dyDescent="0.2">
      <c r="A53" s="57" t="s">
        <v>1062</v>
      </c>
      <c r="B53" s="57" t="s">
        <v>1414</v>
      </c>
      <c r="C53" s="57" t="s">
        <v>659</v>
      </c>
      <c r="D53" s="57">
        <v>150</v>
      </c>
      <c r="E53" s="7">
        <v>1504.1925000000001</v>
      </c>
      <c r="F53" s="7">
        <v>3.6486528042459101</v>
      </c>
    </row>
    <row r="54" spans="1:6" x14ac:dyDescent="0.2">
      <c r="A54" s="57" t="s">
        <v>708</v>
      </c>
      <c r="B54" s="57" t="s">
        <v>1227</v>
      </c>
      <c r="C54" s="57" t="s">
        <v>641</v>
      </c>
      <c r="D54" s="57">
        <v>150</v>
      </c>
      <c r="E54" s="7">
        <v>1493.874</v>
      </c>
      <c r="F54" s="7">
        <v>3.6236236780133302</v>
      </c>
    </row>
    <row r="55" spans="1:6" x14ac:dyDescent="0.2">
      <c r="A55" s="57" t="s">
        <v>709</v>
      </c>
      <c r="B55" s="57" t="s">
        <v>1228</v>
      </c>
      <c r="C55" s="57" t="s">
        <v>641</v>
      </c>
      <c r="D55" s="57">
        <v>130</v>
      </c>
      <c r="E55" s="7">
        <v>1286.6919</v>
      </c>
      <c r="F55" s="7">
        <v>3.1210712785335</v>
      </c>
    </row>
    <row r="56" spans="1:6" x14ac:dyDescent="0.2">
      <c r="A56" s="57" t="s">
        <v>1058</v>
      </c>
      <c r="B56" s="57" t="s">
        <v>1411</v>
      </c>
      <c r="C56" s="57" t="s">
        <v>663</v>
      </c>
      <c r="D56" s="57">
        <v>100</v>
      </c>
      <c r="E56" s="7">
        <v>1022.879</v>
      </c>
      <c r="F56" s="7">
        <v>2.4811520678066499</v>
      </c>
    </row>
    <row r="57" spans="1:6" x14ac:dyDescent="0.2">
      <c r="A57" s="57" t="s">
        <v>1072</v>
      </c>
      <c r="B57" s="57" t="s">
        <v>1419</v>
      </c>
      <c r="C57" s="57" t="s">
        <v>659</v>
      </c>
      <c r="D57" s="57">
        <v>100</v>
      </c>
      <c r="E57" s="7">
        <v>1015.54</v>
      </c>
      <c r="F57" s="7">
        <v>2.4633501821235599</v>
      </c>
    </row>
    <row r="58" spans="1:6" x14ac:dyDescent="0.2">
      <c r="A58" s="57" t="s">
        <v>979</v>
      </c>
      <c r="B58" s="57" t="s">
        <v>1360</v>
      </c>
      <c r="C58" s="57" t="s">
        <v>659</v>
      </c>
      <c r="D58" s="57">
        <v>100</v>
      </c>
      <c r="E58" s="7">
        <v>1010.831</v>
      </c>
      <c r="F58" s="7">
        <v>2.4519277703942199</v>
      </c>
    </row>
    <row r="59" spans="1:6" x14ac:dyDescent="0.2">
      <c r="A59" s="57" t="s">
        <v>1065</v>
      </c>
      <c r="B59" s="57" t="s">
        <v>1417</v>
      </c>
      <c r="C59" s="57" t="s">
        <v>659</v>
      </c>
      <c r="D59" s="57">
        <v>100</v>
      </c>
      <c r="E59" s="7">
        <v>990.95399999999995</v>
      </c>
      <c r="F59" s="7">
        <v>2.4037130161057898</v>
      </c>
    </row>
    <row r="60" spans="1:6" x14ac:dyDescent="0.2">
      <c r="A60" s="57" t="s">
        <v>1061</v>
      </c>
      <c r="B60" s="57" t="s">
        <v>1413</v>
      </c>
      <c r="C60" s="57" t="s">
        <v>659</v>
      </c>
      <c r="D60" s="57">
        <v>90</v>
      </c>
      <c r="E60" s="7">
        <v>860.71950000000004</v>
      </c>
      <c r="F60" s="7">
        <v>2.0878089854484299</v>
      </c>
    </row>
    <row r="61" spans="1:6" x14ac:dyDescent="0.2">
      <c r="A61" s="57" t="s">
        <v>996</v>
      </c>
      <c r="B61" s="57" t="s">
        <v>1373</v>
      </c>
      <c r="C61" s="57" t="s">
        <v>655</v>
      </c>
      <c r="D61" s="57">
        <v>70</v>
      </c>
      <c r="E61" s="7">
        <v>733.48450000000003</v>
      </c>
      <c r="F61" s="7">
        <v>1.77918070845049</v>
      </c>
    </row>
    <row r="62" spans="1:6" x14ac:dyDescent="0.2">
      <c r="A62" s="57" t="s">
        <v>1073</v>
      </c>
      <c r="B62" s="57" t="s">
        <v>1420</v>
      </c>
      <c r="C62" s="57" t="s">
        <v>661</v>
      </c>
      <c r="D62" s="57">
        <v>50</v>
      </c>
      <c r="E62" s="7">
        <v>512.77300000000002</v>
      </c>
      <c r="F62" s="7">
        <v>1.24381064550687</v>
      </c>
    </row>
    <row r="63" spans="1:6" x14ac:dyDescent="0.2">
      <c r="A63" s="57" t="s">
        <v>1063</v>
      </c>
      <c r="B63" s="57" t="s">
        <v>1415</v>
      </c>
      <c r="C63" s="57" t="s">
        <v>650</v>
      </c>
      <c r="D63" s="57">
        <v>50</v>
      </c>
      <c r="E63" s="7">
        <v>500.1705</v>
      </c>
      <c r="F63" s="7">
        <v>1.2132413221220599</v>
      </c>
    </row>
    <row r="64" spans="1:6" x14ac:dyDescent="0.2">
      <c r="A64" s="57" t="s">
        <v>672</v>
      </c>
      <c r="B64" s="57" t="s">
        <v>1198</v>
      </c>
      <c r="C64" s="57" t="s">
        <v>659</v>
      </c>
      <c r="D64" s="57">
        <v>5</v>
      </c>
      <c r="E64" s="7">
        <v>498.3415</v>
      </c>
      <c r="F64" s="7">
        <v>1.20880479822038</v>
      </c>
    </row>
    <row r="65" spans="1:11" x14ac:dyDescent="0.2">
      <c r="A65" s="57" t="s">
        <v>1064</v>
      </c>
      <c r="B65" s="57" t="s">
        <v>1416</v>
      </c>
      <c r="C65" s="57" t="s">
        <v>667</v>
      </c>
      <c r="D65" s="57">
        <v>50</v>
      </c>
      <c r="E65" s="7">
        <v>496.84399999999999</v>
      </c>
      <c r="F65" s="7">
        <v>1.20517237911554</v>
      </c>
    </row>
    <row r="66" spans="1:11" x14ac:dyDescent="0.2">
      <c r="A66" s="57" t="s">
        <v>1074</v>
      </c>
      <c r="B66" s="57" t="s">
        <v>1421</v>
      </c>
      <c r="C66" s="57" t="s">
        <v>659</v>
      </c>
      <c r="D66" s="57">
        <v>50</v>
      </c>
      <c r="E66" s="7">
        <v>485.84199999999998</v>
      </c>
      <c r="F66" s="7">
        <v>1.1784853173516301</v>
      </c>
    </row>
    <row r="67" spans="1:11" x14ac:dyDescent="0.2">
      <c r="A67" s="56" t="s">
        <v>128</v>
      </c>
      <c r="B67" s="57"/>
      <c r="C67" s="57"/>
      <c r="D67" s="57"/>
      <c r="E67" s="6">
        <f>SUM(E47:E66)</f>
        <v>25492.996700000003</v>
      </c>
      <c r="F67" s="6">
        <f>SUM(F47:F66)</f>
        <v>61.837227547728659</v>
      </c>
      <c r="J67" s="1"/>
      <c r="K67" s="1"/>
    </row>
    <row r="68" spans="1:11" x14ac:dyDescent="0.2">
      <c r="A68" s="57"/>
      <c r="B68" s="57"/>
      <c r="C68" s="57"/>
      <c r="D68" s="57"/>
      <c r="E68" s="7"/>
      <c r="F68" s="7"/>
    </row>
    <row r="69" spans="1:11" x14ac:dyDescent="0.2">
      <c r="A69" s="56" t="s">
        <v>1067</v>
      </c>
      <c r="B69" s="57"/>
      <c r="C69" s="57"/>
      <c r="D69" s="57"/>
      <c r="E69" s="7"/>
      <c r="F69" s="7"/>
    </row>
    <row r="70" spans="1:11" x14ac:dyDescent="0.2">
      <c r="A70" s="57" t="s">
        <v>1107</v>
      </c>
      <c r="B70" s="57" t="s">
        <v>1068</v>
      </c>
      <c r="C70" s="57" t="s">
        <v>1069</v>
      </c>
      <c r="D70" s="57">
        <v>6175000</v>
      </c>
      <c r="E70" s="7">
        <v>5703.1497250000002</v>
      </c>
      <c r="F70" s="7">
        <v>13.8338764733607</v>
      </c>
    </row>
    <row r="71" spans="1:11" x14ac:dyDescent="0.2">
      <c r="A71" s="57" t="s">
        <v>1110</v>
      </c>
      <c r="B71" s="57" t="s">
        <v>1070</v>
      </c>
      <c r="C71" s="57" t="s">
        <v>1069</v>
      </c>
      <c r="D71" s="57">
        <v>600000</v>
      </c>
      <c r="E71" s="7">
        <v>590.51700000000005</v>
      </c>
      <c r="F71" s="7">
        <v>1.4323908063661299</v>
      </c>
    </row>
    <row r="72" spans="1:11" x14ac:dyDescent="0.2">
      <c r="A72" s="56" t="s">
        <v>128</v>
      </c>
      <c r="B72" s="57"/>
      <c r="C72" s="57"/>
      <c r="D72" s="57"/>
      <c r="E72" s="6">
        <f>SUM(E70:E71)</f>
        <v>6293.666725</v>
      </c>
      <c r="F72" s="6">
        <f>SUM(F70:F71)</f>
        <v>15.266267279726829</v>
      </c>
      <c r="J72" s="1"/>
      <c r="K72" s="1"/>
    </row>
    <row r="73" spans="1:11" x14ac:dyDescent="0.2">
      <c r="A73" s="57"/>
      <c r="B73" s="57"/>
      <c r="C73" s="57"/>
      <c r="D73" s="57"/>
      <c r="E73" s="7"/>
      <c r="F73" s="7"/>
    </row>
    <row r="74" spans="1:11" x14ac:dyDescent="0.2">
      <c r="A74" s="56" t="s">
        <v>128</v>
      </c>
      <c r="B74" s="57"/>
      <c r="C74" s="57"/>
      <c r="D74" s="57"/>
      <c r="E74" s="6">
        <v>39506.662343500007</v>
      </c>
      <c r="F74" s="6">
        <v>95.829552631068026</v>
      </c>
      <c r="J74" s="1"/>
      <c r="K74" s="1"/>
    </row>
    <row r="75" spans="1:11" x14ac:dyDescent="0.2">
      <c r="A75" s="57"/>
      <c r="B75" s="57"/>
      <c r="C75" s="57"/>
      <c r="D75" s="57"/>
      <c r="E75" s="7"/>
      <c r="F75" s="7"/>
    </row>
    <row r="76" spans="1:11" x14ac:dyDescent="0.2">
      <c r="A76" s="56" t="s">
        <v>133</v>
      </c>
      <c r="B76" s="57"/>
      <c r="C76" s="57"/>
      <c r="D76" s="57"/>
      <c r="E76" s="6">
        <v>1719.3097127000001</v>
      </c>
      <c r="F76" s="6">
        <v>4.17</v>
      </c>
      <c r="J76" s="1"/>
      <c r="K76" s="1"/>
    </row>
    <row r="77" spans="1:11" x14ac:dyDescent="0.2">
      <c r="A77" s="57"/>
      <c r="B77" s="57"/>
      <c r="C77" s="57"/>
      <c r="D77" s="57"/>
      <c r="E77" s="7"/>
      <c r="F77" s="7"/>
    </row>
    <row r="78" spans="1:11" x14ac:dyDescent="0.2">
      <c r="A78" s="61" t="s">
        <v>134</v>
      </c>
      <c r="B78" s="55"/>
      <c r="C78" s="55"/>
      <c r="D78" s="55"/>
      <c r="E78" s="8">
        <v>41225.969712700004</v>
      </c>
      <c r="F78" s="8">
        <f xml:space="preserve"> ROUND(SUM(F74:F77),2)</f>
        <v>100</v>
      </c>
      <c r="J78" s="1"/>
      <c r="K78" s="1"/>
    </row>
    <row r="79" spans="1:11" x14ac:dyDescent="0.2">
      <c r="F79" s="9" t="s">
        <v>1043</v>
      </c>
    </row>
    <row r="80" spans="1:11" x14ac:dyDescent="0.2">
      <c r="A80" s="4" t="s">
        <v>135</v>
      </c>
    </row>
    <row r="81" spans="1:4" x14ac:dyDescent="0.2">
      <c r="A81" s="4" t="s">
        <v>136</v>
      </c>
    </row>
    <row r="82" spans="1:4" x14ac:dyDescent="0.2">
      <c r="A82" s="4" t="s">
        <v>137</v>
      </c>
    </row>
    <row r="83" spans="1:4" x14ac:dyDescent="0.2">
      <c r="A83" s="2" t="s">
        <v>594</v>
      </c>
      <c r="D83" s="10">
        <v>51.9724</v>
      </c>
    </row>
    <row r="84" spans="1:4" x14ac:dyDescent="0.2">
      <c r="A84" s="2" t="s">
        <v>1075</v>
      </c>
      <c r="D84" s="10">
        <v>13.5107</v>
      </c>
    </row>
    <row r="85" spans="1:4" x14ac:dyDescent="0.2">
      <c r="A85" s="2" t="s">
        <v>1076</v>
      </c>
      <c r="D85" s="10">
        <v>14.6579</v>
      </c>
    </row>
    <row r="86" spans="1:4" x14ac:dyDescent="0.2">
      <c r="A86" s="2" t="s">
        <v>1077</v>
      </c>
      <c r="D86" s="10">
        <v>14.0853</v>
      </c>
    </row>
    <row r="87" spans="1:4" x14ac:dyDescent="0.2">
      <c r="A87" s="2" t="s">
        <v>1078</v>
      </c>
      <c r="D87" s="10">
        <v>14.0611</v>
      </c>
    </row>
    <row r="88" spans="1:4" x14ac:dyDescent="0.2">
      <c r="A88" s="2" t="s">
        <v>596</v>
      </c>
      <c r="D88" s="10">
        <v>53.857799999999997</v>
      </c>
    </row>
    <row r="90" spans="1:4" x14ac:dyDescent="0.2">
      <c r="A90" s="4" t="s">
        <v>138</v>
      </c>
    </row>
    <row r="91" spans="1:4" x14ac:dyDescent="0.2">
      <c r="A91" s="2" t="s">
        <v>1075</v>
      </c>
      <c r="D91" s="10">
        <v>13.1378</v>
      </c>
    </row>
    <row r="92" spans="1:4" x14ac:dyDescent="0.2">
      <c r="A92" s="2" t="s">
        <v>1078</v>
      </c>
      <c r="D92" s="10">
        <v>13.6562</v>
      </c>
    </row>
    <row r="93" spans="1:4" x14ac:dyDescent="0.2">
      <c r="A93" s="2" t="s">
        <v>596</v>
      </c>
      <c r="D93" s="10">
        <v>54.769799999999996</v>
      </c>
    </row>
    <row r="94" spans="1:4" x14ac:dyDescent="0.2">
      <c r="A94" s="2" t="s">
        <v>594</v>
      </c>
      <c r="D94" s="10">
        <v>52.654699999999998</v>
      </c>
    </row>
    <row r="95" spans="1:4" x14ac:dyDescent="0.2">
      <c r="A95" s="2" t="s">
        <v>1076</v>
      </c>
      <c r="D95" s="10">
        <v>14.3123</v>
      </c>
    </row>
    <row r="96" spans="1:4" x14ac:dyDescent="0.2">
      <c r="A96" s="2" t="s">
        <v>1077</v>
      </c>
      <c r="D96" s="10">
        <v>13.7699</v>
      </c>
    </row>
    <row r="98" spans="1:4" x14ac:dyDescent="0.2">
      <c r="A98" s="4" t="s">
        <v>139</v>
      </c>
      <c r="D98" s="64"/>
    </row>
    <row r="99" spans="1:4" x14ac:dyDescent="0.2">
      <c r="A99" s="28" t="s">
        <v>602</v>
      </c>
      <c r="B99" s="29"/>
      <c r="C99" s="69" t="s">
        <v>603</v>
      </c>
      <c r="D99" s="70"/>
    </row>
    <row r="100" spans="1:4" x14ac:dyDescent="0.2">
      <c r="A100" s="71"/>
      <c r="B100" s="72"/>
      <c r="C100" s="30" t="s">
        <v>604</v>
      </c>
      <c r="D100" s="30" t="s">
        <v>605</v>
      </c>
    </row>
    <row r="101" spans="1:4" x14ac:dyDescent="0.2">
      <c r="A101" s="26" t="s">
        <v>1078</v>
      </c>
      <c r="B101" s="31"/>
      <c r="C101" s="27">
        <v>0.42613636180000003</v>
      </c>
      <c r="D101" s="27">
        <v>0.39480727920000003</v>
      </c>
    </row>
    <row r="102" spans="1:4" x14ac:dyDescent="0.2">
      <c r="A102" s="26" t="s">
        <v>1075</v>
      </c>
      <c r="B102" s="31"/>
      <c r="C102" s="27">
        <v>0.39724576100000003</v>
      </c>
      <c r="D102" s="27">
        <v>0.36804068400000001</v>
      </c>
    </row>
    <row r="103" spans="1:4" x14ac:dyDescent="0.2">
      <c r="A103" s="26" t="s">
        <v>1076</v>
      </c>
      <c r="B103" s="31"/>
      <c r="C103" s="27">
        <v>0.42613636180000003</v>
      </c>
      <c r="D103" s="27">
        <v>0.39480727920000003</v>
      </c>
    </row>
    <row r="104" spans="1:4" x14ac:dyDescent="0.2">
      <c r="A104" s="26" t="s">
        <v>1077</v>
      </c>
      <c r="B104" s="31"/>
      <c r="C104" s="27">
        <v>0.39724576100000003</v>
      </c>
      <c r="D104" s="27">
        <v>0.36804068400000001</v>
      </c>
    </row>
    <row r="106" spans="1:4" x14ac:dyDescent="0.2">
      <c r="A106" s="4" t="s">
        <v>800</v>
      </c>
      <c r="D106" s="13">
        <v>4.5404431060943553</v>
      </c>
    </row>
  </sheetData>
  <mergeCells count="3">
    <mergeCell ref="B1:E1"/>
    <mergeCell ref="C99:D99"/>
    <mergeCell ref="A100:B10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45"/>
  <sheetViews>
    <sheetView showGridLines="0" workbookViewId="0"/>
  </sheetViews>
  <sheetFormatPr defaultRowHeight="11.25" x14ac:dyDescent="0.2"/>
  <cols>
    <col min="1" max="1" width="38" style="2" customWidth="1"/>
    <col min="2" max="2" width="56" style="2" customWidth="1"/>
    <col min="3" max="3" width="12.140625" style="2" customWidth="1"/>
    <col min="4" max="4" width="7.42578125" style="2" customWidth="1"/>
    <col min="5" max="5" width="23" style="1" customWidth="1"/>
    <col min="6" max="6" width="15.5703125" style="1" customWidth="1"/>
    <col min="7" max="9" width="9.140625" style="2"/>
    <col min="10" max="10" width="13.28515625" style="2" customWidth="1"/>
    <col min="11" max="16384" width="9.140625" style="2"/>
  </cols>
  <sheetData>
    <row r="1" spans="1:6" x14ac:dyDescent="0.2">
      <c r="A1" s="4"/>
      <c r="B1" s="75" t="s">
        <v>1079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664</v>
      </c>
      <c r="B8" s="57" t="s">
        <v>1193</v>
      </c>
      <c r="C8" s="57" t="s">
        <v>647</v>
      </c>
      <c r="D8" s="57">
        <v>1750</v>
      </c>
      <c r="E8" s="7">
        <v>17887.0825</v>
      </c>
      <c r="F8" s="7">
        <v>3.29955145089568</v>
      </c>
    </row>
    <row r="9" spans="1:6" x14ac:dyDescent="0.2">
      <c r="A9" s="57" t="s">
        <v>850</v>
      </c>
      <c r="B9" s="57" t="s">
        <v>1263</v>
      </c>
      <c r="C9" s="57" t="s">
        <v>743</v>
      </c>
      <c r="D9" s="57">
        <v>1536</v>
      </c>
      <c r="E9" s="7">
        <v>15481.08288</v>
      </c>
      <c r="F9" s="7">
        <v>2.8557272813014798</v>
      </c>
    </row>
    <row r="10" spans="1:6" x14ac:dyDescent="0.2">
      <c r="A10" s="57" t="s">
        <v>839</v>
      </c>
      <c r="B10" s="57" t="s">
        <v>1255</v>
      </c>
      <c r="C10" s="57" t="s">
        <v>641</v>
      </c>
      <c r="D10" s="57">
        <v>1550</v>
      </c>
      <c r="E10" s="7">
        <v>15434.636500000001</v>
      </c>
      <c r="F10" s="7">
        <v>2.8471595218293699</v>
      </c>
    </row>
    <row r="11" spans="1:6" x14ac:dyDescent="0.2">
      <c r="A11" s="57" t="s">
        <v>712</v>
      </c>
      <c r="B11" s="57" t="s">
        <v>1231</v>
      </c>
      <c r="C11" s="57" t="s">
        <v>713</v>
      </c>
      <c r="D11" s="57">
        <v>27</v>
      </c>
      <c r="E11" s="7">
        <v>13647.7305</v>
      </c>
      <c r="F11" s="7">
        <v>2.5175368298719598</v>
      </c>
    </row>
    <row r="12" spans="1:6" x14ac:dyDescent="0.2">
      <c r="A12" s="57" t="s">
        <v>836</v>
      </c>
      <c r="B12" s="57" t="s">
        <v>1253</v>
      </c>
      <c r="C12" s="57" t="s">
        <v>837</v>
      </c>
      <c r="D12" s="57">
        <v>1300</v>
      </c>
      <c r="E12" s="7">
        <v>12800.892</v>
      </c>
      <c r="F12" s="7">
        <v>2.3613242557224701</v>
      </c>
    </row>
    <row r="13" spans="1:6" x14ac:dyDescent="0.2">
      <c r="A13" s="57" t="s">
        <v>994</v>
      </c>
      <c r="B13" s="57" t="s">
        <v>1372</v>
      </c>
      <c r="C13" s="57" t="s">
        <v>995</v>
      </c>
      <c r="D13" s="57">
        <v>1250</v>
      </c>
      <c r="E13" s="7">
        <v>12128.1625</v>
      </c>
      <c r="F13" s="7">
        <v>2.2372288031641601</v>
      </c>
    </row>
    <row r="14" spans="1:6" x14ac:dyDescent="0.2">
      <c r="A14" s="57" t="s">
        <v>847</v>
      </c>
      <c r="B14" s="57" t="s">
        <v>1261</v>
      </c>
      <c r="C14" s="57" t="s">
        <v>837</v>
      </c>
      <c r="D14" s="57">
        <v>750</v>
      </c>
      <c r="E14" s="7">
        <v>7792.0574999999999</v>
      </c>
      <c r="F14" s="7">
        <v>1.4373665816987</v>
      </c>
    </row>
    <row r="15" spans="1:6" x14ac:dyDescent="0.2">
      <c r="A15" s="57" t="s">
        <v>688</v>
      </c>
      <c r="B15" s="57" t="s">
        <v>1210</v>
      </c>
      <c r="C15" s="57" t="s">
        <v>667</v>
      </c>
      <c r="D15" s="57">
        <v>750</v>
      </c>
      <c r="E15" s="7">
        <v>7490.9475000000002</v>
      </c>
      <c r="F15" s="7">
        <v>1.38182214412039</v>
      </c>
    </row>
    <row r="16" spans="1:6" x14ac:dyDescent="0.2">
      <c r="A16" s="57" t="s">
        <v>690</v>
      </c>
      <c r="B16" s="57" t="s">
        <v>1212</v>
      </c>
      <c r="C16" s="57" t="s">
        <v>659</v>
      </c>
      <c r="D16" s="57">
        <v>75</v>
      </c>
      <c r="E16" s="7">
        <v>7478.9174999999996</v>
      </c>
      <c r="F16" s="7">
        <v>1.37960302292194</v>
      </c>
    </row>
    <row r="17" spans="1:6" x14ac:dyDescent="0.2">
      <c r="A17" s="57" t="s">
        <v>838</v>
      </c>
      <c r="B17" s="57" t="s">
        <v>1254</v>
      </c>
      <c r="C17" s="57" t="s">
        <v>661</v>
      </c>
      <c r="D17" s="57">
        <v>720</v>
      </c>
      <c r="E17" s="7">
        <v>7178.2704000000003</v>
      </c>
      <c r="F17" s="7">
        <v>1.3241439744710499</v>
      </c>
    </row>
    <row r="18" spans="1:6" x14ac:dyDescent="0.2">
      <c r="A18" s="57" t="s">
        <v>651</v>
      </c>
      <c r="B18" s="57" t="s">
        <v>1541</v>
      </c>
      <c r="C18" s="57" t="s">
        <v>639</v>
      </c>
      <c r="D18" s="57">
        <v>650</v>
      </c>
      <c r="E18" s="7">
        <v>6545.5389999999998</v>
      </c>
      <c r="F18" s="7">
        <v>1.2074267955293601</v>
      </c>
    </row>
    <row r="19" spans="1:6" x14ac:dyDescent="0.2">
      <c r="A19" s="57" t="s">
        <v>1080</v>
      </c>
      <c r="B19" s="57" t="s">
        <v>1422</v>
      </c>
      <c r="C19" s="57" t="s">
        <v>655</v>
      </c>
      <c r="D19" s="57">
        <v>600</v>
      </c>
      <c r="E19" s="7">
        <v>6016.2</v>
      </c>
      <c r="F19" s="7">
        <v>1.1097819579508601</v>
      </c>
    </row>
    <row r="20" spans="1:6" x14ac:dyDescent="0.2">
      <c r="A20" s="57" t="s">
        <v>640</v>
      </c>
      <c r="B20" s="57" t="s">
        <v>1180</v>
      </c>
      <c r="C20" s="57" t="s">
        <v>641</v>
      </c>
      <c r="D20" s="57">
        <v>510</v>
      </c>
      <c r="E20" s="7">
        <v>5104.0545000000002</v>
      </c>
      <c r="F20" s="7">
        <v>0.94152248869683697</v>
      </c>
    </row>
    <row r="21" spans="1:6" x14ac:dyDescent="0.2">
      <c r="A21" s="57" t="s">
        <v>1081</v>
      </c>
      <c r="B21" s="57" t="s">
        <v>1423</v>
      </c>
      <c r="C21" s="57" t="s">
        <v>852</v>
      </c>
      <c r="D21" s="57">
        <v>500</v>
      </c>
      <c r="E21" s="7">
        <v>5026.04</v>
      </c>
      <c r="F21" s="7">
        <v>0.92713149694813202</v>
      </c>
    </row>
    <row r="22" spans="1:6" x14ac:dyDescent="0.2">
      <c r="A22" s="57" t="s">
        <v>863</v>
      </c>
      <c r="B22" s="57" t="s">
        <v>1272</v>
      </c>
      <c r="C22" s="57" t="s">
        <v>864</v>
      </c>
      <c r="D22" s="57">
        <v>460</v>
      </c>
      <c r="E22" s="7">
        <v>4729.6597244000004</v>
      </c>
      <c r="F22" s="7">
        <v>0.87245953083108396</v>
      </c>
    </row>
    <row r="23" spans="1:6" x14ac:dyDescent="0.2">
      <c r="A23" s="57" t="s">
        <v>1559</v>
      </c>
      <c r="B23" s="57" t="s">
        <v>1563</v>
      </c>
      <c r="C23" s="57" t="s">
        <v>670</v>
      </c>
      <c r="D23" s="57">
        <v>400</v>
      </c>
      <c r="E23" s="7">
        <v>4013.3159999999998</v>
      </c>
      <c r="F23" s="7">
        <v>0.74031875408987802</v>
      </c>
    </row>
    <row r="24" spans="1:6" x14ac:dyDescent="0.2">
      <c r="A24" s="57" t="s">
        <v>638</v>
      </c>
      <c r="B24" s="57" t="s">
        <v>1179</v>
      </c>
      <c r="C24" s="57" t="s">
        <v>639</v>
      </c>
      <c r="D24" s="57">
        <v>400</v>
      </c>
      <c r="E24" s="7">
        <v>4009.88</v>
      </c>
      <c r="F24" s="7">
        <v>0.73968493027957904</v>
      </c>
    </row>
    <row r="25" spans="1:6" x14ac:dyDescent="0.2">
      <c r="A25" s="57" t="s">
        <v>912</v>
      </c>
      <c r="B25" s="57" t="s">
        <v>1304</v>
      </c>
      <c r="C25" s="57" t="s">
        <v>860</v>
      </c>
      <c r="D25" s="57">
        <v>400</v>
      </c>
      <c r="E25" s="7">
        <v>3998.9807184000001</v>
      </c>
      <c r="F25" s="7">
        <v>0.73767438773207294</v>
      </c>
    </row>
    <row r="26" spans="1:6" x14ac:dyDescent="0.2">
      <c r="A26" s="57" t="s">
        <v>845</v>
      </c>
      <c r="B26" s="57" t="s">
        <v>1259</v>
      </c>
      <c r="C26" s="57" t="s">
        <v>713</v>
      </c>
      <c r="D26" s="57">
        <v>7</v>
      </c>
      <c r="E26" s="7">
        <v>3689.0455000000002</v>
      </c>
      <c r="F26" s="7">
        <v>0.68050200092414104</v>
      </c>
    </row>
    <row r="27" spans="1:6" x14ac:dyDescent="0.2">
      <c r="A27" s="57" t="s">
        <v>866</v>
      </c>
      <c r="B27" s="57" t="s">
        <v>1274</v>
      </c>
      <c r="C27" s="57" t="s">
        <v>659</v>
      </c>
      <c r="D27" s="57">
        <v>320</v>
      </c>
      <c r="E27" s="7">
        <v>3156.1855999999998</v>
      </c>
      <c r="F27" s="7">
        <v>0.58220767840569099</v>
      </c>
    </row>
    <row r="28" spans="1:6" x14ac:dyDescent="0.2">
      <c r="A28" s="57" t="s">
        <v>1082</v>
      </c>
      <c r="B28" s="57" t="s">
        <v>1424</v>
      </c>
      <c r="C28" s="57" t="s">
        <v>647</v>
      </c>
      <c r="D28" s="57">
        <v>300</v>
      </c>
      <c r="E28" s="7">
        <v>3083.8679999999999</v>
      </c>
      <c r="F28" s="7">
        <v>0.568867568748049</v>
      </c>
    </row>
    <row r="29" spans="1:6" x14ac:dyDescent="0.2">
      <c r="A29" s="57" t="s">
        <v>926</v>
      </c>
      <c r="B29" s="57" t="s">
        <v>1317</v>
      </c>
      <c r="C29" s="57" t="s">
        <v>855</v>
      </c>
      <c r="D29" s="57">
        <v>300</v>
      </c>
      <c r="E29" s="7">
        <v>3021.6840000000002</v>
      </c>
      <c r="F29" s="7">
        <v>0.55739675972022096</v>
      </c>
    </row>
    <row r="30" spans="1:6" x14ac:dyDescent="0.2">
      <c r="A30" s="57" t="s">
        <v>1007</v>
      </c>
      <c r="B30" s="57" t="s">
        <v>1540</v>
      </c>
      <c r="C30" s="57" t="s">
        <v>639</v>
      </c>
      <c r="D30" s="57">
        <v>300</v>
      </c>
      <c r="E30" s="7">
        <v>3021.018</v>
      </c>
      <c r="F30" s="7">
        <v>0.55727390562893497</v>
      </c>
    </row>
    <row r="31" spans="1:6" x14ac:dyDescent="0.2">
      <c r="A31" s="57" t="s">
        <v>702</v>
      </c>
      <c r="B31" s="57" t="s">
        <v>1223</v>
      </c>
      <c r="C31" s="57" t="s">
        <v>703</v>
      </c>
      <c r="D31" s="57">
        <v>280</v>
      </c>
      <c r="E31" s="7">
        <v>2850.0612000000001</v>
      </c>
      <c r="F31" s="7">
        <v>0.52573825651005401</v>
      </c>
    </row>
    <row r="32" spans="1:6" x14ac:dyDescent="0.2">
      <c r="A32" s="57" t="s">
        <v>683</v>
      </c>
      <c r="B32" s="57" t="s">
        <v>1557</v>
      </c>
      <c r="C32" s="57" t="s">
        <v>670</v>
      </c>
      <c r="D32" s="57">
        <v>280</v>
      </c>
      <c r="E32" s="7">
        <v>2821.6887999999999</v>
      </c>
      <c r="F32" s="7">
        <v>0.52050452464878505</v>
      </c>
    </row>
    <row r="33" spans="1:6" x14ac:dyDescent="0.2">
      <c r="A33" s="57" t="s">
        <v>668</v>
      </c>
      <c r="B33" s="57" t="s">
        <v>1542</v>
      </c>
      <c r="C33" s="57" t="s">
        <v>639</v>
      </c>
      <c r="D33" s="57">
        <v>280</v>
      </c>
      <c r="E33" s="7">
        <v>2819.6167999999998</v>
      </c>
      <c r="F33" s="7">
        <v>0.52012231192033898</v>
      </c>
    </row>
    <row r="34" spans="1:6" x14ac:dyDescent="0.2">
      <c r="A34" s="57" t="s">
        <v>709</v>
      </c>
      <c r="B34" s="57" t="s">
        <v>1228</v>
      </c>
      <c r="C34" s="57" t="s">
        <v>641</v>
      </c>
      <c r="D34" s="57">
        <v>270</v>
      </c>
      <c r="E34" s="7">
        <v>2672.3600999999999</v>
      </c>
      <c r="F34" s="7">
        <v>0.49295851602801799</v>
      </c>
    </row>
    <row r="35" spans="1:6" x14ac:dyDescent="0.2">
      <c r="A35" s="57" t="s">
        <v>656</v>
      </c>
      <c r="B35" s="57" t="s">
        <v>1189</v>
      </c>
      <c r="C35" s="57" t="s">
        <v>657</v>
      </c>
      <c r="D35" s="57">
        <v>260</v>
      </c>
      <c r="E35" s="7">
        <v>2624.7233999999999</v>
      </c>
      <c r="F35" s="7">
        <v>0.48417118345989901</v>
      </c>
    </row>
    <row r="36" spans="1:6" x14ac:dyDescent="0.2">
      <c r="A36" s="57" t="s">
        <v>692</v>
      </c>
      <c r="B36" s="57" t="s">
        <v>1214</v>
      </c>
      <c r="C36" s="57" t="s">
        <v>667</v>
      </c>
      <c r="D36" s="57">
        <v>250</v>
      </c>
      <c r="E36" s="7">
        <v>2559.8674999999998</v>
      </c>
      <c r="F36" s="7">
        <v>0.47220750078866702</v>
      </c>
    </row>
    <row r="37" spans="1:6" x14ac:dyDescent="0.2">
      <c r="A37" s="57" t="s">
        <v>979</v>
      </c>
      <c r="B37" s="57" t="s">
        <v>1360</v>
      </c>
      <c r="C37" s="57" t="s">
        <v>659</v>
      </c>
      <c r="D37" s="57">
        <v>250</v>
      </c>
      <c r="E37" s="7">
        <v>2527.0774999999999</v>
      </c>
      <c r="F37" s="7">
        <v>0.46615887368165498</v>
      </c>
    </row>
    <row r="38" spans="1:6" x14ac:dyDescent="0.2">
      <c r="A38" s="57" t="s">
        <v>1083</v>
      </c>
      <c r="B38" s="57" t="s">
        <v>1425</v>
      </c>
      <c r="C38" s="57" t="s">
        <v>659</v>
      </c>
      <c r="D38" s="57">
        <v>500</v>
      </c>
      <c r="E38" s="7">
        <v>2505.6075000000001</v>
      </c>
      <c r="F38" s="7">
        <v>0.46219839719529998</v>
      </c>
    </row>
    <row r="39" spans="1:6" x14ac:dyDescent="0.2">
      <c r="A39" s="57" t="s">
        <v>653</v>
      </c>
      <c r="B39" s="57" t="s">
        <v>1187</v>
      </c>
      <c r="C39" s="57" t="s">
        <v>641</v>
      </c>
      <c r="D39" s="57">
        <v>250</v>
      </c>
      <c r="E39" s="7">
        <v>2486.5174999999999</v>
      </c>
      <c r="F39" s="7">
        <v>0.458676948842971</v>
      </c>
    </row>
    <row r="40" spans="1:6" x14ac:dyDescent="0.2">
      <c r="A40" s="57" t="s">
        <v>1084</v>
      </c>
      <c r="B40" s="57" t="s">
        <v>1426</v>
      </c>
      <c r="C40" s="57" t="s">
        <v>837</v>
      </c>
      <c r="D40" s="57">
        <v>241</v>
      </c>
      <c r="E40" s="7">
        <v>2408.5443599999999</v>
      </c>
      <c r="F40" s="7">
        <v>0.44429358659158702</v>
      </c>
    </row>
    <row r="41" spans="1:6" x14ac:dyDescent="0.2">
      <c r="A41" s="57" t="s">
        <v>654</v>
      </c>
      <c r="B41" s="57" t="s">
        <v>1188</v>
      </c>
      <c r="C41" s="57" t="s">
        <v>655</v>
      </c>
      <c r="D41" s="57">
        <v>200</v>
      </c>
      <c r="E41" s="7">
        <v>2011.68</v>
      </c>
      <c r="F41" s="7">
        <v>0.37108576330085302</v>
      </c>
    </row>
    <row r="42" spans="1:6" x14ac:dyDescent="0.2">
      <c r="A42" s="57" t="s">
        <v>851</v>
      </c>
      <c r="B42" s="57" t="s">
        <v>1264</v>
      </c>
      <c r="C42" s="57" t="s">
        <v>852</v>
      </c>
      <c r="D42" s="57">
        <v>200</v>
      </c>
      <c r="E42" s="7">
        <v>2005.0920000000001</v>
      </c>
      <c r="F42" s="7">
        <v>0.36987050391137399</v>
      </c>
    </row>
    <row r="43" spans="1:6" x14ac:dyDescent="0.2">
      <c r="A43" s="57" t="s">
        <v>666</v>
      </c>
      <c r="B43" s="57" t="s">
        <v>1195</v>
      </c>
      <c r="C43" s="57" t="s">
        <v>667</v>
      </c>
      <c r="D43" s="57">
        <v>200</v>
      </c>
      <c r="E43" s="7">
        <v>1977.7919999999999</v>
      </c>
      <c r="F43" s="7">
        <v>0.36483459296226101</v>
      </c>
    </row>
    <row r="44" spans="1:6" x14ac:dyDescent="0.2">
      <c r="A44" s="57" t="s">
        <v>917</v>
      </c>
      <c r="B44" s="57" t="s">
        <v>1309</v>
      </c>
      <c r="C44" s="57" t="s">
        <v>659</v>
      </c>
      <c r="D44" s="57">
        <v>150</v>
      </c>
      <c r="E44" s="7">
        <v>1588.758</v>
      </c>
      <c r="F44" s="7">
        <v>0.29307120174696599</v>
      </c>
    </row>
    <row r="45" spans="1:6" x14ac:dyDescent="0.2">
      <c r="A45" s="57" t="s">
        <v>1085</v>
      </c>
      <c r="B45" s="57" t="s">
        <v>1427</v>
      </c>
      <c r="C45" s="57" t="s">
        <v>939</v>
      </c>
      <c r="D45" s="57">
        <v>156</v>
      </c>
      <c r="E45" s="7">
        <v>1563.0950399999999</v>
      </c>
      <c r="F45" s="7">
        <v>0.28833726836782098</v>
      </c>
    </row>
    <row r="46" spans="1:6" x14ac:dyDescent="0.2">
      <c r="A46" s="57" t="s">
        <v>644</v>
      </c>
      <c r="B46" s="57" t="s">
        <v>1182</v>
      </c>
      <c r="C46" s="57" t="s">
        <v>645</v>
      </c>
      <c r="D46" s="57">
        <v>150</v>
      </c>
      <c r="E46" s="7">
        <v>1499.9684999999999</v>
      </c>
      <c r="F46" s="7">
        <v>0.27669259313098299</v>
      </c>
    </row>
    <row r="47" spans="1:6" x14ac:dyDescent="0.2">
      <c r="A47" s="57" t="s">
        <v>660</v>
      </c>
      <c r="B47" s="57" t="s">
        <v>1191</v>
      </c>
      <c r="C47" s="57" t="s">
        <v>661</v>
      </c>
      <c r="D47" s="57">
        <v>120</v>
      </c>
      <c r="E47" s="7">
        <v>1198.9079999999999</v>
      </c>
      <c r="F47" s="7">
        <v>0.221157286600005</v>
      </c>
    </row>
    <row r="48" spans="1:6" x14ac:dyDescent="0.2">
      <c r="A48" s="57" t="s">
        <v>923</v>
      </c>
      <c r="B48" s="57" t="s">
        <v>1535</v>
      </c>
      <c r="C48" s="57" t="s">
        <v>842</v>
      </c>
      <c r="D48" s="57">
        <v>100</v>
      </c>
      <c r="E48" s="7">
        <v>996.74800000000005</v>
      </c>
      <c r="F48" s="7">
        <v>0.183865720392209</v>
      </c>
    </row>
    <row r="49" spans="1:6" x14ac:dyDescent="0.2">
      <c r="A49" s="57" t="s">
        <v>1086</v>
      </c>
      <c r="B49" s="57" t="s">
        <v>1428</v>
      </c>
      <c r="C49" s="57" t="s">
        <v>659</v>
      </c>
      <c r="D49" s="57">
        <v>85</v>
      </c>
      <c r="E49" s="7">
        <v>839.75834999999995</v>
      </c>
      <c r="F49" s="7">
        <v>0.15490653001372701</v>
      </c>
    </row>
    <row r="50" spans="1:6" x14ac:dyDescent="0.2">
      <c r="A50" s="57" t="s">
        <v>925</v>
      </c>
      <c r="B50" s="57" t="s">
        <v>1316</v>
      </c>
      <c r="C50" s="57" t="s">
        <v>650</v>
      </c>
      <c r="D50" s="57">
        <v>50</v>
      </c>
      <c r="E50" s="7">
        <v>514.61350000000004</v>
      </c>
      <c r="F50" s="7">
        <v>9.4928489348416994E-2</v>
      </c>
    </row>
    <row r="51" spans="1:6" x14ac:dyDescent="0.2">
      <c r="A51" s="57" t="s">
        <v>691</v>
      </c>
      <c r="B51" s="57" t="s">
        <v>1213</v>
      </c>
      <c r="C51" s="57" t="s">
        <v>659</v>
      </c>
      <c r="D51" s="57">
        <v>50</v>
      </c>
      <c r="E51" s="7">
        <v>505.76499999999999</v>
      </c>
      <c r="F51" s="7">
        <v>9.32962454644157E-2</v>
      </c>
    </row>
    <row r="52" spans="1:6" x14ac:dyDescent="0.2">
      <c r="A52" s="57" t="s">
        <v>679</v>
      </c>
      <c r="B52" s="57" t="s">
        <v>1202</v>
      </c>
      <c r="C52" s="57" t="s">
        <v>676</v>
      </c>
      <c r="D52" s="57">
        <v>20</v>
      </c>
      <c r="E52" s="7">
        <v>202.88800000000001</v>
      </c>
      <c r="F52" s="7">
        <v>3.7425857166439702E-2</v>
      </c>
    </row>
    <row r="53" spans="1:6" x14ac:dyDescent="0.2">
      <c r="A53" s="57" t="s">
        <v>861</v>
      </c>
      <c r="B53" s="57" t="s">
        <v>1270</v>
      </c>
      <c r="C53" s="57" t="s">
        <v>659</v>
      </c>
      <c r="D53" s="57">
        <v>5</v>
      </c>
      <c r="E53" s="7">
        <v>50.33775</v>
      </c>
      <c r="F53" s="65" t="s">
        <v>1022</v>
      </c>
    </row>
    <row r="54" spans="1:6" x14ac:dyDescent="0.2">
      <c r="A54" s="56" t="s">
        <v>128</v>
      </c>
      <c r="B54" s="57"/>
      <c r="C54" s="57"/>
      <c r="D54" s="57"/>
      <c r="E54" s="6">
        <f>SUM(E8:E53)</f>
        <v>213966.71962279995</v>
      </c>
      <c r="F54" s="6">
        <f>SUM(F8:F53)</f>
        <v>39.460214273554797</v>
      </c>
    </row>
    <row r="55" spans="1:6" x14ac:dyDescent="0.2">
      <c r="A55" s="57"/>
      <c r="B55" s="57"/>
      <c r="C55" s="57"/>
      <c r="D55" s="57"/>
      <c r="E55" s="7"/>
      <c r="F55" s="7"/>
    </row>
    <row r="56" spans="1:6" x14ac:dyDescent="0.2">
      <c r="A56" s="56" t="s">
        <v>714</v>
      </c>
      <c r="B56" s="57"/>
      <c r="C56" s="57"/>
      <c r="D56" s="57"/>
      <c r="E56" s="7"/>
      <c r="F56" s="7"/>
    </row>
    <row r="57" spans="1:6" x14ac:dyDescent="0.2">
      <c r="A57" s="57" t="s">
        <v>988</v>
      </c>
      <c r="B57" s="57" t="s">
        <v>1552</v>
      </c>
      <c r="C57" s="57" t="s">
        <v>720</v>
      </c>
      <c r="D57" s="57">
        <v>2200</v>
      </c>
      <c r="E57" s="7">
        <v>21889.317999999999</v>
      </c>
      <c r="F57" s="7">
        <v>4.0378262338767099</v>
      </c>
    </row>
    <row r="58" spans="1:6" x14ac:dyDescent="0.2">
      <c r="A58" s="57" t="s">
        <v>985</v>
      </c>
      <c r="B58" s="57" t="s">
        <v>1365</v>
      </c>
      <c r="C58" s="57" t="s">
        <v>639</v>
      </c>
      <c r="D58" s="57">
        <v>2000</v>
      </c>
      <c r="E58" s="7">
        <v>19975.18</v>
      </c>
      <c r="F58" s="7">
        <v>3.6847336143780001</v>
      </c>
    </row>
    <row r="59" spans="1:6" x14ac:dyDescent="0.2">
      <c r="A59" s="57" t="s">
        <v>881</v>
      </c>
      <c r="B59" s="57" t="s">
        <v>1282</v>
      </c>
      <c r="C59" s="57" t="s">
        <v>736</v>
      </c>
      <c r="D59" s="57">
        <v>1850</v>
      </c>
      <c r="E59" s="7">
        <v>18484.682000000001</v>
      </c>
      <c r="F59" s="7">
        <v>3.4097880027357901</v>
      </c>
    </row>
    <row r="60" spans="1:6" x14ac:dyDescent="0.2">
      <c r="A60" s="57" t="s">
        <v>1087</v>
      </c>
      <c r="B60" s="57" t="s">
        <v>1429</v>
      </c>
      <c r="C60" s="57" t="s">
        <v>725</v>
      </c>
      <c r="D60" s="57">
        <v>1700</v>
      </c>
      <c r="E60" s="7">
        <v>16770.024000000001</v>
      </c>
      <c r="F60" s="7">
        <v>3.0934925816300902</v>
      </c>
    </row>
    <row r="61" spans="1:6" x14ac:dyDescent="0.2">
      <c r="A61" s="57" t="s">
        <v>721</v>
      </c>
      <c r="B61" s="57" t="s">
        <v>1234</v>
      </c>
      <c r="C61" s="57" t="s">
        <v>661</v>
      </c>
      <c r="D61" s="57">
        <v>1355</v>
      </c>
      <c r="E61" s="7">
        <v>14206.9853</v>
      </c>
      <c r="F61" s="7">
        <v>2.62070010352268</v>
      </c>
    </row>
    <row r="62" spans="1:6" x14ac:dyDescent="0.2">
      <c r="A62" s="57" t="s">
        <v>877</v>
      </c>
      <c r="B62" s="57" t="s">
        <v>1554</v>
      </c>
      <c r="C62" s="57" t="s">
        <v>878</v>
      </c>
      <c r="D62" s="57">
        <v>12977</v>
      </c>
      <c r="E62" s="7">
        <v>12749.149834</v>
      </c>
      <c r="F62" s="7">
        <v>2.3517796058949898</v>
      </c>
    </row>
    <row r="63" spans="1:6" x14ac:dyDescent="0.2">
      <c r="A63" s="57" t="s">
        <v>1040</v>
      </c>
      <c r="B63" s="57" t="s">
        <v>1548</v>
      </c>
      <c r="C63" s="57" t="s">
        <v>736</v>
      </c>
      <c r="D63" s="57">
        <v>1150</v>
      </c>
      <c r="E63" s="7">
        <v>11489.1325</v>
      </c>
      <c r="F63" s="7">
        <v>2.1193497491783702</v>
      </c>
    </row>
    <row r="64" spans="1:6" x14ac:dyDescent="0.2">
      <c r="A64" s="57" t="s">
        <v>715</v>
      </c>
      <c r="B64" s="57" t="s">
        <v>1232</v>
      </c>
      <c r="C64" s="57" t="s">
        <v>716</v>
      </c>
      <c r="D64" s="57">
        <v>2200</v>
      </c>
      <c r="E64" s="7">
        <v>11015.22565</v>
      </c>
      <c r="F64" s="7">
        <v>2.0319302365492402</v>
      </c>
    </row>
    <row r="65" spans="1:6" x14ac:dyDescent="0.2">
      <c r="A65" s="57" t="s">
        <v>963</v>
      </c>
      <c r="B65" s="57" t="s">
        <v>1348</v>
      </c>
      <c r="C65" s="57" t="s">
        <v>729</v>
      </c>
      <c r="D65" s="57">
        <v>68</v>
      </c>
      <c r="E65" s="7">
        <v>9424.2807940000002</v>
      </c>
      <c r="F65" s="7">
        <v>1.7384556350925899</v>
      </c>
    </row>
    <row r="66" spans="1:6" x14ac:dyDescent="0.2">
      <c r="A66" s="57" t="s">
        <v>717</v>
      </c>
      <c r="B66" s="57" t="s">
        <v>1233</v>
      </c>
      <c r="C66" s="57" t="s">
        <v>718</v>
      </c>
      <c r="D66" s="57">
        <v>900</v>
      </c>
      <c r="E66" s="7">
        <v>8983.9979999999996</v>
      </c>
      <c r="F66" s="7">
        <v>1.65723860421306</v>
      </c>
    </row>
    <row r="67" spans="1:6" x14ac:dyDescent="0.2">
      <c r="A67" s="57" t="s">
        <v>730</v>
      </c>
      <c r="B67" s="57" t="s">
        <v>1241</v>
      </c>
      <c r="C67" s="57" t="s">
        <v>731</v>
      </c>
      <c r="D67" s="57">
        <v>800</v>
      </c>
      <c r="E67" s="7">
        <v>8311.44</v>
      </c>
      <c r="F67" s="7">
        <v>1.5331747875055901</v>
      </c>
    </row>
    <row r="68" spans="1:6" x14ac:dyDescent="0.2">
      <c r="A68" s="57" t="s">
        <v>992</v>
      </c>
      <c r="B68" s="57" t="s">
        <v>1371</v>
      </c>
      <c r="C68" s="57" t="s">
        <v>874</v>
      </c>
      <c r="D68" s="57">
        <v>560</v>
      </c>
      <c r="E68" s="7">
        <v>6191.6848</v>
      </c>
      <c r="F68" s="7">
        <v>1.1421528673180099</v>
      </c>
    </row>
    <row r="69" spans="1:6" x14ac:dyDescent="0.2">
      <c r="A69" s="57" t="s">
        <v>728</v>
      </c>
      <c r="B69" s="57" t="s">
        <v>1240</v>
      </c>
      <c r="C69" s="57" t="s">
        <v>729</v>
      </c>
      <c r="D69" s="57">
        <v>350</v>
      </c>
      <c r="E69" s="7">
        <v>5379.6049999999996</v>
      </c>
      <c r="F69" s="7">
        <v>0.99235207770723199</v>
      </c>
    </row>
    <row r="70" spans="1:6" x14ac:dyDescent="0.2">
      <c r="A70" s="57" t="s">
        <v>956</v>
      </c>
      <c r="B70" s="57" t="s">
        <v>1341</v>
      </c>
      <c r="C70" s="57" t="s">
        <v>713</v>
      </c>
      <c r="D70" s="57">
        <v>450</v>
      </c>
      <c r="E70" s="7">
        <v>5051.9745000000003</v>
      </c>
      <c r="F70" s="7">
        <v>0.93191552011698897</v>
      </c>
    </row>
    <row r="71" spans="1:6" x14ac:dyDescent="0.2">
      <c r="A71" s="57" t="s">
        <v>900</v>
      </c>
      <c r="B71" s="57" t="s">
        <v>1297</v>
      </c>
      <c r="C71" s="57" t="s">
        <v>713</v>
      </c>
      <c r="D71" s="57">
        <v>400</v>
      </c>
      <c r="E71" s="7">
        <v>4490.6440000000002</v>
      </c>
      <c r="F71" s="7">
        <v>0.82836935121510102</v>
      </c>
    </row>
    <row r="72" spans="1:6" x14ac:dyDescent="0.2">
      <c r="A72" s="57" t="s">
        <v>898</v>
      </c>
      <c r="B72" s="57" t="s">
        <v>1296</v>
      </c>
      <c r="C72" s="57" t="s">
        <v>899</v>
      </c>
      <c r="D72" s="57">
        <v>450</v>
      </c>
      <c r="E72" s="7">
        <v>4487.1750000000002</v>
      </c>
      <c r="F72" s="7">
        <v>0.827729440039919</v>
      </c>
    </row>
    <row r="73" spans="1:6" x14ac:dyDescent="0.2">
      <c r="A73" s="57" t="s">
        <v>1088</v>
      </c>
      <c r="B73" s="57" t="s">
        <v>1430</v>
      </c>
      <c r="C73" s="57" t="s">
        <v>736</v>
      </c>
      <c r="D73" s="57">
        <v>310</v>
      </c>
      <c r="E73" s="7">
        <v>4151.9260999999997</v>
      </c>
      <c r="F73" s="7">
        <v>0.76588754970334905</v>
      </c>
    </row>
    <row r="74" spans="1:6" x14ac:dyDescent="0.2">
      <c r="A74" s="57" t="s">
        <v>1089</v>
      </c>
      <c r="B74" s="57" t="s">
        <v>1431</v>
      </c>
      <c r="C74" s="57" t="s">
        <v>736</v>
      </c>
      <c r="D74" s="57">
        <v>285</v>
      </c>
      <c r="E74" s="7">
        <v>3823.1837999999998</v>
      </c>
      <c r="F74" s="7">
        <v>0.70524590325621095</v>
      </c>
    </row>
    <row r="75" spans="1:6" x14ac:dyDescent="0.2">
      <c r="A75" s="57" t="s">
        <v>1090</v>
      </c>
      <c r="B75" s="57" t="s">
        <v>1432</v>
      </c>
      <c r="C75" s="57" t="s">
        <v>736</v>
      </c>
      <c r="D75" s="57">
        <v>260</v>
      </c>
      <c r="E75" s="7">
        <v>3502.2467999999999</v>
      </c>
      <c r="F75" s="7">
        <v>0.646044066176514</v>
      </c>
    </row>
    <row r="76" spans="1:6" x14ac:dyDescent="0.2">
      <c r="A76" s="57" t="s">
        <v>1091</v>
      </c>
      <c r="B76" s="57" t="s">
        <v>1433</v>
      </c>
      <c r="C76" s="57" t="s">
        <v>736</v>
      </c>
      <c r="D76" s="57">
        <v>257</v>
      </c>
      <c r="E76" s="7">
        <v>3467.1613000000002</v>
      </c>
      <c r="F76" s="7">
        <v>0.63957199827889</v>
      </c>
    </row>
    <row r="77" spans="1:6" x14ac:dyDescent="0.2">
      <c r="A77" s="57" t="s">
        <v>966</v>
      </c>
      <c r="B77" s="57" t="s">
        <v>1351</v>
      </c>
      <c r="C77" s="57" t="s">
        <v>725</v>
      </c>
      <c r="D77" s="57">
        <v>320</v>
      </c>
      <c r="E77" s="7">
        <v>3233.0111999999999</v>
      </c>
      <c r="F77" s="7">
        <v>0.59637935899954597</v>
      </c>
    </row>
    <row r="78" spans="1:6" x14ac:dyDescent="0.2">
      <c r="A78" s="57" t="s">
        <v>896</v>
      </c>
      <c r="B78" s="57" t="s">
        <v>1294</v>
      </c>
      <c r="C78" s="57" t="s">
        <v>676</v>
      </c>
      <c r="D78" s="57">
        <v>25</v>
      </c>
      <c r="E78" s="7">
        <v>2745.14</v>
      </c>
      <c r="F78" s="7">
        <v>0.50638390413371104</v>
      </c>
    </row>
    <row r="79" spans="1:6" x14ac:dyDescent="0.2">
      <c r="A79" s="57" t="s">
        <v>733</v>
      </c>
      <c r="B79" s="57" t="s">
        <v>1243</v>
      </c>
      <c r="C79" s="57" t="s">
        <v>718</v>
      </c>
      <c r="D79" s="57">
        <v>250</v>
      </c>
      <c r="E79" s="7">
        <v>2501.9699999999998</v>
      </c>
      <c r="F79" s="7">
        <v>0.46152740356609101</v>
      </c>
    </row>
    <row r="80" spans="1:6" x14ac:dyDescent="0.2">
      <c r="A80" s="57" t="s">
        <v>968</v>
      </c>
      <c r="B80" s="57" t="s">
        <v>1353</v>
      </c>
      <c r="C80" s="57" t="s">
        <v>713</v>
      </c>
      <c r="D80" s="57">
        <v>210</v>
      </c>
      <c r="E80" s="7">
        <v>2499.2456999999999</v>
      </c>
      <c r="F80" s="7">
        <v>0.46102486392511399</v>
      </c>
    </row>
    <row r="81" spans="1:11" x14ac:dyDescent="0.2">
      <c r="A81" s="57" t="s">
        <v>1092</v>
      </c>
      <c r="B81" s="57" t="s">
        <v>1434</v>
      </c>
      <c r="C81" s="57" t="s">
        <v>1018</v>
      </c>
      <c r="D81" s="57">
        <v>245</v>
      </c>
      <c r="E81" s="7">
        <v>2482.9231</v>
      </c>
      <c r="F81" s="7">
        <v>0.45801390568123201</v>
      </c>
    </row>
    <row r="82" spans="1:11" x14ac:dyDescent="0.2">
      <c r="A82" s="57" t="s">
        <v>895</v>
      </c>
      <c r="B82" s="57" t="s">
        <v>1293</v>
      </c>
      <c r="C82" s="57" t="s">
        <v>643</v>
      </c>
      <c r="D82" s="57">
        <v>230</v>
      </c>
      <c r="E82" s="7">
        <v>2276.5147000000002</v>
      </c>
      <c r="F82" s="7">
        <v>0.41993865580764</v>
      </c>
    </row>
    <row r="83" spans="1:11" x14ac:dyDescent="0.2">
      <c r="A83" s="57" t="s">
        <v>1036</v>
      </c>
      <c r="B83" s="57" t="s">
        <v>1405</v>
      </c>
      <c r="C83" s="57" t="s">
        <v>878</v>
      </c>
      <c r="D83" s="57">
        <v>16</v>
      </c>
      <c r="E83" s="7">
        <v>2187.4639999999999</v>
      </c>
      <c r="F83" s="7">
        <v>0.40351186477627499</v>
      </c>
    </row>
    <row r="84" spans="1:11" x14ac:dyDescent="0.2">
      <c r="A84" s="57" t="s">
        <v>882</v>
      </c>
      <c r="B84" s="57" t="s">
        <v>1283</v>
      </c>
      <c r="C84" s="57" t="s">
        <v>725</v>
      </c>
      <c r="D84" s="57">
        <v>180</v>
      </c>
      <c r="E84" s="7">
        <v>1780.8335999999999</v>
      </c>
      <c r="F84" s="7">
        <v>0.32850254303259302</v>
      </c>
    </row>
    <row r="85" spans="1:11" x14ac:dyDescent="0.2">
      <c r="A85" s="56" t="s">
        <v>128</v>
      </c>
      <c r="B85" s="57"/>
      <c r="C85" s="57"/>
      <c r="D85" s="57"/>
      <c r="E85" s="6">
        <f>SUM(E57:E84)</f>
        <v>213552.11967800002</v>
      </c>
      <c r="F85" s="6">
        <f>SUM(F57:F84)</f>
        <v>39.393020428311523</v>
      </c>
      <c r="G85" s="58"/>
      <c r="H85" s="59"/>
      <c r="J85" s="13"/>
      <c r="K85" s="1"/>
    </row>
    <row r="86" spans="1:11" x14ac:dyDescent="0.2">
      <c r="A86" s="57"/>
      <c r="B86" s="57"/>
      <c r="C86" s="57"/>
      <c r="D86" s="57"/>
      <c r="E86" s="7"/>
      <c r="F86" s="7"/>
    </row>
    <row r="87" spans="1:11" x14ac:dyDescent="0.2">
      <c r="A87" s="56" t="s">
        <v>744</v>
      </c>
      <c r="B87" s="57"/>
      <c r="C87" s="57"/>
      <c r="D87" s="57"/>
      <c r="E87" s="7"/>
      <c r="F87" s="7"/>
    </row>
    <row r="88" spans="1:11" x14ac:dyDescent="0.2">
      <c r="A88" s="56" t="s">
        <v>745</v>
      </c>
      <c r="B88" s="57"/>
      <c r="C88" s="57"/>
      <c r="D88" s="57"/>
      <c r="E88" s="7"/>
      <c r="F88" s="7"/>
    </row>
    <row r="89" spans="1:11" x14ac:dyDescent="0.2">
      <c r="A89" s="57" t="s">
        <v>750</v>
      </c>
      <c r="B89" s="57" t="s">
        <v>1476</v>
      </c>
      <c r="C89" s="57" t="s">
        <v>751</v>
      </c>
      <c r="D89" s="57">
        <v>5800</v>
      </c>
      <c r="E89" s="7">
        <v>5741.2286000000004</v>
      </c>
      <c r="F89" s="7">
        <v>1.0590591929708899</v>
      </c>
    </row>
    <row r="90" spans="1:11" x14ac:dyDescent="0.2">
      <c r="A90" s="57" t="s">
        <v>748</v>
      </c>
      <c r="B90" s="57" t="s">
        <v>1475</v>
      </c>
      <c r="C90" s="57" t="s">
        <v>749</v>
      </c>
      <c r="D90" s="57">
        <v>5000</v>
      </c>
      <c r="E90" s="7">
        <v>4930.6750000000002</v>
      </c>
      <c r="F90" s="7">
        <v>0.90953993476270201</v>
      </c>
    </row>
    <row r="91" spans="1:11" x14ac:dyDescent="0.2">
      <c r="A91" s="57" t="s">
        <v>1093</v>
      </c>
      <c r="B91" s="57" t="s">
        <v>1526</v>
      </c>
      <c r="C91" s="57" t="s">
        <v>751</v>
      </c>
      <c r="D91" s="57">
        <v>2500</v>
      </c>
      <c r="E91" s="7">
        <v>2356.9549999999999</v>
      </c>
      <c r="F91" s="7">
        <v>0.434777124214966</v>
      </c>
    </row>
    <row r="92" spans="1:11" x14ac:dyDescent="0.2">
      <c r="A92" s="57" t="s">
        <v>902</v>
      </c>
      <c r="B92" s="57" t="s">
        <v>1522</v>
      </c>
      <c r="C92" s="57" t="s">
        <v>749</v>
      </c>
      <c r="D92" s="57">
        <v>2000</v>
      </c>
      <c r="E92" s="7">
        <v>1970.856</v>
      </c>
      <c r="F92" s="7">
        <v>0.36355513954310098</v>
      </c>
    </row>
    <row r="93" spans="1:11" x14ac:dyDescent="0.2">
      <c r="A93" s="57" t="s">
        <v>1094</v>
      </c>
      <c r="B93" s="57" t="s">
        <v>1527</v>
      </c>
      <c r="C93" s="57" t="s">
        <v>749</v>
      </c>
      <c r="D93" s="57">
        <v>1500</v>
      </c>
      <c r="E93" s="7">
        <v>1412.3595</v>
      </c>
      <c r="F93" s="7">
        <v>0.26053174615878799</v>
      </c>
    </row>
    <row r="94" spans="1:11" x14ac:dyDescent="0.2">
      <c r="A94" s="57" t="s">
        <v>1095</v>
      </c>
      <c r="B94" s="57" t="s">
        <v>1528</v>
      </c>
      <c r="C94" s="57" t="s">
        <v>749</v>
      </c>
      <c r="D94" s="57">
        <v>1000</v>
      </c>
      <c r="E94" s="7">
        <v>967.32299999999998</v>
      </c>
      <c r="F94" s="7">
        <v>0.17843782003771499</v>
      </c>
    </row>
    <row r="95" spans="1:11" x14ac:dyDescent="0.2">
      <c r="A95" s="57" t="s">
        <v>972</v>
      </c>
      <c r="B95" s="57" t="s">
        <v>1524</v>
      </c>
      <c r="C95" s="57" t="s">
        <v>749</v>
      </c>
      <c r="D95" s="57">
        <v>500</v>
      </c>
      <c r="E95" s="7">
        <v>493.29050000000001</v>
      </c>
      <c r="F95" s="7">
        <v>9.0995129305634803E-2</v>
      </c>
    </row>
    <row r="96" spans="1:11" x14ac:dyDescent="0.2">
      <c r="A96" s="56" t="s">
        <v>128</v>
      </c>
      <c r="B96" s="57"/>
      <c r="C96" s="57"/>
      <c r="D96" s="57"/>
      <c r="E96" s="6">
        <f>SUM(E89:E95)</f>
        <v>17872.687600000001</v>
      </c>
      <c r="F96" s="6">
        <f>SUM(F89:F95)</f>
        <v>3.2968960869937964</v>
      </c>
      <c r="J96" s="13"/>
      <c r="K96" s="13"/>
    </row>
    <row r="97" spans="1:11" x14ac:dyDescent="0.2">
      <c r="A97" s="57"/>
      <c r="B97" s="57"/>
      <c r="C97" s="57"/>
      <c r="D97" s="57"/>
      <c r="E97" s="7"/>
      <c r="F97" s="7"/>
    </row>
    <row r="98" spans="1:11" x14ac:dyDescent="0.2">
      <c r="A98" s="56" t="s">
        <v>760</v>
      </c>
      <c r="B98" s="57"/>
      <c r="C98" s="57"/>
      <c r="D98" s="57"/>
      <c r="E98" s="7"/>
      <c r="F98" s="7"/>
    </row>
    <row r="99" spans="1:11" x14ac:dyDescent="0.2">
      <c r="A99" s="57" t="s">
        <v>973</v>
      </c>
      <c r="B99" s="57" t="s">
        <v>1525</v>
      </c>
      <c r="C99" s="57" t="s">
        <v>751</v>
      </c>
      <c r="D99" s="57">
        <v>2960</v>
      </c>
      <c r="E99" s="7">
        <v>14570.451999999999</v>
      </c>
      <c r="F99" s="7">
        <v>2.6877472073383601</v>
      </c>
    </row>
    <row r="100" spans="1:11" x14ac:dyDescent="0.2">
      <c r="A100" s="57" t="s">
        <v>773</v>
      </c>
      <c r="B100" s="57" t="s">
        <v>1496</v>
      </c>
      <c r="C100" s="57" t="s">
        <v>747</v>
      </c>
      <c r="D100" s="57">
        <v>2300</v>
      </c>
      <c r="E100" s="7">
        <v>11368.141</v>
      </c>
      <c r="F100" s="7">
        <v>2.0970309792296602</v>
      </c>
    </row>
    <row r="101" spans="1:11" x14ac:dyDescent="0.2">
      <c r="A101" s="57" t="s">
        <v>1096</v>
      </c>
      <c r="B101" s="57" t="s">
        <v>1529</v>
      </c>
      <c r="C101" s="57" t="s">
        <v>751</v>
      </c>
      <c r="D101" s="57">
        <v>2000</v>
      </c>
      <c r="E101" s="7">
        <v>9880.9599999999991</v>
      </c>
      <c r="F101" s="7">
        <v>1.8226972399910499</v>
      </c>
    </row>
    <row r="102" spans="1:11" x14ac:dyDescent="0.2">
      <c r="A102" s="57" t="s">
        <v>776</v>
      </c>
      <c r="B102" s="57" t="s">
        <v>1499</v>
      </c>
      <c r="C102" s="57" t="s">
        <v>749</v>
      </c>
      <c r="D102" s="57">
        <v>2000</v>
      </c>
      <c r="E102" s="7">
        <v>9857.09</v>
      </c>
      <c r="F102" s="7">
        <v>1.8182940460586201</v>
      </c>
    </row>
    <row r="103" spans="1:11" x14ac:dyDescent="0.2">
      <c r="A103" s="57" t="s">
        <v>761</v>
      </c>
      <c r="B103" s="57" t="s">
        <v>1485</v>
      </c>
      <c r="C103" s="57" t="s">
        <v>747</v>
      </c>
      <c r="D103" s="57">
        <v>2000</v>
      </c>
      <c r="E103" s="7">
        <v>9787.19</v>
      </c>
      <c r="F103" s="7">
        <v>1.8053999004416601</v>
      </c>
    </row>
    <row r="104" spans="1:11" x14ac:dyDescent="0.2">
      <c r="A104" s="57" t="s">
        <v>811</v>
      </c>
      <c r="B104" s="57" t="s">
        <v>1514</v>
      </c>
      <c r="C104" s="57" t="s">
        <v>747</v>
      </c>
      <c r="D104" s="57">
        <v>1500</v>
      </c>
      <c r="E104" s="7">
        <v>7399.35</v>
      </c>
      <c r="F104" s="7">
        <v>1.3649255560925</v>
      </c>
    </row>
    <row r="105" spans="1:11" x14ac:dyDescent="0.2">
      <c r="A105" s="57" t="s">
        <v>763</v>
      </c>
      <c r="B105" s="57" t="s">
        <v>1487</v>
      </c>
      <c r="C105" s="57" t="s">
        <v>749</v>
      </c>
      <c r="D105" s="57">
        <v>1500</v>
      </c>
      <c r="E105" s="7">
        <v>7284.5550000000003</v>
      </c>
      <c r="F105" s="7">
        <v>1.34374982724988</v>
      </c>
    </row>
    <row r="106" spans="1:11" x14ac:dyDescent="0.2">
      <c r="A106" s="57" t="s">
        <v>762</v>
      </c>
      <c r="B106" s="57" t="s">
        <v>1486</v>
      </c>
      <c r="C106" s="57" t="s">
        <v>751</v>
      </c>
      <c r="D106" s="57">
        <v>1100</v>
      </c>
      <c r="E106" s="7">
        <v>5161.1395000000002</v>
      </c>
      <c r="F106" s="7">
        <v>0.95205270761735605</v>
      </c>
    </row>
    <row r="107" spans="1:11" x14ac:dyDescent="0.2">
      <c r="A107" s="57" t="s">
        <v>810</v>
      </c>
      <c r="B107" s="57" t="s">
        <v>1513</v>
      </c>
      <c r="C107" s="57" t="s">
        <v>747</v>
      </c>
      <c r="D107" s="57">
        <v>1000</v>
      </c>
      <c r="E107" s="7">
        <v>4947.1000000000004</v>
      </c>
      <c r="F107" s="7">
        <v>0.91256978228428498</v>
      </c>
    </row>
    <row r="108" spans="1:11" x14ac:dyDescent="0.2">
      <c r="A108" s="57" t="s">
        <v>774</v>
      </c>
      <c r="B108" s="57" t="s">
        <v>1497</v>
      </c>
      <c r="C108" s="57" t="s">
        <v>749</v>
      </c>
      <c r="D108" s="57">
        <v>1000</v>
      </c>
      <c r="E108" s="7">
        <v>4681.7849999999999</v>
      </c>
      <c r="F108" s="7">
        <v>0.86362829094860205</v>
      </c>
    </row>
    <row r="109" spans="1:11" x14ac:dyDescent="0.2">
      <c r="A109" s="57" t="s">
        <v>772</v>
      </c>
      <c r="B109" s="57" t="s">
        <v>1495</v>
      </c>
      <c r="C109" s="57" t="s">
        <v>747</v>
      </c>
      <c r="D109" s="57">
        <v>300</v>
      </c>
      <c r="E109" s="7">
        <v>1492.5615</v>
      </c>
      <c r="F109" s="7">
        <v>0.27532625641303099</v>
      </c>
    </row>
    <row r="110" spans="1:11" x14ac:dyDescent="0.2">
      <c r="A110" s="56" t="s">
        <v>128</v>
      </c>
      <c r="B110" s="57"/>
      <c r="C110" s="57"/>
      <c r="D110" s="57"/>
      <c r="E110" s="6">
        <f>SUM(E99:E109)</f>
        <v>86430.324000000008</v>
      </c>
      <c r="F110" s="6">
        <f>SUM(F99:F109)</f>
        <v>15.943421793665006</v>
      </c>
      <c r="G110" s="58"/>
      <c r="H110" s="59"/>
      <c r="J110" s="13"/>
      <c r="K110" s="13"/>
    </row>
    <row r="111" spans="1:11" x14ac:dyDescent="0.2">
      <c r="A111" s="57"/>
      <c r="B111" s="57"/>
      <c r="C111" s="57"/>
      <c r="D111" s="57"/>
      <c r="E111" s="7"/>
      <c r="F111" s="7"/>
    </row>
    <row r="112" spans="1:11" x14ac:dyDescent="0.2">
      <c r="A112" s="56" t="s">
        <v>128</v>
      </c>
      <c r="B112" s="57"/>
      <c r="C112" s="57"/>
      <c r="D112" s="57"/>
      <c r="E112" s="6">
        <v>531821.85090079997</v>
      </c>
      <c r="F112" s="6">
        <v>98.102838165908963</v>
      </c>
      <c r="G112" s="13"/>
      <c r="H112" s="13"/>
      <c r="J112" s="13"/>
      <c r="K112" s="13"/>
    </row>
    <row r="113" spans="1:11" x14ac:dyDescent="0.2">
      <c r="A113" s="57"/>
      <c r="B113" s="57"/>
      <c r="C113" s="57"/>
      <c r="D113" s="57"/>
      <c r="E113" s="7"/>
      <c r="F113" s="7"/>
    </row>
    <row r="114" spans="1:11" x14ac:dyDescent="0.2">
      <c r="A114" s="56" t="s">
        <v>133</v>
      </c>
      <c r="B114" s="57"/>
      <c r="C114" s="57"/>
      <c r="D114" s="57"/>
      <c r="E114" s="6">
        <v>10284.638296900001</v>
      </c>
      <c r="F114" s="6">
        <v>1.9</v>
      </c>
      <c r="J114" s="13"/>
      <c r="K114" s="13"/>
    </row>
    <row r="115" spans="1:11" x14ac:dyDescent="0.2">
      <c r="A115" s="57"/>
      <c r="B115" s="57"/>
      <c r="C115" s="57"/>
      <c r="D115" s="57"/>
      <c r="E115" s="7"/>
      <c r="F115" s="7"/>
    </row>
    <row r="116" spans="1:11" x14ac:dyDescent="0.2">
      <c r="A116" s="61" t="s">
        <v>134</v>
      </c>
      <c r="B116" s="55"/>
      <c r="C116" s="55"/>
      <c r="D116" s="55"/>
      <c r="E116" s="8">
        <v>542106.48829689994</v>
      </c>
      <c r="F116" s="8">
        <f xml:space="preserve"> ROUND(SUM(F112:F115),2)</f>
        <v>100</v>
      </c>
      <c r="G116" s="62"/>
      <c r="H116" s="63"/>
      <c r="J116" s="13"/>
      <c r="K116" s="13"/>
    </row>
    <row r="117" spans="1:11" x14ac:dyDescent="0.2">
      <c r="A117" s="4" t="s">
        <v>785</v>
      </c>
      <c r="F117" s="9" t="s">
        <v>1043</v>
      </c>
    </row>
    <row r="119" spans="1:11" x14ac:dyDescent="0.2">
      <c r="A119" s="4" t="s">
        <v>135</v>
      </c>
    </row>
    <row r="120" spans="1:11" x14ac:dyDescent="0.2">
      <c r="A120" s="4" t="s">
        <v>136</v>
      </c>
    </row>
    <row r="121" spans="1:11" x14ac:dyDescent="0.2">
      <c r="A121" s="4" t="s">
        <v>137</v>
      </c>
    </row>
    <row r="122" spans="1:11" x14ac:dyDescent="0.2">
      <c r="A122" s="2" t="s">
        <v>594</v>
      </c>
      <c r="D122" s="10">
        <v>19.283100000000001</v>
      </c>
    </row>
    <row r="123" spans="1:11" x14ac:dyDescent="0.2">
      <c r="A123" s="2" t="s">
        <v>596</v>
      </c>
      <c r="D123" s="10">
        <v>19.5594</v>
      </c>
    </row>
    <row r="124" spans="1:11" x14ac:dyDescent="0.2">
      <c r="A124" s="2" t="s">
        <v>1078</v>
      </c>
      <c r="D124" s="10">
        <v>10.5726</v>
      </c>
    </row>
    <row r="125" spans="1:11" x14ac:dyDescent="0.2">
      <c r="A125" s="2" t="s">
        <v>1075</v>
      </c>
      <c r="D125" s="10">
        <v>10.3392</v>
      </c>
    </row>
    <row r="126" spans="1:11" x14ac:dyDescent="0.2">
      <c r="A126" s="2" t="s">
        <v>1076</v>
      </c>
      <c r="D126" s="10">
        <v>10.7645</v>
      </c>
    </row>
    <row r="127" spans="1:11" x14ac:dyDescent="0.2">
      <c r="A127" s="2" t="s">
        <v>1077</v>
      </c>
      <c r="D127" s="10">
        <v>10.532500000000001</v>
      </c>
    </row>
    <row r="129" spans="1:4" x14ac:dyDescent="0.2">
      <c r="A129" s="4" t="s">
        <v>138</v>
      </c>
    </row>
    <row r="130" spans="1:4" x14ac:dyDescent="0.2">
      <c r="A130" s="2" t="s">
        <v>594</v>
      </c>
      <c r="D130" s="10">
        <v>19.988099999999999</v>
      </c>
    </row>
    <row r="131" spans="1:4" x14ac:dyDescent="0.2">
      <c r="A131" s="2" t="s">
        <v>596</v>
      </c>
      <c r="D131" s="10">
        <v>20.310600000000001</v>
      </c>
    </row>
    <row r="132" spans="1:4" x14ac:dyDescent="0.2">
      <c r="A132" s="2" t="s">
        <v>1075</v>
      </c>
      <c r="D132" s="10">
        <v>10.382099999999999</v>
      </c>
    </row>
    <row r="133" spans="1:4" x14ac:dyDescent="0.2">
      <c r="A133" s="2" t="s">
        <v>1078</v>
      </c>
      <c r="D133" s="10">
        <v>10.551399999999999</v>
      </c>
    </row>
    <row r="134" spans="1:4" x14ac:dyDescent="0.2">
      <c r="A134" s="2" t="s">
        <v>1077</v>
      </c>
      <c r="D134" s="10">
        <v>10.601699999999999</v>
      </c>
    </row>
    <row r="135" spans="1:4" x14ac:dyDescent="0.2">
      <c r="A135" s="2" t="s">
        <v>1076</v>
      </c>
      <c r="D135" s="10">
        <v>10.7697</v>
      </c>
    </row>
    <row r="137" spans="1:4" x14ac:dyDescent="0.2">
      <c r="A137" s="4" t="s">
        <v>139</v>
      </c>
      <c r="D137" s="64"/>
    </row>
    <row r="138" spans="1:4" x14ac:dyDescent="0.2">
      <c r="A138" s="28" t="s">
        <v>602</v>
      </c>
      <c r="B138" s="29"/>
      <c r="C138" s="69" t="s">
        <v>603</v>
      </c>
      <c r="D138" s="70"/>
    </row>
    <row r="139" spans="1:4" x14ac:dyDescent="0.2">
      <c r="A139" s="71"/>
      <c r="B139" s="72"/>
      <c r="C139" s="30" t="s">
        <v>604</v>
      </c>
      <c r="D139" s="30" t="s">
        <v>605</v>
      </c>
    </row>
    <row r="140" spans="1:4" x14ac:dyDescent="0.2">
      <c r="A140" s="26" t="s">
        <v>1078</v>
      </c>
      <c r="B140" s="31"/>
      <c r="C140" s="27">
        <v>0.28890600799999994</v>
      </c>
      <c r="D140" s="27">
        <v>0.26766595200000004</v>
      </c>
    </row>
    <row r="141" spans="1:4" x14ac:dyDescent="0.2">
      <c r="A141" s="26" t="s">
        <v>1075</v>
      </c>
      <c r="B141" s="31"/>
      <c r="C141" s="27">
        <v>0.23834745660000001</v>
      </c>
      <c r="D141" s="27">
        <v>0.2208244104</v>
      </c>
    </row>
    <row r="142" spans="1:4" x14ac:dyDescent="0.2">
      <c r="A142" s="26" t="s">
        <v>1076</v>
      </c>
      <c r="B142" s="31"/>
      <c r="C142" s="27">
        <v>0.28890600799999994</v>
      </c>
      <c r="D142" s="27">
        <v>0.26766595200000004</v>
      </c>
    </row>
    <row r="143" spans="1:4" x14ac:dyDescent="0.2">
      <c r="A143" s="26" t="s">
        <v>1077</v>
      </c>
      <c r="B143" s="31"/>
      <c r="C143" s="27">
        <v>0.23834745660000001</v>
      </c>
      <c r="D143" s="27">
        <v>0.2208244104</v>
      </c>
    </row>
    <row r="145" spans="1:4" x14ac:dyDescent="0.2">
      <c r="A145" s="4" t="s">
        <v>800</v>
      </c>
      <c r="D145" s="13">
        <v>1.6737363627293766</v>
      </c>
    </row>
  </sheetData>
  <mergeCells count="3">
    <mergeCell ref="B1:E1"/>
    <mergeCell ref="C138:D138"/>
    <mergeCell ref="A139:B13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64"/>
  <sheetViews>
    <sheetView showGridLines="0" workbookViewId="0"/>
  </sheetViews>
  <sheetFormatPr defaultRowHeight="11.25" x14ac:dyDescent="0.2"/>
  <cols>
    <col min="1" max="1" width="38" style="2" customWidth="1"/>
    <col min="2" max="2" width="57.85546875" style="2" customWidth="1"/>
    <col min="3" max="3" width="11.7109375" style="2" customWidth="1"/>
    <col min="4" max="4" width="7.42578125" style="2" customWidth="1"/>
    <col min="5" max="5" width="23" style="1" customWidth="1"/>
    <col min="6" max="6" width="13.5703125" style="1" customWidth="1"/>
    <col min="7" max="10" width="9.140625" style="2"/>
    <col min="11" max="11" width="18" style="2" customWidth="1"/>
    <col min="12" max="16384" width="9.140625" style="2"/>
  </cols>
  <sheetData>
    <row r="1" spans="1:11" x14ac:dyDescent="0.2">
      <c r="A1" s="4"/>
      <c r="B1" s="75" t="s">
        <v>1097</v>
      </c>
      <c r="C1" s="75"/>
      <c r="D1" s="75"/>
      <c r="E1" s="75"/>
    </row>
    <row r="3" spans="1:11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11" x14ac:dyDescent="0.2">
      <c r="A4" s="55"/>
      <c r="B4" s="55"/>
      <c r="C4" s="55"/>
      <c r="D4" s="55"/>
      <c r="E4" s="5"/>
      <c r="F4" s="5"/>
    </row>
    <row r="5" spans="1:11" x14ac:dyDescent="0.2">
      <c r="A5" s="56" t="s">
        <v>637</v>
      </c>
      <c r="B5" s="57"/>
      <c r="C5" s="57"/>
      <c r="D5" s="57"/>
      <c r="E5" s="7"/>
      <c r="F5" s="7"/>
    </row>
    <row r="6" spans="1:11" x14ac:dyDescent="0.2">
      <c r="A6" s="56" t="s">
        <v>8</v>
      </c>
      <c r="B6" s="57"/>
      <c r="C6" s="57"/>
      <c r="D6" s="57"/>
      <c r="E6" s="7"/>
      <c r="F6" s="7"/>
    </row>
    <row r="7" spans="1:11" x14ac:dyDescent="0.2">
      <c r="A7" s="56"/>
      <c r="B7" s="57"/>
      <c r="C7" s="57"/>
      <c r="D7" s="57"/>
      <c r="E7" s="7"/>
      <c r="F7" s="7"/>
    </row>
    <row r="8" spans="1:11" x14ac:dyDescent="0.2">
      <c r="A8" s="57" t="s">
        <v>1098</v>
      </c>
      <c r="B8" s="57" t="s">
        <v>1435</v>
      </c>
      <c r="C8" s="57" t="s">
        <v>647</v>
      </c>
      <c r="D8" s="57">
        <v>75</v>
      </c>
      <c r="E8" s="7">
        <v>751.92600000000004</v>
      </c>
      <c r="F8" s="7">
        <v>3.71984111051666</v>
      </c>
    </row>
    <row r="9" spans="1:11" x14ac:dyDescent="0.2">
      <c r="A9" s="57" t="s">
        <v>1099</v>
      </c>
      <c r="B9" s="57" t="s">
        <v>1436</v>
      </c>
      <c r="C9" s="57" t="s">
        <v>659</v>
      </c>
      <c r="D9" s="57">
        <v>50</v>
      </c>
      <c r="E9" s="7">
        <v>500.95650000000001</v>
      </c>
      <c r="F9" s="7">
        <v>2.4782739036561301</v>
      </c>
    </row>
    <row r="10" spans="1:11" x14ac:dyDescent="0.2">
      <c r="A10" s="56" t="s">
        <v>128</v>
      </c>
      <c r="B10" s="57"/>
      <c r="C10" s="57"/>
      <c r="D10" s="57"/>
      <c r="E10" s="6">
        <f>SUM(E8:E9)</f>
        <v>1252.8825000000002</v>
      </c>
      <c r="F10" s="6">
        <f>SUM(F8:F9)</f>
        <v>6.1981150141727905</v>
      </c>
    </row>
    <row r="11" spans="1:11" x14ac:dyDescent="0.2">
      <c r="A11" s="57"/>
      <c r="B11" s="57"/>
      <c r="C11" s="57"/>
      <c r="D11" s="57"/>
      <c r="E11" s="7"/>
      <c r="F11" s="7"/>
    </row>
    <row r="12" spans="1:11" x14ac:dyDescent="0.2">
      <c r="A12" s="56" t="s">
        <v>714</v>
      </c>
      <c r="B12" s="57"/>
      <c r="C12" s="57"/>
      <c r="D12" s="57"/>
      <c r="E12" s="7"/>
      <c r="F12" s="7"/>
    </row>
    <row r="13" spans="1:11" x14ac:dyDescent="0.2">
      <c r="A13" s="57" t="s">
        <v>901</v>
      </c>
      <c r="B13" s="57" t="s">
        <v>1298</v>
      </c>
      <c r="C13" s="57" t="s">
        <v>725</v>
      </c>
      <c r="D13" s="57">
        <v>195</v>
      </c>
      <c r="E13" s="7">
        <v>675.64964999999995</v>
      </c>
      <c r="F13" s="7">
        <v>3.3424955971414598</v>
      </c>
    </row>
    <row r="14" spans="1:11" x14ac:dyDescent="0.2">
      <c r="A14" s="57" t="s">
        <v>971</v>
      </c>
      <c r="B14" s="57" t="s">
        <v>1356</v>
      </c>
      <c r="C14" s="57" t="s">
        <v>741</v>
      </c>
      <c r="D14" s="57">
        <v>100</v>
      </c>
      <c r="E14" s="7">
        <v>333.971</v>
      </c>
      <c r="F14" s="7">
        <v>1.65218260243742</v>
      </c>
    </row>
    <row r="15" spans="1:11" x14ac:dyDescent="0.2">
      <c r="A15" s="57" t="s">
        <v>727</v>
      </c>
      <c r="B15" s="57" t="s">
        <v>1239</v>
      </c>
      <c r="C15" s="57" t="s">
        <v>720</v>
      </c>
      <c r="D15" s="57">
        <v>7</v>
      </c>
      <c r="E15" s="7">
        <v>928.42259999999999</v>
      </c>
      <c r="F15" s="7">
        <v>4.5929846227059103</v>
      </c>
    </row>
    <row r="16" spans="1:11" x14ac:dyDescent="0.2">
      <c r="A16" s="56" t="s">
        <v>128</v>
      </c>
      <c r="B16" s="57"/>
      <c r="C16" s="57"/>
      <c r="D16" s="57"/>
      <c r="E16" s="6">
        <f>SUM(E13:E15)</f>
        <v>1938.0432499999999</v>
      </c>
      <c r="F16" s="6">
        <f>SUM(F13:F15)</f>
        <v>9.5876628222847913</v>
      </c>
      <c r="G16" s="58"/>
      <c r="H16" s="58"/>
      <c r="I16" s="58"/>
      <c r="J16" s="1"/>
      <c r="K16" s="13"/>
    </row>
    <row r="17" spans="1:11" x14ac:dyDescent="0.2">
      <c r="A17" s="57"/>
      <c r="B17" s="57"/>
      <c r="C17" s="57"/>
      <c r="D17" s="57"/>
      <c r="E17" s="7"/>
      <c r="F17" s="7"/>
    </row>
    <row r="18" spans="1:11" x14ac:dyDescent="0.2">
      <c r="A18" s="56" t="s">
        <v>744</v>
      </c>
      <c r="B18" s="57"/>
      <c r="C18" s="57"/>
      <c r="D18" s="57"/>
      <c r="E18" s="7"/>
      <c r="F18" s="7"/>
    </row>
    <row r="19" spans="1:11" x14ac:dyDescent="0.2">
      <c r="A19" s="56" t="s">
        <v>745</v>
      </c>
      <c r="B19" s="57"/>
      <c r="C19" s="57"/>
      <c r="D19" s="57"/>
      <c r="E19" s="7"/>
      <c r="F19" s="7"/>
    </row>
    <row r="20" spans="1:11" x14ac:dyDescent="0.2">
      <c r="A20" s="57" t="s">
        <v>803</v>
      </c>
      <c r="B20" s="57" t="s">
        <v>1506</v>
      </c>
      <c r="C20" s="57" t="s">
        <v>747</v>
      </c>
      <c r="D20" s="57">
        <v>2000</v>
      </c>
      <c r="E20" s="7">
        <v>1980.604</v>
      </c>
      <c r="F20" s="7">
        <v>9.7982144291509208</v>
      </c>
    </row>
    <row r="21" spans="1:11" x14ac:dyDescent="0.2">
      <c r="A21" s="57" t="s">
        <v>750</v>
      </c>
      <c r="B21" s="57" t="s">
        <v>1476</v>
      </c>
      <c r="C21" s="57" t="s">
        <v>751</v>
      </c>
      <c r="D21" s="57">
        <v>1900</v>
      </c>
      <c r="E21" s="7">
        <v>1880.7473</v>
      </c>
      <c r="F21" s="7">
        <v>9.3042149427379908</v>
      </c>
    </row>
    <row r="22" spans="1:11" x14ac:dyDescent="0.2">
      <c r="A22" s="56" t="s">
        <v>128</v>
      </c>
      <c r="B22" s="57"/>
      <c r="C22" s="57"/>
      <c r="D22" s="57"/>
      <c r="E22" s="6">
        <f>SUM(E20:E21)</f>
        <v>3861.3513000000003</v>
      </c>
      <c r="F22" s="6">
        <f>SUM(F20:F21)</f>
        <v>19.10242937188891</v>
      </c>
      <c r="G22" s="58"/>
      <c r="H22" s="59"/>
      <c r="I22" s="58"/>
      <c r="J22" s="1"/>
      <c r="K22" s="1"/>
    </row>
    <row r="23" spans="1:11" x14ac:dyDescent="0.2">
      <c r="A23" s="57"/>
      <c r="B23" s="57"/>
      <c r="C23" s="57"/>
      <c r="D23" s="57"/>
      <c r="E23" s="7"/>
      <c r="F23" s="7"/>
    </row>
    <row r="24" spans="1:11" x14ac:dyDescent="0.2">
      <c r="A24" s="56" t="s">
        <v>760</v>
      </c>
      <c r="B24" s="57"/>
      <c r="C24" s="57"/>
      <c r="D24" s="57"/>
      <c r="E24" s="7"/>
      <c r="F24" s="7"/>
    </row>
    <row r="25" spans="1:11" x14ac:dyDescent="0.2">
      <c r="A25" s="57" t="s">
        <v>817</v>
      </c>
      <c r="B25" s="57" t="s">
        <v>1520</v>
      </c>
      <c r="C25" s="57" t="s">
        <v>749</v>
      </c>
      <c r="D25" s="57">
        <v>420</v>
      </c>
      <c r="E25" s="7">
        <v>2082.4272000000001</v>
      </c>
      <c r="F25" s="7">
        <v>10.301942356319801</v>
      </c>
    </row>
    <row r="26" spans="1:11" x14ac:dyDescent="0.2">
      <c r="A26" s="57" t="s">
        <v>782</v>
      </c>
      <c r="B26" s="57" t="s">
        <v>1504</v>
      </c>
      <c r="C26" s="57" t="s">
        <v>751</v>
      </c>
      <c r="D26" s="57">
        <v>400</v>
      </c>
      <c r="E26" s="7">
        <v>1990.838</v>
      </c>
      <c r="F26" s="7">
        <v>9.8488428871707594</v>
      </c>
    </row>
    <row r="27" spans="1:11" x14ac:dyDescent="0.2">
      <c r="A27" s="57" t="s">
        <v>773</v>
      </c>
      <c r="B27" s="57" t="s">
        <v>1496</v>
      </c>
      <c r="C27" s="57" t="s">
        <v>747</v>
      </c>
      <c r="D27" s="57">
        <v>400</v>
      </c>
      <c r="E27" s="7">
        <v>1977.068</v>
      </c>
      <c r="F27" s="7">
        <v>9.7807215400012097</v>
      </c>
    </row>
    <row r="28" spans="1:11" x14ac:dyDescent="0.2">
      <c r="A28" s="57" t="s">
        <v>813</v>
      </c>
      <c r="B28" s="57" t="s">
        <v>1516</v>
      </c>
      <c r="C28" s="57" t="s">
        <v>779</v>
      </c>
      <c r="D28" s="57">
        <v>300</v>
      </c>
      <c r="E28" s="7">
        <v>1490.3579999999999</v>
      </c>
      <c r="F28" s="7">
        <v>7.3729262690575803</v>
      </c>
    </row>
    <row r="29" spans="1:11" x14ac:dyDescent="0.2">
      <c r="A29" s="57" t="s">
        <v>973</v>
      </c>
      <c r="B29" s="57" t="s">
        <v>1525</v>
      </c>
      <c r="C29" s="57" t="s">
        <v>751</v>
      </c>
      <c r="D29" s="57">
        <v>300</v>
      </c>
      <c r="E29" s="7">
        <v>1476.7349999999999</v>
      </c>
      <c r="F29" s="7">
        <v>7.3055321432412503</v>
      </c>
    </row>
    <row r="30" spans="1:11" x14ac:dyDescent="0.2">
      <c r="A30" s="57" t="s">
        <v>765</v>
      </c>
      <c r="B30" s="57" t="s">
        <v>1489</v>
      </c>
      <c r="C30" s="57" t="s">
        <v>747</v>
      </c>
      <c r="D30" s="57">
        <v>240</v>
      </c>
      <c r="E30" s="7">
        <v>1191.1859999999999</v>
      </c>
      <c r="F30" s="7">
        <v>5.8928972439733398</v>
      </c>
    </row>
    <row r="31" spans="1:11" x14ac:dyDescent="0.2">
      <c r="A31" s="57" t="s">
        <v>1100</v>
      </c>
      <c r="B31" s="57" t="s">
        <v>1530</v>
      </c>
      <c r="C31" s="57" t="s">
        <v>751</v>
      </c>
      <c r="D31" s="57">
        <v>240</v>
      </c>
      <c r="E31" s="7">
        <v>1189.8768</v>
      </c>
      <c r="F31" s="7">
        <v>5.8864205215539904</v>
      </c>
    </row>
    <row r="32" spans="1:11" x14ac:dyDescent="0.2">
      <c r="A32" s="57" t="s">
        <v>775</v>
      </c>
      <c r="B32" s="57" t="s">
        <v>1498</v>
      </c>
      <c r="C32" s="57" t="s">
        <v>747</v>
      </c>
      <c r="D32" s="57">
        <v>200</v>
      </c>
      <c r="E32" s="7">
        <v>990.56</v>
      </c>
      <c r="F32" s="7">
        <v>4.9003835622566303</v>
      </c>
    </row>
    <row r="33" spans="1:11" x14ac:dyDescent="0.2">
      <c r="A33" s="56" t="s">
        <v>128</v>
      </c>
      <c r="B33" s="57"/>
      <c r="C33" s="57"/>
      <c r="D33" s="57"/>
      <c r="E33" s="6">
        <f>SUM(E25:E32)</f>
        <v>12389.048999999999</v>
      </c>
      <c r="F33" s="6">
        <f>SUM(F25:F32)</f>
        <v>61.28966652357456</v>
      </c>
      <c r="G33" s="58"/>
      <c r="H33" s="59"/>
      <c r="I33" s="58"/>
      <c r="J33" s="1"/>
      <c r="K33" s="1"/>
    </row>
    <row r="34" spans="1:11" x14ac:dyDescent="0.2">
      <c r="A34" s="57"/>
      <c r="B34" s="57"/>
      <c r="C34" s="57"/>
      <c r="D34" s="57"/>
      <c r="E34" s="7"/>
      <c r="F34" s="7"/>
    </row>
    <row r="35" spans="1:11" x14ac:dyDescent="0.2">
      <c r="A35" s="56" t="s">
        <v>128</v>
      </c>
      <c r="B35" s="57"/>
      <c r="C35" s="57"/>
      <c r="D35" s="57"/>
      <c r="E35" s="6">
        <v>19441.32605</v>
      </c>
      <c r="F35" s="6">
        <v>96.177873731921053</v>
      </c>
      <c r="G35" s="13"/>
      <c r="H35" s="13"/>
      <c r="I35" s="58"/>
      <c r="J35" s="1"/>
      <c r="K35" s="1"/>
    </row>
    <row r="36" spans="1:11" x14ac:dyDescent="0.2">
      <c r="A36" s="57"/>
      <c r="B36" s="57"/>
      <c r="C36" s="57"/>
      <c r="D36" s="57"/>
      <c r="E36" s="7"/>
      <c r="F36" s="7"/>
    </row>
    <row r="37" spans="1:11" x14ac:dyDescent="0.2">
      <c r="A37" s="56" t="s">
        <v>133</v>
      </c>
      <c r="B37" s="57"/>
      <c r="C37" s="57"/>
      <c r="D37" s="57"/>
      <c r="E37" s="6">
        <v>772.59789799999999</v>
      </c>
      <c r="F37" s="6">
        <v>3.82</v>
      </c>
      <c r="G37" s="58"/>
      <c r="H37" s="58"/>
      <c r="I37" s="58"/>
      <c r="J37" s="1"/>
      <c r="K37" s="1"/>
    </row>
    <row r="38" spans="1:11" x14ac:dyDescent="0.2">
      <c r="A38" s="57"/>
      <c r="B38" s="57"/>
      <c r="C38" s="57"/>
      <c r="D38" s="57"/>
      <c r="E38" s="7"/>
      <c r="F38" s="7"/>
    </row>
    <row r="39" spans="1:11" x14ac:dyDescent="0.2">
      <c r="A39" s="61" t="s">
        <v>134</v>
      </c>
      <c r="B39" s="55"/>
      <c r="C39" s="55"/>
      <c r="D39" s="55"/>
      <c r="E39" s="8">
        <v>20213.927898000002</v>
      </c>
      <c r="F39" s="8">
        <f xml:space="preserve"> ROUND(SUM(F35:F38),2)</f>
        <v>100</v>
      </c>
      <c r="G39" s="62"/>
      <c r="H39" s="63"/>
      <c r="I39" s="58"/>
      <c r="J39" s="1"/>
      <c r="K39" s="1"/>
    </row>
    <row r="40" spans="1:11" x14ac:dyDescent="0.2">
      <c r="A40" s="4" t="s">
        <v>785</v>
      </c>
    </row>
    <row r="42" spans="1:11" x14ac:dyDescent="0.2">
      <c r="A42" s="4" t="s">
        <v>135</v>
      </c>
    </row>
    <row r="43" spans="1:11" x14ac:dyDescent="0.2">
      <c r="A43" s="4" t="s">
        <v>136</v>
      </c>
    </row>
    <row r="44" spans="1:11" x14ac:dyDescent="0.2">
      <c r="A44" s="4" t="s">
        <v>137</v>
      </c>
    </row>
    <row r="45" spans="1:11" x14ac:dyDescent="0.2">
      <c r="A45" s="2" t="s">
        <v>594</v>
      </c>
      <c r="D45" s="10">
        <v>25.2974</v>
      </c>
    </row>
    <row r="46" spans="1:11" x14ac:dyDescent="0.2">
      <c r="A46" s="2" t="s">
        <v>597</v>
      </c>
      <c r="D46" s="10">
        <v>10.011799999999999</v>
      </c>
    </row>
    <row r="47" spans="1:11" x14ac:dyDescent="0.2">
      <c r="A47" s="2" t="s">
        <v>596</v>
      </c>
      <c r="D47" s="10">
        <v>26.250399999999999</v>
      </c>
    </row>
    <row r="48" spans="1:11" x14ac:dyDescent="0.2">
      <c r="A48" s="2" t="s">
        <v>595</v>
      </c>
      <c r="D48" s="10">
        <v>10.014200000000001</v>
      </c>
    </row>
    <row r="50" spans="1:4" x14ac:dyDescent="0.2">
      <c r="A50" s="4" t="s">
        <v>138</v>
      </c>
    </row>
    <row r="51" spans="1:4" x14ac:dyDescent="0.2">
      <c r="A51" s="2" t="s">
        <v>594</v>
      </c>
      <c r="D51" s="10">
        <v>26.051400000000001</v>
      </c>
    </row>
    <row r="52" spans="1:4" x14ac:dyDescent="0.2">
      <c r="A52" s="2" t="s">
        <v>596</v>
      </c>
      <c r="D52" s="10">
        <v>27.110299999999999</v>
      </c>
    </row>
    <row r="53" spans="1:4" x14ac:dyDescent="0.2">
      <c r="A53" s="2" t="s">
        <v>595</v>
      </c>
      <c r="D53" s="10">
        <v>10.018000000000001</v>
      </c>
    </row>
    <row r="54" spans="1:4" x14ac:dyDescent="0.2">
      <c r="A54" s="2" t="s">
        <v>597</v>
      </c>
      <c r="D54" s="10">
        <v>10.019399999999999</v>
      </c>
    </row>
    <row r="56" spans="1:4" x14ac:dyDescent="0.2">
      <c r="A56" s="4" t="s">
        <v>139</v>
      </c>
      <c r="D56" s="64"/>
    </row>
    <row r="57" spans="1:4" x14ac:dyDescent="0.2">
      <c r="A57" s="4"/>
      <c r="D57" s="64"/>
    </row>
    <row r="58" spans="1:4" x14ac:dyDescent="0.2">
      <c r="A58" s="28" t="s">
        <v>602</v>
      </c>
      <c r="B58" s="29"/>
      <c r="C58" s="69" t="s">
        <v>603</v>
      </c>
      <c r="D58" s="70"/>
    </row>
    <row r="59" spans="1:4" x14ac:dyDescent="0.2">
      <c r="A59" s="71"/>
      <c r="B59" s="72"/>
      <c r="C59" s="30" t="s">
        <v>604</v>
      </c>
      <c r="D59" s="30" t="s">
        <v>605</v>
      </c>
    </row>
    <row r="60" spans="1:4" x14ac:dyDescent="0.2">
      <c r="A60" s="26"/>
      <c r="B60" s="31"/>
      <c r="C60" s="27"/>
      <c r="D60" s="27"/>
    </row>
    <row r="61" spans="1:4" x14ac:dyDescent="0.2">
      <c r="A61" s="26" t="s">
        <v>595</v>
      </c>
      <c r="B61" s="31"/>
      <c r="C61" s="27">
        <v>0.20973342650000007</v>
      </c>
      <c r="D61" s="27">
        <v>0.19431405260000009</v>
      </c>
    </row>
    <row r="62" spans="1:4" x14ac:dyDescent="0.2">
      <c r="A62" s="26" t="s">
        <v>597</v>
      </c>
      <c r="B62" s="31"/>
      <c r="C62" s="27">
        <v>0.22732579829999999</v>
      </c>
      <c r="D62" s="27">
        <v>0.21061305230000008</v>
      </c>
    </row>
    <row r="64" spans="1:4" x14ac:dyDescent="0.2">
      <c r="A64" s="4" t="s">
        <v>800</v>
      </c>
      <c r="D64" s="13">
        <v>0.13821998742169286</v>
      </c>
    </row>
  </sheetData>
  <mergeCells count="3">
    <mergeCell ref="B1:E1"/>
    <mergeCell ref="C58:D58"/>
    <mergeCell ref="A59:B5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01"/>
  <sheetViews>
    <sheetView showGridLines="0" workbookViewId="0"/>
  </sheetViews>
  <sheetFormatPr defaultRowHeight="11.25" x14ac:dyDescent="0.2"/>
  <cols>
    <col min="1" max="1" width="38" style="2" customWidth="1"/>
    <col min="2" max="2" width="44.7109375" style="2" customWidth="1"/>
    <col min="3" max="3" width="11.8554687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1101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917</v>
      </c>
      <c r="B8" s="57" t="s">
        <v>1309</v>
      </c>
      <c r="C8" s="57" t="s">
        <v>659</v>
      </c>
      <c r="D8" s="57">
        <v>450</v>
      </c>
      <c r="E8" s="7">
        <v>4766.2740000000003</v>
      </c>
      <c r="F8" s="7">
        <v>5.3883614981466197</v>
      </c>
    </row>
    <row r="9" spans="1:6" x14ac:dyDescent="0.2">
      <c r="A9" s="57" t="s">
        <v>1080</v>
      </c>
      <c r="B9" s="57" t="s">
        <v>1422</v>
      </c>
      <c r="C9" s="57" t="s">
        <v>655</v>
      </c>
      <c r="D9" s="57">
        <v>400</v>
      </c>
      <c r="E9" s="7">
        <v>4010.8</v>
      </c>
      <c r="F9" s="7">
        <v>4.5342840753104996</v>
      </c>
    </row>
    <row r="10" spans="1:6" x14ac:dyDescent="0.2">
      <c r="A10" s="57" t="s">
        <v>923</v>
      </c>
      <c r="B10" s="57" t="s">
        <v>1535</v>
      </c>
      <c r="C10" s="57" t="s">
        <v>842</v>
      </c>
      <c r="D10" s="57">
        <v>400</v>
      </c>
      <c r="E10" s="7">
        <v>3986.9920000000002</v>
      </c>
      <c r="F10" s="7">
        <v>4.5073686880398798</v>
      </c>
    </row>
    <row r="11" spans="1:6" x14ac:dyDescent="0.2">
      <c r="A11" s="57" t="s">
        <v>666</v>
      </c>
      <c r="B11" s="57" t="s">
        <v>1195</v>
      </c>
      <c r="C11" s="57" t="s">
        <v>667</v>
      </c>
      <c r="D11" s="57">
        <v>400</v>
      </c>
      <c r="E11" s="7">
        <v>3955.5839999999998</v>
      </c>
      <c r="F11" s="7">
        <v>4.4718613592682299</v>
      </c>
    </row>
    <row r="12" spans="1:6" x14ac:dyDescent="0.2">
      <c r="A12" s="57" t="s">
        <v>908</v>
      </c>
      <c r="B12" s="57" t="s">
        <v>1301</v>
      </c>
      <c r="C12" s="57" t="s">
        <v>655</v>
      </c>
      <c r="D12" s="57">
        <v>350</v>
      </c>
      <c r="E12" s="7">
        <v>3663.1315</v>
      </c>
      <c r="F12" s="7">
        <v>4.1412383629745397</v>
      </c>
    </row>
    <row r="13" spans="1:6" x14ac:dyDescent="0.2">
      <c r="A13" s="57" t="s">
        <v>927</v>
      </c>
      <c r="B13" s="57" t="s">
        <v>1318</v>
      </c>
      <c r="C13" s="57" t="s">
        <v>647</v>
      </c>
      <c r="D13" s="57">
        <v>350</v>
      </c>
      <c r="E13" s="7">
        <v>3529.4279999999999</v>
      </c>
      <c r="F13" s="7">
        <v>3.99008406685823</v>
      </c>
    </row>
    <row r="14" spans="1:6" x14ac:dyDescent="0.2">
      <c r="A14" s="57" t="s">
        <v>935</v>
      </c>
      <c r="B14" s="57" t="s">
        <v>1326</v>
      </c>
      <c r="C14" s="57" t="s">
        <v>641</v>
      </c>
      <c r="D14" s="57">
        <v>350</v>
      </c>
      <c r="E14" s="7">
        <v>3528.2555000000002</v>
      </c>
      <c r="F14" s="7">
        <v>3.9887585337779701</v>
      </c>
    </row>
    <row r="15" spans="1:6" x14ac:dyDescent="0.2">
      <c r="A15" s="57" t="s">
        <v>688</v>
      </c>
      <c r="B15" s="57" t="s">
        <v>1210</v>
      </c>
      <c r="C15" s="57" t="s">
        <v>667</v>
      </c>
      <c r="D15" s="57">
        <v>350</v>
      </c>
      <c r="E15" s="7">
        <v>3495.7755000000002</v>
      </c>
      <c r="F15" s="7">
        <v>3.95203928904722</v>
      </c>
    </row>
    <row r="16" spans="1:6" x14ac:dyDescent="0.2">
      <c r="A16" s="57" t="s">
        <v>996</v>
      </c>
      <c r="B16" s="57" t="s">
        <v>1373</v>
      </c>
      <c r="C16" s="57" t="s">
        <v>655</v>
      </c>
      <c r="D16" s="57">
        <v>300</v>
      </c>
      <c r="E16" s="7">
        <v>3143.5050000000001</v>
      </c>
      <c r="F16" s="7">
        <v>3.5537909300286601</v>
      </c>
    </row>
    <row r="17" spans="1:6" x14ac:dyDescent="0.2">
      <c r="A17" s="57" t="s">
        <v>918</v>
      </c>
      <c r="B17" s="57" t="s">
        <v>1310</v>
      </c>
      <c r="C17" s="57" t="s">
        <v>676</v>
      </c>
      <c r="D17" s="57">
        <v>250</v>
      </c>
      <c r="E17" s="7">
        <v>2631.5675000000001</v>
      </c>
      <c r="F17" s="7">
        <v>2.9750360547408699</v>
      </c>
    </row>
    <row r="18" spans="1:6" x14ac:dyDescent="0.2">
      <c r="A18" s="57" t="s">
        <v>682</v>
      </c>
      <c r="B18" s="57" t="s">
        <v>1205</v>
      </c>
      <c r="C18" s="57" t="s">
        <v>667</v>
      </c>
      <c r="D18" s="57">
        <v>250</v>
      </c>
      <c r="E18" s="7">
        <v>2476.33</v>
      </c>
      <c r="F18" s="7">
        <v>2.79953717069254</v>
      </c>
    </row>
    <row r="19" spans="1:6" x14ac:dyDescent="0.2">
      <c r="A19" s="57" t="s">
        <v>838</v>
      </c>
      <c r="B19" s="57" t="s">
        <v>1254</v>
      </c>
      <c r="C19" s="57" t="s">
        <v>661</v>
      </c>
      <c r="D19" s="57">
        <v>230</v>
      </c>
      <c r="E19" s="7">
        <v>2293.0585999999998</v>
      </c>
      <c r="F19" s="7">
        <v>2.5923454407434399</v>
      </c>
    </row>
    <row r="20" spans="1:6" x14ac:dyDescent="0.2">
      <c r="A20" s="57" t="s">
        <v>662</v>
      </c>
      <c r="B20" s="57" t="s">
        <v>1192</v>
      </c>
      <c r="C20" s="57" t="s">
        <v>663</v>
      </c>
      <c r="D20" s="57">
        <v>185</v>
      </c>
      <c r="E20" s="7">
        <v>1868.4038</v>
      </c>
      <c r="F20" s="7">
        <v>2.1122652828836199</v>
      </c>
    </row>
    <row r="21" spans="1:6" x14ac:dyDescent="0.2">
      <c r="A21" s="57" t="s">
        <v>844</v>
      </c>
      <c r="B21" s="57" t="s">
        <v>1258</v>
      </c>
      <c r="C21" s="57" t="s">
        <v>837</v>
      </c>
      <c r="D21" s="57">
        <v>160</v>
      </c>
      <c r="E21" s="7">
        <v>1715.0416</v>
      </c>
      <c r="F21" s="7">
        <v>1.9388864604006799</v>
      </c>
    </row>
    <row r="22" spans="1:6" x14ac:dyDescent="0.2">
      <c r="A22" s="57" t="s">
        <v>934</v>
      </c>
      <c r="B22" s="57" t="s">
        <v>1325</v>
      </c>
      <c r="C22" s="57" t="s">
        <v>659</v>
      </c>
      <c r="D22" s="57">
        <v>150</v>
      </c>
      <c r="E22" s="7">
        <v>1543.491</v>
      </c>
      <c r="F22" s="7">
        <v>1.74494531307596</v>
      </c>
    </row>
    <row r="23" spans="1:6" x14ac:dyDescent="0.2">
      <c r="A23" s="57" t="s">
        <v>843</v>
      </c>
      <c r="B23" s="57" t="s">
        <v>1257</v>
      </c>
      <c r="C23" s="57" t="s">
        <v>659</v>
      </c>
      <c r="D23" s="57">
        <v>150</v>
      </c>
      <c r="E23" s="7">
        <v>1508.3489999999999</v>
      </c>
      <c r="F23" s="7">
        <v>1.70521662778262</v>
      </c>
    </row>
    <row r="24" spans="1:6" x14ac:dyDescent="0.2">
      <c r="A24" s="57" t="s">
        <v>832</v>
      </c>
      <c r="B24" s="57" t="s">
        <v>1251</v>
      </c>
      <c r="C24" s="57" t="s">
        <v>661</v>
      </c>
      <c r="D24" s="57">
        <v>150</v>
      </c>
      <c r="E24" s="7">
        <v>1488.2429999999999</v>
      </c>
      <c r="F24" s="7">
        <v>1.6824864204379</v>
      </c>
    </row>
    <row r="25" spans="1:6" x14ac:dyDescent="0.2">
      <c r="A25" s="57" t="s">
        <v>850</v>
      </c>
      <c r="B25" s="57" t="s">
        <v>1263</v>
      </c>
      <c r="C25" s="57" t="s">
        <v>743</v>
      </c>
      <c r="D25" s="57">
        <v>130</v>
      </c>
      <c r="E25" s="7">
        <v>1310.2479000000001</v>
      </c>
      <c r="F25" s="7">
        <v>1.48125964587589</v>
      </c>
    </row>
    <row r="26" spans="1:6" x14ac:dyDescent="0.2">
      <c r="A26" s="57" t="s">
        <v>847</v>
      </c>
      <c r="B26" s="57" t="s">
        <v>1261</v>
      </c>
      <c r="C26" s="57" t="s">
        <v>837</v>
      </c>
      <c r="D26" s="57">
        <v>100</v>
      </c>
      <c r="E26" s="7">
        <v>1038.941</v>
      </c>
      <c r="F26" s="7">
        <v>1.1745421440827699</v>
      </c>
    </row>
    <row r="27" spans="1:6" x14ac:dyDescent="0.2">
      <c r="A27" s="57" t="s">
        <v>1011</v>
      </c>
      <c r="B27" s="57" t="s">
        <v>1387</v>
      </c>
      <c r="C27" s="57" t="s">
        <v>939</v>
      </c>
      <c r="D27" s="57">
        <v>100</v>
      </c>
      <c r="E27" s="7">
        <v>1003.187</v>
      </c>
      <c r="F27" s="7">
        <v>1.13412158139486</v>
      </c>
    </row>
    <row r="28" spans="1:6" x14ac:dyDescent="0.2">
      <c r="A28" s="57" t="s">
        <v>866</v>
      </c>
      <c r="B28" s="57" t="s">
        <v>1274</v>
      </c>
      <c r="C28" s="57" t="s">
        <v>659</v>
      </c>
      <c r="D28" s="57">
        <v>100</v>
      </c>
      <c r="E28" s="7">
        <v>986.30799999999999</v>
      </c>
      <c r="F28" s="7">
        <v>1.1150395576322301</v>
      </c>
    </row>
    <row r="29" spans="1:6" x14ac:dyDescent="0.2">
      <c r="A29" s="57" t="s">
        <v>836</v>
      </c>
      <c r="B29" s="57" t="s">
        <v>1253</v>
      </c>
      <c r="C29" s="57" t="s">
        <v>837</v>
      </c>
      <c r="D29" s="57">
        <v>100</v>
      </c>
      <c r="E29" s="7">
        <v>984.68399999999997</v>
      </c>
      <c r="F29" s="7">
        <v>1.11320359539569</v>
      </c>
    </row>
    <row r="30" spans="1:6" x14ac:dyDescent="0.2">
      <c r="A30" s="57" t="s">
        <v>638</v>
      </c>
      <c r="B30" s="57" t="s">
        <v>1179</v>
      </c>
      <c r="C30" s="57" t="s">
        <v>639</v>
      </c>
      <c r="D30" s="57">
        <v>90</v>
      </c>
      <c r="E30" s="7">
        <v>902.22299999999996</v>
      </c>
      <c r="F30" s="7">
        <v>1.01997989959082</v>
      </c>
    </row>
    <row r="31" spans="1:6" x14ac:dyDescent="0.2">
      <c r="A31" s="57" t="s">
        <v>911</v>
      </c>
      <c r="B31" s="57" t="s">
        <v>1303</v>
      </c>
      <c r="C31" s="57" t="s">
        <v>647</v>
      </c>
      <c r="D31" s="57">
        <v>70</v>
      </c>
      <c r="E31" s="7">
        <v>717.62109999999996</v>
      </c>
      <c r="F31" s="7">
        <v>0.81128401461972799</v>
      </c>
    </row>
    <row r="32" spans="1:6" x14ac:dyDescent="0.2">
      <c r="A32" s="57" t="s">
        <v>1065</v>
      </c>
      <c r="B32" s="57" t="s">
        <v>1417</v>
      </c>
      <c r="C32" s="57" t="s">
        <v>659</v>
      </c>
      <c r="D32" s="57">
        <v>30</v>
      </c>
      <c r="E32" s="7">
        <v>297.28620000000001</v>
      </c>
      <c r="F32" s="7">
        <v>0.336087584140215</v>
      </c>
    </row>
    <row r="33" spans="1:11" x14ac:dyDescent="0.2">
      <c r="A33" s="57" t="s">
        <v>1059</v>
      </c>
      <c r="B33" s="57" t="s">
        <v>1412</v>
      </c>
      <c r="C33" s="57" t="s">
        <v>1060</v>
      </c>
      <c r="D33" s="57">
        <v>15</v>
      </c>
      <c r="E33" s="7">
        <v>149.50964999999999</v>
      </c>
      <c r="F33" s="7">
        <v>0.169023442979018</v>
      </c>
    </row>
    <row r="34" spans="1:11" x14ac:dyDescent="0.2">
      <c r="A34" s="56" t="s">
        <v>128</v>
      </c>
      <c r="B34" s="57"/>
      <c r="C34" s="57"/>
      <c r="D34" s="57"/>
      <c r="E34" s="6">
        <f>SUM(E8:E33)</f>
        <v>56994.23784999999</v>
      </c>
      <c r="F34" s="6">
        <f>SUM(F8:F33)</f>
        <v>64.433047039920694</v>
      </c>
    </row>
    <row r="35" spans="1:11" x14ac:dyDescent="0.2">
      <c r="A35" s="57"/>
      <c r="B35" s="57"/>
      <c r="C35" s="57"/>
      <c r="D35" s="57"/>
      <c r="E35" s="7"/>
      <c r="F35" s="7"/>
    </row>
    <row r="36" spans="1:11" x14ac:dyDescent="0.2">
      <c r="A36" s="56" t="s">
        <v>714</v>
      </c>
      <c r="B36" s="57"/>
      <c r="C36" s="57"/>
      <c r="D36" s="57"/>
      <c r="E36" s="7"/>
      <c r="F36" s="7"/>
    </row>
    <row r="37" spans="1:11" x14ac:dyDescent="0.2">
      <c r="A37" s="57" t="s">
        <v>879</v>
      </c>
      <c r="B37" s="57" t="s">
        <v>1281</v>
      </c>
      <c r="C37" s="57" t="s">
        <v>713</v>
      </c>
      <c r="D37" s="57">
        <v>430</v>
      </c>
      <c r="E37" s="7">
        <v>4226.1216999999997</v>
      </c>
      <c r="F37" s="7">
        <v>4.7777092661399596</v>
      </c>
    </row>
    <row r="38" spans="1:11" x14ac:dyDescent="0.2">
      <c r="A38" s="57" t="s">
        <v>895</v>
      </c>
      <c r="B38" s="57" t="s">
        <v>1293</v>
      </c>
      <c r="C38" s="57" t="s">
        <v>643</v>
      </c>
      <c r="D38" s="57">
        <v>420</v>
      </c>
      <c r="E38" s="7">
        <v>4157.1138000000001</v>
      </c>
      <c r="F38" s="7">
        <v>4.6996945503624001</v>
      </c>
    </row>
    <row r="39" spans="1:11" x14ac:dyDescent="0.2">
      <c r="A39" s="57" t="s">
        <v>882</v>
      </c>
      <c r="B39" s="57" t="s">
        <v>1283</v>
      </c>
      <c r="C39" s="57" t="s">
        <v>725</v>
      </c>
      <c r="D39" s="57">
        <v>370</v>
      </c>
      <c r="E39" s="7">
        <v>3660.6024000000002</v>
      </c>
      <c r="F39" s="7">
        <v>4.13837916833634</v>
      </c>
    </row>
    <row r="40" spans="1:11" x14ac:dyDescent="0.2">
      <c r="A40" s="57" t="s">
        <v>989</v>
      </c>
      <c r="B40" s="57" t="s">
        <v>1368</v>
      </c>
      <c r="C40" s="57" t="s">
        <v>731</v>
      </c>
      <c r="D40" s="57">
        <v>250</v>
      </c>
      <c r="E40" s="7">
        <v>2625.8508542999998</v>
      </c>
      <c r="F40" s="7">
        <v>2.9685732803413201</v>
      </c>
    </row>
    <row r="41" spans="1:11" x14ac:dyDescent="0.2">
      <c r="A41" s="57" t="s">
        <v>987</v>
      </c>
      <c r="B41" s="57" t="s">
        <v>1367</v>
      </c>
      <c r="C41" s="57" t="s">
        <v>871</v>
      </c>
      <c r="D41" s="57">
        <v>250</v>
      </c>
      <c r="E41" s="7">
        <v>2308.9825000000001</v>
      </c>
      <c r="F41" s="7">
        <v>2.6103477061734899</v>
      </c>
    </row>
    <row r="42" spans="1:11" x14ac:dyDescent="0.2">
      <c r="A42" s="57" t="s">
        <v>985</v>
      </c>
      <c r="B42" s="57" t="s">
        <v>1365</v>
      </c>
      <c r="C42" s="57" t="s">
        <v>639</v>
      </c>
      <c r="D42" s="57">
        <v>210</v>
      </c>
      <c r="E42" s="7">
        <v>2097.3939</v>
      </c>
      <c r="F42" s="7">
        <v>2.3711428543989701</v>
      </c>
    </row>
    <row r="43" spans="1:11" x14ac:dyDescent="0.2">
      <c r="A43" s="57" t="s">
        <v>721</v>
      </c>
      <c r="B43" s="57" t="s">
        <v>1234</v>
      </c>
      <c r="C43" s="57" t="s">
        <v>661</v>
      </c>
      <c r="D43" s="57">
        <v>200</v>
      </c>
      <c r="E43" s="7">
        <v>2096.9720000000002</v>
      </c>
      <c r="F43" s="7">
        <v>2.3706658885938001</v>
      </c>
    </row>
    <row r="44" spans="1:11" x14ac:dyDescent="0.2">
      <c r="A44" s="57" t="s">
        <v>742</v>
      </c>
      <c r="B44" s="57" t="s">
        <v>1249</v>
      </c>
      <c r="C44" s="57" t="s">
        <v>743</v>
      </c>
      <c r="D44" s="57">
        <v>15</v>
      </c>
      <c r="E44" s="7">
        <v>1674.4545000000001</v>
      </c>
      <c r="F44" s="7">
        <v>1.89300198817742</v>
      </c>
    </row>
    <row r="45" spans="1:11" x14ac:dyDescent="0.2">
      <c r="A45" s="57" t="s">
        <v>986</v>
      </c>
      <c r="B45" s="57" t="s">
        <v>1366</v>
      </c>
      <c r="C45" s="57" t="s">
        <v>731</v>
      </c>
      <c r="D45" s="57">
        <v>130</v>
      </c>
      <c r="E45" s="7">
        <v>1383.7212999999999</v>
      </c>
      <c r="F45" s="7">
        <v>1.5643226925446201</v>
      </c>
    </row>
    <row r="46" spans="1:11" x14ac:dyDescent="0.2">
      <c r="A46" s="57" t="s">
        <v>889</v>
      </c>
      <c r="B46" s="57" t="s">
        <v>1287</v>
      </c>
      <c r="C46" s="57" t="s">
        <v>729</v>
      </c>
      <c r="D46" s="57">
        <v>70</v>
      </c>
      <c r="E46" s="7">
        <v>694.6653</v>
      </c>
      <c r="F46" s="7">
        <v>0.78533205531584505</v>
      </c>
    </row>
    <row r="47" spans="1:11" x14ac:dyDescent="0.2">
      <c r="A47" s="56" t="s">
        <v>128</v>
      </c>
      <c r="B47" s="57"/>
      <c r="C47" s="57"/>
      <c r="D47" s="57"/>
      <c r="E47" s="6">
        <f>SUM(E37:E46)</f>
        <v>24925.878254299998</v>
      </c>
      <c r="F47" s="6">
        <f>SUM(F37:F46)</f>
        <v>28.179169450384165</v>
      </c>
      <c r="J47" s="1"/>
      <c r="K47" s="1"/>
    </row>
    <row r="48" spans="1:11" x14ac:dyDescent="0.2">
      <c r="A48" s="57"/>
      <c r="B48" s="57"/>
      <c r="C48" s="57"/>
      <c r="D48" s="57"/>
      <c r="E48" s="7"/>
      <c r="F48" s="7"/>
    </row>
    <row r="49" spans="1:11" x14ac:dyDescent="0.2">
      <c r="A49" s="56" t="s">
        <v>744</v>
      </c>
      <c r="B49" s="57"/>
      <c r="C49" s="57"/>
      <c r="D49" s="57"/>
      <c r="E49" s="7"/>
      <c r="F49" s="7"/>
    </row>
    <row r="50" spans="1:11" x14ac:dyDescent="0.2">
      <c r="A50" s="56" t="s">
        <v>745</v>
      </c>
      <c r="B50" s="57"/>
      <c r="C50" s="57"/>
      <c r="D50" s="57"/>
      <c r="E50" s="7"/>
      <c r="F50" s="7"/>
    </row>
    <row r="51" spans="1:11" x14ac:dyDescent="0.2">
      <c r="A51" s="57" t="s">
        <v>903</v>
      </c>
      <c r="B51" s="57" t="s">
        <v>1523</v>
      </c>
      <c r="C51" s="57" t="s">
        <v>747</v>
      </c>
      <c r="D51" s="57">
        <v>2000</v>
      </c>
      <c r="E51" s="7">
        <v>1876.03</v>
      </c>
      <c r="F51" s="7">
        <v>2.12088684397246</v>
      </c>
    </row>
    <row r="52" spans="1:11" x14ac:dyDescent="0.2">
      <c r="A52" s="57" t="s">
        <v>902</v>
      </c>
      <c r="B52" s="57" t="s">
        <v>1522</v>
      </c>
      <c r="C52" s="57" t="s">
        <v>749</v>
      </c>
      <c r="D52" s="57">
        <v>800</v>
      </c>
      <c r="E52" s="7">
        <v>788.3424</v>
      </c>
      <c r="F52" s="7">
        <v>0.89123576099832003</v>
      </c>
    </row>
    <row r="53" spans="1:11" x14ac:dyDescent="0.2">
      <c r="A53" s="56" t="s">
        <v>128</v>
      </c>
      <c r="B53" s="57"/>
      <c r="C53" s="57"/>
      <c r="D53" s="57"/>
      <c r="E53" s="6">
        <f>SUM(E51:E52)</f>
        <v>2664.3724000000002</v>
      </c>
      <c r="F53" s="6">
        <f>SUM(F51:F52)</f>
        <v>3.0121226049707799</v>
      </c>
      <c r="G53" s="58"/>
      <c r="H53" s="59"/>
      <c r="J53" s="1"/>
      <c r="K53" s="1"/>
    </row>
    <row r="54" spans="1:11" x14ac:dyDescent="0.2">
      <c r="A54" s="57"/>
      <c r="B54" s="57"/>
      <c r="C54" s="57"/>
      <c r="D54" s="57"/>
      <c r="E54" s="7"/>
      <c r="F54" s="7"/>
    </row>
    <row r="55" spans="1:11" x14ac:dyDescent="0.2">
      <c r="A55" s="56" t="s">
        <v>128</v>
      </c>
      <c r="B55" s="57"/>
      <c r="C55" s="57"/>
      <c r="D55" s="57"/>
      <c r="E55" s="6">
        <v>84584.488504299981</v>
      </c>
      <c r="F55" s="6">
        <v>95.62433909527563</v>
      </c>
    </row>
    <row r="56" spans="1:11" x14ac:dyDescent="0.2">
      <c r="A56" s="57"/>
      <c r="B56" s="57"/>
      <c r="C56" s="57"/>
      <c r="D56" s="57"/>
      <c r="E56" s="7"/>
      <c r="F56" s="7"/>
    </row>
    <row r="57" spans="1:11" x14ac:dyDescent="0.2">
      <c r="A57" s="56" t="s">
        <v>133</v>
      </c>
      <c r="B57" s="57"/>
      <c r="C57" s="57"/>
      <c r="D57" s="57"/>
      <c r="E57" s="6">
        <v>3870.488413</v>
      </c>
      <c r="F57" s="6">
        <v>4.38</v>
      </c>
      <c r="H57" s="13"/>
      <c r="I57" s="13"/>
      <c r="J57" s="1"/>
      <c r="K57" s="1"/>
    </row>
    <row r="58" spans="1:11" x14ac:dyDescent="0.2">
      <c r="A58" s="57"/>
      <c r="B58" s="57"/>
      <c r="C58" s="57"/>
      <c r="D58" s="57"/>
      <c r="E58" s="7"/>
      <c r="F58" s="7"/>
    </row>
    <row r="59" spans="1:11" x14ac:dyDescent="0.2">
      <c r="A59" s="61" t="s">
        <v>134</v>
      </c>
      <c r="B59" s="55"/>
      <c r="C59" s="55"/>
      <c r="D59" s="55"/>
      <c r="E59" s="8">
        <v>88454.978413000004</v>
      </c>
      <c r="F59" s="8">
        <f xml:space="preserve"> ROUND(SUM(F55:F58),2)</f>
        <v>100</v>
      </c>
      <c r="I59" s="13"/>
      <c r="J59" s="1"/>
      <c r="K59" s="1"/>
    </row>
    <row r="60" spans="1:11" x14ac:dyDescent="0.2">
      <c r="A60" s="4" t="s">
        <v>785</v>
      </c>
    </row>
    <row r="62" spans="1:11" x14ac:dyDescent="0.2">
      <c r="A62" s="4" t="s">
        <v>135</v>
      </c>
    </row>
    <row r="63" spans="1:11" x14ac:dyDescent="0.2">
      <c r="A63" s="4" t="s">
        <v>136</v>
      </c>
    </row>
    <row r="64" spans="1:11" x14ac:dyDescent="0.2">
      <c r="A64" s="4" t="s">
        <v>137</v>
      </c>
    </row>
    <row r="65" spans="1:4" x14ac:dyDescent="0.2">
      <c r="A65" s="2" t="s">
        <v>594</v>
      </c>
      <c r="D65" s="10">
        <v>59.431600000000003</v>
      </c>
    </row>
    <row r="66" spans="1:4" x14ac:dyDescent="0.2">
      <c r="A66" s="2" t="s">
        <v>596</v>
      </c>
      <c r="D66" s="10">
        <v>61.639600000000002</v>
      </c>
    </row>
    <row r="67" spans="1:4" x14ac:dyDescent="0.2">
      <c r="A67" s="2" t="s">
        <v>1102</v>
      </c>
      <c r="D67" s="10">
        <v>18.858000000000001</v>
      </c>
    </row>
    <row r="68" spans="1:4" x14ac:dyDescent="0.2">
      <c r="A68" s="2" t="s">
        <v>1078</v>
      </c>
      <c r="D68" s="10">
        <v>16.0581</v>
      </c>
    </row>
    <row r="69" spans="1:4" x14ac:dyDescent="0.2">
      <c r="A69" s="2" t="s">
        <v>1075</v>
      </c>
      <c r="D69" s="10">
        <v>13.5609</v>
      </c>
    </row>
    <row r="70" spans="1:4" x14ac:dyDescent="0.2">
      <c r="A70" s="2" t="s">
        <v>1103</v>
      </c>
      <c r="D70" s="10">
        <v>13.897500000000001</v>
      </c>
    </row>
    <row r="71" spans="1:4" x14ac:dyDescent="0.2">
      <c r="A71" s="2" t="s">
        <v>1104</v>
      </c>
      <c r="D71" s="10">
        <v>18.0061</v>
      </c>
    </row>
    <row r="72" spans="1:4" x14ac:dyDescent="0.2">
      <c r="A72" s="2" t="s">
        <v>1105</v>
      </c>
      <c r="D72" s="10">
        <v>14.788399999999999</v>
      </c>
    </row>
    <row r="73" spans="1:4" x14ac:dyDescent="0.2">
      <c r="A73" s="2" t="s">
        <v>1076</v>
      </c>
      <c r="D73" s="10">
        <v>16.801400000000001</v>
      </c>
    </row>
    <row r="74" spans="1:4" x14ac:dyDescent="0.2">
      <c r="A74" s="2" t="s">
        <v>1077</v>
      </c>
      <c r="D74" s="10">
        <v>14.2067</v>
      </c>
    </row>
    <row r="76" spans="1:4" x14ac:dyDescent="0.2">
      <c r="A76" s="4" t="s">
        <v>138</v>
      </c>
    </row>
    <row r="77" spans="1:4" x14ac:dyDescent="0.2">
      <c r="A77" s="2" t="s">
        <v>594</v>
      </c>
      <c r="D77" s="10">
        <v>61.332700000000003</v>
      </c>
    </row>
    <row r="78" spans="1:4" x14ac:dyDescent="0.2">
      <c r="A78" s="2" t="s">
        <v>596</v>
      </c>
      <c r="D78" s="10">
        <v>63.803600000000003</v>
      </c>
    </row>
    <row r="79" spans="1:4" x14ac:dyDescent="0.2">
      <c r="A79" s="2" t="s">
        <v>1102</v>
      </c>
      <c r="D79" s="10">
        <v>18.165700000000001</v>
      </c>
    </row>
    <row r="80" spans="1:4" x14ac:dyDescent="0.2">
      <c r="A80" s="2" t="s">
        <v>1078</v>
      </c>
      <c r="D80" s="10">
        <v>15.960900000000001</v>
      </c>
    </row>
    <row r="81" spans="1:4" x14ac:dyDescent="0.2">
      <c r="A81" s="2" t="s">
        <v>1075</v>
      </c>
      <c r="D81" s="10">
        <v>13.437200000000001</v>
      </c>
    </row>
    <row r="82" spans="1:4" x14ac:dyDescent="0.2">
      <c r="A82" s="2" t="s">
        <v>1103</v>
      </c>
      <c r="D82" s="10">
        <v>13.789099999999999</v>
      </c>
    </row>
    <row r="83" spans="1:4" x14ac:dyDescent="0.2">
      <c r="A83" s="2" t="s">
        <v>1104</v>
      </c>
      <c r="D83" s="10">
        <v>17.224900000000002</v>
      </c>
    </row>
    <row r="84" spans="1:4" x14ac:dyDescent="0.2">
      <c r="A84" s="2" t="s">
        <v>1105</v>
      </c>
      <c r="D84" s="10">
        <v>14.7631</v>
      </c>
    </row>
    <row r="85" spans="1:4" x14ac:dyDescent="0.2">
      <c r="A85" s="2" t="s">
        <v>1076</v>
      </c>
      <c r="D85" s="10">
        <v>16.7805</v>
      </c>
    </row>
    <row r="86" spans="1:4" x14ac:dyDescent="0.2">
      <c r="A86" s="2" t="s">
        <v>1077</v>
      </c>
      <c r="D86" s="10">
        <v>14.1479</v>
      </c>
    </row>
    <row r="88" spans="1:4" x14ac:dyDescent="0.2">
      <c r="A88" s="4" t="s">
        <v>139</v>
      </c>
      <c r="D88" s="64"/>
    </row>
    <row r="89" spans="1:4" x14ac:dyDescent="0.2">
      <c r="A89" s="4"/>
      <c r="D89" s="64"/>
    </row>
    <row r="90" spans="1:4" x14ac:dyDescent="0.2">
      <c r="A90" s="28" t="s">
        <v>602</v>
      </c>
      <c r="B90" s="29"/>
      <c r="C90" s="69" t="s">
        <v>603</v>
      </c>
      <c r="D90" s="70"/>
    </row>
    <row r="91" spans="1:4" x14ac:dyDescent="0.2">
      <c r="A91" s="71"/>
      <c r="B91" s="72"/>
      <c r="C91" s="30" t="s">
        <v>604</v>
      </c>
      <c r="D91" s="30" t="s">
        <v>605</v>
      </c>
    </row>
    <row r="92" spans="1:4" x14ac:dyDescent="0.2">
      <c r="A92" s="26" t="s">
        <v>1104</v>
      </c>
      <c r="B92" s="31"/>
      <c r="C92" s="27">
        <v>0.97505777700000007</v>
      </c>
      <c r="D92" s="27">
        <v>0.90337258800000009</v>
      </c>
    </row>
    <row r="93" spans="1:4" x14ac:dyDescent="0.2">
      <c r="A93" s="26" t="s">
        <v>1078</v>
      </c>
      <c r="B93" s="31"/>
      <c r="C93" s="27">
        <v>0.43335901200000004</v>
      </c>
      <c r="D93" s="27">
        <v>0.40149892799999998</v>
      </c>
    </row>
    <row r="94" spans="1:4" x14ac:dyDescent="0.2">
      <c r="A94" s="26" t="s">
        <v>1075</v>
      </c>
      <c r="B94" s="31"/>
      <c r="C94" s="27">
        <v>0.39724576100000003</v>
      </c>
      <c r="D94" s="27">
        <v>0.36804068400000001</v>
      </c>
    </row>
    <row r="95" spans="1:4" x14ac:dyDescent="0.2">
      <c r="A95" s="26" t="s">
        <v>1103</v>
      </c>
      <c r="B95" s="31"/>
      <c r="C95" s="27">
        <v>0.39724576100000003</v>
      </c>
      <c r="D95" s="27">
        <v>0.36804068400000001</v>
      </c>
    </row>
    <row r="96" spans="1:4" x14ac:dyDescent="0.2">
      <c r="A96" s="26" t="s">
        <v>1076</v>
      </c>
      <c r="B96" s="31"/>
      <c r="C96" s="27">
        <v>0.43335901200000004</v>
      </c>
      <c r="D96" s="27">
        <v>0.40149892799999998</v>
      </c>
    </row>
    <row r="97" spans="1:4" x14ac:dyDescent="0.2">
      <c r="A97" s="26" t="s">
        <v>1077</v>
      </c>
      <c r="B97" s="31"/>
      <c r="C97" s="27">
        <v>0.39724576100000003</v>
      </c>
      <c r="D97" s="27">
        <v>0.36804068400000001</v>
      </c>
    </row>
    <row r="98" spans="1:4" x14ac:dyDescent="0.2">
      <c r="A98" s="26" t="s">
        <v>1105</v>
      </c>
      <c r="B98" s="31"/>
      <c r="C98" s="27">
        <v>0.39724576100000003</v>
      </c>
      <c r="D98" s="27">
        <v>0.36804068400000001</v>
      </c>
    </row>
    <row r="99" spans="1:4" x14ac:dyDescent="0.2">
      <c r="A99" s="26" t="s">
        <v>1102</v>
      </c>
      <c r="B99" s="31"/>
      <c r="C99" s="27">
        <v>0.97505777700000007</v>
      </c>
      <c r="D99" s="27">
        <v>0.90337258800000009</v>
      </c>
    </row>
    <row r="100" spans="1:4" x14ac:dyDescent="0.2">
      <c r="A100" s="4"/>
      <c r="D100" s="64"/>
    </row>
    <row r="101" spans="1:4" x14ac:dyDescent="0.2">
      <c r="A101" s="4" t="s">
        <v>800</v>
      </c>
      <c r="D101" s="13">
        <v>2.5990582377352145</v>
      </c>
    </row>
  </sheetData>
  <mergeCells count="3">
    <mergeCell ref="B1:E1"/>
    <mergeCell ref="C90:D90"/>
    <mergeCell ref="A91:B9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4"/>
  <sheetViews>
    <sheetView showGridLines="0" workbookViewId="0"/>
  </sheetViews>
  <sheetFormatPr defaultRowHeight="11.25" x14ac:dyDescent="0.2"/>
  <cols>
    <col min="1" max="1" width="38" style="2" customWidth="1"/>
    <col min="2" max="2" width="22.5703125" style="2" customWidth="1"/>
    <col min="3" max="3" width="11.710937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11" x14ac:dyDescent="0.2">
      <c r="B1" s="75" t="s">
        <v>1106</v>
      </c>
      <c r="C1" s="75"/>
      <c r="D1" s="75"/>
      <c r="E1" s="75"/>
    </row>
    <row r="3" spans="1:11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11" x14ac:dyDescent="0.2">
      <c r="A4" s="55"/>
      <c r="B4" s="55"/>
      <c r="C4" s="55"/>
      <c r="D4" s="55"/>
      <c r="E4" s="5"/>
      <c r="F4" s="5"/>
    </row>
    <row r="5" spans="1:11" x14ac:dyDescent="0.2">
      <c r="A5" s="56" t="s">
        <v>1067</v>
      </c>
      <c r="B5" s="57"/>
      <c r="C5" s="57"/>
      <c r="D5" s="57"/>
      <c r="E5" s="7"/>
      <c r="F5" s="7"/>
    </row>
    <row r="6" spans="1:11" x14ac:dyDescent="0.2">
      <c r="A6" s="57" t="s">
        <v>1107</v>
      </c>
      <c r="B6" s="57" t="s">
        <v>1068</v>
      </c>
      <c r="C6" s="57" t="s">
        <v>1069</v>
      </c>
      <c r="D6" s="57">
        <v>3025000</v>
      </c>
      <c r="E6" s="7">
        <v>2793.8506750000001</v>
      </c>
      <c r="F6" s="7">
        <v>49.196551104796697</v>
      </c>
    </row>
    <row r="7" spans="1:11" x14ac:dyDescent="0.2">
      <c r="A7" s="57" t="s">
        <v>1108</v>
      </c>
      <c r="B7" s="57" t="s">
        <v>1109</v>
      </c>
      <c r="C7" s="57" t="s">
        <v>1069</v>
      </c>
      <c r="D7" s="57">
        <v>1600000</v>
      </c>
      <c r="E7" s="7">
        <v>1604.7983999999999</v>
      </c>
      <c r="F7" s="7">
        <v>28.258685120490899</v>
      </c>
    </row>
    <row r="8" spans="1:11" x14ac:dyDescent="0.2">
      <c r="A8" s="57" t="s">
        <v>1110</v>
      </c>
      <c r="B8" s="57" t="s">
        <v>1070</v>
      </c>
      <c r="C8" s="57" t="s">
        <v>1069</v>
      </c>
      <c r="D8" s="57">
        <v>950000</v>
      </c>
      <c r="E8" s="7">
        <v>934.98524999999995</v>
      </c>
      <c r="F8" s="7">
        <v>16.4640329726484</v>
      </c>
    </row>
    <row r="9" spans="1:11" x14ac:dyDescent="0.2">
      <c r="A9" s="56" t="s">
        <v>128</v>
      </c>
      <c r="B9" s="57"/>
      <c r="C9" s="57"/>
      <c r="D9" s="57"/>
      <c r="E9" s="6">
        <f>SUM(E6:E8)</f>
        <v>5333.634325</v>
      </c>
      <c r="F9" s="6">
        <f>SUM(F6:F8)</f>
        <v>93.919269197935989</v>
      </c>
      <c r="J9" s="1"/>
      <c r="K9" s="1"/>
    </row>
    <row r="10" spans="1:11" x14ac:dyDescent="0.2">
      <c r="A10" s="57"/>
      <c r="B10" s="57"/>
      <c r="C10" s="57"/>
      <c r="D10" s="57"/>
      <c r="E10" s="7"/>
      <c r="F10" s="7"/>
    </row>
    <row r="11" spans="1:11" x14ac:dyDescent="0.2">
      <c r="A11" s="56" t="s">
        <v>128</v>
      </c>
      <c r="B11" s="57"/>
      <c r="C11" s="57"/>
      <c r="D11" s="57"/>
      <c r="E11" s="6">
        <v>5333.634325</v>
      </c>
      <c r="F11" s="6">
        <v>93.919269197935989</v>
      </c>
      <c r="J11" s="1"/>
      <c r="K11" s="1"/>
    </row>
    <row r="12" spans="1:11" x14ac:dyDescent="0.2">
      <c r="A12" s="57"/>
      <c r="B12" s="57"/>
      <c r="C12" s="57"/>
      <c r="D12" s="57"/>
      <c r="E12" s="7"/>
      <c r="F12" s="7"/>
    </row>
    <row r="13" spans="1:11" x14ac:dyDescent="0.2">
      <c r="A13" s="56" t="s">
        <v>133</v>
      </c>
      <c r="B13" s="57"/>
      <c r="C13" s="57"/>
      <c r="D13" s="57"/>
      <c r="E13" s="6">
        <v>345.32637449999999</v>
      </c>
      <c r="F13" s="6">
        <v>6.08</v>
      </c>
      <c r="J13" s="1"/>
      <c r="K13" s="1"/>
    </row>
    <row r="14" spans="1:11" x14ac:dyDescent="0.2">
      <c r="A14" s="57"/>
      <c r="B14" s="57"/>
      <c r="C14" s="57"/>
      <c r="D14" s="57"/>
      <c r="E14" s="7"/>
      <c r="F14" s="7"/>
    </row>
    <row r="15" spans="1:11" x14ac:dyDescent="0.2">
      <c r="A15" s="61" t="s">
        <v>134</v>
      </c>
      <c r="B15" s="55"/>
      <c r="C15" s="55"/>
      <c r="D15" s="55"/>
      <c r="E15" s="8">
        <v>5678.9563744999996</v>
      </c>
      <c r="F15" s="8">
        <f xml:space="preserve"> ROUND(SUM(F11:F14),2)</f>
        <v>100</v>
      </c>
      <c r="I15" s="13"/>
      <c r="J15" s="1"/>
      <c r="K15" s="1"/>
    </row>
    <row r="17" spans="1:4" x14ac:dyDescent="0.2">
      <c r="A17" s="4" t="s">
        <v>135</v>
      </c>
    </row>
    <row r="18" spans="1:4" x14ac:dyDescent="0.2">
      <c r="A18" s="4" t="s">
        <v>136</v>
      </c>
    </row>
    <row r="19" spans="1:4" x14ac:dyDescent="0.2">
      <c r="A19" s="4" t="s">
        <v>137</v>
      </c>
    </row>
    <row r="20" spans="1:4" x14ac:dyDescent="0.2">
      <c r="A20" s="2" t="s">
        <v>1111</v>
      </c>
      <c r="D20" s="10">
        <v>25.103999999999999</v>
      </c>
    </row>
    <row r="21" spans="1:4" x14ac:dyDescent="0.2">
      <c r="A21" s="2" t="s">
        <v>1112</v>
      </c>
      <c r="D21" s="10">
        <v>59.419199999999996</v>
      </c>
    </row>
    <row r="22" spans="1:4" x14ac:dyDescent="0.2">
      <c r="A22" s="2" t="s">
        <v>1113</v>
      </c>
      <c r="D22" s="10">
        <v>25.7774</v>
      </c>
    </row>
    <row r="23" spans="1:4" x14ac:dyDescent="0.2">
      <c r="A23" s="2" t="s">
        <v>1114</v>
      </c>
      <c r="D23" s="10">
        <v>25.103999999999999</v>
      </c>
    </row>
    <row r="24" spans="1:4" x14ac:dyDescent="0.2">
      <c r="A24" s="2" t="s">
        <v>1115</v>
      </c>
      <c r="D24" s="10">
        <v>57.155200000000001</v>
      </c>
    </row>
    <row r="25" spans="1:4" x14ac:dyDescent="0.2">
      <c r="A25" s="2" t="s">
        <v>1116</v>
      </c>
      <c r="D25" s="10">
        <v>11.5366</v>
      </c>
    </row>
    <row r="26" spans="1:4" x14ac:dyDescent="0.2">
      <c r="A26" s="2" t="s">
        <v>1117</v>
      </c>
      <c r="D26" s="10">
        <v>12.179500000000001</v>
      </c>
    </row>
    <row r="28" spans="1:4" x14ac:dyDescent="0.2">
      <c r="A28" s="4" t="s">
        <v>138</v>
      </c>
    </row>
    <row r="29" spans="1:4" x14ac:dyDescent="0.2">
      <c r="A29" s="2" t="s">
        <v>1117</v>
      </c>
      <c r="D29" s="10">
        <v>11.457700000000001</v>
      </c>
    </row>
    <row r="30" spans="1:4" x14ac:dyDescent="0.2">
      <c r="A30" s="2" t="s">
        <v>1111</v>
      </c>
      <c r="D30" s="10">
        <v>24.380400000000002</v>
      </c>
    </row>
    <row r="31" spans="1:4" x14ac:dyDescent="0.2">
      <c r="A31" s="2" t="s">
        <v>1115</v>
      </c>
      <c r="D31" s="10">
        <v>55.507899999999999</v>
      </c>
    </row>
    <row r="32" spans="1:4" x14ac:dyDescent="0.2">
      <c r="A32" s="2" t="s">
        <v>1112</v>
      </c>
      <c r="D32" s="10">
        <v>58.0334</v>
      </c>
    </row>
    <row r="33" spans="1:4" x14ac:dyDescent="0.2">
      <c r="A33" s="2" t="s">
        <v>1113</v>
      </c>
      <c r="D33" s="10">
        <v>25.169599999999999</v>
      </c>
    </row>
    <row r="34" spans="1:4" x14ac:dyDescent="0.2">
      <c r="A34" s="2" t="s">
        <v>1116</v>
      </c>
      <c r="D34" s="10">
        <v>10.766</v>
      </c>
    </row>
    <row r="35" spans="1:4" x14ac:dyDescent="0.2">
      <c r="A35" s="2" t="s">
        <v>1114</v>
      </c>
      <c r="D35" s="10">
        <v>24.380400000000002</v>
      </c>
    </row>
    <row r="37" spans="1:4" x14ac:dyDescent="0.2">
      <c r="A37" s="4" t="s">
        <v>139</v>
      </c>
      <c r="D37" s="64"/>
    </row>
    <row r="38" spans="1:4" x14ac:dyDescent="0.2">
      <c r="A38" s="4"/>
      <c r="D38" s="64"/>
    </row>
    <row r="39" spans="1:4" x14ac:dyDescent="0.2">
      <c r="A39" s="28" t="s">
        <v>602</v>
      </c>
      <c r="B39" s="29"/>
      <c r="C39" s="69" t="s">
        <v>603</v>
      </c>
      <c r="D39" s="70"/>
    </row>
    <row r="40" spans="1:4" x14ac:dyDescent="0.2">
      <c r="A40" s="71"/>
      <c r="B40" s="72"/>
      <c r="C40" s="30" t="s">
        <v>604</v>
      </c>
      <c r="D40" s="30" t="s">
        <v>605</v>
      </c>
    </row>
    <row r="41" spans="1:4" x14ac:dyDescent="0.2">
      <c r="A41" s="26" t="s">
        <v>1116</v>
      </c>
      <c r="B41" s="31"/>
      <c r="C41" s="27">
        <v>0.31418528369999998</v>
      </c>
      <c r="D41" s="27">
        <v>0.29108672280000003</v>
      </c>
    </row>
    <row r="42" spans="1:4" x14ac:dyDescent="0.2">
      <c r="A42" s="26" t="s">
        <v>1117</v>
      </c>
      <c r="B42" s="31"/>
      <c r="C42" s="27">
        <v>0.31418528369999998</v>
      </c>
      <c r="D42" s="27">
        <v>0.29108672280000003</v>
      </c>
    </row>
    <row r="44" spans="1:4" x14ac:dyDescent="0.2">
      <c r="A44" s="4" t="s">
        <v>800</v>
      </c>
      <c r="D44" s="13">
        <v>12.967141523796197</v>
      </c>
    </row>
  </sheetData>
  <mergeCells count="3">
    <mergeCell ref="B1:E1"/>
    <mergeCell ref="C39:D39"/>
    <mergeCell ref="A40:B4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8"/>
  <sheetViews>
    <sheetView showGridLines="0" workbookViewId="0"/>
  </sheetViews>
  <sheetFormatPr defaultRowHeight="11.25" x14ac:dyDescent="0.2"/>
  <cols>
    <col min="1" max="1" width="38" style="2" customWidth="1"/>
    <col min="2" max="2" width="22.5703125" style="2" customWidth="1"/>
    <col min="3" max="3" width="11.7109375" style="2" customWidth="1"/>
    <col min="4" max="4" width="7.85546875" style="2" customWidth="1"/>
    <col min="5" max="5" width="23" style="1" customWidth="1"/>
    <col min="6" max="6" width="13.5703125" style="1" customWidth="1"/>
    <col min="7" max="16384" width="9.140625" style="2"/>
  </cols>
  <sheetData>
    <row r="1" spans="1:11" x14ac:dyDescent="0.2">
      <c r="B1" s="75" t="s">
        <v>1118</v>
      </c>
      <c r="C1" s="75"/>
      <c r="D1" s="75"/>
      <c r="E1" s="75"/>
    </row>
    <row r="3" spans="1:11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11" x14ac:dyDescent="0.2">
      <c r="A4" s="55"/>
      <c r="B4" s="55"/>
      <c r="C4" s="55"/>
      <c r="D4" s="55"/>
      <c r="E4" s="5"/>
      <c r="F4" s="5"/>
    </row>
    <row r="5" spans="1:11" x14ac:dyDescent="0.2">
      <c r="A5" s="56" t="s">
        <v>1067</v>
      </c>
      <c r="B5" s="57"/>
      <c r="C5" s="57"/>
      <c r="D5" s="57"/>
      <c r="E5" s="7"/>
      <c r="F5" s="7"/>
    </row>
    <row r="6" spans="1:11" x14ac:dyDescent="0.2">
      <c r="A6" s="57" t="s">
        <v>1107</v>
      </c>
      <c r="B6" s="57" t="s">
        <v>1068</v>
      </c>
      <c r="C6" s="57" t="s">
        <v>1069</v>
      </c>
      <c r="D6" s="57">
        <v>13875000</v>
      </c>
      <c r="E6" s="7">
        <v>12814.769625000001</v>
      </c>
      <c r="F6" s="7">
        <v>47.615439589640502</v>
      </c>
    </row>
    <row r="7" spans="1:11" x14ac:dyDescent="0.2">
      <c r="A7" s="57" t="s">
        <v>1108</v>
      </c>
      <c r="B7" s="57" t="s">
        <v>1109</v>
      </c>
      <c r="C7" s="57" t="s">
        <v>1069</v>
      </c>
      <c r="D7" s="57">
        <v>8400000</v>
      </c>
      <c r="E7" s="7">
        <v>8425.1916000000001</v>
      </c>
      <c r="F7" s="7">
        <v>31.305221506153</v>
      </c>
    </row>
    <row r="8" spans="1:11" x14ac:dyDescent="0.2">
      <c r="A8" s="57" t="s">
        <v>1110</v>
      </c>
      <c r="B8" s="57" t="s">
        <v>1070</v>
      </c>
      <c r="C8" s="57" t="s">
        <v>1069</v>
      </c>
      <c r="D8" s="57">
        <v>4800000</v>
      </c>
      <c r="E8" s="7">
        <v>4724.1360000000004</v>
      </c>
      <c r="F8" s="7">
        <v>17.553324710762901</v>
      </c>
    </row>
    <row r="9" spans="1:11" x14ac:dyDescent="0.2">
      <c r="A9" s="56" t="s">
        <v>128</v>
      </c>
      <c r="B9" s="57"/>
      <c r="C9" s="57"/>
      <c r="D9" s="57"/>
      <c r="E9" s="6">
        <f>SUM(E6:E8)</f>
        <v>25964.097224999998</v>
      </c>
      <c r="F9" s="6">
        <f>SUM(F6:F8)</f>
        <v>96.473985806556414</v>
      </c>
      <c r="J9" s="1"/>
      <c r="K9" s="1"/>
    </row>
    <row r="10" spans="1:11" x14ac:dyDescent="0.2">
      <c r="A10" s="57"/>
      <c r="B10" s="57"/>
      <c r="C10" s="57"/>
      <c r="D10" s="57"/>
      <c r="E10" s="7"/>
      <c r="F10" s="7"/>
    </row>
    <row r="11" spans="1:11" x14ac:dyDescent="0.2">
      <c r="A11" s="56" t="s">
        <v>128</v>
      </c>
      <c r="B11" s="57"/>
      <c r="C11" s="57"/>
      <c r="D11" s="57"/>
      <c r="E11" s="6">
        <v>25964.097224999998</v>
      </c>
      <c r="F11" s="6">
        <v>96.473985806556414</v>
      </c>
      <c r="J11" s="1"/>
      <c r="K11" s="1"/>
    </row>
    <row r="12" spans="1:11" x14ac:dyDescent="0.2">
      <c r="A12" s="57"/>
      <c r="B12" s="57"/>
      <c r="C12" s="57"/>
      <c r="D12" s="57"/>
      <c r="E12" s="7"/>
      <c r="F12" s="7"/>
    </row>
    <row r="13" spans="1:11" x14ac:dyDescent="0.2">
      <c r="A13" s="56" t="s">
        <v>133</v>
      </c>
      <c r="B13" s="57"/>
      <c r="C13" s="57"/>
      <c r="D13" s="57"/>
      <c r="E13" s="6">
        <v>948.95537750000005</v>
      </c>
      <c r="F13" s="6">
        <v>3.53</v>
      </c>
      <c r="J13" s="1"/>
      <c r="K13" s="1"/>
    </row>
    <row r="14" spans="1:11" x14ac:dyDescent="0.2">
      <c r="A14" s="57"/>
      <c r="B14" s="57"/>
      <c r="C14" s="57"/>
      <c r="D14" s="57"/>
      <c r="E14" s="7"/>
      <c r="F14" s="7"/>
    </row>
    <row r="15" spans="1:11" x14ac:dyDescent="0.2">
      <c r="A15" s="61" t="s">
        <v>134</v>
      </c>
      <c r="B15" s="55"/>
      <c r="C15" s="55"/>
      <c r="D15" s="55"/>
      <c r="E15" s="8">
        <v>26913.055377500001</v>
      </c>
      <c r="F15" s="8">
        <f xml:space="preserve"> ROUND(SUM(F11:F14),2)</f>
        <v>100</v>
      </c>
      <c r="J15" s="1"/>
      <c r="K15" s="1"/>
    </row>
    <row r="17" spans="1:4" x14ac:dyDescent="0.2">
      <c r="A17" s="4" t="s">
        <v>135</v>
      </c>
    </row>
    <row r="18" spans="1:4" x14ac:dyDescent="0.2">
      <c r="A18" s="4" t="s">
        <v>136</v>
      </c>
    </row>
    <row r="19" spans="1:4" x14ac:dyDescent="0.2">
      <c r="A19" s="4" t="s">
        <v>137</v>
      </c>
    </row>
    <row r="20" spans="1:4" x14ac:dyDescent="0.2">
      <c r="A20" s="2" t="s">
        <v>601</v>
      </c>
      <c r="D20" s="10">
        <v>40.238300000000002</v>
      </c>
    </row>
    <row r="21" spans="1:4" x14ac:dyDescent="0.2">
      <c r="A21" s="2" t="s">
        <v>599</v>
      </c>
      <c r="D21" s="10">
        <v>42.1524</v>
      </c>
    </row>
    <row r="22" spans="1:4" x14ac:dyDescent="0.2">
      <c r="A22" s="2" t="s">
        <v>1119</v>
      </c>
      <c r="D22" s="10">
        <v>11.709300000000001</v>
      </c>
    </row>
    <row r="23" spans="1:4" x14ac:dyDescent="0.2">
      <c r="A23" s="2" t="s">
        <v>1120</v>
      </c>
      <c r="D23" s="10">
        <v>12.374499999999999</v>
      </c>
    </row>
    <row r="25" spans="1:4" x14ac:dyDescent="0.2">
      <c r="A25" s="4" t="s">
        <v>138</v>
      </c>
    </row>
    <row r="26" spans="1:4" x14ac:dyDescent="0.2">
      <c r="A26" s="2" t="s">
        <v>601</v>
      </c>
      <c r="D26" s="10">
        <v>38.991799999999998</v>
      </c>
    </row>
    <row r="27" spans="1:4" x14ac:dyDescent="0.2">
      <c r="A27" s="2" t="s">
        <v>599</v>
      </c>
      <c r="D27" s="10">
        <v>41.052700000000002</v>
      </c>
    </row>
    <row r="28" spans="1:4" x14ac:dyDescent="0.2">
      <c r="A28" s="2" t="s">
        <v>1119</v>
      </c>
      <c r="D28" s="10">
        <v>10.9087</v>
      </c>
    </row>
    <row r="29" spans="1:4" x14ac:dyDescent="0.2">
      <c r="A29" s="2" t="s">
        <v>1120</v>
      </c>
      <c r="D29" s="10">
        <v>11.613099999999999</v>
      </c>
    </row>
    <row r="31" spans="1:4" x14ac:dyDescent="0.2">
      <c r="A31" s="4" t="s">
        <v>139</v>
      </c>
      <c r="D31" s="64"/>
    </row>
    <row r="32" spans="1:4" x14ac:dyDescent="0.2">
      <c r="A32" s="4"/>
      <c r="D32" s="64"/>
    </row>
    <row r="33" spans="1:4" x14ac:dyDescent="0.2">
      <c r="A33" s="28" t="s">
        <v>602</v>
      </c>
      <c r="B33" s="29"/>
      <c r="C33" s="69" t="s">
        <v>603</v>
      </c>
      <c r="D33" s="70"/>
    </row>
    <row r="34" spans="1:4" x14ac:dyDescent="0.2">
      <c r="A34" s="71"/>
      <c r="B34" s="72"/>
      <c r="C34" s="30" t="s">
        <v>604</v>
      </c>
      <c r="D34" s="30" t="s">
        <v>605</v>
      </c>
    </row>
    <row r="35" spans="1:4" x14ac:dyDescent="0.2">
      <c r="A35" s="26" t="s">
        <v>1119</v>
      </c>
      <c r="B35" s="31"/>
      <c r="C35" s="27">
        <v>0.31418528369999998</v>
      </c>
      <c r="D35" s="27">
        <v>0.29108672280000003</v>
      </c>
    </row>
    <row r="36" spans="1:4" x14ac:dyDescent="0.2">
      <c r="A36" s="26" t="s">
        <v>1120</v>
      </c>
      <c r="B36" s="31"/>
      <c r="C36" s="27">
        <v>0.31418528369999998</v>
      </c>
      <c r="D36" s="27">
        <v>0.29108672280000003</v>
      </c>
    </row>
    <row r="38" spans="1:4" x14ac:dyDescent="0.2">
      <c r="A38" s="4" t="s">
        <v>800</v>
      </c>
      <c r="D38" s="13">
        <v>13.370387374709917</v>
      </c>
    </row>
  </sheetData>
  <mergeCells count="3">
    <mergeCell ref="B1:E1"/>
    <mergeCell ref="C33:D33"/>
    <mergeCell ref="A34:B3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5"/>
  <sheetViews>
    <sheetView showGridLines="0" workbookViewId="0"/>
  </sheetViews>
  <sheetFormatPr defaultRowHeight="11.25" x14ac:dyDescent="0.2"/>
  <cols>
    <col min="1" max="1" width="38" style="2" customWidth="1"/>
    <col min="2" max="2" width="53.7109375" style="2" customWidth="1"/>
    <col min="3" max="3" width="9.28515625" style="2" customWidth="1"/>
    <col min="4" max="4" width="7.42578125" style="2" customWidth="1"/>
    <col min="5" max="5" width="23" style="1" customWidth="1"/>
    <col min="6" max="6" width="13.5703125" style="1" customWidth="1"/>
    <col min="7" max="9" width="9.140625" style="2"/>
    <col min="10" max="10" width="15" style="2" customWidth="1"/>
    <col min="11" max="16384" width="9.140625" style="2"/>
  </cols>
  <sheetData>
    <row r="1" spans="1:6" x14ac:dyDescent="0.2">
      <c r="A1" s="4"/>
      <c r="B1" s="75" t="s">
        <v>1121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1011</v>
      </c>
      <c r="B8" s="57" t="s">
        <v>1387</v>
      </c>
      <c r="C8" s="57" t="s">
        <v>939</v>
      </c>
      <c r="D8" s="57">
        <v>46</v>
      </c>
      <c r="E8" s="7">
        <v>461.46602000000001</v>
      </c>
      <c r="F8" s="7">
        <v>9.7899259090305097</v>
      </c>
    </row>
    <row r="9" spans="1:6" x14ac:dyDescent="0.2">
      <c r="A9" s="57" t="s">
        <v>942</v>
      </c>
      <c r="B9" s="57" t="s">
        <v>1332</v>
      </c>
      <c r="C9" s="57" t="s">
        <v>659</v>
      </c>
      <c r="D9" s="57">
        <v>46</v>
      </c>
      <c r="E9" s="7">
        <v>458.51051999999999</v>
      </c>
      <c r="F9" s="7">
        <v>9.7272254613916207</v>
      </c>
    </row>
    <row r="10" spans="1:6" x14ac:dyDescent="0.2">
      <c r="A10" s="57" t="s">
        <v>1014</v>
      </c>
      <c r="B10" s="57" t="s">
        <v>1390</v>
      </c>
      <c r="C10" s="57" t="s">
        <v>659</v>
      </c>
      <c r="D10" s="57">
        <v>45</v>
      </c>
      <c r="E10" s="7">
        <v>456.29640000000001</v>
      </c>
      <c r="F10" s="7">
        <v>9.6802532688264904</v>
      </c>
    </row>
    <row r="11" spans="1:6" x14ac:dyDescent="0.2">
      <c r="A11" s="57" t="s">
        <v>861</v>
      </c>
      <c r="B11" s="57" t="s">
        <v>1270</v>
      </c>
      <c r="C11" s="57" t="s">
        <v>659</v>
      </c>
      <c r="D11" s="57">
        <v>45</v>
      </c>
      <c r="E11" s="7">
        <v>453.03975000000003</v>
      </c>
      <c r="F11" s="7">
        <v>9.6111639733424106</v>
      </c>
    </row>
    <row r="12" spans="1:6" x14ac:dyDescent="0.2">
      <c r="A12" s="57" t="s">
        <v>931</v>
      </c>
      <c r="B12" s="57" t="s">
        <v>1322</v>
      </c>
      <c r="C12" s="57" t="s">
        <v>659</v>
      </c>
      <c r="D12" s="57">
        <v>45</v>
      </c>
      <c r="E12" s="7">
        <v>451.16820000000001</v>
      </c>
      <c r="F12" s="7">
        <v>9.5714593471273606</v>
      </c>
    </row>
    <row r="13" spans="1:6" x14ac:dyDescent="0.2">
      <c r="A13" s="57" t="s">
        <v>1009</v>
      </c>
      <c r="B13" s="57" t="s">
        <v>1385</v>
      </c>
      <c r="C13" s="57" t="s">
        <v>659</v>
      </c>
      <c r="D13" s="57">
        <v>45</v>
      </c>
      <c r="E13" s="7">
        <v>451.06605000000002</v>
      </c>
      <c r="F13" s="7">
        <v>9.5692922516354599</v>
      </c>
    </row>
    <row r="14" spans="1:6" x14ac:dyDescent="0.2">
      <c r="A14" s="57" t="s">
        <v>945</v>
      </c>
      <c r="B14" s="57" t="s">
        <v>1334</v>
      </c>
      <c r="C14" s="57" t="s">
        <v>659</v>
      </c>
      <c r="D14" s="57">
        <v>34</v>
      </c>
      <c r="E14" s="7">
        <v>341.71053999999998</v>
      </c>
      <c r="F14" s="7">
        <v>7.2493330471760604</v>
      </c>
    </row>
    <row r="15" spans="1:6" x14ac:dyDescent="0.2">
      <c r="A15" s="57" t="s">
        <v>1085</v>
      </c>
      <c r="B15" s="57" t="s">
        <v>1427</v>
      </c>
      <c r="C15" s="57" t="s">
        <v>939</v>
      </c>
      <c r="D15" s="57">
        <v>34</v>
      </c>
      <c r="E15" s="7">
        <v>340.67455999999999</v>
      </c>
      <c r="F15" s="7">
        <v>7.22735490143255</v>
      </c>
    </row>
    <row r="16" spans="1:6" x14ac:dyDescent="0.2">
      <c r="A16" s="57" t="s">
        <v>867</v>
      </c>
      <c r="B16" s="57" t="s">
        <v>1275</v>
      </c>
      <c r="C16" s="57" t="s">
        <v>659</v>
      </c>
      <c r="D16" s="57">
        <v>28</v>
      </c>
      <c r="E16" s="7">
        <v>282.15487999999999</v>
      </c>
      <c r="F16" s="7">
        <v>5.9858694906103702</v>
      </c>
    </row>
    <row r="17" spans="1:11" x14ac:dyDescent="0.2">
      <c r="A17" s="57" t="s">
        <v>1122</v>
      </c>
      <c r="B17" s="57" t="s">
        <v>1437</v>
      </c>
      <c r="C17" s="57" t="s">
        <v>939</v>
      </c>
      <c r="D17" s="57">
        <v>20</v>
      </c>
      <c r="E17" s="7">
        <v>200.8212</v>
      </c>
      <c r="F17" s="7">
        <v>4.2603888125123497</v>
      </c>
    </row>
    <row r="18" spans="1:11" x14ac:dyDescent="0.2">
      <c r="A18" s="57" t="s">
        <v>1015</v>
      </c>
      <c r="B18" s="57" t="s">
        <v>1391</v>
      </c>
      <c r="C18" s="57" t="s">
        <v>705</v>
      </c>
      <c r="D18" s="57">
        <v>20</v>
      </c>
      <c r="E18" s="7">
        <v>200.68219999999999</v>
      </c>
      <c r="F18" s="7">
        <v>4.2574399503158302</v>
      </c>
    </row>
    <row r="19" spans="1:11" x14ac:dyDescent="0.2">
      <c r="A19" s="57" t="s">
        <v>1123</v>
      </c>
      <c r="B19" s="57" t="s">
        <v>1438</v>
      </c>
      <c r="C19" s="57" t="s">
        <v>659</v>
      </c>
      <c r="D19" s="57">
        <v>17</v>
      </c>
      <c r="E19" s="7">
        <v>133.88809000000001</v>
      </c>
      <c r="F19" s="7">
        <v>2.8404138644956101</v>
      </c>
    </row>
    <row r="20" spans="1:11" x14ac:dyDescent="0.2">
      <c r="A20" s="56" t="s">
        <v>128</v>
      </c>
      <c r="B20" s="57"/>
      <c r="C20" s="57"/>
      <c r="D20" s="57"/>
      <c r="E20" s="6">
        <f>SUM(E8:E19)</f>
        <v>4231.4784100000006</v>
      </c>
      <c r="F20" s="6">
        <f>SUM(F8:F19)</f>
        <v>89.770120277896623</v>
      </c>
    </row>
    <row r="21" spans="1:11" x14ac:dyDescent="0.2">
      <c r="A21" s="57"/>
      <c r="B21" s="57"/>
      <c r="C21" s="57"/>
      <c r="D21" s="57"/>
      <c r="E21" s="7"/>
      <c r="F21" s="7"/>
    </row>
    <row r="22" spans="1:11" x14ac:dyDescent="0.2">
      <c r="A22" s="56" t="s">
        <v>714</v>
      </c>
      <c r="B22" s="57"/>
      <c r="C22" s="57"/>
      <c r="D22" s="57"/>
      <c r="E22" s="7"/>
      <c r="F22" s="7"/>
    </row>
    <row r="23" spans="1:11" x14ac:dyDescent="0.2">
      <c r="A23" s="57" t="s">
        <v>1092</v>
      </c>
      <c r="B23" s="57" t="s">
        <v>1434</v>
      </c>
      <c r="C23" s="57" t="s">
        <v>1018</v>
      </c>
      <c r="D23" s="57">
        <v>45</v>
      </c>
      <c r="E23" s="7">
        <v>456.0471</v>
      </c>
      <c r="F23" s="7">
        <v>9.67496441022511</v>
      </c>
    </row>
    <row r="24" spans="1:11" x14ac:dyDescent="0.2">
      <c r="A24" s="56" t="s">
        <v>128</v>
      </c>
      <c r="B24" s="57"/>
      <c r="C24" s="57"/>
      <c r="D24" s="57"/>
      <c r="E24" s="6">
        <f>SUM(E23:E23)</f>
        <v>456.0471</v>
      </c>
      <c r="F24" s="6">
        <f>SUM(F23:F23)</f>
        <v>9.67496441022511</v>
      </c>
      <c r="G24" s="58"/>
      <c r="H24" s="59"/>
      <c r="I24" s="1"/>
      <c r="J24" s="13"/>
      <c r="K24" s="13"/>
    </row>
    <row r="25" spans="1:11" x14ac:dyDescent="0.2">
      <c r="A25" s="57"/>
      <c r="B25" s="57"/>
      <c r="C25" s="57"/>
      <c r="D25" s="57"/>
      <c r="E25" s="7"/>
      <c r="F25" s="7"/>
    </row>
    <row r="26" spans="1:11" x14ac:dyDescent="0.2">
      <c r="A26" s="56" t="s">
        <v>128</v>
      </c>
      <c r="B26" s="57"/>
      <c r="C26" s="57"/>
      <c r="D26" s="57"/>
      <c r="E26" s="6">
        <v>4687.5255100000004</v>
      </c>
      <c r="F26" s="6">
        <v>99.445084688121739</v>
      </c>
      <c r="G26" s="58"/>
      <c r="H26" s="59"/>
      <c r="I26" s="1"/>
      <c r="J26" s="13"/>
      <c r="K26" s="13"/>
    </row>
    <row r="27" spans="1:11" x14ac:dyDescent="0.2">
      <c r="A27" s="57"/>
      <c r="B27" s="57"/>
      <c r="C27" s="57"/>
      <c r="D27" s="57"/>
      <c r="E27" s="7"/>
      <c r="F27" s="7"/>
    </row>
    <row r="28" spans="1:11" x14ac:dyDescent="0.2">
      <c r="A28" s="56" t="s">
        <v>133</v>
      </c>
      <c r="B28" s="57"/>
      <c r="C28" s="57"/>
      <c r="D28" s="57"/>
      <c r="E28" s="6">
        <v>26.152455700000001</v>
      </c>
      <c r="F28" s="6">
        <v>0.55000000000000004</v>
      </c>
      <c r="I28" s="1"/>
      <c r="J28" s="13"/>
      <c r="K28" s="13"/>
    </row>
    <row r="29" spans="1:11" x14ac:dyDescent="0.2">
      <c r="A29" s="57"/>
      <c r="B29" s="57"/>
      <c r="C29" s="57"/>
      <c r="D29" s="57"/>
      <c r="E29" s="7"/>
      <c r="F29" s="7"/>
    </row>
    <row r="30" spans="1:11" x14ac:dyDescent="0.2">
      <c r="A30" s="61" t="s">
        <v>134</v>
      </c>
      <c r="B30" s="55"/>
      <c r="C30" s="55"/>
      <c r="D30" s="55"/>
      <c r="E30" s="8">
        <v>4713.6824557</v>
      </c>
      <c r="F30" s="8">
        <f xml:space="preserve"> ROUND(SUM(F26:F29),2)</f>
        <v>100</v>
      </c>
      <c r="I30" s="1"/>
      <c r="J30" s="13"/>
      <c r="K30" s="13"/>
    </row>
    <row r="32" spans="1:11" x14ac:dyDescent="0.2">
      <c r="A32" s="4" t="s">
        <v>135</v>
      </c>
    </row>
    <row r="33" spans="1:4" x14ac:dyDescent="0.2">
      <c r="A33" s="4" t="s">
        <v>136</v>
      </c>
    </row>
    <row r="34" spans="1:4" x14ac:dyDescent="0.2">
      <c r="A34" s="4" t="s">
        <v>137</v>
      </c>
    </row>
    <row r="36" spans="1:4" x14ac:dyDescent="0.2">
      <c r="A36" s="4" t="s">
        <v>138</v>
      </c>
    </row>
    <row r="37" spans="1:4" x14ac:dyDescent="0.2">
      <c r="A37" s="2" t="s">
        <v>594</v>
      </c>
      <c r="D37" s="10">
        <v>10.0397</v>
      </c>
    </row>
    <row r="38" spans="1:4" x14ac:dyDescent="0.2">
      <c r="A38" s="2" t="s">
        <v>596</v>
      </c>
      <c r="D38" s="10">
        <v>10.0412</v>
      </c>
    </row>
    <row r="39" spans="1:4" x14ac:dyDescent="0.2">
      <c r="A39" s="2" t="s">
        <v>595</v>
      </c>
      <c r="D39" s="10">
        <v>10.0397</v>
      </c>
    </row>
    <row r="40" spans="1:4" x14ac:dyDescent="0.2">
      <c r="A40" s="2" t="s">
        <v>1075</v>
      </c>
      <c r="D40" s="10">
        <v>10.0397</v>
      </c>
    </row>
    <row r="41" spans="1:4" x14ac:dyDescent="0.2">
      <c r="A41" s="2" t="s">
        <v>1077</v>
      </c>
      <c r="D41" s="10">
        <v>10.0412</v>
      </c>
    </row>
    <row r="43" spans="1:4" x14ac:dyDescent="0.2">
      <c r="A43" s="4" t="s">
        <v>139</v>
      </c>
      <c r="D43" s="66" t="s">
        <v>140</v>
      </c>
    </row>
    <row r="45" spans="1:4" x14ac:dyDescent="0.2">
      <c r="A45" s="4" t="s">
        <v>800</v>
      </c>
      <c r="D45" s="13">
        <v>2.9700266262038619</v>
      </c>
    </row>
  </sheetData>
  <mergeCells count="1">
    <mergeCell ref="B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9"/>
  <sheetViews>
    <sheetView showGridLines="0" workbookViewId="0"/>
  </sheetViews>
  <sheetFormatPr defaultRowHeight="11.25" x14ac:dyDescent="0.2"/>
  <cols>
    <col min="1" max="1" width="38" style="2" customWidth="1"/>
    <col min="2" max="2" width="48.7109375" style="2" customWidth="1"/>
    <col min="3" max="3" width="9.28515625" style="2" customWidth="1"/>
    <col min="4" max="4" width="7.42578125" style="2" customWidth="1"/>
    <col min="5" max="5" width="23" style="1" customWidth="1"/>
    <col min="6" max="6" width="13.5703125" style="1" customWidth="1"/>
    <col min="7" max="13" width="9.140625" style="2"/>
    <col min="14" max="14" width="9.5703125" style="2" customWidth="1"/>
    <col min="15" max="16384" width="9.140625" style="2"/>
  </cols>
  <sheetData>
    <row r="1" spans="1:6" x14ac:dyDescent="0.2">
      <c r="A1" s="4"/>
      <c r="B1" s="75" t="s">
        <v>1124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945</v>
      </c>
      <c r="B8" s="57" t="s">
        <v>1334</v>
      </c>
      <c r="C8" s="57" t="s">
        <v>659</v>
      </c>
      <c r="D8" s="57">
        <v>101</v>
      </c>
      <c r="E8" s="7">
        <v>1015.08131</v>
      </c>
      <c r="F8" s="7">
        <v>9.8639840120712599</v>
      </c>
    </row>
    <row r="9" spans="1:6" x14ac:dyDescent="0.2">
      <c r="A9" s="57" t="s">
        <v>1122</v>
      </c>
      <c r="B9" s="57" t="s">
        <v>1437</v>
      </c>
      <c r="C9" s="57" t="s">
        <v>939</v>
      </c>
      <c r="D9" s="57">
        <v>101</v>
      </c>
      <c r="E9" s="7">
        <v>1014.14706</v>
      </c>
      <c r="F9" s="7">
        <v>9.8549055008500392</v>
      </c>
    </row>
    <row r="10" spans="1:6" x14ac:dyDescent="0.2">
      <c r="A10" s="57" t="s">
        <v>1014</v>
      </c>
      <c r="B10" s="57" t="s">
        <v>1390</v>
      </c>
      <c r="C10" s="57" t="s">
        <v>659</v>
      </c>
      <c r="D10" s="57">
        <v>100</v>
      </c>
      <c r="E10" s="7">
        <v>1013.992</v>
      </c>
      <c r="F10" s="7">
        <v>9.8533987157818501</v>
      </c>
    </row>
    <row r="11" spans="1:6" x14ac:dyDescent="0.2">
      <c r="A11" s="57" t="s">
        <v>1009</v>
      </c>
      <c r="B11" s="57" t="s">
        <v>1385</v>
      </c>
      <c r="C11" s="57" t="s">
        <v>659</v>
      </c>
      <c r="D11" s="57">
        <v>93</v>
      </c>
      <c r="E11" s="7">
        <v>932.20317</v>
      </c>
      <c r="F11" s="7">
        <v>9.0586212890493893</v>
      </c>
    </row>
    <row r="12" spans="1:6" x14ac:dyDescent="0.2">
      <c r="A12" s="57" t="s">
        <v>861</v>
      </c>
      <c r="B12" s="57" t="s">
        <v>1270</v>
      </c>
      <c r="C12" s="57" t="s">
        <v>659</v>
      </c>
      <c r="D12" s="57">
        <v>84</v>
      </c>
      <c r="E12" s="7">
        <v>845.67420000000004</v>
      </c>
      <c r="F12" s="7">
        <v>8.2177818722927203</v>
      </c>
    </row>
    <row r="13" spans="1:6" x14ac:dyDescent="0.2">
      <c r="A13" s="57" t="s">
        <v>867</v>
      </c>
      <c r="B13" s="57" t="s">
        <v>1275</v>
      </c>
      <c r="C13" s="57" t="s">
        <v>659</v>
      </c>
      <c r="D13" s="57">
        <v>77</v>
      </c>
      <c r="E13" s="7">
        <v>775.92592000000002</v>
      </c>
      <c r="F13" s="7">
        <v>7.5400076762635697</v>
      </c>
    </row>
    <row r="14" spans="1:6" x14ac:dyDescent="0.2">
      <c r="A14" s="57" t="s">
        <v>1125</v>
      </c>
      <c r="B14" s="57" t="s">
        <v>1439</v>
      </c>
      <c r="C14" s="57" t="s">
        <v>659</v>
      </c>
      <c r="D14" s="57">
        <v>75</v>
      </c>
      <c r="E14" s="7">
        <v>751.47675000000004</v>
      </c>
      <c r="F14" s="7">
        <v>7.3024245195128898</v>
      </c>
    </row>
    <row r="15" spans="1:6" x14ac:dyDescent="0.2">
      <c r="A15" s="57" t="s">
        <v>1085</v>
      </c>
      <c r="B15" s="57" t="s">
        <v>1427</v>
      </c>
      <c r="C15" s="57" t="s">
        <v>939</v>
      </c>
      <c r="D15" s="57">
        <v>70</v>
      </c>
      <c r="E15" s="7">
        <v>701.38879999999995</v>
      </c>
      <c r="F15" s="7">
        <v>6.8156982512522504</v>
      </c>
    </row>
    <row r="16" spans="1:6" x14ac:dyDescent="0.2">
      <c r="A16" s="57" t="s">
        <v>1126</v>
      </c>
      <c r="B16" s="57" t="s">
        <v>1440</v>
      </c>
      <c r="C16" s="57" t="s">
        <v>939</v>
      </c>
      <c r="D16" s="57">
        <v>56</v>
      </c>
      <c r="E16" s="7">
        <v>559.93335999999999</v>
      </c>
      <c r="F16" s="7">
        <v>5.4411145752110599</v>
      </c>
    </row>
    <row r="17" spans="1:14" x14ac:dyDescent="0.2">
      <c r="A17" s="57" t="s">
        <v>1086</v>
      </c>
      <c r="B17" s="57" t="s">
        <v>1428</v>
      </c>
      <c r="C17" s="57" t="s">
        <v>659</v>
      </c>
      <c r="D17" s="57">
        <v>45</v>
      </c>
      <c r="E17" s="7">
        <v>444.57794999999999</v>
      </c>
      <c r="F17" s="7">
        <v>4.3201561763750904</v>
      </c>
    </row>
    <row r="18" spans="1:14" x14ac:dyDescent="0.2">
      <c r="A18" s="57" t="s">
        <v>931</v>
      </c>
      <c r="B18" s="57" t="s">
        <v>1322</v>
      </c>
      <c r="C18" s="57" t="s">
        <v>659</v>
      </c>
      <c r="D18" s="57">
        <v>27</v>
      </c>
      <c r="E18" s="7">
        <v>270.70092</v>
      </c>
      <c r="F18" s="7">
        <v>2.6305178911559102</v>
      </c>
    </row>
    <row r="19" spans="1:14" x14ac:dyDescent="0.2">
      <c r="A19" s="57" t="s">
        <v>1127</v>
      </c>
      <c r="B19" s="57" t="s">
        <v>1441</v>
      </c>
      <c r="C19" s="57" t="s">
        <v>659</v>
      </c>
      <c r="D19" s="57">
        <v>8</v>
      </c>
      <c r="E19" s="7">
        <v>80.083359999999999</v>
      </c>
      <c r="F19" s="7">
        <v>0.77820463729447098</v>
      </c>
    </row>
    <row r="20" spans="1:14" x14ac:dyDescent="0.2">
      <c r="A20" s="57" t="s">
        <v>1015</v>
      </c>
      <c r="B20" s="57" t="s">
        <v>1391</v>
      </c>
      <c r="C20" s="57" t="s">
        <v>705</v>
      </c>
      <c r="D20" s="57">
        <v>4</v>
      </c>
      <c r="E20" s="7">
        <v>40.13644</v>
      </c>
      <c r="F20" s="7">
        <v>0.39002314254161302</v>
      </c>
    </row>
    <row r="21" spans="1:14" x14ac:dyDescent="0.2">
      <c r="A21" s="57" t="s">
        <v>1128</v>
      </c>
      <c r="B21" s="57" t="s">
        <v>1442</v>
      </c>
      <c r="C21" s="57" t="s">
        <v>659</v>
      </c>
      <c r="D21" s="57">
        <v>3</v>
      </c>
      <c r="E21" s="7">
        <v>38.802599999999998</v>
      </c>
      <c r="F21" s="7">
        <v>0.377061642507038</v>
      </c>
    </row>
    <row r="22" spans="1:14" x14ac:dyDescent="0.2">
      <c r="A22" s="56" t="s">
        <v>128</v>
      </c>
      <c r="B22" s="57"/>
      <c r="C22" s="57"/>
      <c r="D22" s="57"/>
      <c r="E22" s="6">
        <f>SUM(E8:E21)</f>
        <v>8484.1238400000002</v>
      </c>
      <c r="F22" s="6">
        <f>SUM(F8:F21)</f>
        <v>82.443899902159146</v>
      </c>
    </row>
    <row r="23" spans="1:14" x14ac:dyDescent="0.2">
      <c r="A23" s="57"/>
      <c r="B23" s="57"/>
      <c r="C23" s="57"/>
      <c r="D23" s="57"/>
      <c r="E23" s="7"/>
      <c r="F23" s="7"/>
    </row>
    <row r="24" spans="1:14" x14ac:dyDescent="0.2">
      <c r="A24" s="56" t="s">
        <v>714</v>
      </c>
      <c r="B24" s="57"/>
      <c r="C24" s="57"/>
      <c r="D24" s="57"/>
      <c r="E24" s="7"/>
      <c r="F24" s="7"/>
    </row>
    <row r="25" spans="1:14" x14ac:dyDescent="0.2">
      <c r="A25" s="57" t="s">
        <v>1092</v>
      </c>
      <c r="B25" s="57" t="s">
        <v>1434</v>
      </c>
      <c r="C25" s="57" t="s">
        <v>1018</v>
      </c>
      <c r="D25" s="57">
        <v>100</v>
      </c>
      <c r="E25" s="7">
        <v>1013.438</v>
      </c>
      <c r="F25" s="7">
        <v>9.8480152582313494</v>
      </c>
    </row>
    <row r="26" spans="1:14" x14ac:dyDescent="0.2">
      <c r="A26" s="57" t="s">
        <v>1129</v>
      </c>
      <c r="B26" s="57" t="s">
        <v>1443</v>
      </c>
      <c r="C26" s="57" t="s">
        <v>659</v>
      </c>
      <c r="D26" s="57">
        <v>72</v>
      </c>
      <c r="E26" s="7">
        <v>721.90872000000002</v>
      </c>
      <c r="F26" s="7">
        <v>7.0150991867388699</v>
      </c>
    </row>
    <row r="27" spans="1:14" x14ac:dyDescent="0.2">
      <c r="A27" s="56" t="s">
        <v>128</v>
      </c>
      <c r="B27" s="57"/>
      <c r="C27" s="57"/>
      <c r="D27" s="57"/>
      <c r="E27" s="6">
        <f>SUM(E25:E26)</f>
        <v>1735.34672</v>
      </c>
      <c r="F27" s="6">
        <f>SUM(F25:F26)</f>
        <v>16.863114444970218</v>
      </c>
      <c r="J27" s="1"/>
      <c r="K27" s="1"/>
    </row>
    <row r="28" spans="1:14" x14ac:dyDescent="0.2">
      <c r="A28" s="57"/>
      <c r="B28" s="57"/>
      <c r="C28" s="57"/>
      <c r="D28" s="57"/>
      <c r="E28" s="7"/>
      <c r="F28" s="7"/>
    </row>
    <row r="29" spans="1:14" x14ac:dyDescent="0.2">
      <c r="A29" s="56" t="s">
        <v>128</v>
      </c>
      <c r="B29" s="57"/>
      <c r="C29" s="57"/>
      <c r="D29" s="57"/>
      <c r="E29" s="6">
        <v>10219.47056</v>
      </c>
      <c r="F29" s="6">
        <v>99.307014347129353</v>
      </c>
      <c r="G29" s="58"/>
      <c r="H29" s="59"/>
      <c r="J29" s="1"/>
      <c r="K29" s="1"/>
    </row>
    <row r="30" spans="1:14" x14ac:dyDescent="0.2">
      <c r="A30" s="57"/>
      <c r="B30" s="57"/>
      <c r="C30" s="57"/>
      <c r="D30" s="57"/>
      <c r="E30" s="7"/>
      <c r="F30" s="7"/>
    </row>
    <row r="31" spans="1:14" x14ac:dyDescent="0.2">
      <c r="A31" s="56" t="s">
        <v>133</v>
      </c>
      <c r="B31" s="57"/>
      <c r="C31" s="57"/>
      <c r="D31" s="57"/>
      <c r="E31" s="6">
        <v>71.314218199999999</v>
      </c>
      <c r="F31" s="6">
        <v>0.69</v>
      </c>
      <c r="J31" s="1"/>
      <c r="K31" s="1"/>
    </row>
    <row r="32" spans="1:14" ht="14.25" x14ac:dyDescent="0.2">
      <c r="A32" s="57"/>
      <c r="B32" s="57"/>
      <c r="C32" s="57"/>
      <c r="D32" s="57"/>
      <c r="E32" s="7"/>
      <c r="F32" s="7"/>
      <c r="N32" s="67"/>
    </row>
    <row r="33" spans="1:11" x14ac:dyDescent="0.2">
      <c r="A33" s="61" t="s">
        <v>134</v>
      </c>
      <c r="B33" s="55"/>
      <c r="C33" s="55"/>
      <c r="D33" s="55"/>
      <c r="E33" s="8">
        <v>10290.7842182</v>
      </c>
      <c r="F33" s="8">
        <f xml:space="preserve"> ROUND(SUM(F29:F32),2)</f>
        <v>100</v>
      </c>
      <c r="J33" s="1"/>
      <c r="K33" s="1"/>
    </row>
    <row r="35" spans="1:11" x14ac:dyDescent="0.2">
      <c r="A35" s="4" t="s">
        <v>135</v>
      </c>
    </row>
    <row r="36" spans="1:11" x14ac:dyDescent="0.2">
      <c r="A36" s="4" t="s">
        <v>136</v>
      </c>
    </row>
    <row r="37" spans="1:11" x14ac:dyDescent="0.2">
      <c r="A37" s="4" t="s">
        <v>137</v>
      </c>
    </row>
    <row r="39" spans="1:11" x14ac:dyDescent="0.2">
      <c r="A39" s="4" t="s">
        <v>138</v>
      </c>
    </row>
    <row r="40" spans="1:11" x14ac:dyDescent="0.2">
      <c r="A40" s="2" t="s">
        <v>594</v>
      </c>
      <c r="D40" s="10">
        <v>10.058</v>
      </c>
    </row>
    <row r="41" spans="1:11" x14ac:dyDescent="0.2">
      <c r="A41" s="2" t="s">
        <v>597</v>
      </c>
      <c r="D41" s="10">
        <v>10.0608</v>
      </c>
    </row>
    <row r="42" spans="1:11" x14ac:dyDescent="0.2">
      <c r="A42" s="2" t="s">
        <v>596</v>
      </c>
      <c r="D42" s="10">
        <v>10.0608</v>
      </c>
    </row>
    <row r="43" spans="1:11" x14ac:dyDescent="0.2">
      <c r="A43" s="2" t="s">
        <v>595</v>
      </c>
      <c r="D43" s="10">
        <v>10.058</v>
      </c>
    </row>
    <row r="44" spans="1:11" x14ac:dyDescent="0.2">
      <c r="A44" s="2" t="s">
        <v>1075</v>
      </c>
      <c r="D44" s="10">
        <v>10.058</v>
      </c>
    </row>
    <row r="45" spans="1:11" x14ac:dyDescent="0.2">
      <c r="A45" s="2" t="s">
        <v>1077</v>
      </c>
      <c r="D45" s="10">
        <v>10.0608</v>
      </c>
    </row>
    <row r="47" spans="1:11" x14ac:dyDescent="0.2">
      <c r="A47" s="4" t="s">
        <v>139</v>
      </c>
      <c r="D47" s="64" t="s">
        <v>140</v>
      </c>
    </row>
    <row r="49" spans="1:4" x14ac:dyDescent="0.2">
      <c r="A49" s="4" t="s">
        <v>800</v>
      </c>
      <c r="D49" s="13">
        <v>2.953372950190146</v>
      </c>
    </row>
  </sheetData>
  <mergeCells count="1">
    <mergeCell ref="B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4"/>
  <sheetViews>
    <sheetView showGridLines="0" workbookViewId="0"/>
  </sheetViews>
  <sheetFormatPr defaultRowHeight="11.25" x14ac:dyDescent="0.2"/>
  <cols>
    <col min="1" max="1" width="38" style="2" customWidth="1"/>
    <col min="2" max="2" width="48.7109375" style="2" customWidth="1"/>
    <col min="3" max="3" width="9.28515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1130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1014</v>
      </c>
      <c r="B8" s="57" t="s">
        <v>1390</v>
      </c>
      <c r="C8" s="57" t="s">
        <v>659</v>
      </c>
      <c r="D8" s="57">
        <v>61</v>
      </c>
      <c r="E8" s="7">
        <v>618.53512000000001</v>
      </c>
      <c r="F8" s="7">
        <v>9.9043395947259203</v>
      </c>
    </row>
    <row r="9" spans="1:6" x14ac:dyDescent="0.2">
      <c r="A9" s="57" t="s">
        <v>1122</v>
      </c>
      <c r="B9" s="57" t="s">
        <v>1437</v>
      </c>
      <c r="C9" s="57" t="s">
        <v>939</v>
      </c>
      <c r="D9" s="57">
        <v>61</v>
      </c>
      <c r="E9" s="7">
        <v>612.50465999999994</v>
      </c>
      <c r="F9" s="7">
        <v>9.8077764056342307</v>
      </c>
    </row>
    <row r="10" spans="1:6" x14ac:dyDescent="0.2">
      <c r="A10" s="57" t="s">
        <v>1125</v>
      </c>
      <c r="B10" s="57" t="s">
        <v>1439</v>
      </c>
      <c r="C10" s="57" t="s">
        <v>659</v>
      </c>
      <c r="D10" s="57">
        <v>61</v>
      </c>
      <c r="E10" s="7">
        <v>611.20109000000002</v>
      </c>
      <c r="F10" s="7">
        <v>9.7869028940937799</v>
      </c>
    </row>
    <row r="11" spans="1:6" x14ac:dyDescent="0.2">
      <c r="A11" s="57" t="s">
        <v>1127</v>
      </c>
      <c r="B11" s="57" t="s">
        <v>1441</v>
      </c>
      <c r="C11" s="57" t="s">
        <v>659</v>
      </c>
      <c r="D11" s="57">
        <v>61</v>
      </c>
      <c r="E11" s="7">
        <v>610.63562000000002</v>
      </c>
      <c r="F11" s="7">
        <v>9.7778482636782407</v>
      </c>
    </row>
    <row r="12" spans="1:6" x14ac:dyDescent="0.2">
      <c r="A12" s="57" t="s">
        <v>1126</v>
      </c>
      <c r="B12" s="57" t="s">
        <v>1440</v>
      </c>
      <c r="C12" s="57" t="s">
        <v>939</v>
      </c>
      <c r="D12" s="57">
        <v>61</v>
      </c>
      <c r="E12" s="7">
        <v>609.92741000000001</v>
      </c>
      <c r="F12" s="7">
        <v>9.7665079984005292</v>
      </c>
    </row>
    <row r="13" spans="1:6" x14ac:dyDescent="0.2">
      <c r="A13" s="57" t="s">
        <v>928</v>
      </c>
      <c r="B13" s="57" t="s">
        <v>1319</v>
      </c>
      <c r="C13" s="57" t="s">
        <v>659</v>
      </c>
      <c r="D13" s="57">
        <v>5</v>
      </c>
      <c r="E13" s="7">
        <v>509.14249999999998</v>
      </c>
      <c r="F13" s="7">
        <v>8.1526821340520499</v>
      </c>
    </row>
    <row r="14" spans="1:6" x14ac:dyDescent="0.2">
      <c r="A14" s="57" t="s">
        <v>1085</v>
      </c>
      <c r="B14" s="57" t="s">
        <v>1427</v>
      </c>
      <c r="C14" s="57" t="s">
        <v>939</v>
      </c>
      <c r="D14" s="57">
        <v>40</v>
      </c>
      <c r="E14" s="7">
        <v>400.79360000000003</v>
      </c>
      <c r="F14" s="7">
        <v>6.4177373174747796</v>
      </c>
    </row>
    <row r="15" spans="1:6" x14ac:dyDescent="0.2">
      <c r="A15" s="57" t="s">
        <v>1086</v>
      </c>
      <c r="B15" s="57" t="s">
        <v>1428</v>
      </c>
      <c r="C15" s="57" t="s">
        <v>659</v>
      </c>
      <c r="D15" s="57">
        <v>36</v>
      </c>
      <c r="E15" s="7">
        <v>355.66235999999998</v>
      </c>
      <c r="F15" s="7">
        <v>5.6950699816393104</v>
      </c>
    </row>
    <row r="16" spans="1:6" x14ac:dyDescent="0.2">
      <c r="A16" s="57" t="s">
        <v>945</v>
      </c>
      <c r="B16" s="57" t="s">
        <v>1334</v>
      </c>
      <c r="C16" s="57" t="s">
        <v>659</v>
      </c>
      <c r="D16" s="57">
        <v>31</v>
      </c>
      <c r="E16" s="7">
        <v>311.55961000000002</v>
      </c>
      <c r="F16" s="7">
        <v>4.9888714183931304</v>
      </c>
    </row>
    <row r="17" spans="1:11" x14ac:dyDescent="0.2">
      <c r="A17" s="57" t="s">
        <v>867</v>
      </c>
      <c r="B17" s="57" t="s">
        <v>1275</v>
      </c>
      <c r="C17" s="57" t="s">
        <v>659</v>
      </c>
      <c r="D17" s="57">
        <v>30</v>
      </c>
      <c r="E17" s="7">
        <v>302.30880000000002</v>
      </c>
      <c r="F17" s="7">
        <v>4.8407421355057103</v>
      </c>
    </row>
    <row r="18" spans="1:11" x14ac:dyDescent="0.2">
      <c r="A18" s="57" t="s">
        <v>861</v>
      </c>
      <c r="B18" s="57" t="s">
        <v>1270</v>
      </c>
      <c r="C18" s="57" t="s">
        <v>659</v>
      </c>
      <c r="D18" s="57">
        <v>1</v>
      </c>
      <c r="E18" s="7">
        <v>10.067550000000001</v>
      </c>
      <c r="F18" s="7">
        <v>0.16120739285892599</v>
      </c>
    </row>
    <row r="19" spans="1:11" x14ac:dyDescent="0.2">
      <c r="A19" s="56" t="s">
        <v>128</v>
      </c>
      <c r="B19" s="57"/>
      <c r="C19" s="57"/>
      <c r="D19" s="57"/>
      <c r="E19" s="6">
        <f>SUM(E8:E18)</f>
        <v>4952.3383199999998</v>
      </c>
      <c r="F19" s="6">
        <f>SUM(F8:F18)</f>
        <v>79.299685536456607</v>
      </c>
    </row>
    <row r="20" spans="1:11" x14ac:dyDescent="0.2">
      <c r="A20" s="57"/>
      <c r="B20" s="57"/>
      <c r="C20" s="57"/>
      <c r="D20" s="57"/>
      <c r="E20" s="7"/>
      <c r="F20" s="7"/>
    </row>
    <row r="21" spans="1:11" x14ac:dyDescent="0.2">
      <c r="A21" s="56" t="s">
        <v>714</v>
      </c>
      <c r="B21" s="57"/>
      <c r="C21" s="57"/>
      <c r="D21" s="57"/>
      <c r="E21" s="7"/>
      <c r="F21" s="7"/>
    </row>
    <row r="22" spans="1:11" x14ac:dyDescent="0.2">
      <c r="A22" s="57" t="s">
        <v>1092</v>
      </c>
      <c r="B22" s="57" t="s">
        <v>1434</v>
      </c>
      <c r="C22" s="57" t="s">
        <v>1018</v>
      </c>
      <c r="D22" s="57">
        <v>61</v>
      </c>
      <c r="E22" s="7">
        <v>618.19718</v>
      </c>
      <c r="F22" s="7">
        <v>9.8989283053513706</v>
      </c>
    </row>
    <row r="23" spans="1:11" x14ac:dyDescent="0.2">
      <c r="A23" s="57" t="s">
        <v>1129</v>
      </c>
      <c r="B23" s="57" t="s">
        <v>1443</v>
      </c>
      <c r="C23" s="57" t="s">
        <v>659</v>
      </c>
      <c r="D23" s="57">
        <v>61</v>
      </c>
      <c r="E23" s="7">
        <v>611.61711000000003</v>
      </c>
      <c r="F23" s="7">
        <v>9.7935644452732795</v>
      </c>
    </row>
    <row r="24" spans="1:11" x14ac:dyDescent="0.2">
      <c r="A24" s="56" t="s">
        <v>128</v>
      </c>
      <c r="B24" s="57"/>
      <c r="C24" s="57"/>
      <c r="D24" s="57"/>
      <c r="E24" s="6">
        <f>SUM(E22:E23)</f>
        <v>1229.81429</v>
      </c>
      <c r="F24" s="6">
        <f>SUM(F22:F23)</f>
        <v>19.692492750624652</v>
      </c>
      <c r="G24" s="58"/>
      <c r="H24" s="59"/>
      <c r="J24" s="1"/>
      <c r="K24" s="1"/>
    </row>
    <row r="25" spans="1:11" x14ac:dyDescent="0.2">
      <c r="A25" s="57"/>
      <c r="B25" s="57"/>
      <c r="C25" s="57"/>
      <c r="D25" s="57"/>
      <c r="E25" s="7"/>
      <c r="F25" s="7"/>
    </row>
    <row r="26" spans="1:11" x14ac:dyDescent="0.2">
      <c r="A26" s="56" t="s">
        <v>128</v>
      </c>
      <c r="B26" s="57"/>
      <c r="C26" s="57"/>
      <c r="D26" s="57"/>
      <c r="E26" s="6">
        <v>6182.1526100000001</v>
      </c>
      <c r="F26" s="6">
        <v>98.992178287081259</v>
      </c>
      <c r="J26" s="1"/>
      <c r="K26" s="1"/>
    </row>
    <row r="27" spans="1:11" x14ac:dyDescent="0.2">
      <c r="A27" s="57"/>
      <c r="B27" s="57"/>
      <c r="C27" s="57"/>
      <c r="D27" s="57"/>
      <c r="E27" s="7"/>
      <c r="F27" s="7"/>
    </row>
    <row r="28" spans="1:11" x14ac:dyDescent="0.2">
      <c r="A28" s="56" t="s">
        <v>133</v>
      </c>
      <c r="B28" s="57"/>
      <c r="C28" s="57"/>
      <c r="D28" s="57"/>
      <c r="E28" s="6">
        <v>62.942003200000002</v>
      </c>
      <c r="F28" s="6">
        <v>1.01</v>
      </c>
      <c r="J28" s="1"/>
      <c r="K28" s="1"/>
    </row>
    <row r="29" spans="1:11" x14ac:dyDescent="0.2">
      <c r="A29" s="57"/>
      <c r="B29" s="57"/>
      <c r="C29" s="57"/>
      <c r="D29" s="57"/>
      <c r="E29" s="7"/>
      <c r="F29" s="7"/>
    </row>
    <row r="30" spans="1:11" x14ac:dyDescent="0.2">
      <c r="A30" s="61" t="s">
        <v>134</v>
      </c>
      <c r="B30" s="55"/>
      <c r="C30" s="55"/>
      <c r="D30" s="55"/>
      <c r="E30" s="8">
        <v>6245.0920032000004</v>
      </c>
      <c r="F30" s="8">
        <f xml:space="preserve"> ROUND(SUM(F26:F29),2)</f>
        <v>100</v>
      </c>
      <c r="J30" s="1"/>
      <c r="K30" s="1"/>
    </row>
    <row r="32" spans="1:11" x14ac:dyDescent="0.2">
      <c r="A32" s="4" t="s">
        <v>135</v>
      </c>
    </row>
    <row r="33" spans="1:4" x14ac:dyDescent="0.2">
      <c r="A33" s="4" t="s">
        <v>136</v>
      </c>
    </row>
    <row r="34" spans="1:4" x14ac:dyDescent="0.2">
      <c r="A34" s="4" t="s">
        <v>137</v>
      </c>
    </row>
    <row r="36" spans="1:4" x14ac:dyDescent="0.2">
      <c r="A36" s="4" t="s">
        <v>138</v>
      </c>
    </row>
    <row r="37" spans="1:4" x14ac:dyDescent="0.2">
      <c r="A37" s="2" t="s">
        <v>594</v>
      </c>
      <c r="D37" s="10">
        <v>10.1061</v>
      </c>
    </row>
    <row r="38" spans="1:4" x14ac:dyDescent="0.2">
      <c r="A38" s="2" t="s">
        <v>596</v>
      </c>
      <c r="D38" s="10">
        <v>10.109400000000001</v>
      </c>
    </row>
    <row r="39" spans="1:4" x14ac:dyDescent="0.2">
      <c r="A39" s="2" t="s">
        <v>595</v>
      </c>
      <c r="D39" s="10">
        <v>10.1061</v>
      </c>
    </row>
    <row r="40" spans="1:4" x14ac:dyDescent="0.2">
      <c r="A40" s="2" t="s">
        <v>1075</v>
      </c>
      <c r="D40" s="10">
        <v>10.1061</v>
      </c>
    </row>
    <row r="42" spans="1:4" x14ac:dyDescent="0.2">
      <c r="A42" s="4" t="s">
        <v>139</v>
      </c>
      <c r="D42" s="64" t="s">
        <v>140</v>
      </c>
    </row>
    <row r="44" spans="1:4" x14ac:dyDescent="0.2">
      <c r="A44" s="4" t="s">
        <v>800</v>
      </c>
      <c r="D44" s="13">
        <v>2.9362935053421326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05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5.85546875" style="1" bestFit="1" customWidth="1"/>
    <col min="3" max="3" width="32.71093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.85546875" style="2" bestFit="1" customWidth="1"/>
    <col min="9" max="16384" width="9.140625" style="2"/>
  </cols>
  <sheetData>
    <row r="1" spans="1:11" x14ac:dyDescent="0.2">
      <c r="A1" s="68" t="s">
        <v>418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419</v>
      </c>
      <c r="B8" s="7" t="s">
        <v>420</v>
      </c>
      <c r="C8" s="7" t="s">
        <v>97</v>
      </c>
      <c r="D8" s="7">
        <v>4075052</v>
      </c>
      <c r="E8" s="7">
        <v>27500.488421999999</v>
      </c>
      <c r="F8" s="7">
        <f>E8/$E$81*100</f>
        <v>4.3280455415300203</v>
      </c>
      <c r="I8" s="1"/>
      <c r="J8" s="1"/>
      <c r="K8" s="1"/>
    </row>
    <row r="9" spans="1:11" x14ac:dyDescent="0.2">
      <c r="A9" s="7" t="s">
        <v>9</v>
      </c>
      <c r="B9" s="7" t="s">
        <v>10</v>
      </c>
      <c r="C9" s="7" t="s">
        <v>11</v>
      </c>
      <c r="D9" s="7">
        <v>979822</v>
      </c>
      <c r="E9" s="7">
        <v>18480.422741999999</v>
      </c>
      <c r="F9" s="7">
        <f t="shared" ref="F9:F65" si="0">E9/$E$81*100</f>
        <v>2.9084614799101871</v>
      </c>
      <c r="I9" s="1"/>
      <c r="J9" s="1"/>
      <c r="K9" s="1"/>
    </row>
    <row r="10" spans="1:11" x14ac:dyDescent="0.2">
      <c r="A10" s="7" t="s">
        <v>421</v>
      </c>
      <c r="B10" s="7" t="s">
        <v>422</v>
      </c>
      <c r="C10" s="7" t="s">
        <v>63</v>
      </c>
      <c r="D10" s="7">
        <v>225547</v>
      </c>
      <c r="E10" s="7">
        <v>17887.681476000002</v>
      </c>
      <c r="F10" s="7">
        <f t="shared" si="0"/>
        <v>2.8151754569775962</v>
      </c>
      <c r="I10" s="1"/>
      <c r="J10" s="1"/>
      <c r="K10" s="1"/>
    </row>
    <row r="11" spans="1:11" x14ac:dyDescent="0.2">
      <c r="A11" s="7" t="s">
        <v>36</v>
      </c>
      <c r="B11" s="7" t="s">
        <v>37</v>
      </c>
      <c r="C11" s="7" t="s">
        <v>24</v>
      </c>
      <c r="D11" s="7">
        <v>2679100</v>
      </c>
      <c r="E11" s="7">
        <v>16634.531900000002</v>
      </c>
      <c r="F11" s="7">
        <f t="shared" si="0"/>
        <v>2.6179539257796933</v>
      </c>
      <c r="I11" s="1"/>
      <c r="J11" s="1"/>
      <c r="K11" s="1"/>
    </row>
    <row r="12" spans="1:11" x14ac:dyDescent="0.2">
      <c r="A12" s="7" t="s">
        <v>61</v>
      </c>
      <c r="B12" s="7" t="s">
        <v>62</v>
      </c>
      <c r="C12" s="7" t="s">
        <v>63</v>
      </c>
      <c r="D12" s="7">
        <v>5993261</v>
      </c>
      <c r="E12" s="7">
        <v>16604.329600500001</v>
      </c>
      <c r="F12" s="7">
        <f t="shared" si="0"/>
        <v>2.6132006673760948</v>
      </c>
      <c r="I12" s="1"/>
      <c r="J12" s="1"/>
      <c r="K12" s="1"/>
    </row>
    <row r="13" spans="1:11" x14ac:dyDescent="0.2">
      <c r="A13" s="7" t="s">
        <v>115</v>
      </c>
      <c r="B13" s="7" t="s">
        <v>116</v>
      </c>
      <c r="C13" s="7" t="s">
        <v>111</v>
      </c>
      <c r="D13" s="7">
        <v>11253507</v>
      </c>
      <c r="E13" s="7">
        <v>16216.303587</v>
      </c>
      <c r="F13" s="7">
        <f t="shared" si="0"/>
        <v>2.5521328698898929</v>
      </c>
      <c r="I13" s="1"/>
      <c r="J13" s="1"/>
      <c r="K13" s="1"/>
    </row>
    <row r="14" spans="1:11" x14ac:dyDescent="0.2">
      <c r="A14" s="7" t="s">
        <v>20</v>
      </c>
      <c r="B14" s="7" t="s">
        <v>21</v>
      </c>
      <c r="C14" s="7" t="s">
        <v>11</v>
      </c>
      <c r="D14" s="7">
        <v>5246584</v>
      </c>
      <c r="E14" s="7">
        <v>15994.211324</v>
      </c>
      <c r="F14" s="7">
        <f t="shared" si="0"/>
        <v>2.5171798387314896</v>
      </c>
      <c r="I14" s="1"/>
      <c r="J14" s="1"/>
      <c r="K14" s="1"/>
    </row>
    <row r="15" spans="1:11" x14ac:dyDescent="0.2">
      <c r="A15" s="7" t="s">
        <v>95</v>
      </c>
      <c r="B15" s="7" t="s">
        <v>96</v>
      </c>
      <c r="C15" s="7" t="s">
        <v>97</v>
      </c>
      <c r="D15" s="7">
        <v>842719</v>
      </c>
      <c r="E15" s="7">
        <v>14774.549508</v>
      </c>
      <c r="F15" s="7">
        <f t="shared" si="0"/>
        <v>2.3252286339416037</v>
      </c>
      <c r="I15" s="1"/>
      <c r="J15" s="1"/>
      <c r="K15" s="1"/>
    </row>
    <row r="16" spans="1:11" x14ac:dyDescent="0.2">
      <c r="A16" s="7" t="s">
        <v>423</v>
      </c>
      <c r="B16" s="7" t="s">
        <v>424</v>
      </c>
      <c r="C16" s="7" t="s">
        <v>87</v>
      </c>
      <c r="D16" s="7">
        <v>6026546</v>
      </c>
      <c r="E16" s="7">
        <v>14267.847655</v>
      </c>
      <c r="F16" s="7">
        <f t="shared" si="0"/>
        <v>2.2454835522503545</v>
      </c>
      <c r="I16" s="1"/>
      <c r="J16" s="1"/>
      <c r="K16" s="1"/>
    </row>
    <row r="17" spans="1:11" x14ac:dyDescent="0.2">
      <c r="A17" s="7" t="s">
        <v>30</v>
      </c>
      <c r="B17" s="7" t="s">
        <v>31</v>
      </c>
      <c r="C17" s="7" t="s">
        <v>11</v>
      </c>
      <c r="D17" s="7">
        <v>1350892</v>
      </c>
      <c r="E17" s="7">
        <v>14154.646376000001</v>
      </c>
      <c r="F17" s="7">
        <f t="shared" si="0"/>
        <v>2.2276678580941915</v>
      </c>
      <c r="I17" s="1"/>
      <c r="J17" s="1"/>
      <c r="K17" s="1"/>
    </row>
    <row r="18" spans="1:11" x14ac:dyDescent="0.2">
      <c r="A18" s="7" t="s">
        <v>85</v>
      </c>
      <c r="B18" s="7" t="s">
        <v>86</v>
      </c>
      <c r="C18" s="7" t="s">
        <v>87</v>
      </c>
      <c r="D18" s="7">
        <v>1896063</v>
      </c>
      <c r="E18" s="7">
        <v>13840.311868500001</v>
      </c>
      <c r="F18" s="7">
        <f t="shared" si="0"/>
        <v>2.1781976798610643</v>
      </c>
      <c r="I18" s="1"/>
      <c r="J18" s="1"/>
      <c r="K18" s="1"/>
    </row>
    <row r="19" spans="1:11" x14ac:dyDescent="0.2">
      <c r="A19" s="7" t="s">
        <v>233</v>
      </c>
      <c r="B19" s="7" t="s">
        <v>234</v>
      </c>
      <c r="C19" s="7" t="s">
        <v>97</v>
      </c>
      <c r="D19" s="7">
        <v>265692</v>
      </c>
      <c r="E19" s="7">
        <v>13819.039457999999</v>
      </c>
      <c r="F19" s="7">
        <f t="shared" si="0"/>
        <v>2.1748498134519538</v>
      </c>
      <c r="I19" s="1"/>
      <c r="J19" s="1"/>
      <c r="K19" s="1"/>
    </row>
    <row r="20" spans="1:11" x14ac:dyDescent="0.2">
      <c r="A20" s="7" t="s">
        <v>227</v>
      </c>
      <c r="B20" s="7" t="s">
        <v>228</v>
      </c>
      <c r="C20" s="7" t="s">
        <v>87</v>
      </c>
      <c r="D20" s="7">
        <v>874021</v>
      </c>
      <c r="E20" s="7">
        <v>13199.902152500001</v>
      </c>
      <c r="F20" s="7">
        <f t="shared" si="0"/>
        <v>2.0774095638991317</v>
      </c>
      <c r="I20" s="1"/>
      <c r="J20" s="1"/>
      <c r="K20" s="1"/>
    </row>
    <row r="21" spans="1:11" x14ac:dyDescent="0.2">
      <c r="A21" s="7" t="s">
        <v>425</v>
      </c>
      <c r="B21" s="7" t="s">
        <v>426</v>
      </c>
      <c r="C21" s="7" t="s">
        <v>11</v>
      </c>
      <c r="D21" s="7">
        <v>7497188</v>
      </c>
      <c r="E21" s="7">
        <v>12928.900706</v>
      </c>
      <c r="F21" s="7">
        <f t="shared" si="0"/>
        <v>2.0347591722306624</v>
      </c>
      <c r="I21" s="1"/>
      <c r="J21" s="1"/>
      <c r="K21" s="1"/>
    </row>
    <row r="22" spans="1:11" x14ac:dyDescent="0.2">
      <c r="A22" s="7" t="s">
        <v>28</v>
      </c>
      <c r="B22" s="7" t="s">
        <v>29</v>
      </c>
      <c r="C22" s="7" t="s">
        <v>11</v>
      </c>
      <c r="D22" s="7">
        <v>2488052</v>
      </c>
      <c r="E22" s="7">
        <v>12701.50546</v>
      </c>
      <c r="F22" s="7">
        <f t="shared" si="0"/>
        <v>1.9989715540068311</v>
      </c>
      <c r="I22" s="1"/>
      <c r="J22" s="1"/>
      <c r="K22" s="1"/>
    </row>
    <row r="23" spans="1:11" x14ac:dyDescent="0.2">
      <c r="A23" s="7" t="s">
        <v>350</v>
      </c>
      <c r="B23" s="7" t="s">
        <v>351</v>
      </c>
      <c r="C23" s="7" t="s">
        <v>66</v>
      </c>
      <c r="D23" s="7">
        <v>1217476</v>
      </c>
      <c r="E23" s="7">
        <v>12357.990137999999</v>
      </c>
      <c r="F23" s="7">
        <f t="shared" si="0"/>
        <v>1.9449088793730245</v>
      </c>
      <c r="I23" s="1"/>
      <c r="J23" s="1"/>
      <c r="K23" s="1"/>
    </row>
    <row r="24" spans="1:11" x14ac:dyDescent="0.2">
      <c r="A24" s="7" t="s">
        <v>213</v>
      </c>
      <c r="B24" s="7" t="s">
        <v>611</v>
      </c>
      <c r="C24" s="7" t="s">
        <v>53</v>
      </c>
      <c r="D24" s="7">
        <v>1164689</v>
      </c>
      <c r="E24" s="7">
        <v>12309.598040999999</v>
      </c>
      <c r="F24" s="7">
        <f t="shared" si="0"/>
        <v>1.9372928982874453</v>
      </c>
      <c r="I24" s="1"/>
      <c r="J24" s="1"/>
      <c r="K24" s="1"/>
    </row>
    <row r="25" spans="1:11" x14ac:dyDescent="0.2">
      <c r="A25" s="7" t="s">
        <v>273</v>
      </c>
      <c r="B25" s="7" t="s">
        <v>274</v>
      </c>
      <c r="C25" s="7" t="s">
        <v>211</v>
      </c>
      <c r="D25" s="7">
        <v>6371597</v>
      </c>
      <c r="E25" s="7">
        <v>12074.176315000001</v>
      </c>
      <c r="F25" s="7">
        <f t="shared" si="0"/>
        <v>1.9002420671909885</v>
      </c>
      <c r="I25" s="1"/>
      <c r="J25" s="1"/>
      <c r="K25" s="1"/>
    </row>
    <row r="26" spans="1:11" x14ac:dyDescent="0.2">
      <c r="A26" s="7" t="s">
        <v>269</v>
      </c>
      <c r="B26" s="7" t="s">
        <v>270</v>
      </c>
      <c r="C26" s="7" t="s">
        <v>53</v>
      </c>
      <c r="D26" s="7">
        <v>2376433</v>
      </c>
      <c r="E26" s="7">
        <v>12019.998114</v>
      </c>
      <c r="F26" s="7">
        <f t="shared" si="0"/>
        <v>1.8917154651289469</v>
      </c>
      <c r="I26" s="1"/>
      <c r="J26" s="1"/>
      <c r="K26" s="1"/>
    </row>
    <row r="27" spans="1:11" x14ac:dyDescent="0.2">
      <c r="A27" s="7" t="s">
        <v>366</v>
      </c>
      <c r="B27" s="7" t="s">
        <v>367</v>
      </c>
      <c r="C27" s="7" t="s">
        <v>368</v>
      </c>
      <c r="D27" s="7">
        <v>958478</v>
      </c>
      <c r="E27" s="7">
        <v>11714.518115999999</v>
      </c>
      <c r="F27" s="7">
        <f t="shared" si="0"/>
        <v>1.8436388156134127</v>
      </c>
      <c r="I27" s="1"/>
      <c r="J27" s="1"/>
      <c r="K27" s="1"/>
    </row>
    <row r="28" spans="1:11" x14ac:dyDescent="0.2">
      <c r="A28" s="7" t="s">
        <v>148</v>
      </c>
      <c r="B28" s="7" t="s">
        <v>149</v>
      </c>
      <c r="C28" s="7" t="s">
        <v>150</v>
      </c>
      <c r="D28" s="7">
        <v>2287020</v>
      </c>
      <c r="E28" s="7">
        <v>11669.519550000001</v>
      </c>
      <c r="F28" s="7">
        <f t="shared" si="0"/>
        <v>1.8365569107409256</v>
      </c>
      <c r="I28" s="1"/>
      <c r="J28" s="1"/>
      <c r="K28" s="1"/>
    </row>
    <row r="29" spans="1:11" x14ac:dyDescent="0.2">
      <c r="A29" s="7" t="s">
        <v>427</v>
      </c>
      <c r="B29" s="7" t="s">
        <v>428</v>
      </c>
      <c r="C29" s="7" t="s">
        <v>40</v>
      </c>
      <c r="D29" s="7">
        <v>1207548</v>
      </c>
      <c r="E29" s="7">
        <v>11667.328776</v>
      </c>
      <c r="F29" s="7">
        <f t="shared" si="0"/>
        <v>1.8362121252412027</v>
      </c>
      <c r="I29" s="1"/>
      <c r="J29" s="1"/>
      <c r="K29" s="1"/>
    </row>
    <row r="30" spans="1:11" x14ac:dyDescent="0.2">
      <c r="A30" s="7" t="s">
        <v>112</v>
      </c>
      <c r="B30" s="7" t="s">
        <v>113</v>
      </c>
      <c r="C30" s="7" t="s">
        <v>11</v>
      </c>
      <c r="D30" s="7">
        <v>11391310</v>
      </c>
      <c r="E30" s="7">
        <v>11442.570895000001</v>
      </c>
      <c r="F30" s="7">
        <f t="shared" si="0"/>
        <v>1.8008395773119235</v>
      </c>
      <c r="I30" s="1"/>
      <c r="J30" s="1"/>
      <c r="K30" s="1"/>
    </row>
    <row r="31" spans="1:11" x14ac:dyDescent="0.2">
      <c r="A31" s="7" t="s">
        <v>114</v>
      </c>
      <c r="B31" s="7" t="s">
        <v>623</v>
      </c>
      <c r="C31" s="7" t="s">
        <v>14</v>
      </c>
      <c r="D31" s="7">
        <v>968016</v>
      </c>
      <c r="E31" s="7">
        <v>11378.060063999999</v>
      </c>
      <c r="F31" s="7">
        <f t="shared" si="0"/>
        <v>1.790686818924309</v>
      </c>
      <c r="I31" s="1"/>
      <c r="J31" s="1"/>
      <c r="K31" s="1"/>
    </row>
    <row r="32" spans="1:11" x14ac:dyDescent="0.2">
      <c r="A32" s="7" t="s">
        <v>145</v>
      </c>
      <c r="B32" s="7" t="s">
        <v>609</v>
      </c>
      <c r="C32" s="7" t="s">
        <v>606</v>
      </c>
      <c r="D32" s="7">
        <v>8649924</v>
      </c>
      <c r="E32" s="7">
        <v>11193.001656</v>
      </c>
      <c r="F32" s="7">
        <f t="shared" si="0"/>
        <v>1.7615622010129304</v>
      </c>
      <c r="I32" s="1"/>
      <c r="J32" s="1"/>
      <c r="K32" s="1"/>
    </row>
    <row r="33" spans="1:11" x14ac:dyDescent="0.2">
      <c r="A33" s="7" t="s">
        <v>70</v>
      </c>
      <c r="B33" s="7" t="s">
        <v>71</v>
      </c>
      <c r="C33" s="7" t="s">
        <v>35</v>
      </c>
      <c r="D33" s="7">
        <v>867781</v>
      </c>
      <c r="E33" s="7">
        <v>10845.0930475</v>
      </c>
      <c r="F33" s="7">
        <f t="shared" si="0"/>
        <v>1.7068081079665776</v>
      </c>
      <c r="I33" s="1"/>
      <c r="J33" s="1"/>
      <c r="K33" s="1"/>
    </row>
    <row r="34" spans="1:11" x14ac:dyDescent="0.2">
      <c r="A34" s="7" t="s">
        <v>348</v>
      </c>
      <c r="B34" s="7" t="s">
        <v>349</v>
      </c>
      <c r="C34" s="7" t="s">
        <v>343</v>
      </c>
      <c r="D34" s="7">
        <v>1531964</v>
      </c>
      <c r="E34" s="7">
        <v>10373.694226</v>
      </c>
      <c r="F34" s="7">
        <f t="shared" si="0"/>
        <v>1.63261904134464</v>
      </c>
      <c r="I34" s="1"/>
      <c r="J34" s="1"/>
      <c r="K34" s="1"/>
    </row>
    <row r="35" spans="1:11" x14ac:dyDescent="0.2">
      <c r="A35" s="7" t="s">
        <v>429</v>
      </c>
      <c r="B35" s="7" t="s">
        <v>430</v>
      </c>
      <c r="C35" s="7" t="s">
        <v>94</v>
      </c>
      <c r="D35" s="7">
        <v>1170144</v>
      </c>
      <c r="E35" s="7">
        <v>10358.114688</v>
      </c>
      <c r="F35" s="7">
        <f t="shared" si="0"/>
        <v>1.6301671230752157</v>
      </c>
      <c r="I35" s="1"/>
      <c r="J35" s="1"/>
      <c r="K35" s="1"/>
    </row>
    <row r="36" spans="1:11" x14ac:dyDescent="0.2">
      <c r="A36" s="7" t="s">
        <v>431</v>
      </c>
      <c r="B36" s="7" t="s">
        <v>432</v>
      </c>
      <c r="C36" s="7" t="s">
        <v>91</v>
      </c>
      <c r="D36" s="7">
        <v>942584</v>
      </c>
      <c r="E36" s="7">
        <v>10035.220556</v>
      </c>
      <c r="F36" s="7">
        <f t="shared" si="0"/>
        <v>1.5793498253260301</v>
      </c>
      <c r="I36" s="1"/>
      <c r="J36" s="1"/>
      <c r="K36" s="1"/>
    </row>
    <row r="37" spans="1:11" x14ac:dyDescent="0.2">
      <c r="A37" s="7" t="s">
        <v>98</v>
      </c>
      <c r="B37" s="7" t="s">
        <v>99</v>
      </c>
      <c r="C37" s="7" t="s">
        <v>74</v>
      </c>
      <c r="D37" s="7">
        <v>2201144</v>
      </c>
      <c r="E37" s="7">
        <v>9408.7900279999994</v>
      </c>
      <c r="F37" s="7">
        <f t="shared" si="0"/>
        <v>1.4807617634638355</v>
      </c>
      <c r="I37" s="1"/>
      <c r="J37" s="1"/>
      <c r="K37" s="1"/>
    </row>
    <row r="38" spans="1:11" x14ac:dyDescent="0.2">
      <c r="A38" s="7" t="s">
        <v>289</v>
      </c>
      <c r="B38" s="7" t="s">
        <v>290</v>
      </c>
      <c r="C38" s="7" t="s">
        <v>63</v>
      </c>
      <c r="D38" s="7">
        <v>876836</v>
      </c>
      <c r="E38" s="7">
        <v>9370.3079140000009</v>
      </c>
      <c r="F38" s="7">
        <f t="shared" si="0"/>
        <v>1.4747054222319793</v>
      </c>
      <c r="I38" s="1"/>
      <c r="J38" s="1"/>
      <c r="K38" s="1"/>
    </row>
    <row r="39" spans="1:11" x14ac:dyDescent="0.2">
      <c r="A39" s="7" t="s">
        <v>433</v>
      </c>
      <c r="B39" s="7" t="s">
        <v>434</v>
      </c>
      <c r="C39" s="7" t="s">
        <v>150</v>
      </c>
      <c r="D39" s="7">
        <v>1593720</v>
      </c>
      <c r="E39" s="7">
        <v>9124.8438600000009</v>
      </c>
      <c r="F39" s="7">
        <f t="shared" si="0"/>
        <v>1.4360741227358329</v>
      </c>
      <c r="I39" s="1"/>
      <c r="J39" s="1"/>
      <c r="K39" s="1"/>
    </row>
    <row r="40" spans="1:11" x14ac:dyDescent="0.2">
      <c r="A40" s="7" t="s">
        <v>237</v>
      </c>
      <c r="B40" s="7" t="s">
        <v>238</v>
      </c>
      <c r="C40" s="7" t="s">
        <v>211</v>
      </c>
      <c r="D40" s="7">
        <v>3927799</v>
      </c>
      <c r="E40" s="7">
        <v>9071.2517905000004</v>
      </c>
      <c r="F40" s="7">
        <f t="shared" si="0"/>
        <v>1.4276397664472629</v>
      </c>
      <c r="I40" s="1"/>
      <c r="J40" s="1"/>
      <c r="K40" s="1"/>
    </row>
    <row r="41" spans="1:11" x14ac:dyDescent="0.2">
      <c r="A41" s="7" t="s">
        <v>435</v>
      </c>
      <c r="B41" s="7" t="s">
        <v>436</v>
      </c>
      <c r="C41" s="7" t="s">
        <v>437</v>
      </c>
      <c r="D41" s="7">
        <v>1684709</v>
      </c>
      <c r="E41" s="7">
        <v>8847.2493135000004</v>
      </c>
      <c r="F41" s="7">
        <f t="shared" si="0"/>
        <v>1.3923861045124462</v>
      </c>
      <c r="I41" s="1"/>
      <c r="J41" s="1"/>
      <c r="K41" s="1"/>
    </row>
    <row r="42" spans="1:11" x14ac:dyDescent="0.2">
      <c r="A42" s="7" t="s">
        <v>438</v>
      </c>
      <c r="B42" s="7" t="s">
        <v>439</v>
      </c>
      <c r="C42" s="7" t="s">
        <v>66</v>
      </c>
      <c r="D42" s="7">
        <v>1197942</v>
      </c>
      <c r="E42" s="7">
        <v>8670.1052249999993</v>
      </c>
      <c r="F42" s="7">
        <f t="shared" si="0"/>
        <v>1.3645070475780432</v>
      </c>
      <c r="I42" s="1"/>
      <c r="J42" s="1"/>
      <c r="K42" s="1"/>
    </row>
    <row r="43" spans="1:11" x14ac:dyDescent="0.2">
      <c r="A43" s="7" t="s">
        <v>92</v>
      </c>
      <c r="B43" s="7" t="s">
        <v>93</v>
      </c>
      <c r="C43" s="7" t="s">
        <v>94</v>
      </c>
      <c r="D43" s="7">
        <v>196626</v>
      </c>
      <c r="E43" s="7">
        <v>8315.6084790000004</v>
      </c>
      <c r="F43" s="7">
        <f t="shared" si="0"/>
        <v>1.3087161089783927</v>
      </c>
      <c r="I43" s="1"/>
      <c r="J43" s="1"/>
      <c r="K43" s="1"/>
    </row>
    <row r="44" spans="1:11" x14ac:dyDescent="0.2">
      <c r="A44" s="7" t="s">
        <v>79</v>
      </c>
      <c r="B44" s="7" t="s">
        <v>80</v>
      </c>
      <c r="C44" s="7" t="s">
        <v>81</v>
      </c>
      <c r="D44" s="7">
        <v>5418724</v>
      </c>
      <c r="E44" s="7">
        <v>8174.1451539999998</v>
      </c>
      <c r="F44" s="7">
        <f t="shared" si="0"/>
        <v>1.2864525148319534</v>
      </c>
      <c r="I44" s="1"/>
      <c r="J44" s="1"/>
      <c r="K44" s="1"/>
    </row>
    <row r="45" spans="1:11" x14ac:dyDescent="0.2">
      <c r="A45" s="7" t="s">
        <v>440</v>
      </c>
      <c r="B45" s="7" t="s">
        <v>441</v>
      </c>
      <c r="C45" s="7" t="s">
        <v>97</v>
      </c>
      <c r="D45" s="7">
        <v>566185</v>
      </c>
      <c r="E45" s="7">
        <v>8160.9905900000003</v>
      </c>
      <c r="F45" s="7">
        <f t="shared" si="0"/>
        <v>1.2843822406172809</v>
      </c>
      <c r="I45" s="1"/>
      <c r="J45" s="1"/>
      <c r="K45" s="1"/>
    </row>
    <row r="46" spans="1:11" x14ac:dyDescent="0.2">
      <c r="A46" s="7" t="s">
        <v>442</v>
      </c>
      <c r="B46" s="7" t="s">
        <v>443</v>
      </c>
      <c r="C46" s="7" t="s">
        <v>111</v>
      </c>
      <c r="D46" s="7">
        <v>481866</v>
      </c>
      <c r="E46" s="7">
        <v>8081.8565520000002</v>
      </c>
      <c r="F46" s="7">
        <f t="shared" si="0"/>
        <v>1.2719280719824004</v>
      </c>
      <c r="I46" s="1"/>
      <c r="J46" s="1"/>
      <c r="K46" s="1"/>
    </row>
    <row r="47" spans="1:11" x14ac:dyDescent="0.2">
      <c r="A47" s="7" t="s">
        <v>143</v>
      </c>
      <c r="B47" s="7" t="s">
        <v>144</v>
      </c>
      <c r="C47" s="7" t="s">
        <v>81</v>
      </c>
      <c r="D47" s="7">
        <v>2264496</v>
      </c>
      <c r="E47" s="7">
        <v>7813.6434479999998</v>
      </c>
      <c r="F47" s="7">
        <f t="shared" si="0"/>
        <v>1.2297165115499509</v>
      </c>
      <c r="I47" s="1"/>
      <c r="J47" s="1"/>
      <c r="K47" s="1"/>
    </row>
    <row r="48" spans="1:11" x14ac:dyDescent="0.2">
      <c r="A48" s="7" t="s">
        <v>43</v>
      </c>
      <c r="B48" s="7" t="s">
        <v>44</v>
      </c>
      <c r="C48" s="7" t="s">
        <v>35</v>
      </c>
      <c r="D48" s="7">
        <v>2065038</v>
      </c>
      <c r="E48" s="7">
        <v>7802.746083</v>
      </c>
      <c r="F48" s="7">
        <f t="shared" si="0"/>
        <v>1.2280014768466054</v>
      </c>
      <c r="I48" s="1"/>
      <c r="J48" s="1"/>
      <c r="K48" s="1"/>
    </row>
    <row r="49" spans="1:11" x14ac:dyDescent="0.2">
      <c r="A49" s="7" t="s">
        <v>229</v>
      </c>
      <c r="B49" s="7" t="s">
        <v>230</v>
      </c>
      <c r="C49" s="7" t="s">
        <v>35</v>
      </c>
      <c r="D49" s="7">
        <v>145666</v>
      </c>
      <c r="E49" s="7">
        <v>7559.5555690000001</v>
      </c>
      <c r="F49" s="7">
        <f t="shared" si="0"/>
        <v>1.1897279886194627</v>
      </c>
      <c r="I49" s="1"/>
      <c r="J49" s="1"/>
      <c r="K49" s="1"/>
    </row>
    <row r="50" spans="1:11" x14ac:dyDescent="0.2">
      <c r="A50" s="7" t="s">
        <v>444</v>
      </c>
      <c r="B50" s="7" t="s">
        <v>445</v>
      </c>
      <c r="C50" s="7" t="s">
        <v>120</v>
      </c>
      <c r="D50" s="7">
        <v>662057</v>
      </c>
      <c r="E50" s="7">
        <v>7511.6987220000001</v>
      </c>
      <c r="F50" s="7">
        <f t="shared" si="0"/>
        <v>1.1821962455423349</v>
      </c>
      <c r="I50" s="1"/>
      <c r="J50" s="1"/>
      <c r="K50" s="1"/>
    </row>
    <row r="51" spans="1:11" x14ac:dyDescent="0.2">
      <c r="A51" s="7" t="s">
        <v>106</v>
      </c>
      <c r="B51" s="7" t="s">
        <v>107</v>
      </c>
      <c r="C51" s="7" t="s">
        <v>108</v>
      </c>
      <c r="D51" s="7">
        <v>3495282</v>
      </c>
      <c r="E51" s="7">
        <v>7499.1275310000001</v>
      </c>
      <c r="F51" s="7">
        <f t="shared" si="0"/>
        <v>1.1802177829665303</v>
      </c>
      <c r="I51" s="1"/>
      <c r="J51" s="1"/>
      <c r="K51" s="1"/>
    </row>
    <row r="52" spans="1:11" x14ac:dyDescent="0.2">
      <c r="A52" s="7" t="s">
        <v>283</v>
      </c>
      <c r="B52" s="7" t="s">
        <v>284</v>
      </c>
      <c r="C52" s="7" t="s">
        <v>14</v>
      </c>
      <c r="D52" s="7">
        <v>1069026</v>
      </c>
      <c r="E52" s="7">
        <v>7428.1271610000003</v>
      </c>
      <c r="F52" s="7">
        <f t="shared" si="0"/>
        <v>1.1690436965245001</v>
      </c>
      <c r="I52" s="1"/>
      <c r="J52" s="1"/>
      <c r="K52" s="1"/>
    </row>
    <row r="53" spans="1:11" x14ac:dyDescent="0.2">
      <c r="A53" s="7" t="s">
        <v>212</v>
      </c>
      <c r="B53" s="7" t="s">
        <v>612</v>
      </c>
      <c r="C53" s="7" t="s">
        <v>27</v>
      </c>
      <c r="D53" s="7">
        <v>3900000</v>
      </c>
      <c r="E53" s="7">
        <v>7148.7</v>
      </c>
      <c r="F53" s="7">
        <f t="shared" si="0"/>
        <v>1.1250672601867018</v>
      </c>
      <c r="I53" s="1"/>
      <c r="J53" s="1"/>
      <c r="K53" s="1"/>
    </row>
    <row r="54" spans="1:11" x14ac:dyDescent="0.2">
      <c r="A54" s="7" t="s">
        <v>56</v>
      </c>
      <c r="B54" s="7" t="s">
        <v>57</v>
      </c>
      <c r="C54" s="7" t="s">
        <v>58</v>
      </c>
      <c r="D54" s="7">
        <v>1773564</v>
      </c>
      <c r="E54" s="7">
        <v>6791.8633380000001</v>
      </c>
      <c r="F54" s="7">
        <f t="shared" si="0"/>
        <v>1.0689080640180966</v>
      </c>
      <c r="I54" s="1"/>
      <c r="J54" s="1"/>
      <c r="K54" s="1"/>
    </row>
    <row r="55" spans="1:11" x14ac:dyDescent="0.2">
      <c r="A55" s="7" t="s">
        <v>77</v>
      </c>
      <c r="B55" s="7" t="s">
        <v>78</v>
      </c>
      <c r="C55" s="7" t="s">
        <v>63</v>
      </c>
      <c r="D55" s="7">
        <v>852080</v>
      </c>
      <c r="E55" s="7">
        <v>6774.0360000000001</v>
      </c>
      <c r="F55" s="7">
        <f t="shared" si="0"/>
        <v>1.0661023854583471</v>
      </c>
      <c r="I55" s="1"/>
      <c r="J55" s="1"/>
      <c r="K55" s="1"/>
    </row>
    <row r="56" spans="1:11" x14ac:dyDescent="0.2">
      <c r="A56" s="7" t="s">
        <v>22</v>
      </c>
      <c r="B56" s="7" t="s">
        <v>23</v>
      </c>
      <c r="C56" s="7" t="s">
        <v>24</v>
      </c>
      <c r="D56" s="7">
        <v>495000</v>
      </c>
      <c r="E56" s="7">
        <v>6488.9549999999999</v>
      </c>
      <c r="F56" s="7">
        <f t="shared" si="0"/>
        <v>1.0212361440995985</v>
      </c>
      <c r="I56" s="1"/>
      <c r="J56" s="1"/>
      <c r="K56" s="1"/>
    </row>
    <row r="57" spans="1:11" x14ac:dyDescent="0.2">
      <c r="A57" s="7" t="s">
        <v>446</v>
      </c>
      <c r="B57" s="7" t="s">
        <v>447</v>
      </c>
      <c r="C57" s="7" t="s">
        <v>63</v>
      </c>
      <c r="D57" s="7">
        <v>2870027</v>
      </c>
      <c r="E57" s="7">
        <v>6395.8551694999996</v>
      </c>
      <c r="F57" s="7">
        <f t="shared" si="0"/>
        <v>1.0065840295578661</v>
      </c>
      <c r="I57" s="1"/>
      <c r="J57" s="1"/>
      <c r="K57" s="1"/>
    </row>
    <row r="58" spans="1:11" x14ac:dyDescent="0.2">
      <c r="A58" s="7" t="s">
        <v>41</v>
      </c>
      <c r="B58" s="7" t="s">
        <v>42</v>
      </c>
      <c r="C58" s="7" t="s">
        <v>17</v>
      </c>
      <c r="D58" s="7">
        <v>7899229</v>
      </c>
      <c r="E58" s="7">
        <v>5995.514811</v>
      </c>
      <c r="F58" s="7">
        <f t="shared" si="0"/>
        <v>0.94357819209374594</v>
      </c>
      <c r="I58" s="1"/>
      <c r="J58" s="1"/>
      <c r="K58" s="1"/>
    </row>
    <row r="59" spans="1:11" x14ac:dyDescent="0.2">
      <c r="A59" s="7" t="s">
        <v>121</v>
      </c>
      <c r="B59" s="7" t="s">
        <v>122</v>
      </c>
      <c r="C59" s="7" t="s">
        <v>97</v>
      </c>
      <c r="D59" s="7">
        <v>851671</v>
      </c>
      <c r="E59" s="7">
        <v>5963.8261775000001</v>
      </c>
      <c r="F59" s="7">
        <f t="shared" si="0"/>
        <v>0.9385910134359613</v>
      </c>
      <c r="I59" s="1"/>
      <c r="J59" s="1"/>
      <c r="K59" s="1"/>
    </row>
    <row r="60" spans="1:11" x14ac:dyDescent="0.2">
      <c r="A60" s="7" t="s">
        <v>45</v>
      </c>
      <c r="B60" s="7" t="s">
        <v>46</v>
      </c>
      <c r="C60" s="7" t="s">
        <v>27</v>
      </c>
      <c r="D60" s="7">
        <v>1563930</v>
      </c>
      <c r="E60" s="7">
        <v>5111.7052050000002</v>
      </c>
      <c r="F60" s="7">
        <f t="shared" si="0"/>
        <v>0.80448363616761831</v>
      </c>
      <c r="I60" s="1"/>
      <c r="J60" s="1"/>
      <c r="K60" s="1"/>
    </row>
    <row r="61" spans="1:11" x14ac:dyDescent="0.2">
      <c r="A61" s="7" t="s">
        <v>448</v>
      </c>
      <c r="B61" s="7" t="s">
        <v>449</v>
      </c>
      <c r="C61" s="7" t="s">
        <v>53</v>
      </c>
      <c r="D61" s="7">
        <v>276244</v>
      </c>
      <c r="E61" s="7">
        <v>4943.5245020000002</v>
      </c>
      <c r="F61" s="7">
        <f t="shared" si="0"/>
        <v>0.77801524292961932</v>
      </c>
      <c r="I61" s="1"/>
      <c r="J61" s="1"/>
      <c r="K61" s="1"/>
    </row>
    <row r="62" spans="1:11" x14ac:dyDescent="0.2">
      <c r="A62" s="7" t="s">
        <v>243</v>
      </c>
      <c r="B62" s="7" t="s">
        <v>244</v>
      </c>
      <c r="C62" s="7" t="s">
        <v>150</v>
      </c>
      <c r="D62" s="7">
        <v>638293</v>
      </c>
      <c r="E62" s="7">
        <v>3242.52844</v>
      </c>
      <c r="F62" s="7">
        <f t="shared" si="0"/>
        <v>0.5103113276635276</v>
      </c>
      <c r="I62" s="1"/>
      <c r="J62" s="1"/>
      <c r="K62" s="1"/>
    </row>
    <row r="63" spans="1:11" x14ac:dyDescent="0.2">
      <c r="A63" s="7" t="s">
        <v>450</v>
      </c>
      <c r="B63" s="7" t="s">
        <v>451</v>
      </c>
      <c r="C63" s="7" t="s">
        <v>11</v>
      </c>
      <c r="D63" s="7">
        <v>1636781</v>
      </c>
      <c r="E63" s="7">
        <v>2644.2197055000001</v>
      </c>
      <c r="F63" s="7">
        <f t="shared" si="0"/>
        <v>0.41614909275792422</v>
      </c>
      <c r="I63" s="1"/>
      <c r="J63" s="1"/>
      <c r="K63" s="1"/>
    </row>
    <row r="64" spans="1:11" x14ac:dyDescent="0.2">
      <c r="A64" s="7" t="s">
        <v>452</v>
      </c>
      <c r="B64" s="7" t="s">
        <v>453</v>
      </c>
      <c r="C64" s="7" t="s">
        <v>111</v>
      </c>
      <c r="D64" s="7">
        <v>376519</v>
      </c>
      <c r="E64" s="7">
        <v>1169.0914949999999</v>
      </c>
      <c r="F64" s="7">
        <f t="shared" si="0"/>
        <v>0.18399241333210586</v>
      </c>
      <c r="I64" s="1"/>
      <c r="J64" s="1"/>
      <c r="K64" s="1"/>
    </row>
    <row r="65" spans="1:11" x14ac:dyDescent="0.2">
      <c r="A65" s="7" t="s">
        <v>59</v>
      </c>
      <c r="B65" s="7" t="s">
        <v>60</v>
      </c>
      <c r="C65" s="7" t="s">
        <v>53</v>
      </c>
      <c r="D65" s="7">
        <v>55675</v>
      </c>
      <c r="E65" s="7">
        <v>527.71548749999999</v>
      </c>
      <c r="F65" s="7">
        <f t="shared" si="0"/>
        <v>8.305222175776221E-2</v>
      </c>
      <c r="I65" s="1"/>
      <c r="J65" s="1"/>
      <c r="K65" s="1"/>
    </row>
    <row r="66" spans="1:11" x14ac:dyDescent="0.2">
      <c r="A66" s="6" t="s">
        <v>128</v>
      </c>
      <c r="B66" s="7"/>
      <c r="C66" s="7"/>
      <c r="D66" s="7"/>
      <c r="E66" s="6">
        <f xml:space="preserve"> SUM(E8:E65)</f>
        <v>594481.13916899997</v>
      </c>
      <c r="F66" s="6">
        <f xml:space="preserve"> SUM(F8:F65)</f>
        <v>93.559845353356025</v>
      </c>
    </row>
    <row r="67" spans="1:11" x14ac:dyDescent="0.2">
      <c r="A67" s="7"/>
      <c r="B67" s="7"/>
      <c r="C67" s="7"/>
      <c r="D67" s="7"/>
      <c r="E67" s="7"/>
      <c r="F67" s="7"/>
    </row>
    <row r="68" spans="1:11" s="16" customFormat="1" x14ac:dyDescent="0.2">
      <c r="A68" s="14" t="s">
        <v>535</v>
      </c>
      <c r="B68" s="15"/>
      <c r="C68" s="15"/>
      <c r="D68" s="15"/>
      <c r="E68" s="15"/>
      <c r="F68" s="15"/>
    </row>
    <row r="69" spans="1:11" s="16" customFormat="1" x14ac:dyDescent="0.2">
      <c r="A69" s="15" t="s">
        <v>536</v>
      </c>
      <c r="B69" s="15" t="s">
        <v>537</v>
      </c>
      <c r="C69" s="15" t="s">
        <v>14</v>
      </c>
      <c r="D69" s="15">
        <v>140468</v>
      </c>
      <c r="E69" s="15">
        <v>3177.1597300999997</v>
      </c>
      <c r="F69" s="7">
        <f t="shared" ref="F69" si="1">E69/$E$81*100</f>
        <v>0.50002355571210533</v>
      </c>
      <c r="G69" s="2"/>
      <c r="H69" s="2"/>
      <c r="I69" s="1"/>
      <c r="J69" s="1"/>
      <c r="K69" s="1"/>
    </row>
    <row r="70" spans="1:11" s="16" customFormat="1" x14ac:dyDescent="0.2">
      <c r="A70" s="17" t="s">
        <v>128</v>
      </c>
      <c r="B70" s="15"/>
      <c r="C70" s="15"/>
      <c r="D70" s="15"/>
      <c r="E70" s="17">
        <f>SUM(E69)</f>
        <v>3177.1597300999997</v>
      </c>
      <c r="F70" s="17">
        <f>SUM(F69)</f>
        <v>0.50002355571210533</v>
      </c>
    </row>
    <row r="71" spans="1:11" x14ac:dyDescent="0.2">
      <c r="A71" s="7"/>
      <c r="B71" s="7"/>
      <c r="C71" s="7"/>
      <c r="D71" s="7"/>
      <c r="E71" s="7"/>
      <c r="F71" s="7"/>
    </row>
    <row r="72" spans="1:11" x14ac:dyDescent="0.2">
      <c r="A72" s="6" t="s">
        <v>129</v>
      </c>
      <c r="B72" s="7"/>
      <c r="C72" s="7"/>
      <c r="D72" s="7"/>
      <c r="E72" s="7"/>
      <c r="F72" s="7"/>
    </row>
    <row r="73" spans="1:11" x14ac:dyDescent="0.2">
      <c r="A73" s="7" t="s">
        <v>126</v>
      </c>
      <c r="B73" s="7" t="s">
        <v>132</v>
      </c>
      <c r="C73" s="7" t="s">
        <v>111</v>
      </c>
      <c r="D73" s="7">
        <v>8100</v>
      </c>
      <c r="E73" s="7">
        <v>8.0999999999999996E-4</v>
      </c>
      <c r="F73" s="7">
        <f t="shared" ref="F73:F74" si="2">E73/$E$81*100</f>
        <v>1.2747835001485984E-7</v>
      </c>
      <c r="I73" s="1"/>
      <c r="J73" s="1"/>
      <c r="K73" s="1"/>
    </row>
    <row r="74" spans="1:11" x14ac:dyDescent="0.2">
      <c r="A74" s="7"/>
      <c r="B74" s="7" t="s">
        <v>454</v>
      </c>
      <c r="C74" s="7" t="s">
        <v>97</v>
      </c>
      <c r="D74" s="7">
        <v>170000</v>
      </c>
      <c r="E74" s="7">
        <v>1.7000000000000001E-2</v>
      </c>
      <c r="F74" s="7">
        <f t="shared" si="2"/>
        <v>2.6754715435217497E-6</v>
      </c>
      <c r="I74" s="1"/>
      <c r="J74" s="1"/>
      <c r="K74" s="1"/>
    </row>
    <row r="75" spans="1:11" x14ac:dyDescent="0.2">
      <c r="A75" s="6" t="s">
        <v>128</v>
      </c>
      <c r="B75" s="7"/>
      <c r="C75" s="7"/>
      <c r="D75" s="7"/>
      <c r="E75" s="6">
        <f>SUM(E73:E74)</f>
        <v>1.7809999999999999E-2</v>
      </c>
      <c r="F75" s="6">
        <f>SUM(F73:F74)</f>
        <v>2.8029498935366097E-6</v>
      </c>
      <c r="H75" s="1"/>
      <c r="I75" s="1"/>
    </row>
    <row r="76" spans="1:11" x14ac:dyDescent="0.2">
      <c r="A76" s="7"/>
      <c r="B76" s="7"/>
      <c r="C76" s="7"/>
      <c r="D76" s="7"/>
      <c r="E76" s="7"/>
      <c r="F76" s="7"/>
    </row>
    <row r="77" spans="1:11" x14ac:dyDescent="0.2">
      <c r="A77" s="6" t="s">
        <v>128</v>
      </c>
      <c r="B77" s="7"/>
      <c r="C77" s="7"/>
      <c r="D77" s="7"/>
      <c r="E77" s="46">
        <f>E66+E70+E75</f>
        <v>597658.31670909992</v>
      </c>
      <c r="F77" s="46">
        <f>F66+F70+F75</f>
        <v>94.059871712018023</v>
      </c>
      <c r="G77" s="13"/>
      <c r="H77" s="13"/>
      <c r="I77" s="1"/>
      <c r="J77" s="1"/>
    </row>
    <row r="78" spans="1:11" x14ac:dyDescent="0.2">
      <c r="A78" s="7"/>
      <c r="B78" s="7"/>
      <c r="C78" s="7"/>
      <c r="D78" s="7"/>
      <c r="E78" s="45"/>
      <c r="F78" s="45"/>
      <c r="G78" s="13"/>
      <c r="H78" s="13"/>
    </row>
    <row r="79" spans="1:11" x14ac:dyDescent="0.2">
      <c r="A79" s="6" t="s">
        <v>133</v>
      </c>
      <c r="B79" s="7"/>
      <c r="C79" s="7"/>
      <c r="D79" s="7"/>
      <c r="E79" s="46">
        <v>37743.694617200003</v>
      </c>
      <c r="F79" s="46">
        <f t="shared" ref="F79" si="3">E79/$E$81*100</f>
        <v>5.9401282879819783</v>
      </c>
      <c r="G79" s="13"/>
      <c r="H79" s="13"/>
      <c r="I79" s="1"/>
      <c r="J79" s="1"/>
    </row>
    <row r="80" spans="1:11" x14ac:dyDescent="0.2">
      <c r="A80" s="7"/>
      <c r="B80" s="7"/>
      <c r="C80" s="7"/>
      <c r="D80" s="7"/>
      <c r="E80" s="45"/>
      <c r="F80" s="45"/>
    </row>
    <row r="81" spans="1:10" x14ac:dyDescent="0.2">
      <c r="A81" s="8" t="s">
        <v>134</v>
      </c>
      <c r="B81" s="5"/>
      <c r="C81" s="5"/>
      <c r="D81" s="5"/>
      <c r="E81" s="47">
        <f>E77+E79</f>
        <v>635402.01132629998</v>
      </c>
      <c r="F81" s="47">
        <f>F77+F79</f>
        <v>100</v>
      </c>
      <c r="I81" s="1"/>
      <c r="J81" s="1"/>
    </row>
    <row r="83" spans="1:10" x14ac:dyDescent="0.2">
      <c r="A83" s="9" t="s">
        <v>135</v>
      </c>
    </row>
    <row r="84" spans="1:10" x14ac:dyDescent="0.2">
      <c r="A84" s="9" t="s">
        <v>136</v>
      </c>
    </row>
    <row r="85" spans="1:10" x14ac:dyDescent="0.2">
      <c r="A85" s="9" t="s">
        <v>137</v>
      </c>
    </row>
    <row r="86" spans="1:10" x14ac:dyDescent="0.2">
      <c r="A86" s="1" t="s">
        <v>595</v>
      </c>
      <c r="B86" s="10">
        <v>63.744</v>
      </c>
    </row>
    <row r="87" spans="1:10" x14ac:dyDescent="0.2">
      <c r="A87" s="1" t="s">
        <v>594</v>
      </c>
      <c r="B87" s="10">
        <v>909.83079999999995</v>
      </c>
    </row>
    <row r="88" spans="1:10" x14ac:dyDescent="0.2">
      <c r="A88" s="1" t="s">
        <v>597</v>
      </c>
      <c r="B88" s="10">
        <v>67.873099999999994</v>
      </c>
    </row>
    <row r="89" spans="1:10" x14ac:dyDescent="0.2">
      <c r="A89" s="1" t="s">
        <v>596</v>
      </c>
      <c r="B89" s="10">
        <v>955.95989999999995</v>
      </c>
    </row>
    <row r="91" spans="1:10" x14ac:dyDescent="0.2">
      <c r="A91" s="9" t="s">
        <v>138</v>
      </c>
    </row>
    <row r="92" spans="1:10" x14ac:dyDescent="0.2">
      <c r="A92" s="1" t="s">
        <v>594</v>
      </c>
      <c r="B92" s="10">
        <v>958.78840000000002</v>
      </c>
    </row>
    <row r="93" spans="1:10" x14ac:dyDescent="0.2">
      <c r="A93" s="1" t="s">
        <v>595</v>
      </c>
      <c r="B93" s="10">
        <v>60.736600000000003</v>
      </c>
    </row>
    <row r="94" spans="1:10" x14ac:dyDescent="0.2">
      <c r="A94" s="1" t="s">
        <v>597</v>
      </c>
      <c r="B94" s="10">
        <v>65.472499999999997</v>
      </c>
    </row>
    <row r="95" spans="1:10" x14ac:dyDescent="0.2">
      <c r="A95" s="1" t="s">
        <v>596</v>
      </c>
      <c r="B95" s="10">
        <v>1012.875</v>
      </c>
    </row>
    <row r="97" spans="1:4" x14ac:dyDescent="0.2">
      <c r="A97" s="9" t="s">
        <v>139</v>
      </c>
      <c r="B97" s="11"/>
    </row>
    <row r="98" spans="1:4" x14ac:dyDescent="0.2">
      <c r="A98" s="9"/>
      <c r="B98" s="11"/>
    </row>
    <row r="99" spans="1:4" x14ac:dyDescent="0.2">
      <c r="A99" s="28" t="s">
        <v>602</v>
      </c>
      <c r="B99" s="29"/>
      <c r="C99" s="69" t="s">
        <v>603</v>
      </c>
      <c r="D99" s="70"/>
    </row>
    <row r="100" spans="1:4" x14ac:dyDescent="0.2">
      <c r="A100" s="71"/>
      <c r="B100" s="72"/>
      <c r="C100" s="30" t="s">
        <v>604</v>
      </c>
      <c r="D100" s="30" t="s">
        <v>605</v>
      </c>
    </row>
    <row r="101" spans="1:4" x14ac:dyDescent="0.2">
      <c r="A101" s="26" t="s">
        <v>595</v>
      </c>
      <c r="B101" s="31"/>
      <c r="C101" s="27">
        <v>6.5</v>
      </c>
      <c r="D101" s="27">
        <v>6.5</v>
      </c>
    </row>
    <row r="102" spans="1:4" x14ac:dyDescent="0.2">
      <c r="A102" s="26" t="s">
        <v>597</v>
      </c>
      <c r="B102" s="31"/>
      <c r="C102" s="27">
        <v>6.5</v>
      </c>
      <c r="D102" s="27">
        <v>6.5</v>
      </c>
    </row>
    <row r="103" spans="1:4" x14ac:dyDescent="0.2">
      <c r="A103" s="9"/>
      <c r="B103" s="11"/>
    </row>
    <row r="105" spans="1:4" x14ac:dyDescent="0.2">
      <c r="A105" s="9" t="s">
        <v>141</v>
      </c>
      <c r="B105" s="12">
        <v>0.20886172514839965</v>
      </c>
    </row>
  </sheetData>
  <mergeCells count="3">
    <mergeCell ref="A1:E1"/>
    <mergeCell ref="C99:D99"/>
    <mergeCell ref="A100:B10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2"/>
  <sheetViews>
    <sheetView showGridLines="0" workbookViewId="0"/>
  </sheetViews>
  <sheetFormatPr defaultRowHeight="11.25" x14ac:dyDescent="0.2"/>
  <cols>
    <col min="1" max="1" width="38" style="2" customWidth="1"/>
    <col min="2" max="2" width="48.7109375" style="2" customWidth="1"/>
    <col min="3" max="3" width="9.28515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1131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1122</v>
      </c>
      <c r="B8" s="57" t="s">
        <v>1437</v>
      </c>
      <c r="C8" s="57" t="s">
        <v>939</v>
      </c>
      <c r="D8" s="57">
        <v>68</v>
      </c>
      <c r="E8" s="7">
        <v>682.79208000000006</v>
      </c>
      <c r="F8" s="7">
        <v>9.8936941933517808</v>
      </c>
    </row>
    <row r="9" spans="1:6" x14ac:dyDescent="0.2">
      <c r="A9" s="57" t="s">
        <v>1125</v>
      </c>
      <c r="B9" s="57" t="s">
        <v>1439</v>
      </c>
      <c r="C9" s="57" t="s">
        <v>659</v>
      </c>
      <c r="D9" s="57">
        <v>68</v>
      </c>
      <c r="E9" s="7">
        <v>681.33892000000003</v>
      </c>
      <c r="F9" s="7">
        <v>9.8726378263036807</v>
      </c>
    </row>
    <row r="10" spans="1:6" x14ac:dyDescent="0.2">
      <c r="A10" s="57" t="s">
        <v>1127</v>
      </c>
      <c r="B10" s="57" t="s">
        <v>1441</v>
      </c>
      <c r="C10" s="57" t="s">
        <v>659</v>
      </c>
      <c r="D10" s="57">
        <v>68</v>
      </c>
      <c r="E10" s="7">
        <v>680.70856000000003</v>
      </c>
      <c r="F10" s="7">
        <v>9.8635038757872699</v>
      </c>
    </row>
    <row r="11" spans="1:6" x14ac:dyDescent="0.2">
      <c r="A11" s="57" t="s">
        <v>1126</v>
      </c>
      <c r="B11" s="57" t="s">
        <v>1440</v>
      </c>
      <c r="C11" s="57" t="s">
        <v>939</v>
      </c>
      <c r="D11" s="57">
        <v>68</v>
      </c>
      <c r="E11" s="7">
        <v>679.91908000000001</v>
      </c>
      <c r="F11" s="7">
        <v>9.8520642678589407</v>
      </c>
    </row>
    <row r="12" spans="1:6" x14ac:dyDescent="0.2">
      <c r="A12" s="57" t="s">
        <v>1014</v>
      </c>
      <c r="B12" s="57" t="s">
        <v>1390</v>
      </c>
      <c r="C12" s="57" t="s">
        <v>659</v>
      </c>
      <c r="D12" s="57">
        <v>67</v>
      </c>
      <c r="E12" s="7">
        <v>679.37464</v>
      </c>
      <c r="F12" s="7">
        <v>9.8441753027926904</v>
      </c>
    </row>
    <row r="13" spans="1:6" x14ac:dyDescent="0.2">
      <c r="A13" s="57" t="s">
        <v>1123</v>
      </c>
      <c r="B13" s="57" t="s">
        <v>1438</v>
      </c>
      <c r="C13" s="57" t="s">
        <v>659</v>
      </c>
      <c r="D13" s="57">
        <v>86</v>
      </c>
      <c r="E13" s="7">
        <v>677.31622000000004</v>
      </c>
      <c r="F13" s="7">
        <v>9.8143486855866495</v>
      </c>
    </row>
    <row r="14" spans="1:6" x14ac:dyDescent="0.2">
      <c r="A14" s="57" t="s">
        <v>945</v>
      </c>
      <c r="B14" s="57" t="s">
        <v>1334</v>
      </c>
      <c r="C14" s="57" t="s">
        <v>659</v>
      </c>
      <c r="D14" s="57">
        <v>67</v>
      </c>
      <c r="E14" s="7">
        <v>673.37076999999999</v>
      </c>
      <c r="F14" s="7">
        <v>9.7571789015505495</v>
      </c>
    </row>
    <row r="15" spans="1:6" x14ac:dyDescent="0.2">
      <c r="A15" s="57" t="s">
        <v>1132</v>
      </c>
      <c r="B15" s="57" t="s">
        <v>1444</v>
      </c>
      <c r="C15" s="57" t="s">
        <v>659</v>
      </c>
      <c r="D15" s="57">
        <v>50</v>
      </c>
      <c r="E15" s="7">
        <v>519.65099999999995</v>
      </c>
      <c r="F15" s="7">
        <v>7.5297711146114104</v>
      </c>
    </row>
    <row r="16" spans="1:6" x14ac:dyDescent="0.2">
      <c r="A16" s="57" t="s">
        <v>1133</v>
      </c>
      <c r="B16" s="57" t="s">
        <v>1445</v>
      </c>
      <c r="C16" s="57" t="s">
        <v>659</v>
      </c>
      <c r="D16" s="57">
        <v>16</v>
      </c>
      <c r="E16" s="7">
        <v>159.33583999999999</v>
      </c>
      <c r="F16" s="7">
        <v>2.30878494519273</v>
      </c>
    </row>
    <row r="17" spans="1:11" x14ac:dyDescent="0.2">
      <c r="A17" s="57" t="s">
        <v>861</v>
      </c>
      <c r="B17" s="57" t="s">
        <v>1270</v>
      </c>
      <c r="C17" s="57" t="s">
        <v>659</v>
      </c>
      <c r="D17" s="57">
        <v>4</v>
      </c>
      <c r="E17" s="7">
        <v>40.270200000000003</v>
      </c>
      <c r="F17" s="7">
        <v>0.58351737750841304</v>
      </c>
    </row>
    <row r="18" spans="1:11" x14ac:dyDescent="0.2">
      <c r="A18" s="56" t="s">
        <v>128</v>
      </c>
      <c r="B18" s="57"/>
      <c r="C18" s="57"/>
      <c r="D18" s="57"/>
      <c r="E18" s="6">
        <f>SUM(E8:E17)</f>
        <v>5474.0773099999997</v>
      </c>
      <c r="F18" s="6">
        <f>SUM(F8:F17)</f>
        <v>79.319676490544111</v>
      </c>
    </row>
    <row r="19" spans="1:11" x14ac:dyDescent="0.2">
      <c r="A19" s="57"/>
      <c r="B19" s="57"/>
      <c r="C19" s="57"/>
      <c r="D19" s="57"/>
      <c r="E19" s="7"/>
      <c r="F19" s="7"/>
    </row>
    <row r="20" spans="1:11" x14ac:dyDescent="0.2">
      <c r="A20" s="56" t="s">
        <v>714</v>
      </c>
      <c r="B20" s="57"/>
      <c r="C20" s="57"/>
      <c r="D20" s="57"/>
      <c r="E20" s="7"/>
      <c r="F20" s="7"/>
    </row>
    <row r="21" spans="1:11" x14ac:dyDescent="0.2">
      <c r="A21" s="57" t="s">
        <v>1129</v>
      </c>
      <c r="B21" s="57" t="s">
        <v>1443</v>
      </c>
      <c r="C21" s="57" t="s">
        <v>659</v>
      </c>
      <c r="D21" s="57">
        <v>68</v>
      </c>
      <c r="E21" s="7">
        <v>681.80268000000001</v>
      </c>
      <c r="F21" s="7">
        <v>9.8793577338033494</v>
      </c>
    </row>
    <row r="22" spans="1:11" x14ac:dyDescent="0.2">
      <c r="A22" s="57" t="s">
        <v>1092</v>
      </c>
      <c r="B22" s="57" t="s">
        <v>1434</v>
      </c>
      <c r="C22" s="57" t="s">
        <v>1018</v>
      </c>
      <c r="D22" s="57">
        <v>67</v>
      </c>
      <c r="E22" s="7">
        <v>679.00346000000002</v>
      </c>
      <c r="F22" s="7">
        <v>9.8387968845036493</v>
      </c>
    </row>
    <row r="23" spans="1:11" x14ac:dyDescent="0.2">
      <c r="A23" s="56" t="s">
        <v>128</v>
      </c>
      <c r="B23" s="57"/>
      <c r="C23" s="57"/>
      <c r="D23" s="57"/>
      <c r="E23" s="6">
        <f>SUM(E21:E22)</f>
        <v>1360.8061400000001</v>
      </c>
      <c r="F23" s="6">
        <f>SUM(F21:F22)</f>
        <v>19.718154618306997</v>
      </c>
      <c r="J23" s="1"/>
      <c r="K23" s="1"/>
    </row>
    <row r="24" spans="1:11" x14ac:dyDescent="0.2">
      <c r="A24" s="57"/>
      <c r="B24" s="57"/>
      <c r="C24" s="57"/>
      <c r="D24" s="57"/>
      <c r="E24" s="7"/>
      <c r="F24" s="7"/>
    </row>
    <row r="25" spans="1:11" x14ac:dyDescent="0.2">
      <c r="A25" s="56" t="s">
        <v>128</v>
      </c>
      <c r="B25" s="57"/>
      <c r="C25" s="57"/>
      <c r="D25" s="57"/>
      <c r="E25" s="6">
        <v>6834.8834499999994</v>
      </c>
      <c r="F25" s="6">
        <v>99.037831108851108</v>
      </c>
      <c r="J25" s="1"/>
      <c r="K25" s="1"/>
    </row>
    <row r="26" spans="1:11" x14ac:dyDescent="0.2">
      <c r="A26" s="57"/>
      <c r="B26" s="57"/>
      <c r="C26" s="57"/>
      <c r="D26" s="57"/>
      <c r="E26" s="7"/>
      <c r="F26" s="7"/>
    </row>
    <row r="27" spans="1:11" x14ac:dyDescent="0.2">
      <c r="A27" s="56" t="s">
        <v>133</v>
      </c>
      <c r="B27" s="57"/>
      <c r="C27" s="57"/>
      <c r="D27" s="57"/>
      <c r="E27" s="6">
        <v>66.405471899999995</v>
      </c>
      <c r="F27" s="6">
        <v>0.96</v>
      </c>
      <c r="J27" s="1"/>
      <c r="K27" s="1"/>
    </row>
    <row r="28" spans="1:11" x14ac:dyDescent="0.2">
      <c r="A28" s="57"/>
      <c r="B28" s="57"/>
      <c r="C28" s="57"/>
      <c r="D28" s="57"/>
      <c r="E28" s="7"/>
      <c r="F28" s="7"/>
    </row>
    <row r="29" spans="1:11" x14ac:dyDescent="0.2">
      <c r="A29" s="61" t="s">
        <v>134</v>
      </c>
      <c r="B29" s="55"/>
      <c r="C29" s="55"/>
      <c r="D29" s="55"/>
      <c r="E29" s="8">
        <v>6901.2854718999997</v>
      </c>
      <c r="F29" s="8">
        <f xml:space="preserve"> ROUND(SUM(F25:F28),2)</f>
        <v>100</v>
      </c>
      <c r="J29" s="1"/>
      <c r="K29" s="1"/>
    </row>
    <row r="31" spans="1:11" x14ac:dyDescent="0.2">
      <c r="A31" s="4" t="s">
        <v>135</v>
      </c>
    </row>
    <row r="32" spans="1:11" x14ac:dyDescent="0.2">
      <c r="A32" s="4" t="s">
        <v>136</v>
      </c>
    </row>
    <row r="33" spans="1:4" x14ac:dyDescent="0.2">
      <c r="A33" s="4" t="s">
        <v>137</v>
      </c>
    </row>
    <row r="35" spans="1:4" x14ac:dyDescent="0.2">
      <c r="A35" s="4" t="s">
        <v>138</v>
      </c>
    </row>
    <row r="36" spans="1:4" x14ac:dyDescent="0.2">
      <c r="A36" s="2" t="s">
        <v>594</v>
      </c>
      <c r="D36" s="10">
        <v>10.1259</v>
      </c>
    </row>
    <row r="37" spans="1:4" x14ac:dyDescent="0.2">
      <c r="A37" s="2" t="s">
        <v>596</v>
      </c>
      <c r="D37" s="10">
        <v>10.130599999999999</v>
      </c>
    </row>
    <row r="38" spans="1:4" x14ac:dyDescent="0.2">
      <c r="A38" s="2" t="s">
        <v>595</v>
      </c>
      <c r="D38" s="10">
        <v>10.1259</v>
      </c>
    </row>
    <row r="40" spans="1:4" x14ac:dyDescent="0.2">
      <c r="A40" s="4" t="s">
        <v>139</v>
      </c>
      <c r="D40" s="66" t="s">
        <v>140</v>
      </c>
    </row>
    <row r="42" spans="1:4" x14ac:dyDescent="0.2">
      <c r="A42" s="4" t="s">
        <v>800</v>
      </c>
      <c r="D42" s="13">
        <v>2.9543188943626268</v>
      </c>
    </row>
  </sheetData>
  <mergeCells count="1">
    <mergeCell ref="B1:E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7"/>
  <sheetViews>
    <sheetView showGridLines="0" workbookViewId="0"/>
  </sheetViews>
  <sheetFormatPr defaultRowHeight="11.25" x14ac:dyDescent="0.2"/>
  <cols>
    <col min="1" max="1" width="38" style="2" customWidth="1"/>
    <col min="2" max="2" width="53.7109375" style="2" customWidth="1"/>
    <col min="3" max="3" width="9.28515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1134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1123</v>
      </c>
      <c r="B8" s="57" t="s">
        <v>1438</v>
      </c>
      <c r="C8" s="57" t="s">
        <v>659</v>
      </c>
      <c r="D8" s="57">
        <v>107</v>
      </c>
      <c r="E8" s="7">
        <v>842.70739000000003</v>
      </c>
      <c r="F8" s="7">
        <v>9.7960870728856104</v>
      </c>
    </row>
    <row r="9" spans="1:6" x14ac:dyDescent="0.2">
      <c r="A9" s="57" t="s">
        <v>1135</v>
      </c>
      <c r="B9" s="57" t="s">
        <v>1446</v>
      </c>
      <c r="C9" s="57" t="s">
        <v>939</v>
      </c>
      <c r="D9" s="57">
        <v>84</v>
      </c>
      <c r="E9" s="7">
        <v>830.45172000000002</v>
      </c>
      <c r="F9" s="7">
        <v>9.6536205276989708</v>
      </c>
    </row>
    <row r="10" spans="1:6" x14ac:dyDescent="0.2">
      <c r="A10" s="57" t="s">
        <v>1086</v>
      </c>
      <c r="B10" s="57" t="s">
        <v>1428</v>
      </c>
      <c r="C10" s="57" t="s">
        <v>659</v>
      </c>
      <c r="D10" s="57">
        <v>84</v>
      </c>
      <c r="E10" s="7">
        <v>829.87883999999997</v>
      </c>
      <c r="F10" s="7">
        <v>9.6469610603335294</v>
      </c>
    </row>
    <row r="11" spans="1:6" x14ac:dyDescent="0.2">
      <c r="A11" s="57" t="s">
        <v>1128</v>
      </c>
      <c r="B11" s="57" t="s">
        <v>1442</v>
      </c>
      <c r="C11" s="57" t="s">
        <v>659</v>
      </c>
      <c r="D11" s="57">
        <v>64</v>
      </c>
      <c r="E11" s="7">
        <v>827.78880000000004</v>
      </c>
      <c r="F11" s="7">
        <v>9.6226653035040908</v>
      </c>
    </row>
    <row r="12" spans="1:6" x14ac:dyDescent="0.2">
      <c r="A12" s="57" t="s">
        <v>942</v>
      </c>
      <c r="B12" s="57" t="s">
        <v>1332</v>
      </c>
      <c r="C12" s="57" t="s">
        <v>659</v>
      </c>
      <c r="D12" s="57">
        <v>83</v>
      </c>
      <c r="E12" s="7">
        <v>827.31245999999999</v>
      </c>
      <c r="F12" s="7">
        <v>9.6171280693802803</v>
      </c>
    </row>
    <row r="13" spans="1:6" x14ac:dyDescent="0.2">
      <c r="A13" s="57" t="s">
        <v>1133</v>
      </c>
      <c r="B13" s="57" t="s">
        <v>1445</v>
      </c>
      <c r="C13" s="57" t="s">
        <v>659</v>
      </c>
      <c r="D13" s="57">
        <v>83</v>
      </c>
      <c r="E13" s="7">
        <v>826.55466999999999</v>
      </c>
      <c r="F13" s="7">
        <v>9.6083191080361008</v>
      </c>
    </row>
    <row r="14" spans="1:6" x14ac:dyDescent="0.2">
      <c r="A14" s="57" t="s">
        <v>1136</v>
      </c>
      <c r="B14" s="57" t="s">
        <v>1447</v>
      </c>
      <c r="C14" s="57" t="s">
        <v>659</v>
      </c>
      <c r="D14" s="57">
        <v>80</v>
      </c>
      <c r="E14" s="7">
        <v>796.64080000000001</v>
      </c>
      <c r="F14" s="7">
        <v>9.2605840831812891</v>
      </c>
    </row>
    <row r="15" spans="1:6" x14ac:dyDescent="0.2">
      <c r="A15" s="57" t="s">
        <v>1126</v>
      </c>
      <c r="B15" s="57" t="s">
        <v>1440</v>
      </c>
      <c r="C15" s="57" t="s">
        <v>939</v>
      </c>
      <c r="D15" s="57">
        <v>65</v>
      </c>
      <c r="E15" s="7">
        <v>649.92264999999998</v>
      </c>
      <c r="F15" s="7">
        <v>7.5550528517859101</v>
      </c>
    </row>
    <row r="16" spans="1:6" x14ac:dyDescent="0.2">
      <c r="A16" s="57" t="s">
        <v>928</v>
      </c>
      <c r="B16" s="57" t="s">
        <v>1319</v>
      </c>
      <c r="C16" s="57" t="s">
        <v>659</v>
      </c>
      <c r="D16" s="57">
        <v>4</v>
      </c>
      <c r="E16" s="7">
        <v>407.31400000000002</v>
      </c>
      <c r="F16" s="7">
        <v>4.7348385185103599</v>
      </c>
    </row>
    <row r="17" spans="1:11" x14ac:dyDescent="0.2">
      <c r="A17" s="57" t="s">
        <v>1127</v>
      </c>
      <c r="B17" s="57" t="s">
        <v>1441</v>
      </c>
      <c r="C17" s="57" t="s">
        <v>659</v>
      </c>
      <c r="D17" s="57">
        <v>13</v>
      </c>
      <c r="E17" s="7">
        <v>130.13545999999999</v>
      </c>
      <c r="F17" s="7">
        <v>1.5127650624139199</v>
      </c>
    </row>
    <row r="18" spans="1:11" x14ac:dyDescent="0.2">
      <c r="A18" s="57" t="s">
        <v>1125</v>
      </c>
      <c r="B18" s="57" t="s">
        <v>1439</v>
      </c>
      <c r="C18" s="57" t="s">
        <v>659</v>
      </c>
      <c r="D18" s="57">
        <v>8</v>
      </c>
      <c r="E18" s="7">
        <v>80.157520000000005</v>
      </c>
      <c r="F18" s="7">
        <v>0.93179442210251595</v>
      </c>
    </row>
    <row r="19" spans="1:11" x14ac:dyDescent="0.2">
      <c r="A19" s="57" t="s">
        <v>1137</v>
      </c>
      <c r="B19" s="57" t="s">
        <v>1448</v>
      </c>
      <c r="C19" s="57" t="s">
        <v>659</v>
      </c>
      <c r="D19" s="57">
        <v>3</v>
      </c>
      <c r="E19" s="7">
        <v>31.201650000000001</v>
      </c>
      <c r="F19" s="7">
        <v>0.36270487697716902</v>
      </c>
    </row>
    <row r="20" spans="1:11" x14ac:dyDescent="0.2">
      <c r="A20" s="57" t="s">
        <v>1014</v>
      </c>
      <c r="B20" s="57" t="s">
        <v>1390</v>
      </c>
      <c r="C20" s="57" t="s">
        <v>659</v>
      </c>
      <c r="D20" s="57">
        <v>1</v>
      </c>
      <c r="E20" s="7">
        <v>10.13992</v>
      </c>
      <c r="F20" s="7">
        <v>0.117871921393847</v>
      </c>
    </row>
    <row r="21" spans="1:11" x14ac:dyDescent="0.2">
      <c r="A21" s="56" t="s">
        <v>128</v>
      </c>
      <c r="B21" s="57"/>
      <c r="C21" s="57"/>
      <c r="D21" s="57"/>
      <c r="E21" s="6">
        <f>SUM(E8:E20)</f>
        <v>7090.2058800000004</v>
      </c>
      <c r="F21" s="6">
        <f>SUM(F8:F20)</f>
        <v>82.4203928782036</v>
      </c>
    </row>
    <row r="22" spans="1:11" x14ac:dyDescent="0.2">
      <c r="A22" s="57"/>
      <c r="B22" s="57"/>
      <c r="C22" s="57"/>
      <c r="D22" s="57"/>
      <c r="E22" s="7"/>
      <c r="F22" s="7"/>
    </row>
    <row r="23" spans="1:11" x14ac:dyDescent="0.2">
      <c r="A23" s="56" t="s">
        <v>714</v>
      </c>
      <c r="B23" s="57"/>
      <c r="C23" s="57"/>
      <c r="D23" s="57"/>
      <c r="E23" s="7"/>
      <c r="F23" s="7"/>
    </row>
    <row r="24" spans="1:11" x14ac:dyDescent="0.2">
      <c r="A24" s="57" t="s">
        <v>1092</v>
      </c>
      <c r="B24" s="57" t="s">
        <v>1434</v>
      </c>
      <c r="C24" s="57" t="s">
        <v>1018</v>
      </c>
      <c r="D24" s="57">
        <v>82</v>
      </c>
      <c r="E24" s="7">
        <v>831.01916000000006</v>
      </c>
      <c r="F24" s="7">
        <v>9.6602167575583504</v>
      </c>
    </row>
    <row r="25" spans="1:11" x14ac:dyDescent="0.2">
      <c r="A25" s="57" t="s">
        <v>1129</v>
      </c>
      <c r="B25" s="57" t="s">
        <v>1443</v>
      </c>
      <c r="C25" s="57" t="s">
        <v>659</v>
      </c>
      <c r="D25" s="57">
        <v>49</v>
      </c>
      <c r="E25" s="7">
        <v>491.29899</v>
      </c>
      <c r="F25" s="7">
        <v>5.7111255246744097</v>
      </c>
    </row>
    <row r="26" spans="1:11" x14ac:dyDescent="0.2">
      <c r="A26" s="56" t="s">
        <v>128</v>
      </c>
      <c r="B26" s="57"/>
      <c r="C26" s="57"/>
      <c r="D26" s="57"/>
      <c r="E26" s="6">
        <f>SUM(E24:E25)</f>
        <v>1322.3181500000001</v>
      </c>
      <c r="F26" s="6">
        <f>SUM(F24:F25)</f>
        <v>15.37134228223276</v>
      </c>
      <c r="J26" s="1"/>
      <c r="K26" s="1"/>
    </row>
    <row r="27" spans="1:11" x14ac:dyDescent="0.2">
      <c r="A27" s="57"/>
      <c r="B27" s="57"/>
      <c r="C27" s="57"/>
      <c r="D27" s="57"/>
      <c r="E27" s="7"/>
      <c r="F27" s="7"/>
    </row>
    <row r="28" spans="1:11" x14ac:dyDescent="0.2">
      <c r="A28" s="56" t="s">
        <v>128</v>
      </c>
      <c r="B28" s="57"/>
      <c r="C28" s="57"/>
      <c r="D28" s="57"/>
      <c r="E28" s="6">
        <v>8412.5240300000005</v>
      </c>
      <c r="F28" s="6">
        <v>97.79173516043636</v>
      </c>
      <c r="J28" s="1"/>
      <c r="K28" s="1"/>
    </row>
    <row r="29" spans="1:11" x14ac:dyDescent="0.2">
      <c r="A29" s="57"/>
      <c r="B29" s="57"/>
      <c r="C29" s="57"/>
      <c r="D29" s="57"/>
      <c r="E29" s="7"/>
      <c r="F29" s="7"/>
    </row>
    <row r="30" spans="1:11" x14ac:dyDescent="0.2">
      <c r="A30" s="56" t="s">
        <v>133</v>
      </c>
      <c r="B30" s="57"/>
      <c r="C30" s="57"/>
      <c r="D30" s="57"/>
      <c r="E30" s="6">
        <v>189.96978730000001</v>
      </c>
      <c r="F30" s="6">
        <v>2.21</v>
      </c>
      <c r="J30" s="1"/>
      <c r="K30" s="1"/>
    </row>
    <row r="31" spans="1:11" x14ac:dyDescent="0.2">
      <c r="A31" s="57"/>
      <c r="B31" s="57"/>
      <c r="C31" s="57"/>
      <c r="D31" s="57"/>
      <c r="E31" s="7"/>
      <c r="F31" s="7"/>
    </row>
    <row r="32" spans="1:11" x14ac:dyDescent="0.2">
      <c r="A32" s="61" t="s">
        <v>134</v>
      </c>
      <c r="B32" s="55"/>
      <c r="C32" s="55"/>
      <c r="D32" s="55"/>
      <c r="E32" s="8">
        <v>8602.4897873000009</v>
      </c>
      <c r="F32" s="8">
        <f xml:space="preserve"> ROUND(SUM(F28:F31),2)</f>
        <v>100</v>
      </c>
      <c r="J32" s="1"/>
      <c r="K32" s="1"/>
    </row>
    <row r="34" spans="1:4" x14ac:dyDescent="0.2">
      <c r="A34" s="4" t="s">
        <v>135</v>
      </c>
    </row>
    <row r="35" spans="1:4" x14ac:dyDescent="0.2">
      <c r="A35" s="4" t="s">
        <v>136</v>
      </c>
    </row>
    <row r="36" spans="1:4" x14ac:dyDescent="0.2">
      <c r="A36" s="4" t="s">
        <v>137</v>
      </c>
    </row>
    <row r="38" spans="1:4" x14ac:dyDescent="0.2">
      <c r="A38" s="4" t="s">
        <v>138</v>
      </c>
    </row>
    <row r="39" spans="1:4" x14ac:dyDescent="0.2">
      <c r="A39" s="2" t="s">
        <v>594</v>
      </c>
      <c r="D39" s="10">
        <v>10.1523</v>
      </c>
    </row>
    <row r="40" spans="1:4" x14ac:dyDescent="0.2">
      <c r="A40" s="2" t="s">
        <v>597</v>
      </c>
      <c r="D40" s="10">
        <v>10.163399999999999</v>
      </c>
    </row>
    <row r="41" spans="1:4" x14ac:dyDescent="0.2">
      <c r="A41" s="2" t="s">
        <v>596</v>
      </c>
      <c r="D41" s="10">
        <v>10.163399999999999</v>
      </c>
    </row>
    <row r="42" spans="1:4" x14ac:dyDescent="0.2">
      <c r="A42" s="2" t="s">
        <v>595</v>
      </c>
      <c r="D42" s="10">
        <v>10.1523</v>
      </c>
    </row>
    <row r="43" spans="1:4" x14ac:dyDescent="0.2">
      <c r="A43" s="2" t="s">
        <v>1075</v>
      </c>
      <c r="D43" s="10">
        <v>10.1523</v>
      </c>
    </row>
    <row r="45" spans="1:4" x14ac:dyDescent="0.2">
      <c r="A45" s="4" t="s">
        <v>139</v>
      </c>
      <c r="D45" s="66" t="s">
        <v>140</v>
      </c>
    </row>
    <row r="47" spans="1:4" x14ac:dyDescent="0.2">
      <c r="A47" s="4" t="s">
        <v>800</v>
      </c>
      <c r="D47" s="13">
        <v>2.8398386506702673</v>
      </c>
    </row>
  </sheetData>
  <mergeCells count="1">
    <mergeCell ref="B1:E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8"/>
  <sheetViews>
    <sheetView showGridLines="0" workbookViewId="0"/>
  </sheetViews>
  <sheetFormatPr defaultRowHeight="11.25" x14ac:dyDescent="0.2"/>
  <cols>
    <col min="1" max="1" width="38" style="2" customWidth="1"/>
    <col min="2" max="2" width="53.7109375" style="2" customWidth="1"/>
    <col min="3" max="3" width="11.710937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1138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1137</v>
      </c>
      <c r="B8" s="57" t="s">
        <v>1448</v>
      </c>
      <c r="C8" s="57" t="s">
        <v>659</v>
      </c>
      <c r="D8" s="57">
        <v>97</v>
      </c>
      <c r="E8" s="7">
        <v>1008.85335</v>
      </c>
      <c r="F8" s="7">
        <v>9.7438242165453701</v>
      </c>
    </row>
    <row r="9" spans="1:6" x14ac:dyDescent="0.2">
      <c r="A9" s="57" t="s">
        <v>1139</v>
      </c>
      <c r="B9" s="57" t="s">
        <v>1449</v>
      </c>
      <c r="C9" s="57" t="s">
        <v>659</v>
      </c>
      <c r="D9" s="57">
        <v>99</v>
      </c>
      <c r="E9" s="7">
        <v>1006.2092699999999</v>
      </c>
      <c r="F9" s="7">
        <v>9.71828685699308</v>
      </c>
    </row>
    <row r="10" spans="1:6" x14ac:dyDescent="0.2">
      <c r="A10" s="57" t="s">
        <v>942</v>
      </c>
      <c r="B10" s="57" t="s">
        <v>1332</v>
      </c>
      <c r="C10" s="57" t="s">
        <v>659</v>
      </c>
      <c r="D10" s="57">
        <v>100</v>
      </c>
      <c r="E10" s="7">
        <v>996.76199999999994</v>
      </c>
      <c r="F10" s="7">
        <v>9.6270421402002508</v>
      </c>
    </row>
    <row r="11" spans="1:6" x14ac:dyDescent="0.2">
      <c r="A11" s="57" t="s">
        <v>1135</v>
      </c>
      <c r="B11" s="57" t="s">
        <v>1446</v>
      </c>
      <c r="C11" s="57" t="s">
        <v>939</v>
      </c>
      <c r="D11" s="57">
        <v>100</v>
      </c>
      <c r="E11" s="7">
        <v>988.63300000000004</v>
      </c>
      <c r="F11" s="7">
        <v>9.5485296913331403</v>
      </c>
    </row>
    <row r="12" spans="1:6" x14ac:dyDescent="0.2">
      <c r="A12" s="57" t="s">
        <v>1086</v>
      </c>
      <c r="B12" s="57" t="s">
        <v>1428</v>
      </c>
      <c r="C12" s="57" t="s">
        <v>659</v>
      </c>
      <c r="D12" s="57">
        <v>100</v>
      </c>
      <c r="E12" s="7">
        <v>987.95100000000002</v>
      </c>
      <c r="F12" s="7">
        <v>9.5419427199802804</v>
      </c>
    </row>
    <row r="13" spans="1:6" x14ac:dyDescent="0.2">
      <c r="A13" s="57" t="s">
        <v>1140</v>
      </c>
      <c r="B13" s="57" t="s">
        <v>1450</v>
      </c>
      <c r="C13" s="57" t="s">
        <v>939</v>
      </c>
      <c r="D13" s="57">
        <v>100</v>
      </c>
      <c r="E13" s="7">
        <v>987.63199999999995</v>
      </c>
      <c r="F13" s="7">
        <v>9.5388617172507093</v>
      </c>
    </row>
    <row r="14" spans="1:6" x14ac:dyDescent="0.2">
      <c r="A14" s="57" t="s">
        <v>866</v>
      </c>
      <c r="B14" s="57" t="s">
        <v>1274</v>
      </c>
      <c r="C14" s="57" t="s">
        <v>659</v>
      </c>
      <c r="D14" s="57">
        <v>100</v>
      </c>
      <c r="E14" s="7">
        <v>986.30799999999999</v>
      </c>
      <c r="F14" s="7">
        <v>9.5260741071756705</v>
      </c>
    </row>
    <row r="15" spans="1:6" x14ac:dyDescent="0.2">
      <c r="A15" s="57" t="s">
        <v>928</v>
      </c>
      <c r="B15" s="57" t="s">
        <v>1319</v>
      </c>
      <c r="C15" s="57" t="s">
        <v>659</v>
      </c>
      <c r="D15" s="57">
        <v>5</v>
      </c>
      <c r="E15" s="7">
        <v>509.14249999999998</v>
      </c>
      <c r="F15" s="7">
        <v>4.9174590352229597</v>
      </c>
    </row>
    <row r="16" spans="1:6" x14ac:dyDescent="0.2">
      <c r="A16" s="57" t="s">
        <v>1141</v>
      </c>
      <c r="B16" s="57" t="s">
        <v>1451</v>
      </c>
      <c r="C16" s="57" t="s">
        <v>939</v>
      </c>
      <c r="D16" s="57">
        <v>50</v>
      </c>
      <c r="E16" s="7">
        <v>508.81549999999999</v>
      </c>
      <c r="F16" s="7">
        <v>4.9143007659672602</v>
      </c>
    </row>
    <row r="17" spans="1:11" x14ac:dyDescent="0.2">
      <c r="A17" s="57" t="s">
        <v>1142</v>
      </c>
      <c r="B17" s="57" t="s">
        <v>1452</v>
      </c>
      <c r="C17" s="57" t="s">
        <v>659</v>
      </c>
      <c r="D17" s="57">
        <v>49</v>
      </c>
      <c r="E17" s="7">
        <v>495.01172000000003</v>
      </c>
      <c r="F17" s="7">
        <v>4.78097949995386</v>
      </c>
    </row>
    <row r="18" spans="1:11" x14ac:dyDescent="0.2">
      <c r="A18" s="57" t="s">
        <v>1143</v>
      </c>
      <c r="B18" s="57" t="s">
        <v>1453</v>
      </c>
      <c r="C18" s="57" t="s">
        <v>659</v>
      </c>
      <c r="D18" s="57">
        <v>36</v>
      </c>
      <c r="E18" s="7">
        <v>355.20731999999998</v>
      </c>
      <c r="F18" s="7">
        <v>3.43070445918644</v>
      </c>
    </row>
    <row r="19" spans="1:11" x14ac:dyDescent="0.2">
      <c r="A19" s="57" t="s">
        <v>1123</v>
      </c>
      <c r="B19" s="57" t="s">
        <v>1438</v>
      </c>
      <c r="C19" s="57" t="s">
        <v>659</v>
      </c>
      <c r="D19" s="57">
        <v>18</v>
      </c>
      <c r="E19" s="7">
        <v>141.76385999999999</v>
      </c>
      <c r="F19" s="7">
        <v>1.36920012417954</v>
      </c>
    </row>
    <row r="20" spans="1:11" x14ac:dyDescent="0.2">
      <c r="A20" s="57" t="s">
        <v>861</v>
      </c>
      <c r="B20" s="57" t="s">
        <v>1270</v>
      </c>
      <c r="C20" s="57" t="s">
        <v>659</v>
      </c>
      <c r="D20" s="57">
        <v>6</v>
      </c>
      <c r="E20" s="7">
        <v>60.405299999999997</v>
      </c>
      <c r="F20" s="7">
        <v>0.58341346137938499</v>
      </c>
    </row>
    <row r="21" spans="1:11" x14ac:dyDescent="0.2">
      <c r="A21" s="56" t="s">
        <v>128</v>
      </c>
      <c r="B21" s="57"/>
      <c r="C21" s="57"/>
      <c r="D21" s="57"/>
      <c r="E21" s="6">
        <f>SUM(E8:E20)</f>
        <v>9032.6948199999988</v>
      </c>
      <c r="F21" s="6">
        <f>SUM(F8:F20)</f>
        <v>87.240618795367951</v>
      </c>
    </row>
    <row r="22" spans="1:11" x14ac:dyDescent="0.2">
      <c r="A22" s="57"/>
      <c r="B22" s="57"/>
      <c r="C22" s="57"/>
      <c r="D22" s="57"/>
      <c r="E22" s="7"/>
      <c r="F22" s="7"/>
    </row>
    <row r="23" spans="1:11" x14ac:dyDescent="0.2">
      <c r="A23" s="56" t="s">
        <v>714</v>
      </c>
      <c r="B23" s="57"/>
      <c r="C23" s="57"/>
      <c r="D23" s="57"/>
      <c r="E23" s="7"/>
      <c r="F23" s="7"/>
    </row>
    <row r="24" spans="1:11" x14ac:dyDescent="0.2">
      <c r="A24" s="57" t="s">
        <v>1144</v>
      </c>
      <c r="B24" s="57" t="s">
        <v>1454</v>
      </c>
      <c r="C24" s="57" t="s">
        <v>659</v>
      </c>
      <c r="D24" s="57">
        <v>100</v>
      </c>
      <c r="E24" s="7">
        <v>992.43299999999999</v>
      </c>
      <c r="F24" s="7">
        <v>9.5852312912464104</v>
      </c>
    </row>
    <row r="25" spans="1:11" x14ac:dyDescent="0.2">
      <c r="A25" s="56" t="s">
        <v>128</v>
      </c>
      <c r="B25" s="57"/>
      <c r="C25" s="57"/>
      <c r="D25" s="57"/>
      <c r="E25" s="6">
        <f>SUM(E24:E24)</f>
        <v>992.43299999999999</v>
      </c>
      <c r="F25" s="6">
        <f>SUM(F24:F24)</f>
        <v>9.5852312912464104</v>
      </c>
      <c r="J25" s="1"/>
      <c r="K25" s="1"/>
    </row>
    <row r="26" spans="1:11" x14ac:dyDescent="0.2">
      <c r="A26" s="57"/>
      <c r="B26" s="57"/>
      <c r="C26" s="57"/>
      <c r="D26" s="57"/>
      <c r="E26" s="7"/>
      <c r="F26" s="7"/>
    </row>
    <row r="27" spans="1:11" x14ac:dyDescent="0.2">
      <c r="A27" s="56" t="s">
        <v>128</v>
      </c>
      <c r="B27" s="57"/>
      <c r="C27" s="57"/>
      <c r="D27" s="57"/>
      <c r="E27" s="6">
        <v>10025.127819999998</v>
      </c>
      <c r="F27" s="6">
        <v>96.825850086614366</v>
      </c>
      <c r="J27" s="1"/>
      <c r="K27" s="1"/>
    </row>
    <row r="28" spans="1:11" x14ac:dyDescent="0.2">
      <c r="A28" s="57"/>
      <c r="B28" s="57"/>
      <c r="C28" s="57"/>
      <c r="D28" s="57"/>
      <c r="E28" s="7"/>
      <c r="F28" s="7"/>
    </row>
    <row r="29" spans="1:11" x14ac:dyDescent="0.2">
      <c r="A29" s="56" t="s">
        <v>133</v>
      </c>
      <c r="B29" s="57"/>
      <c r="C29" s="57"/>
      <c r="D29" s="57"/>
      <c r="E29" s="6">
        <v>328.64206710000002</v>
      </c>
      <c r="F29" s="6">
        <v>3.17</v>
      </c>
      <c r="J29" s="1"/>
      <c r="K29" s="1"/>
    </row>
    <row r="30" spans="1:11" x14ac:dyDescent="0.2">
      <c r="A30" s="57"/>
      <c r="B30" s="57"/>
      <c r="C30" s="57"/>
      <c r="D30" s="57"/>
      <c r="E30" s="7"/>
      <c r="F30" s="7"/>
    </row>
    <row r="31" spans="1:11" x14ac:dyDescent="0.2">
      <c r="A31" s="61" t="s">
        <v>134</v>
      </c>
      <c r="B31" s="55"/>
      <c r="C31" s="55"/>
      <c r="D31" s="55"/>
      <c r="E31" s="8">
        <v>10353.772067100001</v>
      </c>
      <c r="F31" s="8">
        <f xml:space="preserve"> ROUND(SUM(F27:F30),2)</f>
        <v>100</v>
      </c>
      <c r="J31" s="1"/>
      <c r="K31" s="1"/>
    </row>
    <row r="33" spans="1:4" x14ac:dyDescent="0.2">
      <c r="A33" s="4" t="s">
        <v>135</v>
      </c>
    </row>
    <row r="34" spans="1:4" x14ac:dyDescent="0.2">
      <c r="A34" s="4" t="s">
        <v>136</v>
      </c>
    </row>
    <row r="35" spans="1:4" x14ac:dyDescent="0.2">
      <c r="A35" s="4" t="s">
        <v>137</v>
      </c>
    </row>
    <row r="37" spans="1:4" x14ac:dyDescent="0.2">
      <c r="A37" s="4" t="s">
        <v>138</v>
      </c>
    </row>
    <row r="38" spans="1:4" x14ac:dyDescent="0.2">
      <c r="A38" s="2" t="s">
        <v>594</v>
      </c>
      <c r="D38" s="10">
        <v>10.1601</v>
      </c>
    </row>
    <row r="39" spans="1:4" x14ac:dyDescent="0.2">
      <c r="A39" s="2" t="s">
        <v>596</v>
      </c>
      <c r="D39" s="10">
        <v>10.174200000000001</v>
      </c>
    </row>
    <row r="40" spans="1:4" x14ac:dyDescent="0.2">
      <c r="A40" s="2" t="s">
        <v>1145</v>
      </c>
      <c r="D40" s="10">
        <v>10.1601</v>
      </c>
    </row>
    <row r="41" spans="1:4" x14ac:dyDescent="0.2">
      <c r="A41" s="2" t="s">
        <v>1075</v>
      </c>
      <c r="D41" s="10">
        <v>10.1149</v>
      </c>
    </row>
    <row r="43" spans="1:4" x14ac:dyDescent="0.2">
      <c r="A43" s="4" t="s">
        <v>139</v>
      </c>
      <c r="D43" s="64"/>
    </row>
    <row r="44" spans="1:4" x14ac:dyDescent="0.2">
      <c r="A44" s="28" t="s">
        <v>602</v>
      </c>
      <c r="B44" s="29"/>
      <c r="C44" s="69" t="s">
        <v>603</v>
      </c>
      <c r="D44" s="70"/>
    </row>
    <row r="45" spans="1:4" x14ac:dyDescent="0.2">
      <c r="A45" s="71"/>
      <c r="B45" s="72"/>
      <c r="C45" s="30" t="s">
        <v>604</v>
      </c>
      <c r="D45" s="30" t="s">
        <v>605</v>
      </c>
    </row>
    <row r="46" spans="1:4" x14ac:dyDescent="0.2">
      <c r="A46" s="26" t="s">
        <v>1075</v>
      </c>
      <c r="B46" s="31"/>
      <c r="C46" s="27">
        <v>3.2501925899999999E-2</v>
      </c>
      <c r="D46" s="27">
        <v>3.0112419600000002E-2</v>
      </c>
    </row>
    <row r="48" spans="1:4" x14ac:dyDescent="0.2">
      <c r="A48" s="4" t="s">
        <v>800</v>
      </c>
      <c r="D48" s="13">
        <v>2.7619898159780774</v>
      </c>
    </row>
  </sheetData>
  <mergeCells count="3">
    <mergeCell ref="B1:E1"/>
    <mergeCell ref="C44:D44"/>
    <mergeCell ref="A45:B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53"/>
  <sheetViews>
    <sheetView showGridLines="0" workbookViewId="0"/>
  </sheetViews>
  <sheetFormatPr defaultRowHeight="11.25" x14ac:dyDescent="0.2"/>
  <cols>
    <col min="1" max="1" width="38" style="2" customWidth="1"/>
    <col min="2" max="2" width="53.7109375" style="2" customWidth="1"/>
    <col min="3" max="3" width="9.28515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1146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1147</v>
      </c>
      <c r="B8" s="57" t="s">
        <v>1455</v>
      </c>
      <c r="C8" s="57" t="s">
        <v>659</v>
      </c>
      <c r="D8" s="57">
        <v>150</v>
      </c>
      <c r="E8" s="7">
        <v>1532.5619999999999</v>
      </c>
      <c r="F8" s="7">
        <v>9.7064150199597705</v>
      </c>
    </row>
    <row r="9" spans="1:6" x14ac:dyDescent="0.2">
      <c r="A9" s="57" t="s">
        <v>1135</v>
      </c>
      <c r="B9" s="57" t="s">
        <v>1446</v>
      </c>
      <c r="C9" s="57" t="s">
        <v>939</v>
      </c>
      <c r="D9" s="57">
        <v>150</v>
      </c>
      <c r="E9" s="7">
        <v>1482.9494999999999</v>
      </c>
      <c r="F9" s="7">
        <v>9.3921964009559407</v>
      </c>
    </row>
    <row r="10" spans="1:6" x14ac:dyDescent="0.2">
      <c r="A10" s="57" t="s">
        <v>1140</v>
      </c>
      <c r="B10" s="57" t="s">
        <v>1450</v>
      </c>
      <c r="C10" s="57" t="s">
        <v>939</v>
      </c>
      <c r="D10" s="57">
        <v>150</v>
      </c>
      <c r="E10" s="7">
        <v>1481.4480000000001</v>
      </c>
      <c r="F10" s="7">
        <v>9.3826867157670399</v>
      </c>
    </row>
    <row r="11" spans="1:6" x14ac:dyDescent="0.2">
      <c r="A11" s="57" t="s">
        <v>928</v>
      </c>
      <c r="B11" s="57" t="s">
        <v>1319</v>
      </c>
      <c r="C11" s="57" t="s">
        <v>659</v>
      </c>
      <c r="D11" s="57">
        <v>11</v>
      </c>
      <c r="E11" s="7">
        <v>1120.1134999999999</v>
      </c>
      <c r="F11" s="7">
        <v>7.0941903169070502</v>
      </c>
    </row>
    <row r="12" spans="1:6" x14ac:dyDescent="0.2">
      <c r="A12" s="57" t="s">
        <v>1148</v>
      </c>
      <c r="B12" s="57" t="s">
        <v>1456</v>
      </c>
      <c r="C12" s="57" t="s">
        <v>659</v>
      </c>
      <c r="D12" s="57">
        <v>100</v>
      </c>
      <c r="E12" s="7">
        <v>1050.491</v>
      </c>
      <c r="F12" s="7">
        <v>6.6532392299512599</v>
      </c>
    </row>
    <row r="13" spans="1:6" x14ac:dyDescent="0.2">
      <c r="A13" s="57" t="s">
        <v>1149</v>
      </c>
      <c r="B13" s="57" t="s">
        <v>1457</v>
      </c>
      <c r="C13" s="57" t="s">
        <v>659</v>
      </c>
      <c r="D13" s="57">
        <v>100</v>
      </c>
      <c r="E13" s="7">
        <v>1017.7670000000001</v>
      </c>
      <c r="F13" s="7">
        <v>6.4459831939062804</v>
      </c>
    </row>
    <row r="14" spans="1:6" x14ac:dyDescent="0.2">
      <c r="A14" s="57" t="s">
        <v>1150</v>
      </c>
      <c r="B14" s="57" t="s">
        <v>1458</v>
      </c>
      <c r="C14" s="57" t="s">
        <v>659</v>
      </c>
      <c r="D14" s="57">
        <v>40</v>
      </c>
      <c r="E14" s="7">
        <v>1015.855</v>
      </c>
      <c r="F14" s="7">
        <v>6.43387362475465</v>
      </c>
    </row>
    <row r="15" spans="1:6" x14ac:dyDescent="0.2">
      <c r="A15" s="57" t="s">
        <v>1151</v>
      </c>
      <c r="B15" s="57" t="s">
        <v>1459</v>
      </c>
      <c r="C15" s="57" t="s">
        <v>1018</v>
      </c>
      <c r="D15" s="57">
        <v>800</v>
      </c>
      <c r="E15" s="7">
        <v>824.44719999999995</v>
      </c>
      <c r="F15" s="7">
        <v>5.2216006172956</v>
      </c>
    </row>
    <row r="16" spans="1:6" x14ac:dyDescent="0.2">
      <c r="A16" s="57" t="s">
        <v>1152</v>
      </c>
      <c r="B16" s="57" t="s">
        <v>1460</v>
      </c>
      <c r="C16" s="57" t="s">
        <v>659</v>
      </c>
      <c r="D16" s="57">
        <v>40</v>
      </c>
      <c r="E16" s="7">
        <v>525.59</v>
      </c>
      <c r="F16" s="7">
        <v>3.32880149079819</v>
      </c>
    </row>
    <row r="17" spans="1:11" x14ac:dyDescent="0.2">
      <c r="A17" s="57" t="s">
        <v>1153</v>
      </c>
      <c r="B17" s="57" t="s">
        <v>1461</v>
      </c>
      <c r="C17" s="57" t="s">
        <v>659</v>
      </c>
      <c r="D17" s="57">
        <v>50</v>
      </c>
      <c r="E17" s="7">
        <v>521.01599999999996</v>
      </c>
      <c r="F17" s="7">
        <v>3.2998322599929799</v>
      </c>
    </row>
    <row r="18" spans="1:11" x14ac:dyDescent="0.2">
      <c r="A18" s="57" t="s">
        <v>1154</v>
      </c>
      <c r="B18" s="57" t="s">
        <v>1462</v>
      </c>
      <c r="C18" s="57" t="s">
        <v>659</v>
      </c>
      <c r="D18" s="57">
        <v>50</v>
      </c>
      <c r="E18" s="7">
        <v>520.56600000000003</v>
      </c>
      <c r="F18" s="7">
        <v>3.29698220449181</v>
      </c>
    </row>
    <row r="19" spans="1:11" x14ac:dyDescent="0.2">
      <c r="A19" s="57" t="s">
        <v>1086</v>
      </c>
      <c r="B19" s="57" t="s">
        <v>1428</v>
      </c>
      <c r="C19" s="57" t="s">
        <v>659</v>
      </c>
      <c r="D19" s="57">
        <v>50</v>
      </c>
      <c r="E19" s="7">
        <v>493.97550000000001</v>
      </c>
      <c r="F19" s="7">
        <v>3.1285724249277602</v>
      </c>
    </row>
    <row r="20" spans="1:11" x14ac:dyDescent="0.2">
      <c r="A20" s="57" t="s">
        <v>1125</v>
      </c>
      <c r="B20" s="57" t="s">
        <v>1439</v>
      </c>
      <c r="C20" s="57" t="s">
        <v>659</v>
      </c>
      <c r="D20" s="57">
        <v>38</v>
      </c>
      <c r="E20" s="7">
        <v>380.74822</v>
      </c>
      <c r="F20" s="7">
        <v>2.4114523532691998</v>
      </c>
    </row>
    <row r="21" spans="1:11" x14ac:dyDescent="0.2">
      <c r="A21" s="57" t="s">
        <v>1128</v>
      </c>
      <c r="B21" s="57" t="s">
        <v>1442</v>
      </c>
      <c r="C21" s="57" t="s">
        <v>659</v>
      </c>
      <c r="D21" s="57">
        <v>13</v>
      </c>
      <c r="E21" s="7">
        <v>168.1446</v>
      </c>
      <c r="F21" s="7">
        <v>1.0649365382706399</v>
      </c>
    </row>
    <row r="22" spans="1:11" x14ac:dyDescent="0.2">
      <c r="A22" s="57" t="s">
        <v>942</v>
      </c>
      <c r="B22" s="57" t="s">
        <v>1332</v>
      </c>
      <c r="C22" s="57" t="s">
        <v>659</v>
      </c>
      <c r="D22" s="57">
        <v>16</v>
      </c>
      <c r="E22" s="7">
        <v>159.48192</v>
      </c>
      <c r="F22" s="7">
        <v>1.0100718298509399</v>
      </c>
    </row>
    <row r="23" spans="1:11" x14ac:dyDescent="0.2">
      <c r="A23" s="57" t="s">
        <v>866</v>
      </c>
      <c r="B23" s="57" t="s">
        <v>1274</v>
      </c>
      <c r="C23" s="57" t="s">
        <v>659</v>
      </c>
      <c r="D23" s="57">
        <v>14</v>
      </c>
      <c r="E23" s="7">
        <v>138.08312000000001</v>
      </c>
      <c r="F23" s="7">
        <v>0.87454345727670901</v>
      </c>
    </row>
    <row r="24" spans="1:11" x14ac:dyDescent="0.2">
      <c r="A24" s="57" t="s">
        <v>867</v>
      </c>
      <c r="B24" s="57" t="s">
        <v>1275</v>
      </c>
      <c r="C24" s="57" t="s">
        <v>659</v>
      </c>
      <c r="D24" s="57">
        <v>5</v>
      </c>
      <c r="E24" s="7">
        <v>50.384799999999998</v>
      </c>
      <c r="F24" s="7">
        <v>0.319109947589506</v>
      </c>
    </row>
    <row r="25" spans="1:11" x14ac:dyDescent="0.2">
      <c r="A25" s="57" t="s">
        <v>1023</v>
      </c>
      <c r="B25" s="57" t="s">
        <v>1396</v>
      </c>
      <c r="C25" s="57" t="s">
        <v>659</v>
      </c>
      <c r="D25" s="57">
        <v>3</v>
      </c>
      <c r="E25" s="7">
        <v>29.931090000000001</v>
      </c>
      <c r="F25" s="7">
        <v>0.189567261578825</v>
      </c>
    </row>
    <row r="26" spans="1:11" x14ac:dyDescent="0.2">
      <c r="A26" s="56" t="s">
        <v>128</v>
      </c>
      <c r="B26" s="57"/>
      <c r="C26" s="57"/>
      <c r="D26" s="57"/>
      <c r="E26" s="6">
        <f>SUM(E8:E25)</f>
        <v>12513.55445</v>
      </c>
      <c r="F26" s="6">
        <f>SUM(F8:F25)</f>
        <v>79.254054887544171</v>
      </c>
    </row>
    <row r="27" spans="1:11" x14ac:dyDescent="0.2">
      <c r="A27" s="57"/>
      <c r="B27" s="57"/>
      <c r="C27" s="57"/>
      <c r="D27" s="57"/>
      <c r="E27" s="7"/>
      <c r="F27" s="7"/>
    </row>
    <row r="28" spans="1:11" x14ac:dyDescent="0.2">
      <c r="A28" s="56" t="s">
        <v>714</v>
      </c>
      <c r="B28" s="57"/>
      <c r="C28" s="57"/>
      <c r="D28" s="57"/>
      <c r="E28" s="7"/>
      <c r="F28" s="7"/>
    </row>
    <row r="29" spans="1:11" x14ac:dyDescent="0.2">
      <c r="A29" s="57" t="s">
        <v>1092</v>
      </c>
      <c r="B29" s="57" t="s">
        <v>1434</v>
      </c>
      <c r="C29" s="57" t="s">
        <v>1018</v>
      </c>
      <c r="D29" s="57">
        <v>150</v>
      </c>
      <c r="E29" s="7">
        <v>1520.1569999999999</v>
      </c>
      <c r="F29" s="7">
        <v>9.6278484899775592</v>
      </c>
    </row>
    <row r="30" spans="1:11" x14ac:dyDescent="0.2">
      <c r="A30" s="57" t="s">
        <v>1144</v>
      </c>
      <c r="B30" s="57" t="s">
        <v>1454</v>
      </c>
      <c r="C30" s="57" t="s">
        <v>659</v>
      </c>
      <c r="D30" s="57">
        <v>150</v>
      </c>
      <c r="E30" s="7">
        <v>1488.6495</v>
      </c>
      <c r="F30" s="7">
        <v>9.4282971039707402</v>
      </c>
    </row>
    <row r="31" spans="1:11" x14ac:dyDescent="0.2">
      <c r="A31" s="56" t="s">
        <v>128</v>
      </c>
      <c r="B31" s="57"/>
      <c r="C31" s="57"/>
      <c r="D31" s="57"/>
      <c r="E31" s="6">
        <f>SUM(E29:E30)</f>
        <v>3008.8064999999997</v>
      </c>
      <c r="F31" s="6">
        <f>SUM(F29:F30)</f>
        <v>19.056145593948301</v>
      </c>
      <c r="J31" s="1"/>
      <c r="K31" s="1"/>
    </row>
    <row r="32" spans="1:11" x14ac:dyDescent="0.2">
      <c r="A32" s="57"/>
      <c r="B32" s="57"/>
      <c r="C32" s="57"/>
      <c r="D32" s="57"/>
      <c r="E32" s="7"/>
      <c r="F32" s="7"/>
    </row>
    <row r="33" spans="1:11" x14ac:dyDescent="0.2">
      <c r="A33" s="56" t="s">
        <v>128</v>
      </c>
      <c r="B33" s="57"/>
      <c r="C33" s="57"/>
      <c r="D33" s="57"/>
      <c r="E33" s="6">
        <v>15522.360949999998</v>
      </c>
      <c r="F33" s="6">
        <v>98.310200481492458</v>
      </c>
      <c r="J33" s="1"/>
      <c r="K33" s="1"/>
    </row>
    <row r="34" spans="1:11" x14ac:dyDescent="0.2">
      <c r="A34" s="57"/>
      <c r="B34" s="57"/>
      <c r="C34" s="57"/>
      <c r="D34" s="57"/>
      <c r="E34" s="7"/>
      <c r="F34" s="7"/>
    </row>
    <row r="35" spans="1:11" x14ac:dyDescent="0.2">
      <c r="A35" s="56" t="s">
        <v>133</v>
      </c>
      <c r="B35" s="57"/>
      <c r="C35" s="57"/>
      <c r="D35" s="57"/>
      <c r="E35" s="6">
        <v>266.80620449999998</v>
      </c>
      <c r="F35" s="6">
        <v>1.69</v>
      </c>
      <c r="J35" s="1"/>
      <c r="K35" s="1"/>
    </row>
    <row r="36" spans="1:11" x14ac:dyDescent="0.2">
      <c r="A36" s="57"/>
      <c r="B36" s="57"/>
      <c r="C36" s="57"/>
      <c r="D36" s="57"/>
      <c r="E36" s="7"/>
      <c r="F36" s="7"/>
    </row>
    <row r="37" spans="1:11" x14ac:dyDescent="0.2">
      <c r="A37" s="61" t="s">
        <v>134</v>
      </c>
      <c r="B37" s="55"/>
      <c r="C37" s="55"/>
      <c r="D37" s="55"/>
      <c r="E37" s="8">
        <v>15789.166204499999</v>
      </c>
      <c r="F37" s="8">
        <f xml:space="preserve"> ROUND(SUM(F33:F36),2)</f>
        <v>100</v>
      </c>
      <c r="J37" s="1"/>
      <c r="K37" s="1"/>
    </row>
    <row r="39" spans="1:11" x14ac:dyDescent="0.2">
      <c r="A39" s="4" t="s">
        <v>135</v>
      </c>
    </row>
    <row r="40" spans="1:11" x14ac:dyDescent="0.2">
      <c r="A40" s="4" t="s">
        <v>136</v>
      </c>
    </row>
    <row r="41" spans="1:11" x14ac:dyDescent="0.2">
      <c r="A41" s="4" t="s">
        <v>137</v>
      </c>
    </row>
    <row r="43" spans="1:11" x14ac:dyDescent="0.2">
      <c r="A43" s="4" t="s">
        <v>138</v>
      </c>
    </row>
    <row r="44" spans="1:11" x14ac:dyDescent="0.2">
      <c r="A44" s="2" t="s">
        <v>594</v>
      </c>
      <c r="D44" s="10">
        <v>10.1454</v>
      </c>
    </row>
    <row r="45" spans="1:11" x14ac:dyDescent="0.2">
      <c r="A45" s="2" t="s">
        <v>597</v>
      </c>
      <c r="D45" s="10">
        <v>10.1623</v>
      </c>
    </row>
    <row r="46" spans="1:11" x14ac:dyDescent="0.2">
      <c r="A46" s="2" t="s">
        <v>596</v>
      </c>
      <c r="D46" s="10">
        <v>10.1623</v>
      </c>
    </row>
    <row r="47" spans="1:11" x14ac:dyDescent="0.2">
      <c r="A47" s="2" t="s">
        <v>1145</v>
      </c>
      <c r="D47" s="10">
        <v>10.1454</v>
      </c>
    </row>
    <row r="48" spans="1:11" x14ac:dyDescent="0.2">
      <c r="A48" s="2" t="s">
        <v>1075</v>
      </c>
      <c r="D48" s="10">
        <v>10.1454</v>
      </c>
    </row>
    <row r="49" spans="1:4" x14ac:dyDescent="0.2">
      <c r="A49" s="2" t="s">
        <v>1077</v>
      </c>
      <c r="D49" s="10">
        <v>10.1623</v>
      </c>
    </row>
    <row r="51" spans="1:4" x14ac:dyDescent="0.2">
      <c r="A51" s="4" t="s">
        <v>139</v>
      </c>
      <c r="D51" s="66" t="s">
        <v>140</v>
      </c>
    </row>
    <row r="53" spans="1:4" x14ac:dyDescent="0.2">
      <c r="A53" s="4" t="s">
        <v>800</v>
      </c>
      <c r="D53" s="2">
        <v>2.8333509028612736</v>
      </c>
    </row>
  </sheetData>
  <mergeCells count="1">
    <mergeCell ref="B1:E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54"/>
  <sheetViews>
    <sheetView showGridLines="0" workbookViewId="0"/>
  </sheetViews>
  <sheetFormatPr defaultRowHeight="11.25" x14ac:dyDescent="0.2"/>
  <cols>
    <col min="1" max="1" width="38" style="2" customWidth="1"/>
    <col min="2" max="2" width="56" style="2" customWidth="1"/>
    <col min="3" max="3" width="11.710937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1155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1017</v>
      </c>
      <c r="B8" s="57" t="s">
        <v>1392</v>
      </c>
      <c r="C8" s="57" t="s">
        <v>1018</v>
      </c>
      <c r="D8" s="57">
        <v>21</v>
      </c>
      <c r="E8" s="7">
        <v>214.96671000000001</v>
      </c>
      <c r="F8" s="7">
        <v>9.7274187072845901</v>
      </c>
    </row>
    <row r="9" spans="1:6" x14ac:dyDescent="0.2">
      <c r="A9" s="57" t="s">
        <v>1019</v>
      </c>
      <c r="B9" s="57" t="s">
        <v>1393</v>
      </c>
      <c r="C9" s="57" t="s">
        <v>659</v>
      </c>
      <c r="D9" s="57">
        <v>21</v>
      </c>
      <c r="E9" s="7">
        <v>212.55779999999999</v>
      </c>
      <c r="F9" s="7">
        <v>9.6184135678461899</v>
      </c>
    </row>
    <row r="10" spans="1:6" x14ac:dyDescent="0.2">
      <c r="A10" s="57" t="s">
        <v>1020</v>
      </c>
      <c r="B10" s="57" t="s">
        <v>1394</v>
      </c>
      <c r="C10" s="57" t="s">
        <v>659</v>
      </c>
      <c r="D10" s="57">
        <v>21</v>
      </c>
      <c r="E10" s="7">
        <v>212.52798000000001</v>
      </c>
      <c r="F10" s="7">
        <v>9.6170641885592705</v>
      </c>
    </row>
    <row r="11" spans="1:6" x14ac:dyDescent="0.2">
      <c r="A11" s="57" t="s">
        <v>1156</v>
      </c>
      <c r="B11" s="57" t="s">
        <v>1463</v>
      </c>
      <c r="C11" s="57" t="s">
        <v>659</v>
      </c>
      <c r="D11" s="57">
        <v>20</v>
      </c>
      <c r="E11" s="7">
        <v>204.7612</v>
      </c>
      <c r="F11" s="7">
        <v>9.2656110678999593</v>
      </c>
    </row>
    <row r="12" spans="1:6" x14ac:dyDescent="0.2">
      <c r="A12" s="57" t="s">
        <v>1157</v>
      </c>
      <c r="B12" s="57" t="s">
        <v>1464</v>
      </c>
      <c r="C12" s="57" t="s">
        <v>659</v>
      </c>
      <c r="D12" s="57">
        <v>20</v>
      </c>
      <c r="E12" s="7">
        <v>202.6618</v>
      </c>
      <c r="F12" s="7">
        <v>9.1706115080421906</v>
      </c>
    </row>
    <row r="13" spans="1:6" x14ac:dyDescent="0.2">
      <c r="A13" s="57" t="s">
        <v>1021</v>
      </c>
      <c r="B13" s="57" t="s">
        <v>1395</v>
      </c>
      <c r="C13" s="57" t="s">
        <v>659</v>
      </c>
      <c r="D13" s="57">
        <v>2</v>
      </c>
      <c r="E13" s="7">
        <v>199.57820000000001</v>
      </c>
      <c r="F13" s="7">
        <v>9.0310760966020496</v>
      </c>
    </row>
    <row r="14" spans="1:6" x14ac:dyDescent="0.2">
      <c r="A14" s="57" t="s">
        <v>1158</v>
      </c>
      <c r="B14" s="57" t="s">
        <v>1465</v>
      </c>
      <c r="C14" s="57" t="s">
        <v>659</v>
      </c>
      <c r="D14" s="57">
        <v>20</v>
      </c>
      <c r="E14" s="7">
        <v>198.92099999999999</v>
      </c>
      <c r="F14" s="7">
        <v>9.0013372613450606</v>
      </c>
    </row>
    <row r="15" spans="1:6" x14ac:dyDescent="0.2">
      <c r="A15" s="57" t="s">
        <v>1159</v>
      </c>
      <c r="B15" s="57" t="s">
        <v>1466</v>
      </c>
      <c r="C15" s="57" t="s">
        <v>659</v>
      </c>
      <c r="D15" s="57">
        <v>19</v>
      </c>
      <c r="E15" s="7">
        <v>187.52677</v>
      </c>
      <c r="F15" s="7">
        <v>8.4857390738066094</v>
      </c>
    </row>
    <row r="16" spans="1:6" x14ac:dyDescent="0.2">
      <c r="A16" s="57" t="s">
        <v>1023</v>
      </c>
      <c r="B16" s="57" t="s">
        <v>1396</v>
      </c>
      <c r="C16" s="57" t="s">
        <v>659</v>
      </c>
      <c r="D16" s="57">
        <v>15</v>
      </c>
      <c r="E16" s="7">
        <v>149.65545</v>
      </c>
      <c r="F16" s="7">
        <v>6.7720309994840298</v>
      </c>
    </row>
    <row r="17" spans="1:11" x14ac:dyDescent="0.2">
      <c r="A17" s="57" t="s">
        <v>1160</v>
      </c>
      <c r="B17" s="57" t="s">
        <v>1467</v>
      </c>
      <c r="C17" s="57" t="s">
        <v>659</v>
      </c>
      <c r="D17" s="57">
        <v>13</v>
      </c>
      <c r="E17" s="7">
        <v>129.428</v>
      </c>
      <c r="F17" s="7">
        <v>5.8567224127234896</v>
      </c>
    </row>
    <row r="18" spans="1:11" x14ac:dyDescent="0.2">
      <c r="A18" s="56" t="s">
        <v>128</v>
      </c>
      <c r="B18" s="57"/>
      <c r="C18" s="57"/>
      <c r="D18" s="57"/>
      <c r="E18" s="6">
        <f>SUM(E8:E17)</f>
        <v>1912.58491</v>
      </c>
      <c r="F18" s="6">
        <f>SUM(F8:F17)</f>
        <v>86.546024883593446</v>
      </c>
    </row>
    <row r="19" spans="1:11" x14ac:dyDescent="0.2">
      <c r="A19" s="57"/>
      <c r="B19" s="57"/>
      <c r="C19" s="57"/>
      <c r="D19" s="57"/>
      <c r="E19" s="7"/>
      <c r="F19" s="7"/>
    </row>
    <row r="20" spans="1:11" x14ac:dyDescent="0.2">
      <c r="A20" s="56" t="s">
        <v>714</v>
      </c>
      <c r="B20" s="57"/>
      <c r="C20" s="57"/>
      <c r="D20" s="57"/>
      <c r="E20" s="7"/>
      <c r="F20" s="7"/>
    </row>
    <row r="21" spans="1:11" x14ac:dyDescent="0.2">
      <c r="A21" s="57" t="s">
        <v>1042</v>
      </c>
      <c r="B21" s="57" t="s">
        <v>1408</v>
      </c>
      <c r="C21" s="57" t="s">
        <v>659</v>
      </c>
      <c r="D21" s="57">
        <v>20</v>
      </c>
      <c r="E21" s="7">
        <v>199.36760000000001</v>
      </c>
      <c r="F21" s="7">
        <v>9.0215462750787392</v>
      </c>
    </row>
    <row r="22" spans="1:11" x14ac:dyDescent="0.2">
      <c r="A22" s="56" t="s">
        <v>128</v>
      </c>
      <c r="B22" s="57"/>
      <c r="C22" s="57"/>
      <c r="D22" s="57"/>
      <c r="E22" s="6">
        <f>SUM(E21:E21)</f>
        <v>199.36760000000001</v>
      </c>
      <c r="F22" s="6">
        <f>SUM(F21:F21)</f>
        <v>9.0215462750787392</v>
      </c>
      <c r="J22" s="1"/>
      <c r="K22" s="1"/>
    </row>
    <row r="23" spans="1:11" x14ac:dyDescent="0.2">
      <c r="A23" s="57"/>
      <c r="B23" s="57"/>
      <c r="C23" s="57"/>
      <c r="D23" s="57"/>
      <c r="E23" s="7"/>
      <c r="F23" s="7"/>
    </row>
    <row r="24" spans="1:11" x14ac:dyDescent="0.2">
      <c r="A24" s="56" t="s">
        <v>128</v>
      </c>
      <c r="B24" s="57"/>
      <c r="C24" s="57"/>
      <c r="D24" s="57"/>
      <c r="E24" s="6">
        <v>2111.9525100000001</v>
      </c>
      <c r="F24" s="6">
        <v>95.56757115867218</v>
      </c>
      <c r="J24" s="1"/>
      <c r="K24" s="1"/>
    </row>
    <row r="25" spans="1:11" x14ac:dyDescent="0.2">
      <c r="A25" s="57"/>
      <c r="B25" s="57"/>
      <c r="C25" s="57"/>
      <c r="D25" s="57"/>
      <c r="E25" s="7"/>
      <c r="F25" s="7"/>
    </row>
    <row r="26" spans="1:11" x14ac:dyDescent="0.2">
      <c r="A26" s="56" t="s">
        <v>133</v>
      </c>
      <c r="B26" s="57"/>
      <c r="C26" s="57"/>
      <c r="D26" s="57"/>
      <c r="E26" s="6">
        <v>97.954975500000003</v>
      </c>
      <c r="F26" s="6">
        <v>4.43</v>
      </c>
      <c r="J26" s="1"/>
      <c r="K26" s="1"/>
    </row>
    <row r="27" spans="1:11" x14ac:dyDescent="0.2">
      <c r="A27" s="57"/>
      <c r="B27" s="57"/>
      <c r="C27" s="57"/>
      <c r="D27" s="57"/>
      <c r="E27" s="7"/>
      <c r="F27" s="7"/>
    </row>
    <row r="28" spans="1:11" x14ac:dyDescent="0.2">
      <c r="A28" s="61" t="s">
        <v>134</v>
      </c>
      <c r="B28" s="55"/>
      <c r="C28" s="55"/>
      <c r="D28" s="55"/>
      <c r="E28" s="8">
        <v>2209.9049755000001</v>
      </c>
      <c r="F28" s="8">
        <f xml:space="preserve"> ROUND(SUM(F24:F27),2)</f>
        <v>100</v>
      </c>
      <c r="J28" s="1"/>
      <c r="K28" s="1"/>
    </row>
    <row r="30" spans="1:11" x14ac:dyDescent="0.2">
      <c r="A30" s="4" t="s">
        <v>135</v>
      </c>
    </row>
    <row r="31" spans="1:11" x14ac:dyDescent="0.2">
      <c r="A31" s="4" t="s">
        <v>136</v>
      </c>
    </row>
    <row r="32" spans="1:11" x14ac:dyDescent="0.2">
      <c r="A32" s="4" t="s">
        <v>137</v>
      </c>
    </row>
    <row r="33" spans="1:4" x14ac:dyDescent="0.2">
      <c r="A33" s="2" t="s">
        <v>594</v>
      </c>
      <c r="D33" s="10">
        <v>10.3162</v>
      </c>
    </row>
    <row r="34" spans="1:4" x14ac:dyDescent="0.2">
      <c r="A34" s="2" t="s">
        <v>597</v>
      </c>
      <c r="D34" s="10">
        <v>10.3338</v>
      </c>
    </row>
    <row r="35" spans="1:4" x14ac:dyDescent="0.2">
      <c r="A35" s="2" t="s">
        <v>596</v>
      </c>
      <c r="D35" s="10">
        <v>10.3338</v>
      </c>
    </row>
    <row r="36" spans="1:4" x14ac:dyDescent="0.2">
      <c r="A36" s="2" t="s">
        <v>595</v>
      </c>
      <c r="D36" s="10">
        <v>10.3162</v>
      </c>
    </row>
    <row r="37" spans="1:4" x14ac:dyDescent="0.2">
      <c r="A37" s="2" t="s">
        <v>1075</v>
      </c>
      <c r="D37" s="10">
        <v>10.165699999999999</v>
      </c>
    </row>
    <row r="38" spans="1:4" x14ac:dyDescent="0.2">
      <c r="A38" s="2" t="s">
        <v>1077</v>
      </c>
      <c r="D38" s="10">
        <v>10.183199999999999</v>
      </c>
    </row>
    <row r="40" spans="1:4" x14ac:dyDescent="0.2">
      <c r="A40" s="4" t="s">
        <v>138</v>
      </c>
    </row>
    <row r="41" spans="1:4" x14ac:dyDescent="0.2">
      <c r="A41" s="2" t="s">
        <v>594</v>
      </c>
      <c r="D41" s="10">
        <v>10.564</v>
      </c>
    </row>
    <row r="42" spans="1:4" x14ac:dyDescent="0.2">
      <c r="A42" s="2" t="s">
        <v>597</v>
      </c>
      <c r="D42" s="10">
        <v>10.6052</v>
      </c>
    </row>
    <row r="43" spans="1:4" x14ac:dyDescent="0.2">
      <c r="A43" s="2" t="s">
        <v>596</v>
      </c>
      <c r="D43" s="10">
        <v>10.6052</v>
      </c>
    </row>
    <row r="44" spans="1:4" x14ac:dyDescent="0.2">
      <c r="A44" s="2" t="s">
        <v>595</v>
      </c>
      <c r="D44" s="10">
        <v>10.564</v>
      </c>
    </row>
    <row r="45" spans="1:4" x14ac:dyDescent="0.2">
      <c r="A45" s="2" t="s">
        <v>1075</v>
      </c>
      <c r="D45" s="10">
        <v>10.1509</v>
      </c>
    </row>
    <row r="46" spans="1:4" x14ac:dyDescent="0.2">
      <c r="A46" s="2" t="s">
        <v>1077</v>
      </c>
      <c r="D46" s="10">
        <v>10.1914</v>
      </c>
    </row>
    <row r="48" spans="1:4" x14ac:dyDescent="0.2">
      <c r="A48" s="4" t="s">
        <v>139</v>
      </c>
      <c r="D48" s="64"/>
    </row>
    <row r="49" spans="1:4" x14ac:dyDescent="0.2">
      <c r="A49" s="28" t="s">
        <v>602</v>
      </c>
      <c r="B49" s="29"/>
      <c r="C49" s="69" t="s">
        <v>603</v>
      </c>
      <c r="D49" s="70"/>
    </row>
    <row r="50" spans="1:4" x14ac:dyDescent="0.2">
      <c r="A50" s="71"/>
      <c r="B50" s="72"/>
      <c r="C50" s="30" t="s">
        <v>604</v>
      </c>
      <c r="D50" s="30" t="s">
        <v>605</v>
      </c>
    </row>
    <row r="51" spans="1:4" x14ac:dyDescent="0.2">
      <c r="A51" s="26" t="s">
        <v>1075</v>
      </c>
      <c r="B51" s="31"/>
      <c r="C51" s="27">
        <v>0.18417758010000002</v>
      </c>
      <c r="D51" s="27">
        <v>0.17063704439999999</v>
      </c>
    </row>
    <row r="52" spans="1:4" x14ac:dyDescent="0.2">
      <c r="A52" s="26" t="s">
        <v>1161</v>
      </c>
      <c r="B52" s="31"/>
      <c r="C52" s="27">
        <v>0.18417758010000002</v>
      </c>
      <c r="D52" s="27">
        <v>0.17063704439999999</v>
      </c>
    </row>
    <row r="54" spans="1:4" x14ac:dyDescent="0.2">
      <c r="A54" s="4" t="s">
        <v>800</v>
      </c>
      <c r="D54" s="13">
        <v>1.8716512171201041</v>
      </c>
    </row>
  </sheetData>
  <mergeCells count="3">
    <mergeCell ref="B1:E1"/>
    <mergeCell ref="C49:D49"/>
    <mergeCell ref="A50:B5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7"/>
  <sheetViews>
    <sheetView showGridLines="0" workbookViewId="0"/>
  </sheetViews>
  <sheetFormatPr defaultRowHeight="11.25" x14ac:dyDescent="0.2"/>
  <cols>
    <col min="1" max="1" width="38" style="2" customWidth="1"/>
    <col min="2" max="2" width="56" style="2" customWidth="1"/>
    <col min="3" max="3" width="11.710937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1162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1017</v>
      </c>
      <c r="B8" s="57" t="s">
        <v>1392</v>
      </c>
      <c r="C8" s="57" t="s">
        <v>1018</v>
      </c>
      <c r="D8" s="57">
        <v>32</v>
      </c>
      <c r="E8" s="7">
        <v>327.56832000000003</v>
      </c>
      <c r="F8" s="7">
        <v>9.9505971312273598</v>
      </c>
    </row>
    <row r="9" spans="1:6" x14ac:dyDescent="0.2">
      <c r="A9" s="57" t="s">
        <v>1019</v>
      </c>
      <c r="B9" s="57" t="s">
        <v>1393</v>
      </c>
      <c r="C9" s="57" t="s">
        <v>659</v>
      </c>
      <c r="D9" s="57">
        <v>32</v>
      </c>
      <c r="E9" s="7">
        <v>323.89760000000001</v>
      </c>
      <c r="F9" s="7">
        <v>9.8390910615880909</v>
      </c>
    </row>
    <row r="10" spans="1:6" x14ac:dyDescent="0.2">
      <c r="A10" s="57" t="s">
        <v>1020</v>
      </c>
      <c r="B10" s="57" t="s">
        <v>1394</v>
      </c>
      <c r="C10" s="57" t="s">
        <v>659</v>
      </c>
      <c r="D10" s="57">
        <v>32</v>
      </c>
      <c r="E10" s="7">
        <v>323.85216000000003</v>
      </c>
      <c r="F10" s="7">
        <v>9.8377107231791694</v>
      </c>
    </row>
    <row r="11" spans="1:6" x14ac:dyDescent="0.2">
      <c r="A11" s="57" t="s">
        <v>1160</v>
      </c>
      <c r="B11" s="57" t="s">
        <v>1467</v>
      </c>
      <c r="C11" s="57" t="s">
        <v>659</v>
      </c>
      <c r="D11" s="57">
        <v>32</v>
      </c>
      <c r="E11" s="7">
        <v>318.59199999999998</v>
      </c>
      <c r="F11" s="7">
        <v>9.6779219713065903</v>
      </c>
    </row>
    <row r="12" spans="1:6" x14ac:dyDescent="0.2">
      <c r="A12" s="57" t="s">
        <v>1158</v>
      </c>
      <c r="B12" s="57" t="s">
        <v>1465</v>
      </c>
      <c r="C12" s="57" t="s">
        <v>659</v>
      </c>
      <c r="D12" s="57">
        <v>32</v>
      </c>
      <c r="E12" s="7">
        <v>318.27359999999999</v>
      </c>
      <c r="F12" s="7">
        <v>9.6682498817510893</v>
      </c>
    </row>
    <row r="13" spans="1:6" x14ac:dyDescent="0.2">
      <c r="A13" s="57" t="s">
        <v>1023</v>
      </c>
      <c r="B13" s="57" t="s">
        <v>1396</v>
      </c>
      <c r="C13" s="57" t="s">
        <v>659</v>
      </c>
      <c r="D13" s="57">
        <v>31</v>
      </c>
      <c r="E13" s="7">
        <v>309.28793000000002</v>
      </c>
      <c r="F13" s="7">
        <v>9.3952906953311306</v>
      </c>
    </row>
    <row r="14" spans="1:6" x14ac:dyDescent="0.2">
      <c r="A14" s="57" t="s">
        <v>1156</v>
      </c>
      <c r="B14" s="57" t="s">
        <v>1463</v>
      </c>
      <c r="C14" s="57" t="s">
        <v>659</v>
      </c>
      <c r="D14" s="57">
        <v>30</v>
      </c>
      <c r="E14" s="7">
        <v>307.14179999999999</v>
      </c>
      <c r="F14" s="7">
        <v>9.3300973487302095</v>
      </c>
    </row>
    <row r="15" spans="1:6" x14ac:dyDescent="0.2">
      <c r="A15" s="57" t="s">
        <v>1159</v>
      </c>
      <c r="B15" s="57" t="s">
        <v>1466</v>
      </c>
      <c r="C15" s="57" t="s">
        <v>659</v>
      </c>
      <c r="D15" s="57">
        <v>31</v>
      </c>
      <c r="E15" s="7">
        <v>305.96472999999997</v>
      </c>
      <c r="F15" s="7">
        <v>9.2943412983122293</v>
      </c>
    </row>
    <row r="16" spans="1:6" x14ac:dyDescent="0.2">
      <c r="A16" s="57" t="s">
        <v>1157</v>
      </c>
      <c r="B16" s="57" t="s">
        <v>1464</v>
      </c>
      <c r="C16" s="57" t="s">
        <v>659</v>
      </c>
      <c r="D16" s="57">
        <v>30</v>
      </c>
      <c r="E16" s="7">
        <v>303.99270000000001</v>
      </c>
      <c r="F16" s="7">
        <v>9.2344366162578293</v>
      </c>
    </row>
    <row r="17" spans="1:11" x14ac:dyDescent="0.2">
      <c r="A17" s="57" t="s">
        <v>1021</v>
      </c>
      <c r="B17" s="57" t="s">
        <v>1395</v>
      </c>
      <c r="C17" s="57" t="s">
        <v>659</v>
      </c>
      <c r="D17" s="57">
        <v>2</v>
      </c>
      <c r="E17" s="7">
        <v>199.57820000000001</v>
      </c>
      <c r="F17" s="7">
        <v>6.0626200493854903</v>
      </c>
    </row>
    <row r="18" spans="1:11" x14ac:dyDescent="0.2">
      <c r="A18" s="56" t="s">
        <v>128</v>
      </c>
      <c r="B18" s="57"/>
      <c r="C18" s="57"/>
      <c r="D18" s="57"/>
      <c r="E18" s="6">
        <f>SUM(E8:E17)</f>
        <v>3038.1490400000002</v>
      </c>
      <c r="F18" s="6">
        <f>SUM(F8:F17)</f>
        <v>92.290356777069178</v>
      </c>
    </row>
    <row r="19" spans="1:11" x14ac:dyDescent="0.2">
      <c r="A19" s="57"/>
      <c r="B19" s="57"/>
      <c r="C19" s="57"/>
      <c r="D19" s="57"/>
      <c r="E19" s="7"/>
      <c r="F19" s="7"/>
    </row>
    <row r="20" spans="1:11" x14ac:dyDescent="0.2">
      <c r="A20" s="56" t="s">
        <v>714</v>
      </c>
      <c r="B20" s="57"/>
      <c r="C20" s="57"/>
      <c r="D20" s="57"/>
      <c r="E20" s="7"/>
      <c r="F20" s="7"/>
    </row>
    <row r="21" spans="1:11" x14ac:dyDescent="0.2">
      <c r="A21" s="57" t="s">
        <v>1042</v>
      </c>
      <c r="B21" s="57" t="s">
        <v>1408</v>
      </c>
      <c r="C21" s="57" t="s">
        <v>659</v>
      </c>
      <c r="D21" s="57">
        <v>17</v>
      </c>
      <c r="E21" s="7">
        <v>169.46245999999999</v>
      </c>
      <c r="F21" s="7">
        <v>5.1477892255476103</v>
      </c>
    </row>
    <row r="22" spans="1:11" x14ac:dyDescent="0.2">
      <c r="A22" s="56" t="s">
        <v>128</v>
      </c>
      <c r="B22" s="57"/>
      <c r="C22" s="57"/>
      <c r="D22" s="57"/>
      <c r="E22" s="6">
        <f>SUM(E21:E21)</f>
        <v>169.46245999999999</v>
      </c>
      <c r="F22" s="6">
        <f>SUM(F21:F21)</f>
        <v>5.1477892255476103</v>
      </c>
      <c r="J22" s="1"/>
      <c r="K22" s="1"/>
    </row>
    <row r="23" spans="1:11" x14ac:dyDescent="0.2">
      <c r="A23" s="57"/>
      <c r="B23" s="57"/>
      <c r="C23" s="57"/>
      <c r="D23" s="57"/>
      <c r="E23" s="7"/>
      <c r="F23" s="7"/>
    </row>
    <row r="24" spans="1:11" x14ac:dyDescent="0.2">
      <c r="A24" s="56" t="s">
        <v>128</v>
      </c>
      <c r="B24" s="57"/>
      <c r="C24" s="57"/>
      <c r="D24" s="57"/>
      <c r="E24" s="6">
        <v>3207.6115000000004</v>
      </c>
      <c r="F24" s="6">
        <v>97.43814600261679</v>
      </c>
      <c r="J24" s="1"/>
      <c r="K24" s="1"/>
    </row>
    <row r="25" spans="1:11" x14ac:dyDescent="0.2">
      <c r="A25" s="57"/>
      <c r="B25" s="57"/>
      <c r="C25" s="57"/>
      <c r="D25" s="57"/>
      <c r="E25" s="7"/>
      <c r="F25" s="7"/>
    </row>
    <row r="26" spans="1:11" x14ac:dyDescent="0.2">
      <c r="A26" s="56" t="s">
        <v>133</v>
      </c>
      <c r="B26" s="57"/>
      <c r="C26" s="57"/>
      <c r="D26" s="57"/>
      <c r="E26" s="6">
        <v>84.336359400000006</v>
      </c>
      <c r="F26" s="6">
        <v>2.56</v>
      </c>
      <c r="J26" s="1"/>
      <c r="K26" s="1"/>
    </row>
    <row r="27" spans="1:11" x14ac:dyDescent="0.2">
      <c r="A27" s="57"/>
      <c r="B27" s="57"/>
      <c r="C27" s="57"/>
      <c r="D27" s="57"/>
      <c r="E27" s="7"/>
      <c r="F27" s="7"/>
    </row>
    <row r="28" spans="1:11" x14ac:dyDescent="0.2">
      <c r="A28" s="61" t="s">
        <v>134</v>
      </c>
      <c r="B28" s="55"/>
      <c r="C28" s="55"/>
      <c r="D28" s="55"/>
      <c r="E28" s="8">
        <v>3291.9463593999999</v>
      </c>
      <c r="F28" s="8">
        <f xml:space="preserve"> ROUND(SUM(F24:F27),2)</f>
        <v>100</v>
      </c>
      <c r="J28" s="1"/>
      <c r="K28" s="1"/>
    </row>
    <row r="30" spans="1:11" x14ac:dyDescent="0.2">
      <c r="A30" s="4" t="s">
        <v>135</v>
      </c>
    </row>
    <row r="31" spans="1:11" x14ac:dyDescent="0.2">
      <c r="A31" s="4" t="s">
        <v>136</v>
      </c>
    </row>
    <row r="32" spans="1:11" x14ac:dyDescent="0.2">
      <c r="A32" s="4" t="s">
        <v>137</v>
      </c>
    </row>
    <row r="33" spans="1:4" x14ac:dyDescent="0.2">
      <c r="A33" s="2" t="s">
        <v>594</v>
      </c>
      <c r="D33" s="10">
        <v>10.393700000000001</v>
      </c>
    </row>
    <row r="34" spans="1:4" x14ac:dyDescent="0.2">
      <c r="A34" s="2" t="s">
        <v>596</v>
      </c>
      <c r="D34" s="10">
        <v>10.4177</v>
      </c>
    </row>
    <row r="35" spans="1:4" x14ac:dyDescent="0.2">
      <c r="A35" s="2" t="s">
        <v>1145</v>
      </c>
      <c r="D35" s="10">
        <v>10.393700000000001</v>
      </c>
    </row>
    <row r="37" spans="1:4" x14ac:dyDescent="0.2">
      <c r="A37" s="4" t="s">
        <v>138</v>
      </c>
    </row>
    <row r="38" spans="1:4" x14ac:dyDescent="0.2">
      <c r="A38" s="2" t="s">
        <v>594</v>
      </c>
      <c r="D38" s="10">
        <v>10.642300000000001</v>
      </c>
    </row>
    <row r="39" spans="1:4" x14ac:dyDescent="0.2">
      <c r="A39" s="2" t="s">
        <v>596</v>
      </c>
      <c r="D39" s="10">
        <v>10.690300000000001</v>
      </c>
    </row>
    <row r="40" spans="1:4" x14ac:dyDescent="0.2">
      <c r="A40" s="2" t="s">
        <v>1145</v>
      </c>
      <c r="D40" s="10">
        <v>10.140599999999999</v>
      </c>
    </row>
    <row r="42" spans="1:4" x14ac:dyDescent="0.2">
      <c r="A42" s="4" t="s">
        <v>139</v>
      </c>
      <c r="D42" s="64"/>
    </row>
    <row r="43" spans="1:4" x14ac:dyDescent="0.2">
      <c r="A43" s="28" t="s">
        <v>602</v>
      </c>
      <c r="B43" s="29"/>
      <c r="C43" s="69" t="s">
        <v>603</v>
      </c>
      <c r="D43" s="70"/>
    </row>
    <row r="44" spans="1:4" x14ac:dyDescent="0.2">
      <c r="A44" s="71"/>
      <c r="B44" s="72"/>
      <c r="C44" s="30" t="s">
        <v>604</v>
      </c>
      <c r="D44" s="30" t="s">
        <v>605</v>
      </c>
    </row>
    <row r="45" spans="1:4" x14ac:dyDescent="0.2">
      <c r="A45" s="26" t="s">
        <v>595</v>
      </c>
      <c r="B45" s="31"/>
      <c r="C45" s="27">
        <v>0.36113251000000002</v>
      </c>
      <c r="D45" s="27">
        <v>0.33458244000000004</v>
      </c>
    </row>
    <row r="47" spans="1:4" x14ac:dyDescent="0.2">
      <c r="A47" s="4" t="s">
        <v>800</v>
      </c>
      <c r="D47" s="13">
        <v>1.9116236447339265</v>
      </c>
    </row>
  </sheetData>
  <mergeCells count="3">
    <mergeCell ref="B1:E1"/>
    <mergeCell ref="C43:D43"/>
    <mergeCell ref="A44:B4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8"/>
  <sheetViews>
    <sheetView showGridLines="0" workbookViewId="0"/>
  </sheetViews>
  <sheetFormatPr defaultRowHeight="11.25" x14ac:dyDescent="0.2"/>
  <cols>
    <col min="1" max="1" width="38" style="2" customWidth="1"/>
    <col min="2" max="2" width="56" style="2" customWidth="1"/>
    <col min="3" max="3" width="12.140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1163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1164</v>
      </c>
      <c r="B8" s="57" t="s">
        <v>1468</v>
      </c>
      <c r="C8" s="57" t="s">
        <v>659</v>
      </c>
      <c r="D8" s="57">
        <v>250</v>
      </c>
      <c r="E8" s="7">
        <v>2502.6601667999998</v>
      </c>
      <c r="F8" s="7">
        <v>5.4061864905748998</v>
      </c>
    </row>
    <row r="9" spans="1:6" x14ac:dyDescent="0.2">
      <c r="A9" s="57" t="s">
        <v>914</v>
      </c>
      <c r="B9" s="57" t="s">
        <v>1306</v>
      </c>
      <c r="C9" s="57" t="s">
        <v>659</v>
      </c>
      <c r="D9" s="57">
        <v>25</v>
      </c>
      <c r="E9" s="7">
        <v>2469.4549999999999</v>
      </c>
      <c r="F9" s="7">
        <v>5.3344574853536297</v>
      </c>
    </row>
    <row r="10" spans="1:6" x14ac:dyDescent="0.2">
      <c r="A10" s="57" t="s">
        <v>843</v>
      </c>
      <c r="B10" s="57" t="s">
        <v>1257</v>
      </c>
      <c r="C10" s="57" t="s">
        <v>659</v>
      </c>
      <c r="D10" s="57">
        <v>200</v>
      </c>
      <c r="E10" s="7">
        <v>2011.1320000000001</v>
      </c>
      <c r="F10" s="7">
        <v>4.3443991291334401</v>
      </c>
    </row>
    <row r="11" spans="1:6" x14ac:dyDescent="0.2">
      <c r="A11" s="57" t="s">
        <v>917</v>
      </c>
      <c r="B11" s="57" t="s">
        <v>1309</v>
      </c>
      <c r="C11" s="57" t="s">
        <v>659</v>
      </c>
      <c r="D11" s="57">
        <v>150</v>
      </c>
      <c r="E11" s="7">
        <v>1588.758</v>
      </c>
      <c r="F11" s="7">
        <v>3.4319969408292401</v>
      </c>
    </row>
    <row r="12" spans="1:6" x14ac:dyDescent="0.2">
      <c r="A12" s="57" t="s">
        <v>1165</v>
      </c>
      <c r="B12" s="57" t="s">
        <v>1469</v>
      </c>
      <c r="C12" s="57" t="s">
        <v>939</v>
      </c>
      <c r="D12" s="57">
        <v>150</v>
      </c>
      <c r="E12" s="7">
        <v>1509.7995000000001</v>
      </c>
      <c r="F12" s="7">
        <v>3.2614326821740698</v>
      </c>
    </row>
    <row r="13" spans="1:6" x14ac:dyDescent="0.2">
      <c r="A13" s="57" t="s">
        <v>660</v>
      </c>
      <c r="B13" s="57" t="s">
        <v>1191</v>
      </c>
      <c r="C13" s="57" t="s">
        <v>661</v>
      </c>
      <c r="D13" s="57">
        <v>150</v>
      </c>
      <c r="E13" s="7">
        <v>1498.635</v>
      </c>
      <c r="F13" s="7">
        <v>3.2373153969450499</v>
      </c>
    </row>
    <row r="14" spans="1:6" x14ac:dyDescent="0.2">
      <c r="A14" s="57" t="s">
        <v>642</v>
      </c>
      <c r="B14" s="57" t="s">
        <v>1181</v>
      </c>
      <c r="C14" s="57" t="s">
        <v>643</v>
      </c>
      <c r="D14" s="57">
        <v>100</v>
      </c>
      <c r="E14" s="7">
        <v>1000.828</v>
      </c>
      <c r="F14" s="7">
        <v>2.1619646505611598</v>
      </c>
    </row>
    <row r="15" spans="1:6" x14ac:dyDescent="0.2">
      <c r="A15" s="57" t="s">
        <v>1160</v>
      </c>
      <c r="B15" s="57" t="s">
        <v>1467</v>
      </c>
      <c r="C15" s="57" t="s">
        <v>659</v>
      </c>
      <c r="D15" s="57">
        <v>55</v>
      </c>
      <c r="E15" s="7">
        <v>547.58000000000004</v>
      </c>
      <c r="F15" s="7">
        <v>1.18286918766689</v>
      </c>
    </row>
    <row r="16" spans="1:6" x14ac:dyDescent="0.2">
      <c r="A16" s="57" t="s">
        <v>1166</v>
      </c>
      <c r="B16" s="57" t="s">
        <v>1470</v>
      </c>
      <c r="C16" s="57" t="s">
        <v>939</v>
      </c>
      <c r="D16" s="57">
        <v>50</v>
      </c>
      <c r="E16" s="7">
        <v>530.78300000000002</v>
      </c>
      <c r="F16" s="7">
        <v>1.14658471097811</v>
      </c>
    </row>
    <row r="17" spans="1:11" x14ac:dyDescent="0.2">
      <c r="A17" s="57" t="s">
        <v>1167</v>
      </c>
      <c r="B17" s="57" t="s">
        <v>1471</v>
      </c>
      <c r="C17" s="57" t="s">
        <v>705</v>
      </c>
      <c r="D17" s="57">
        <v>50</v>
      </c>
      <c r="E17" s="7">
        <v>503.15050000000002</v>
      </c>
      <c r="F17" s="7">
        <v>1.0868936469724799</v>
      </c>
    </row>
    <row r="18" spans="1:11" x14ac:dyDescent="0.2">
      <c r="A18" s="57" t="s">
        <v>1158</v>
      </c>
      <c r="B18" s="57" t="s">
        <v>1465</v>
      </c>
      <c r="C18" s="57" t="s">
        <v>659</v>
      </c>
      <c r="D18" s="57">
        <v>48</v>
      </c>
      <c r="E18" s="7">
        <v>477.41039999999998</v>
      </c>
      <c r="F18" s="7">
        <v>1.0312905000762</v>
      </c>
    </row>
    <row r="19" spans="1:11" x14ac:dyDescent="0.2">
      <c r="A19" s="57" t="s">
        <v>704</v>
      </c>
      <c r="B19" s="57" t="s">
        <v>1224</v>
      </c>
      <c r="C19" s="57" t="s">
        <v>705</v>
      </c>
      <c r="D19" s="57">
        <v>30</v>
      </c>
      <c r="E19" s="7">
        <v>300.89999999999998</v>
      </c>
      <c r="F19" s="7">
        <v>0.64999696586611599</v>
      </c>
    </row>
    <row r="20" spans="1:11" x14ac:dyDescent="0.2">
      <c r="A20" s="57" t="s">
        <v>1168</v>
      </c>
      <c r="B20" s="57" t="s">
        <v>1472</v>
      </c>
      <c r="C20" s="57" t="s">
        <v>659</v>
      </c>
      <c r="D20" s="57">
        <v>20</v>
      </c>
      <c r="E20" s="7">
        <v>204.0762</v>
      </c>
      <c r="F20" s="7">
        <v>0.440840514474864</v>
      </c>
    </row>
    <row r="21" spans="1:11" x14ac:dyDescent="0.2">
      <c r="A21" s="57" t="s">
        <v>1135</v>
      </c>
      <c r="B21" s="57" t="s">
        <v>1446</v>
      </c>
      <c r="C21" s="57" t="s">
        <v>939</v>
      </c>
      <c r="D21" s="57">
        <v>16</v>
      </c>
      <c r="E21" s="7">
        <v>158.18127999999999</v>
      </c>
      <c r="F21" s="7">
        <v>0.34169940863017101</v>
      </c>
    </row>
    <row r="22" spans="1:11" x14ac:dyDescent="0.2">
      <c r="A22" s="57" t="s">
        <v>1143</v>
      </c>
      <c r="B22" s="57" t="s">
        <v>1453</v>
      </c>
      <c r="C22" s="57" t="s">
        <v>659</v>
      </c>
      <c r="D22" s="57">
        <v>14</v>
      </c>
      <c r="E22" s="7">
        <v>138.13618</v>
      </c>
      <c r="F22" s="7">
        <v>0.2983984641952</v>
      </c>
    </row>
    <row r="23" spans="1:11" x14ac:dyDescent="0.2">
      <c r="A23" s="57" t="s">
        <v>1142</v>
      </c>
      <c r="B23" s="57" t="s">
        <v>1452</v>
      </c>
      <c r="C23" s="57" t="s">
        <v>659</v>
      </c>
      <c r="D23" s="57">
        <v>1</v>
      </c>
      <c r="E23" s="7">
        <v>10.10228</v>
      </c>
      <c r="F23" s="7">
        <v>2.1822703051944E-2</v>
      </c>
    </row>
    <row r="24" spans="1:11" x14ac:dyDescent="0.2">
      <c r="A24" s="57" t="s">
        <v>942</v>
      </c>
      <c r="B24" s="57" t="s">
        <v>1332</v>
      </c>
      <c r="C24" s="57" t="s">
        <v>659</v>
      </c>
      <c r="D24" s="57">
        <v>1</v>
      </c>
      <c r="E24" s="7">
        <v>9.9676200000000001</v>
      </c>
      <c r="F24" s="7">
        <v>2.1531813748442701E-2</v>
      </c>
    </row>
    <row r="25" spans="1:11" x14ac:dyDescent="0.2">
      <c r="A25" s="57" t="s">
        <v>1133</v>
      </c>
      <c r="B25" s="57" t="s">
        <v>1445</v>
      </c>
      <c r="C25" s="57" t="s">
        <v>659</v>
      </c>
      <c r="D25" s="57">
        <v>1</v>
      </c>
      <c r="E25" s="7">
        <v>9.9584899999999994</v>
      </c>
      <c r="F25" s="7">
        <v>2.1512091341336199E-2</v>
      </c>
    </row>
    <row r="26" spans="1:11" x14ac:dyDescent="0.2">
      <c r="A26" s="56" t="s">
        <v>128</v>
      </c>
      <c r="B26" s="57"/>
      <c r="C26" s="57"/>
      <c r="D26" s="57"/>
      <c r="E26" s="6">
        <f>SUM(E8:E25)</f>
        <v>15471.513616799997</v>
      </c>
      <c r="F26" s="6">
        <f>SUM(F8:F25)</f>
        <v>33.42119278257325</v>
      </c>
    </row>
    <row r="27" spans="1:11" x14ac:dyDescent="0.2">
      <c r="A27" s="57"/>
      <c r="B27" s="57"/>
      <c r="C27" s="57"/>
      <c r="D27" s="57"/>
      <c r="E27" s="7"/>
      <c r="F27" s="7"/>
    </row>
    <row r="28" spans="1:11" x14ac:dyDescent="0.2">
      <c r="A28" s="56" t="s">
        <v>714</v>
      </c>
      <c r="B28" s="57"/>
      <c r="C28" s="57"/>
      <c r="D28" s="57"/>
      <c r="E28" s="7"/>
      <c r="F28" s="7"/>
    </row>
    <row r="29" spans="1:11" x14ac:dyDescent="0.2">
      <c r="A29" s="57" t="s">
        <v>992</v>
      </c>
      <c r="B29" s="57" t="s">
        <v>1371</v>
      </c>
      <c r="C29" s="57" t="s">
        <v>874</v>
      </c>
      <c r="D29" s="57">
        <v>300</v>
      </c>
      <c r="E29" s="7">
        <v>3316.9740000000002</v>
      </c>
      <c r="F29" s="7">
        <v>7.1652477097267999</v>
      </c>
    </row>
    <row r="30" spans="1:11" x14ac:dyDescent="0.2">
      <c r="A30" s="57" t="s">
        <v>715</v>
      </c>
      <c r="B30" s="57" t="s">
        <v>1232</v>
      </c>
      <c r="C30" s="57" t="s">
        <v>716</v>
      </c>
      <c r="D30" s="57">
        <v>180</v>
      </c>
      <c r="E30" s="7">
        <v>901.24573499999997</v>
      </c>
      <c r="F30" s="7">
        <v>1.9468494292116201</v>
      </c>
    </row>
    <row r="31" spans="1:11" x14ac:dyDescent="0.2">
      <c r="A31" s="56" t="s">
        <v>128</v>
      </c>
      <c r="B31" s="57"/>
      <c r="C31" s="57"/>
      <c r="D31" s="57"/>
      <c r="E31" s="6">
        <f>SUM(E29:E30)</f>
        <v>4218.2197350000006</v>
      </c>
      <c r="F31" s="6">
        <f>SUM(F29:F30)</f>
        <v>9.1120971389384202</v>
      </c>
      <c r="G31" s="58"/>
      <c r="H31" s="59"/>
      <c r="J31" s="1"/>
      <c r="K31" s="1"/>
    </row>
    <row r="32" spans="1:11" x14ac:dyDescent="0.2">
      <c r="A32" s="57"/>
      <c r="B32" s="57"/>
      <c r="C32" s="57"/>
      <c r="D32" s="57"/>
      <c r="E32" s="7"/>
      <c r="F32" s="7"/>
    </row>
    <row r="33" spans="1:11" x14ac:dyDescent="0.2">
      <c r="A33" s="56" t="s">
        <v>744</v>
      </c>
      <c r="B33" s="57"/>
      <c r="C33" s="57"/>
      <c r="D33" s="57"/>
      <c r="E33" s="7"/>
      <c r="F33" s="7"/>
    </row>
    <row r="34" spans="1:11" x14ac:dyDescent="0.2">
      <c r="A34" s="56" t="s">
        <v>745</v>
      </c>
      <c r="B34" s="57"/>
      <c r="C34" s="57"/>
      <c r="D34" s="57"/>
      <c r="E34" s="7"/>
      <c r="F34" s="7"/>
    </row>
    <row r="35" spans="1:11" x14ac:dyDescent="0.2">
      <c r="A35" s="57" t="s">
        <v>752</v>
      </c>
      <c r="B35" s="57" t="s">
        <v>1477</v>
      </c>
      <c r="C35" s="57" t="s">
        <v>749</v>
      </c>
      <c r="D35" s="57">
        <v>2500</v>
      </c>
      <c r="E35" s="7">
        <v>2470.9050000000002</v>
      </c>
      <c r="F35" s="7">
        <v>5.3375897405896104</v>
      </c>
    </row>
    <row r="36" spans="1:11" x14ac:dyDescent="0.2">
      <c r="A36" s="57" t="s">
        <v>750</v>
      </c>
      <c r="B36" s="57" t="s">
        <v>1476</v>
      </c>
      <c r="C36" s="57" t="s">
        <v>751</v>
      </c>
      <c r="D36" s="57">
        <v>2300</v>
      </c>
      <c r="E36" s="7">
        <v>2276.6941000000002</v>
      </c>
      <c r="F36" s="7">
        <v>4.9180600106523302</v>
      </c>
    </row>
    <row r="37" spans="1:11" x14ac:dyDescent="0.2">
      <c r="A37" s="57" t="s">
        <v>1095</v>
      </c>
      <c r="B37" s="57" t="s">
        <v>1528</v>
      </c>
      <c r="C37" s="57" t="s">
        <v>749</v>
      </c>
      <c r="D37" s="57">
        <v>1500</v>
      </c>
      <c r="E37" s="7">
        <v>1450.9845</v>
      </c>
      <c r="F37" s="7">
        <v>3.1343819292747201</v>
      </c>
    </row>
    <row r="38" spans="1:11" x14ac:dyDescent="0.2">
      <c r="A38" s="57" t="s">
        <v>1094</v>
      </c>
      <c r="B38" s="57" t="s">
        <v>1527</v>
      </c>
      <c r="C38" s="57" t="s">
        <v>749</v>
      </c>
      <c r="D38" s="57">
        <v>300</v>
      </c>
      <c r="E38" s="7">
        <v>282.47190000000001</v>
      </c>
      <c r="F38" s="7">
        <v>0.61018902606326597</v>
      </c>
    </row>
    <row r="39" spans="1:11" x14ac:dyDescent="0.2">
      <c r="A39" s="57" t="s">
        <v>758</v>
      </c>
      <c r="B39" s="57" t="s">
        <v>1483</v>
      </c>
      <c r="C39" s="57" t="s">
        <v>751</v>
      </c>
      <c r="D39" s="57">
        <v>200</v>
      </c>
      <c r="E39" s="7">
        <v>197.97559999999999</v>
      </c>
      <c r="F39" s="7">
        <v>0.42766214461789198</v>
      </c>
    </row>
    <row r="40" spans="1:11" x14ac:dyDescent="0.2">
      <c r="A40" s="57" t="s">
        <v>902</v>
      </c>
      <c r="B40" s="57" t="s">
        <v>1522</v>
      </c>
      <c r="C40" s="57" t="s">
        <v>749</v>
      </c>
      <c r="D40" s="57">
        <v>200</v>
      </c>
      <c r="E40" s="7">
        <v>197.0856</v>
      </c>
      <c r="F40" s="7">
        <v>0.42573958795580902</v>
      </c>
    </row>
    <row r="41" spans="1:11" x14ac:dyDescent="0.2">
      <c r="A41" s="56" t="s">
        <v>128</v>
      </c>
      <c r="B41" s="57"/>
      <c r="C41" s="57"/>
      <c r="D41" s="57"/>
      <c r="E41" s="6">
        <f>SUM(E35:E40)</f>
        <v>6876.1167000000005</v>
      </c>
      <c r="F41" s="6">
        <f>SUM(F35:F40)</f>
        <v>14.853622439153627</v>
      </c>
      <c r="G41" s="58"/>
      <c r="H41" s="59"/>
      <c r="J41" s="1"/>
      <c r="K41" s="1"/>
    </row>
    <row r="42" spans="1:11" x14ac:dyDescent="0.2">
      <c r="A42" s="57"/>
      <c r="B42" s="57"/>
      <c r="C42" s="57"/>
      <c r="D42" s="57"/>
      <c r="E42" s="7"/>
      <c r="F42" s="7"/>
    </row>
    <row r="43" spans="1:11" x14ac:dyDescent="0.2">
      <c r="A43" s="56" t="s">
        <v>760</v>
      </c>
      <c r="B43" s="57"/>
      <c r="C43" s="57"/>
      <c r="D43" s="57"/>
      <c r="E43" s="7"/>
      <c r="F43" s="7"/>
    </row>
    <row r="44" spans="1:11" x14ac:dyDescent="0.2">
      <c r="A44" s="57" t="s">
        <v>763</v>
      </c>
      <c r="B44" s="57" t="s">
        <v>1487</v>
      </c>
      <c r="C44" s="57" t="s">
        <v>749</v>
      </c>
      <c r="D44" s="57">
        <v>940</v>
      </c>
      <c r="E44" s="7">
        <v>4564.9877999999999</v>
      </c>
      <c r="F44" s="7">
        <v>9.8611771991220802</v>
      </c>
    </row>
    <row r="45" spans="1:11" x14ac:dyDescent="0.2">
      <c r="A45" s="57" t="s">
        <v>1100</v>
      </c>
      <c r="B45" s="57" t="s">
        <v>1530</v>
      </c>
      <c r="C45" s="57" t="s">
        <v>751</v>
      </c>
      <c r="D45" s="57">
        <v>760</v>
      </c>
      <c r="E45" s="7">
        <v>3767.9432000000002</v>
      </c>
      <c r="F45" s="7">
        <v>8.1394205634957206</v>
      </c>
    </row>
    <row r="46" spans="1:11" x14ac:dyDescent="0.2">
      <c r="A46" s="57" t="s">
        <v>781</v>
      </c>
      <c r="B46" s="57" t="s">
        <v>1503</v>
      </c>
      <c r="C46" s="57" t="s">
        <v>749</v>
      </c>
      <c r="D46" s="57">
        <v>700</v>
      </c>
      <c r="E46" s="7">
        <v>3454.0450000000001</v>
      </c>
      <c r="F46" s="7">
        <v>7.4613451976238903</v>
      </c>
    </row>
    <row r="47" spans="1:11" x14ac:dyDescent="0.2">
      <c r="A47" s="57" t="s">
        <v>1169</v>
      </c>
      <c r="B47" s="57" t="s">
        <v>1531</v>
      </c>
      <c r="C47" s="57" t="s">
        <v>747</v>
      </c>
      <c r="D47" s="57">
        <v>500</v>
      </c>
      <c r="E47" s="7">
        <v>2442.5100000000002</v>
      </c>
      <c r="F47" s="7">
        <v>5.2762515423650598</v>
      </c>
    </row>
    <row r="48" spans="1:11" x14ac:dyDescent="0.2">
      <c r="A48" s="57" t="s">
        <v>1170</v>
      </c>
      <c r="B48" s="57" t="s">
        <v>1532</v>
      </c>
      <c r="C48" s="57" t="s">
        <v>749</v>
      </c>
      <c r="D48" s="57">
        <v>500</v>
      </c>
      <c r="E48" s="7">
        <v>2431.27</v>
      </c>
      <c r="F48" s="7">
        <v>5.2519711638461697</v>
      </c>
    </row>
    <row r="49" spans="1:11" x14ac:dyDescent="0.2">
      <c r="A49" s="57" t="s">
        <v>777</v>
      </c>
      <c r="B49" s="57" t="s">
        <v>1500</v>
      </c>
      <c r="C49" s="57" t="s">
        <v>747</v>
      </c>
      <c r="D49" s="57">
        <v>340</v>
      </c>
      <c r="E49" s="7">
        <v>1653.9963</v>
      </c>
      <c r="F49" s="7">
        <v>3.5729231523887699</v>
      </c>
    </row>
    <row r="50" spans="1:11" x14ac:dyDescent="0.2">
      <c r="A50" s="56" t="s">
        <v>128</v>
      </c>
      <c r="B50" s="57"/>
      <c r="C50" s="57"/>
      <c r="D50" s="57"/>
      <c r="E50" s="6">
        <f>SUM(E44:E49)</f>
        <v>18314.7523</v>
      </c>
      <c r="F50" s="6">
        <f>SUM(F44:F49)</f>
        <v>39.563088818841692</v>
      </c>
      <c r="G50" s="58"/>
      <c r="H50" s="59"/>
      <c r="J50" s="1"/>
      <c r="K50" s="1"/>
    </row>
    <row r="51" spans="1:11" x14ac:dyDescent="0.2">
      <c r="A51" s="57"/>
      <c r="B51" s="57"/>
      <c r="C51" s="57"/>
      <c r="D51" s="57"/>
      <c r="E51" s="7"/>
      <c r="F51" s="7"/>
    </row>
    <row r="52" spans="1:11" x14ac:dyDescent="0.2">
      <c r="A52" s="56" t="s">
        <v>1067</v>
      </c>
      <c r="B52" s="57"/>
      <c r="C52" s="57"/>
      <c r="D52" s="57"/>
      <c r="E52" s="7"/>
      <c r="F52" s="7"/>
    </row>
    <row r="53" spans="1:11" x14ac:dyDescent="0.2">
      <c r="A53" s="57" t="s">
        <v>1538</v>
      </c>
      <c r="B53" s="57" t="s">
        <v>1171</v>
      </c>
      <c r="C53" s="57" t="s">
        <v>1069</v>
      </c>
      <c r="D53" s="57">
        <v>500000</v>
      </c>
      <c r="E53" s="7">
        <v>512.51350000000002</v>
      </c>
      <c r="F53" s="7">
        <v>1.1071193750927999</v>
      </c>
    </row>
    <row r="54" spans="1:11" x14ac:dyDescent="0.2">
      <c r="A54" s="56" t="s">
        <v>128</v>
      </c>
      <c r="B54" s="57"/>
      <c r="C54" s="57"/>
      <c r="D54" s="57"/>
      <c r="E54" s="6">
        <f>SUM(E53:E53)</f>
        <v>512.51350000000002</v>
      </c>
      <c r="F54" s="6">
        <f>SUM(F53:F53)</f>
        <v>1.1071193750927999</v>
      </c>
      <c r="G54" s="58"/>
      <c r="H54" s="59"/>
      <c r="J54" s="1"/>
      <c r="K54" s="1"/>
    </row>
    <row r="55" spans="1:11" x14ac:dyDescent="0.2">
      <c r="A55" s="57"/>
      <c r="B55" s="57"/>
      <c r="C55" s="57"/>
      <c r="D55" s="57"/>
      <c r="E55" s="7"/>
      <c r="F55" s="7"/>
    </row>
    <row r="56" spans="1:11" x14ac:dyDescent="0.2">
      <c r="A56" s="56" t="s">
        <v>128</v>
      </c>
      <c r="B56" s="57"/>
      <c r="C56" s="57"/>
      <c r="D56" s="57"/>
      <c r="E56" s="6">
        <v>45393.115851800001</v>
      </c>
      <c r="F56" s="6">
        <v>98.057120554599763</v>
      </c>
    </row>
    <row r="57" spans="1:11" x14ac:dyDescent="0.2">
      <c r="A57" s="57"/>
      <c r="B57" s="57"/>
      <c r="C57" s="57"/>
      <c r="D57" s="57"/>
      <c r="E57" s="7"/>
      <c r="F57" s="7"/>
    </row>
    <row r="58" spans="1:11" x14ac:dyDescent="0.2">
      <c r="A58" s="56" t="s">
        <v>133</v>
      </c>
      <c r="B58" s="57"/>
      <c r="C58" s="57"/>
      <c r="D58" s="57"/>
      <c r="E58" s="6">
        <v>899.40378109999995</v>
      </c>
      <c r="F58" s="6">
        <v>1.94</v>
      </c>
      <c r="J58" s="1"/>
      <c r="K58" s="1"/>
    </row>
    <row r="59" spans="1:11" x14ac:dyDescent="0.2">
      <c r="A59" s="57"/>
      <c r="B59" s="57"/>
      <c r="C59" s="57"/>
      <c r="D59" s="57"/>
      <c r="E59" s="7"/>
      <c r="F59" s="7"/>
    </row>
    <row r="60" spans="1:11" x14ac:dyDescent="0.2">
      <c r="A60" s="61" t="s">
        <v>134</v>
      </c>
      <c r="B60" s="55"/>
      <c r="C60" s="55"/>
      <c r="D60" s="55"/>
      <c r="E60" s="8">
        <v>46292.523781099997</v>
      </c>
      <c r="F60" s="8">
        <f xml:space="preserve"> ROUND(SUM(F56:F59),2)</f>
        <v>100</v>
      </c>
      <c r="G60" s="62"/>
      <c r="H60" s="63"/>
      <c r="J60" s="1"/>
      <c r="K60" s="1"/>
    </row>
    <row r="61" spans="1:11" x14ac:dyDescent="0.2">
      <c r="A61" s="4" t="s">
        <v>785</v>
      </c>
    </row>
    <row r="63" spans="1:11" x14ac:dyDescent="0.2">
      <c r="A63" s="4" t="s">
        <v>135</v>
      </c>
    </row>
    <row r="64" spans="1:11" x14ac:dyDescent="0.2">
      <c r="A64" s="4" t="s">
        <v>136</v>
      </c>
    </row>
    <row r="65" spans="1:4" x14ac:dyDescent="0.2">
      <c r="A65" s="4" t="s">
        <v>137</v>
      </c>
    </row>
    <row r="66" spans="1:4" x14ac:dyDescent="0.2">
      <c r="A66" s="2" t="s">
        <v>1049</v>
      </c>
      <c r="D66" s="10">
        <v>11.251799999999999</v>
      </c>
    </row>
    <row r="67" spans="1:4" x14ac:dyDescent="0.2">
      <c r="A67" s="2" t="s">
        <v>1172</v>
      </c>
      <c r="D67" s="10">
        <v>10.005599999999999</v>
      </c>
    </row>
    <row r="68" spans="1:4" x14ac:dyDescent="0.2">
      <c r="A68" s="2" t="s">
        <v>1046</v>
      </c>
      <c r="D68" s="10">
        <v>10.123900000000001</v>
      </c>
    </row>
    <row r="69" spans="1:4" x14ac:dyDescent="0.2">
      <c r="A69" s="2" t="s">
        <v>793</v>
      </c>
      <c r="D69" s="10">
        <v>30.798999999999999</v>
      </c>
    </row>
    <row r="70" spans="1:4" x14ac:dyDescent="0.2">
      <c r="A70" s="2" t="s">
        <v>795</v>
      </c>
      <c r="D70" s="10">
        <v>10.0266</v>
      </c>
    </row>
    <row r="71" spans="1:4" x14ac:dyDescent="0.2">
      <c r="A71" s="2" t="s">
        <v>1044</v>
      </c>
      <c r="D71" s="10">
        <v>10.3428</v>
      </c>
    </row>
    <row r="72" spans="1:4" x14ac:dyDescent="0.2">
      <c r="A72" s="2" t="s">
        <v>1173</v>
      </c>
      <c r="D72" s="10">
        <v>10.3725</v>
      </c>
    </row>
    <row r="73" spans="1:4" x14ac:dyDescent="0.2">
      <c r="A73" s="2" t="s">
        <v>1047</v>
      </c>
      <c r="D73" s="10">
        <v>10.997999999999999</v>
      </c>
    </row>
    <row r="74" spans="1:4" x14ac:dyDescent="0.2">
      <c r="A74" s="2" t="s">
        <v>1048</v>
      </c>
      <c r="D74" s="10">
        <v>31.416699999999999</v>
      </c>
    </row>
    <row r="76" spans="1:4" x14ac:dyDescent="0.2">
      <c r="A76" s="4" t="s">
        <v>138</v>
      </c>
    </row>
    <row r="77" spans="1:4" x14ac:dyDescent="0.2">
      <c r="A77" s="2" t="s">
        <v>1173</v>
      </c>
      <c r="D77" s="10">
        <v>10.388999999999999</v>
      </c>
    </row>
    <row r="78" spans="1:4" x14ac:dyDescent="0.2">
      <c r="A78" s="2" t="s">
        <v>793</v>
      </c>
      <c r="D78" s="10">
        <v>31.810300000000002</v>
      </c>
    </row>
    <row r="79" spans="1:4" x14ac:dyDescent="0.2">
      <c r="A79" s="2" t="s">
        <v>795</v>
      </c>
      <c r="D79" s="10">
        <v>10.020300000000001</v>
      </c>
    </row>
    <row r="80" spans="1:4" x14ac:dyDescent="0.2">
      <c r="A80" s="2" t="s">
        <v>1172</v>
      </c>
      <c r="D80" s="10">
        <v>10.005800000000001</v>
      </c>
    </row>
    <row r="81" spans="1:4" x14ac:dyDescent="0.2">
      <c r="A81" s="2" t="s">
        <v>1048</v>
      </c>
      <c r="D81" s="10">
        <v>32.4846</v>
      </c>
    </row>
    <row r="82" spans="1:4" x14ac:dyDescent="0.2">
      <c r="A82" s="2" t="s">
        <v>1046</v>
      </c>
      <c r="D82" s="10">
        <v>10.0951</v>
      </c>
    </row>
    <row r="83" spans="1:4" x14ac:dyDescent="0.2">
      <c r="A83" s="2" t="s">
        <v>1047</v>
      </c>
      <c r="D83" s="10">
        <v>10.914099999999999</v>
      </c>
    </row>
    <row r="84" spans="1:4" x14ac:dyDescent="0.2">
      <c r="A84" s="2" t="s">
        <v>1049</v>
      </c>
      <c r="D84" s="10">
        <v>11.188700000000001</v>
      </c>
    </row>
    <row r="85" spans="1:4" x14ac:dyDescent="0.2">
      <c r="A85" s="2" t="s">
        <v>1044</v>
      </c>
      <c r="D85" s="10">
        <v>10.332700000000001</v>
      </c>
    </row>
    <row r="87" spans="1:4" x14ac:dyDescent="0.2">
      <c r="A87" s="4" t="s">
        <v>139</v>
      </c>
      <c r="D87" s="64"/>
    </row>
    <row r="88" spans="1:4" x14ac:dyDescent="0.2">
      <c r="A88" s="28" t="s">
        <v>602</v>
      </c>
      <c r="B88" s="29"/>
      <c r="C88" s="69" t="s">
        <v>603</v>
      </c>
      <c r="D88" s="70"/>
    </row>
    <row r="89" spans="1:4" x14ac:dyDescent="0.2">
      <c r="A89" s="71"/>
      <c r="B89" s="72"/>
      <c r="C89" s="30" t="s">
        <v>604</v>
      </c>
      <c r="D89" s="30" t="s">
        <v>605</v>
      </c>
    </row>
    <row r="90" spans="1:4" x14ac:dyDescent="0.2">
      <c r="A90" s="26" t="s">
        <v>1047</v>
      </c>
      <c r="B90" s="31"/>
      <c r="C90" s="27">
        <v>0.31779660879999999</v>
      </c>
      <c r="D90" s="27">
        <v>0.29443254720000001</v>
      </c>
    </row>
    <row r="91" spans="1:4" x14ac:dyDescent="0.2">
      <c r="A91" s="26" t="s">
        <v>1173</v>
      </c>
      <c r="B91" s="31"/>
      <c r="C91" s="27">
        <v>0.21314040740000001</v>
      </c>
      <c r="D91" s="27">
        <v>0.19747055619999998</v>
      </c>
    </row>
    <row r="92" spans="1:4" x14ac:dyDescent="0.2">
      <c r="A92" s="26" t="s">
        <v>1049</v>
      </c>
      <c r="B92" s="31"/>
      <c r="C92" s="27">
        <v>0.31779660879999999</v>
      </c>
      <c r="D92" s="27">
        <v>0.29443254720000001</v>
      </c>
    </row>
    <row r="93" spans="1:4" x14ac:dyDescent="0.2">
      <c r="A93" s="26" t="s">
        <v>795</v>
      </c>
      <c r="B93" s="31"/>
      <c r="C93" s="27">
        <v>0.23843839379999993</v>
      </c>
      <c r="D93" s="27">
        <v>0.22090866179999999</v>
      </c>
    </row>
    <row r="94" spans="1:4" x14ac:dyDescent="0.2">
      <c r="A94" s="26" t="s">
        <v>1172</v>
      </c>
      <c r="B94" s="31"/>
      <c r="C94" s="27">
        <v>0.24120696630000002</v>
      </c>
      <c r="D94" s="27">
        <v>0.22347369209999993</v>
      </c>
    </row>
    <row r="95" spans="1:4" x14ac:dyDescent="0.2">
      <c r="A95" s="26" t="s">
        <v>1046</v>
      </c>
      <c r="B95" s="31"/>
      <c r="C95" s="27">
        <v>0.25640408209999999</v>
      </c>
      <c r="D95" s="27">
        <v>0.23755353240000002</v>
      </c>
    </row>
    <row r="96" spans="1:4" x14ac:dyDescent="0.2">
      <c r="A96" s="26" t="s">
        <v>1044</v>
      </c>
      <c r="B96" s="31"/>
      <c r="C96" s="27">
        <v>0.25640408209999999</v>
      </c>
      <c r="D96" s="27">
        <v>0.23755353240000002</v>
      </c>
    </row>
    <row r="98" spans="1:4" x14ac:dyDescent="0.2">
      <c r="A98" s="4" t="s">
        <v>800</v>
      </c>
      <c r="D98" s="13">
        <v>0.78872407881880013</v>
      </c>
    </row>
  </sheetData>
  <mergeCells count="3">
    <mergeCell ref="B1:E1"/>
    <mergeCell ref="C88:D88"/>
    <mergeCell ref="A89:B8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55"/>
  <sheetViews>
    <sheetView showGridLines="0" workbookViewId="0"/>
  </sheetViews>
  <sheetFormatPr defaultRowHeight="11.25" x14ac:dyDescent="0.2"/>
  <cols>
    <col min="1" max="1" width="38" style="2" customWidth="1"/>
    <col min="2" max="2" width="56" style="2" customWidth="1"/>
    <col min="3" max="3" width="11.710937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75" t="s">
        <v>1174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636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637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6"/>
      <c r="B7" s="57"/>
      <c r="C7" s="57"/>
      <c r="D7" s="57"/>
      <c r="E7" s="7"/>
      <c r="F7" s="7"/>
    </row>
    <row r="8" spans="1:6" x14ac:dyDescent="0.2">
      <c r="A8" s="57" t="s">
        <v>1167</v>
      </c>
      <c r="B8" s="57" t="s">
        <v>1471</v>
      </c>
      <c r="C8" s="57" t="s">
        <v>705</v>
      </c>
      <c r="D8" s="57">
        <v>100</v>
      </c>
      <c r="E8" s="7">
        <v>1006.301</v>
      </c>
      <c r="F8" s="7">
        <v>13.060076814165701</v>
      </c>
    </row>
    <row r="9" spans="1:6" x14ac:dyDescent="0.2">
      <c r="A9" s="57" t="s">
        <v>1074</v>
      </c>
      <c r="B9" s="57" t="s">
        <v>1421</v>
      </c>
      <c r="C9" s="57" t="s">
        <v>659</v>
      </c>
      <c r="D9" s="57">
        <v>100</v>
      </c>
      <c r="E9" s="7">
        <v>971.68399999999997</v>
      </c>
      <c r="F9" s="7">
        <v>12.6108069842878</v>
      </c>
    </row>
    <row r="10" spans="1:6" x14ac:dyDescent="0.2">
      <c r="A10" s="57" t="s">
        <v>1065</v>
      </c>
      <c r="B10" s="57" t="s">
        <v>1417</v>
      </c>
      <c r="C10" s="57" t="s">
        <v>659</v>
      </c>
      <c r="D10" s="57">
        <v>70</v>
      </c>
      <c r="E10" s="7">
        <v>693.66780000000006</v>
      </c>
      <c r="F10" s="7">
        <v>9.0026291850185096</v>
      </c>
    </row>
    <row r="11" spans="1:6" x14ac:dyDescent="0.2">
      <c r="A11" s="57" t="s">
        <v>925</v>
      </c>
      <c r="B11" s="57" t="s">
        <v>1316</v>
      </c>
      <c r="C11" s="57" t="s">
        <v>650</v>
      </c>
      <c r="D11" s="57">
        <v>60</v>
      </c>
      <c r="E11" s="7">
        <v>617.53620000000001</v>
      </c>
      <c r="F11" s="7">
        <v>8.0145703994410997</v>
      </c>
    </row>
    <row r="12" spans="1:6" x14ac:dyDescent="0.2">
      <c r="A12" s="57" t="s">
        <v>1066</v>
      </c>
      <c r="B12" s="57" t="s">
        <v>1418</v>
      </c>
      <c r="C12" s="57" t="s">
        <v>659</v>
      </c>
      <c r="D12" s="57">
        <v>50</v>
      </c>
      <c r="E12" s="7">
        <v>492.31849999999997</v>
      </c>
      <c r="F12" s="7">
        <v>6.38945745560705</v>
      </c>
    </row>
    <row r="13" spans="1:6" x14ac:dyDescent="0.2">
      <c r="A13" s="57" t="s">
        <v>662</v>
      </c>
      <c r="B13" s="57" t="s">
        <v>1192</v>
      </c>
      <c r="C13" s="57" t="s">
        <v>663</v>
      </c>
      <c r="D13" s="57">
        <v>45</v>
      </c>
      <c r="E13" s="7">
        <v>454.47660000000002</v>
      </c>
      <c r="F13" s="7">
        <v>5.8983339043097898</v>
      </c>
    </row>
    <row r="14" spans="1:6" x14ac:dyDescent="0.2">
      <c r="A14" s="57" t="s">
        <v>998</v>
      </c>
      <c r="B14" s="57" t="s">
        <v>1375</v>
      </c>
      <c r="C14" s="57" t="s">
        <v>949</v>
      </c>
      <c r="D14" s="57">
        <v>40</v>
      </c>
      <c r="E14" s="7">
        <v>422.91199999999998</v>
      </c>
      <c r="F14" s="7">
        <v>5.4886790390076499</v>
      </c>
    </row>
    <row r="15" spans="1:6" x14ac:dyDescent="0.2">
      <c r="A15" s="57" t="s">
        <v>863</v>
      </c>
      <c r="B15" s="57" t="s">
        <v>1272</v>
      </c>
      <c r="C15" s="57" t="s">
        <v>864</v>
      </c>
      <c r="D15" s="57">
        <v>40</v>
      </c>
      <c r="E15" s="7">
        <v>411.27475859999998</v>
      </c>
      <c r="F15" s="7">
        <v>5.3376474226334301</v>
      </c>
    </row>
    <row r="16" spans="1:6" x14ac:dyDescent="0.2">
      <c r="A16" s="57" t="s">
        <v>927</v>
      </c>
      <c r="B16" s="57" t="s">
        <v>1318</v>
      </c>
      <c r="C16" s="57" t="s">
        <v>647</v>
      </c>
      <c r="D16" s="57">
        <v>35</v>
      </c>
      <c r="E16" s="7">
        <v>352.94279999999998</v>
      </c>
      <c r="F16" s="7">
        <v>4.5805977326930201</v>
      </c>
    </row>
    <row r="17" spans="1:11" x14ac:dyDescent="0.2">
      <c r="A17" s="57" t="s">
        <v>1059</v>
      </c>
      <c r="B17" s="57" t="s">
        <v>1412</v>
      </c>
      <c r="C17" s="57" t="s">
        <v>1060</v>
      </c>
      <c r="D17" s="57">
        <v>35</v>
      </c>
      <c r="E17" s="7">
        <v>348.85584999999998</v>
      </c>
      <c r="F17" s="7">
        <v>4.5275560672910604</v>
      </c>
    </row>
    <row r="18" spans="1:11" x14ac:dyDescent="0.2">
      <c r="A18" s="57" t="s">
        <v>1168</v>
      </c>
      <c r="B18" s="57" t="s">
        <v>1472</v>
      </c>
      <c r="C18" s="57" t="s">
        <v>659</v>
      </c>
      <c r="D18" s="57">
        <v>30</v>
      </c>
      <c r="E18" s="7">
        <v>306.11430000000001</v>
      </c>
      <c r="F18" s="7">
        <v>3.9728433857410002</v>
      </c>
    </row>
    <row r="19" spans="1:11" x14ac:dyDescent="0.2">
      <c r="A19" s="57" t="s">
        <v>1139</v>
      </c>
      <c r="B19" s="57" t="s">
        <v>1449</v>
      </c>
      <c r="C19" s="57" t="s">
        <v>659</v>
      </c>
      <c r="D19" s="57">
        <v>1</v>
      </c>
      <c r="E19" s="7">
        <v>10.163729999999999</v>
      </c>
      <c r="F19" s="7">
        <v>0.13190794257229199</v>
      </c>
    </row>
    <row r="20" spans="1:11" x14ac:dyDescent="0.2">
      <c r="A20" s="56" t="s">
        <v>128</v>
      </c>
      <c r="B20" s="57"/>
      <c r="C20" s="57"/>
      <c r="D20" s="57"/>
      <c r="E20" s="6">
        <f>SUM(E8:E19)</f>
        <v>6088.2475386000006</v>
      </c>
      <c r="F20" s="6">
        <f>SUM(F8:F19)</f>
        <v>79.015106332768397</v>
      </c>
      <c r="J20" s="1"/>
      <c r="K20" s="1"/>
    </row>
    <row r="21" spans="1:11" x14ac:dyDescent="0.2">
      <c r="A21" s="57"/>
      <c r="B21" s="57"/>
      <c r="C21" s="57"/>
      <c r="D21" s="57"/>
      <c r="E21" s="7"/>
      <c r="F21" s="7"/>
    </row>
    <row r="22" spans="1:11" x14ac:dyDescent="0.2">
      <c r="A22" s="56" t="s">
        <v>744</v>
      </c>
      <c r="B22" s="57"/>
      <c r="C22" s="57"/>
      <c r="D22" s="57"/>
      <c r="E22" s="7"/>
      <c r="F22" s="7"/>
    </row>
    <row r="23" spans="1:11" x14ac:dyDescent="0.2">
      <c r="A23" s="56" t="s">
        <v>745</v>
      </c>
      <c r="B23" s="57"/>
      <c r="C23" s="57"/>
      <c r="D23" s="57"/>
      <c r="E23" s="7"/>
      <c r="F23" s="7"/>
    </row>
    <row r="24" spans="1:11" x14ac:dyDescent="0.2">
      <c r="A24" s="57" t="s">
        <v>1094</v>
      </c>
      <c r="B24" s="57" t="s">
        <v>1527</v>
      </c>
      <c r="C24" s="57" t="s">
        <v>749</v>
      </c>
      <c r="D24" s="57">
        <v>700</v>
      </c>
      <c r="E24" s="7">
        <v>659.10109999999997</v>
      </c>
      <c r="F24" s="7">
        <v>8.5540121636578892</v>
      </c>
    </row>
    <row r="25" spans="1:11" x14ac:dyDescent="0.2">
      <c r="A25" s="57" t="s">
        <v>759</v>
      </c>
      <c r="B25" s="57" t="s">
        <v>1484</v>
      </c>
      <c r="C25" s="57" t="s">
        <v>749</v>
      </c>
      <c r="D25" s="57">
        <v>500</v>
      </c>
      <c r="E25" s="7">
        <v>483.91199999999998</v>
      </c>
      <c r="F25" s="7">
        <v>6.2803553720969596</v>
      </c>
    </row>
    <row r="26" spans="1:11" x14ac:dyDescent="0.2">
      <c r="A26" s="56" t="s">
        <v>128</v>
      </c>
      <c r="B26" s="57"/>
      <c r="C26" s="57"/>
      <c r="D26" s="57"/>
      <c r="E26" s="6">
        <f>SUM(E24:E25)</f>
        <v>1143.0130999999999</v>
      </c>
      <c r="F26" s="6">
        <f>SUM(F24:F25)</f>
        <v>14.834367535754849</v>
      </c>
      <c r="J26" s="1"/>
      <c r="K26" s="1"/>
    </row>
    <row r="27" spans="1:11" x14ac:dyDescent="0.2">
      <c r="A27" s="57"/>
      <c r="B27" s="57"/>
      <c r="C27" s="57"/>
      <c r="D27" s="57"/>
      <c r="E27" s="7"/>
      <c r="F27" s="7"/>
    </row>
    <row r="28" spans="1:11" x14ac:dyDescent="0.2">
      <c r="A28" s="56" t="s">
        <v>128</v>
      </c>
      <c r="B28" s="57"/>
      <c r="C28" s="57"/>
      <c r="D28" s="57"/>
      <c r="E28" s="6">
        <v>7231.2606386000007</v>
      </c>
      <c r="F28" s="6">
        <v>93.849473868523248</v>
      </c>
      <c r="J28" s="1"/>
      <c r="K28" s="1"/>
    </row>
    <row r="29" spans="1:11" x14ac:dyDescent="0.2">
      <c r="A29" s="57"/>
      <c r="B29" s="57"/>
      <c r="C29" s="57"/>
      <c r="D29" s="57"/>
      <c r="E29" s="7"/>
      <c r="F29" s="7"/>
    </row>
    <row r="30" spans="1:11" x14ac:dyDescent="0.2">
      <c r="A30" s="56" t="s">
        <v>133</v>
      </c>
      <c r="B30" s="57"/>
      <c r="C30" s="57"/>
      <c r="D30" s="57"/>
      <c r="E30" s="6">
        <v>473.90907609999999</v>
      </c>
      <c r="F30" s="6">
        <v>6.15</v>
      </c>
      <c r="J30" s="1"/>
      <c r="K30" s="1"/>
    </row>
    <row r="31" spans="1:11" x14ac:dyDescent="0.2">
      <c r="A31" s="57"/>
      <c r="B31" s="57"/>
      <c r="C31" s="57"/>
      <c r="D31" s="57"/>
      <c r="E31" s="7"/>
      <c r="F31" s="7"/>
    </row>
    <row r="32" spans="1:11" x14ac:dyDescent="0.2">
      <c r="A32" s="61" t="s">
        <v>134</v>
      </c>
      <c r="B32" s="55"/>
      <c r="C32" s="55"/>
      <c r="D32" s="55"/>
      <c r="E32" s="8">
        <v>7705.1690761</v>
      </c>
      <c r="F32" s="8">
        <f xml:space="preserve"> ROUND(SUM(F28:F31),2)</f>
        <v>100</v>
      </c>
      <c r="H32" s="13"/>
      <c r="I32" s="13"/>
      <c r="J32" s="1"/>
      <c r="K32" s="1"/>
    </row>
    <row r="33" spans="1:4" x14ac:dyDescent="0.2">
      <c r="A33" s="4" t="s">
        <v>785</v>
      </c>
    </row>
    <row r="35" spans="1:4" x14ac:dyDescent="0.2">
      <c r="A35" s="4" t="s">
        <v>135</v>
      </c>
    </row>
    <row r="36" spans="1:4" x14ac:dyDescent="0.2">
      <c r="A36" s="4" t="s">
        <v>136</v>
      </c>
    </row>
    <row r="37" spans="1:4" x14ac:dyDescent="0.2">
      <c r="A37" s="4" t="s">
        <v>137</v>
      </c>
    </row>
    <row r="38" spans="1:4" x14ac:dyDescent="0.2">
      <c r="A38" s="2" t="s">
        <v>594</v>
      </c>
      <c r="D38" s="10">
        <v>13.308199999999999</v>
      </c>
    </row>
    <row r="39" spans="1:4" x14ac:dyDescent="0.2">
      <c r="A39" s="2" t="s">
        <v>597</v>
      </c>
      <c r="D39" s="10">
        <v>10.7072</v>
      </c>
    </row>
    <row r="40" spans="1:4" x14ac:dyDescent="0.2">
      <c r="A40" s="2" t="s">
        <v>596</v>
      </c>
      <c r="D40" s="10">
        <v>13.5382</v>
      </c>
    </row>
    <row r="41" spans="1:4" x14ac:dyDescent="0.2">
      <c r="A41" s="2" t="s">
        <v>595</v>
      </c>
      <c r="D41" s="10">
        <v>10.513400000000001</v>
      </c>
    </row>
    <row r="43" spans="1:4" x14ac:dyDescent="0.2">
      <c r="A43" s="4" t="s">
        <v>138</v>
      </c>
    </row>
    <row r="44" spans="1:4" x14ac:dyDescent="0.2">
      <c r="A44" s="2" t="s">
        <v>594</v>
      </c>
      <c r="D44" s="10">
        <v>13.677</v>
      </c>
    </row>
    <row r="45" spans="1:4" x14ac:dyDescent="0.2">
      <c r="A45" s="2" t="s">
        <v>597</v>
      </c>
      <c r="D45" s="10">
        <v>10.622199999999999</v>
      </c>
    </row>
    <row r="46" spans="1:4" x14ac:dyDescent="0.2">
      <c r="A46" s="2" t="s">
        <v>596</v>
      </c>
      <c r="D46" s="10">
        <v>13.9428</v>
      </c>
    </row>
    <row r="47" spans="1:4" x14ac:dyDescent="0.2">
      <c r="A47" s="2" t="s">
        <v>595</v>
      </c>
      <c r="D47" s="10">
        <v>10.4011</v>
      </c>
    </row>
    <row r="49" spans="1:4" x14ac:dyDescent="0.2">
      <c r="A49" s="4" t="s">
        <v>139</v>
      </c>
      <c r="D49" s="64"/>
    </row>
    <row r="50" spans="1:4" x14ac:dyDescent="0.2">
      <c r="A50" s="28" t="s">
        <v>602</v>
      </c>
      <c r="B50" s="29"/>
      <c r="C50" s="69" t="s">
        <v>603</v>
      </c>
      <c r="D50" s="70"/>
    </row>
    <row r="51" spans="1:4" x14ac:dyDescent="0.2">
      <c r="A51" s="71"/>
      <c r="B51" s="72"/>
      <c r="C51" s="30" t="s">
        <v>604</v>
      </c>
      <c r="D51" s="30" t="s">
        <v>605</v>
      </c>
    </row>
    <row r="52" spans="1:4" x14ac:dyDescent="0.2">
      <c r="A52" s="26" t="s">
        <v>598</v>
      </c>
      <c r="B52" s="31"/>
      <c r="C52" s="27">
        <v>0.28890600799999999</v>
      </c>
      <c r="D52" s="27">
        <v>0.26766595199999998</v>
      </c>
    </row>
    <row r="53" spans="1:4" x14ac:dyDescent="0.2">
      <c r="A53" s="26" t="s">
        <v>600</v>
      </c>
      <c r="B53" s="31"/>
      <c r="C53" s="27">
        <v>0.28890600799999999</v>
      </c>
      <c r="D53" s="27">
        <v>0.26766595199999998</v>
      </c>
    </row>
    <row r="55" spans="1:4" x14ac:dyDescent="0.2">
      <c r="A55" s="4" t="s">
        <v>800</v>
      </c>
      <c r="D55" s="13">
        <v>2.4598872055714112</v>
      </c>
    </row>
  </sheetData>
  <mergeCells count="3">
    <mergeCell ref="B1:E1"/>
    <mergeCell ref="C50:D50"/>
    <mergeCell ref="A51:B5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13"/>
  <sheetViews>
    <sheetView showGridLines="0" workbookViewId="0"/>
  </sheetViews>
  <sheetFormatPr defaultRowHeight="11.25" x14ac:dyDescent="0.2"/>
  <cols>
    <col min="1" max="1" width="38" style="2" customWidth="1"/>
    <col min="2" max="2" width="41.28515625" style="2" customWidth="1"/>
    <col min="3" max="3" width="29.140625" style="2" customWidth="1"/>
    <col min="4" max="4" width="7.85546875" style="2" customWidth="1"/>
    <col min="5" max="5" width="23" style="1" customWidth="1"/>
    <col min="6" max="6" width="15.5703125" style="1" customWidth="1"/>
    <col min="7" max="16384" width="9.140625" style="2"/>
  </cols>
  <sheetData>
    <row r="1" spans="1:6" x14ac:dyDescent="0.2">
      <c r="A1" s="4"/>
      <c r="B1" s="75" t="s">
        <v>1175</v>
      </c>
      <c r="C1" s="75"/>
      <c r="D1" s="75"/>
      <c r="E1" s="75"/>
    </row>
    <row r="3" spans="1:6" s="4" customFormat="1" x14ac:dyDescent="0.2">
      <c r="A3" s="54" t="s">
        <v>1</v>
      </c>
      <c r="B3" s="54" t="s">
        <v>2</v>
      </c>
      <c r="C3" s="54" t="s">
        <v>1052</v>
      </c>
      <c r="D3" s="54" t="s">
        <v>4</v>
      </c>
      <c r="E3" s="3" t="s">
        <v>5</v>
      </c>
      <c r="F3" s="3" t="s">
        <v>6</v>
      </c>
    </row>
    <row r="4" spans="1:6" x14ac:dyDescent="0.2">
      <c r="A4" s="55"/>
      <c r="B4" s="55"/>
      <c r="C4" s="55"/>
      <c r="D4" s="55"/>
      <c r="E4" s="5"/>
      <c r="F4" s="5"/>
    </row>
    <row r="5" spans="1:6" x14ac:dyDescent="0.2">
      <c r="A5" s="56" t="s">
        <v>7</v>
      </c>
      <c r="B5" s="57"/>
      <c r="C5" s="57"/>
      <c r="D5" s="57"/>
      <c r="E5" s="7"/>
      <c r="F5" s="7"/>
    </row>
    <row r="6" spans="1:6" x14ac:dyDescent="0.2">
      <c r="A6" s="56" t="s">
        <v>8</v>
      </c>
      <c r="B6" s="57"/>
      <c r="C6" s="57"/>
      <c r="D6" s="57"/>
      <c r="E6" s="7"/>
      <c r="F6" s="7"/>
    </row>
    <row r="7" spans="1:6" x14ac:dyDescent="0.2">
      <c r="A7" s="57" t="s">
        <v>9</v>
      </c>
      <c r="B7" s="57" t="s">
        <v>10</v>
      </c>
      <c r="C7" s="57" t="s">
        <v>11</v>
      </c>
      <c r="D7" s="57">
        <v>536962</v>
      </c>
      <c r="E7" s="7">
        <v>10127.640282</v>
      </c>
      <c r="F7" s="7">
        <v>5.0096734299842502</v>
      </c>
    </row>
    <row r="8" spans="1:6" x14ac:dyDescent="0.2">
      <c r="A8" s="57" t="s">
        <v>30</v>
      </c>
      <c r="B8" s="57" t="s">
        <v>31</v>
      </c>
      <c r="C8" s="57" t="s">
        <v>11</v>
      </c>
      <c r="D8" s="57">
        <v>945314</v>
      </c>
      <c r="E8" s="7">
        <v>9905.0000920000002</v>
      </c>
      <c r="F8" s="7">
        <v>4.8995436649814401</v>
      </c>
    </row>
    <row r="9" spans="1:6" x14ac:dyDescent="0.2">
      <c r="A9" s="57" t="s">
        <v>28</v>
      </c>
      <c r="B9" s="57" t="s">
        <v>29</v>
      </c>
      <c r="C9" s="57" t="s">
        <v>11</v>
      </c>
      <c r="D9" s="57">
        <v>1747178</v>
      </c>
      <c r="E9" s="7">
        <v>8919.3436899999997</v>
      </c>
      <c r="F9" s="7">
        <v>4.4119852060806704</v>
      </c>
    </row>
    <row r="10" spans="1:6" x14ac:dyDescent="0.2">
      <c r="A10" s="57" t="s">
        <v>25</v>
      </c>
      <c r="B10" s="57" t="s">
        <v>26</v>
      </c>
      <c r="C10" s="57" t="s">
        <v>27</v>
      </c>
      <c r="D10" s="57">
        <v>947994</v>
      </c>
      <c r="E10" s="7">
        <v>7004.7276659999998</v>
      </c>
      <c r="F10" s="7">
        <v>3.464913552963</v>
      </c>
    </row>
    <row r="11" spans="1:6" x14ac:dyDescent="0.2">
      <c r="A11" s="57" t="s">
        <v>223</v>
      </c>
      <c r="B11" s="57" t="s">
        <v>224</v>
      </c>
      <c r="C11" s="57" t="s">
        <v>40</v>
      </c>
      <c r="D11" s="57">
        <v>3302213</v>
      </c>
      <c r="E11" s="7">
        <v>6381.5266224999996</v>
      </c>
      <c r="F11" s="7">
        <v>3.1566449314254399</v>
      </c>
    </row>
    <row r="12" spans="1:6" x14ac:dyDescent="0.2">
      <c r="A12" s="57" t="s">
        <v>106</v>
      </c>
      <c r="B12" s="57" t="s">
        <v>107</v>
      </c>
      <c r="C12" s="57" t="s">
        <v>108</v>
      </c>
      <c r="D12" s="57">
        <v>2457106</v>
      </c>
      <c r="E12" s="7">
        <v>5271.7209229999999</v>
      </c>
      <c r="F12" s="7">
        <v>2.6076755791952202</v>
      </c>
    </row>
    <row r="13" spans="1:6" x14ac:dyDescent="0.2">
      <c r="A13" s="57" t="s">
        <v>49</v>
      </c>
      <c r="B13" s="57" t="s">
        <v>50</v>
      </c>
      <c r="C13" s="57" t="s">
        <v>11</v>
      </c>
      <c r="D13" s="57">
        <v>2102531</v>
      </c>
      <c r="E13" s="7">
        <v>5254.2249689999999</v>
      </c>
      <c r="F13" s="7">
        <v>2.5990211430733301</v>
      </c>
    </row>
    <row r="14" spans="1:6" x14ac:dyDescent="0.2">
      <c r="A14" s="57" t="s">
        <v>208</v>
      </c>
      <c r="B14" s="57" t="s">
        <v>209</v>
      </c>
      <c r="C14" s="57" t="s">
        <v>74</v>
      </c>
      <c r="D14" s="57">
        <v>2637936</v>
      </c>
      <c r="E14" s="7">
        <v>4658.5949760000003</v>
      </c>
      <c r="F14" s="7">
        <v>2.3043906401182501</v>
      </c>
    </row>
    <row r="15" spans="1:6" x14ac:dyDescent="0.2">
      <c r="A15" s="57" t="s">
        <v>12</v>
      </c>
      <c r="B15" s="57" t="s">
        <v>13</v>
      </c>
      <c r="C15" s="57" t="s">
        <v>14</v>
      </c>
      <c r="D15" s="57">
        <v>381892</v>
      </c>
      <c r="E15" s="7">
        <v>4322.2536559999999</v>
      </c>
      <c r="F15" s="7">
        <v>2.1380182051489101</v>
      </c>
    </row>
    <row r="16" spans="1:6" x14ac:dyDescent="0.2">
      <c r="A16" s="57" t="s">
        <v>38</v>
      </c>
      <c r="B16" s="57" t="s">
        <v>39</v>
      </c>
      <c r="C16" s="57" t="s">
        <v>40</v>
      </c>
      <c r="D16" s="57">
        <v>2538284</v>
      </c>
      <c r="E16" s="7">
        <v>4307.4679480000004</v>
      </c>
      <c r="F16" s="7">
        <v>2.1307044018888601</v>
      </c>
    </row>
    <row r="17" spans="1:6" x14ac:dyDescent="0.2">
      <c r="A17" s="57" t="s">
        <v>15</v>
      </c>
      <c r="B17" s="57" t="s">
        <v>16</v>
      </c>
      <c r="C17" s="57" t="s">
        <v>17</v>
      </c>
      <c r="D17" s="57">
        <v>985150</v>
      </c>
      <c r="E17" s="7">
        <v>3927.7930500000002</v>
      </c>
      <c r="F17" s="7">
        <v>1.94289685782323</v>
      </c>
    </row>
    <row r="18" spans="1:6" x14ac:dyDescent="0.2">
      <c r="A18" s="57" t="s">
        <v>45</v>
      </c>
      <c r="B18" s="57" t="s">
        <v>46</v>
      </c>
      <c r="C18" s="57" t="s">
        <v>27</v>
      </c>
      <c r="D18" s="57">
        <v>1081483</v>
      </c>
      <c r="E18" s="7">
        <v>3534.8271854999998</v>
      </c>
      <c r="F18" s="7">
        <v>1.74851488971805</v>
      </c>
    </row>
    <row r="19" spans="1:6" x14ac:dyDescent="0.2">
      <c r="A19" s="57" t="s">
        <v>277</v>
      </c>
      <c r="B19" s="57" t="s">
        <v>278</v>
      </c>
      <c r="C19" s="57" t="s">
        <v>53</v>
      </c>
      <c r="D19" s="57">
        <v>41712</v>
      </c>
      <c r="E19" s="7">
        <v>3421.8647759999999</v>
      </c>
      <c r="F19" s="7">
        <v>1.6926376304847299</v>
      </c>
    </row>
    <row r="20" spans="1:6" x14ac:dyDescent="0.2">
      <c r="A20" s="57" t="s">
        <v>271</v>
      </c>
      <c r="B20" s="57" t="s">
        <v>272</v>
      </c>
      <c r="C20" s="57" t="s">
        <v>53</v>
      </c>
      <c r="D20" s="57">
        <v>253695</v>
      </c>
      <c r="E20" s="7">
        <v>3382.6422825</v>
      </c>
      <c r="F20" s="7">
        <v>1.6732360840165099</v>
      </c>
    </row>
    <row r="21" spans="1:6" x14ac:dyDescent="0.2">
      <c r="A21" s="57" t="s">
        <v>237</v>
      </c>
      <c r="B21" s="57" t="s">
        <v>238</v>
      </c>
      <c r="C21" s="57" t="s">
        <v>211</v>
      </c>
      <c r="D21" s="57">
        <v>1446976</v>
      </c>
      <c r="E21" s="7">
        <v>3341.791072</v>
      </c>
      <c r="F21" s="7">
        <v>1.6530288868683001</v>
      </c>
    </row>
    <row r="22" spans="1:6" x14ac:dyDescent="0.2">
      <c r="A22" s="57" t="s">
        <v>34</v>
      </c>
      <c r="B22" s="57" t="s">
        <v>1053</v>
      </c>
      <c r="C22" s="57" t="s">
        <v>35</v>
      </c>
      <c r="D22" s="57">
        <v>154688</v>
      </c>
      <c r="E22" s="7">
        <v>3218.3611839999999</v>
      </c>
      <c r="F22" s="7">
        <v>1.59197385201694</v>
      </c>
    </row>
    <row r="23" spans="1:6" x14ac:dyDescent="0.2">
      <c r="A23" s="57" t="s">
        <v>213</v>
      </c>
      <c r="B23" s="57" t="s">
        <v>1055</v>
      </c>
      <c r="C23" s="57" t="s">
        <v>53</v>
      </c>
      <c r="D23" s="57">
        <v>276850</v>
      </c>
      <c r="E23" s="7">
        <v>2926.02765</v>
      </c>
      <c r="F23" s="7">
        <v>1.4473700255386199</v>
      </c>
    </row>
    <row r="24" spans="1:6" x14ac:dyDescent="0.2">
      <c r="A24" s="57" t="s">
        <v>273</v>
      </c>
      <c r="B24" s="57" t="s">
        <v>274</v>
      </c>
      <c r="C24" s="57" t="s">
        <v>211</v>
      </c>
      <c r="D24" s="57">
        <v>1516102</v>
      </c>
      <c r="E24" s="7">
        <v>2873.0132899999999</v>
      </c>
      <c r="F24" s="7">
        <v>1.4211462830571999</v>
      </c>
    </row>
    <row r="25" spans="1:6" x14ac:dyDescent="0.2">
      <c r="A25" s="57" t="s">
        <v>72</v>
      </c>
      <c r="B25" s="57" t="s">
        <v>73</v>
      </c>
      <c r="C25" s="57" t="s">
        <v>74</v>
      </c>
      <c r="D25" s="57">
        <v>797759</v>
      </c>
      <c r="E25" s="7">
        <v>2751.0719115000002</v>
      </c>
      <c r="F25" s="7">
        <v>1.36082754474529</v>
      </c>
    </row>
    <row r="26" spans="1:6" x14ac:dyDescent="0.2">
      <c r="A26" s="57" t="s">
        <v>47</v>
      </c>
      <c r="B26" s="57" t="s">
        <v>48</v>
      </c>
      <c r="C26" s="57" t="s">
        <v>14</v>
      </c>
      <c r="D26" s="57">
        <v>372883</v>
      </c>
      <c r="E26" s="7">
        <v>2381.603721</v>
      </c>
      <c r="F26" s="7">
        <v>1.17806878499136</v>
      </c>
    </row>
    <row r="27" spans="1:6" x14ac:dyDescent="0.2">
      <c r="A27" s="57" t="s">
        <v>123</v>
      </c>
      <c r="B27" s="57" t="s">
        <v>124</v>
      </c>
      <c r="C27" s="57" t="s">
        <v>125</v>
      </c>
      <c r="D27" s="57">
        <v>1321245</v>
      </c>
      <c r="E27" s="7">
        <v>2283.7719824999999</v>
      </c>
      <c r="F27" s="7">
        <v>1.1296759661978599</v>
      </c>
    </row>
    <row r="28" spans="1:6" x14ac:dyDescent="0.2">
      <c r="A28" s="57" t="s">
        <v>79</v>
      </c>
      <c r="B28" s="57" t="s">
        <v>80</v>
      </c>
      <c r="C28" s="57" t="s">
        <v>81</v>
      </c>
      <c r="D28" s="57">
        <v>1427358</v>
      </c>
      <c r="E28" s="7">
        <v>2153.169543</v>
      </c>
      <c r="F28" s="7">
        <v>1.0650730031347699</v>
      </c>
    </row>
    <row r="29" spans="1:6" x14ac:dyDescent="0.2">
      <c r="A29" s="57" t="s">
        <v>20</v>
      </c>
      <c r="B29" s="57" t="s">
        <v>21</v>
      </c>
      <c r="C29" s="57" t="s">
        <v>11</v>
      </c>
      <c r="D29" s="57">
        <v>674802</v>
      </c>
      <c r="E29" s="7">
        <v>2057.1338970000002</v>
      </c>
      <c r="F29" s="7">
        <v>1.01756862791001</v>
      </c>
    </row>
    <row r="30" spans="1:6" x14ac:dyDescent="0.2">
      <c r="A30" s="57" t="s">
        <v>36</v>
      </c>
      <c r="B30" s="57" t="s">
        <v>37</v>
      </c>
      <c r="C30" s="57" t="s">
        <v>24</v>
      </c>
      <c r="D30" s="57">
        <v>324626</v>
      </c>
      <c r="E30" s="7">
        <v>2015.602834</v>
      </c>
      <c r="F30" s="7">
        <v>0.99702513929500503</v>
      </c>
    </row>
    <row r="31" spans="1:6" x14ac:dyDescent="0.2">
      <c r="A31" s="57" t="s">
        <v>275</v>
      </c>
      <c r="B31" s="57" t="s">
        <v>276</v>
      </c>
      <c r="C31" s="57" t="s">
        <v>27</v>
      </c>
      <c r="D31" s="57">
        <v>317856</v>
      </c>
      <c r="E31" s="7">
        <v>1968.4822079999999</v>
      </c>
      <c r="F31" s="7">
        <v>0.97371675338244701</v>
      </c>
    </row>
    <row r="32" spans="1:6" x14ac:dyDescent="0.2">
      <c r="A32" s="57" t="s">
        <v>279</v>
      </c>
      <c r="B32" s="57" t="s">
        <v>280</v>
      </c>
      <c r="C32" s="57" t="s">
        <v>87</v>
      </c>
      <c r="D32" s="57">
        <v>208882</v>
      </c>
      <c r="E32" s="7">
        <v>1968.2950860000001</v>
      </c>
      <c r="F32" s="7">
        <v>0.973624192816958</v>
      </c>
    </row>
    <row r="33" spans="1:6" x14ac:dyDescent="0.2">
      <c r="A33" s="57" t="s">
        <v>289</v>
      </c>
      <c r="B33" s="57" t="s">
        <v>290</v>
      </c>
      <c r="C33" s="57" t="s">
        <v>63</v>
      </c>
      <c r="D33" s="57">
        <v>180000</v>
      </c>
      <c r="E33" s="7">
        <v>1923.57</v>
      </c>
      <c r="F33" s="7">
        <v>0.95150076931956395</v>
      </c>
    </row>
    <row r="34" spans="1:6" x14ac:dyDescent="0.2">
      <c r="A34" s="57" t="s">
        <v>295</v>
      </c>
      <c r="B34" s="57" t="s">
        <v>296</v>
      </c>
      <c r="C34" s="57" t="s">
        <v>58</v>
      </c>
      <c r="D34" s="57">
        <v>521918</v>
      </c>
      <c r="E34" s="7">
        <v>1823.842451</v>
      </c>
      <c r="F34" s="7">
        <v>0.90217018109254099</v>
      </c>
    </row>
    <row r="35" spans="1:6" x14ac:dyDescent="0.2">
      <c r="A35" s="57" t="s">
        <v>67</v>
      </c>
      <c r="B35" s="57" t="s">
        <v>68</v>
      </c>
      <c r="C35" s="57" t="s">
        <v>27</v>
      </c>
      <c r="D35" s="57">
        <v>65977</v>
      </c>
      <c r="E35" s="7">
        <v>1810.870719</v>
      </c>
      <c r="F35" s="7">
        <v>0.89575366753836405</v>
      </c>
    </row>
    <row r="36" spans="1:6" x14ac:dyDescent="0.2">
      <c r="A36" s="57" t="s">
        <v>77</v>
      </c>
      <c r="B36" s="57" t="s">
        <v>78</v>
      </c>
      <c r="C36" s="57" t="s">
        <v>63</v>
      </c>
      <c r="D36" s="57">
        <v>219383</v>
      </c>
      <c r="E36" s="7">
        <v>1744.09485</v>
      </c>
      <c r="F36" s="7">
        <v>0.86272274548952699</v>
      </c>
    </row>
    <row r="37" spans="1:6" x14ac:dyDescent="0.2">
      <c r="A37" s="57" t="s">
        <v>98</v>
      </c>
      <c r="B37" s="57" t="s">
        <v>99</v>
      </c>
      <c r="C37" s="57" t="s">
        <v>74</v>
      </c>
      <c r="D37" s="57">
        <v>398568</v>
      </c>
      <c r="E37" s="7">
        <v>1703.6789160000001</v>
      </c>
      <c r="F37" s="7">
        <v>0.84273085941635595</v>
      </c>
    </row>
    <row r="38" spans="1:6" x14ac:dyDescent="0.2">
      <c r="A38" s="57" t="s">
        <v>59</v>
      </c>
      <c r="B38" s="57" t="s">
        <v>60</v>
      </c>
      <c r="C38" s="57" t="s">
        <v>53</v>
      </c>
      <c r="D38" s="57">
        <v>178251</v>
      </c>
      <c r="E38" s="7">
        <v>1689.5521034999999</v>
      </c>
      <c r="F38" s="7">
        <v>0.835742981168212</v>
      </c>
    </row>
    <row r="39" spans="1:6" x14ac:dyDescent="0.2">
      <c r="A39" s="57" t="s">
        <v>283</v>
      </c>
      <c r="B39" s="57" t="s">
        <v>284</v>
      </c>
      <c r="C39" s="57" t="s">
        <v>14</v>
      </c>
      <c r="D39" s="57">
        <v>212480</v>
      </c>
      <c r="E39" s="7">
        <v>1476.4172799999999</v>
      </c>
      <c r="F39" s="7">
        <v>0.73031507964706099</v>
      </c>
    </row>
    <row r="40" spans="1:6" x14ac:dyDescent="0.2">
      <c r="A40" s="57" t="s">
        <v>43</v>
      </c>
      <c r="B40" s="57" t="s">
        <v>44</v>
      </c>
      <c r="C40" s="57" t="s">
        <v>35</v>
      </c>
      <c r="D40" s="57">
        <v>374001</v>
      </c>
      <c r="E40" s="7">
        <v>1413.1627785000001</v>
      </c>
      <c r="F40" s="7">
        <v>0.69902601460644598</v>
      </c>
    </row>
    <row r="41" spans="1:6" x14ac:dyDescent="0.2">
      <c r="A41" s="57" t="s">
        <v>51</v>
      </c>
      <c r="B41" s="57" t="s">
        <v>52</v>
      </c>
      <c r="C41" s="57" t="s">
        <v>53</v>
      </c>
      <c r="D41" s="57">
        <v>414820</v>
      </c>
      <c r="E41" s="7">
        <v>1352.52061</v>
      </c>
      <c r="F41" s="7">
        <v>0.66902914941258496</v>
      </c>
    </row>
    <row r="42" spans="1:6" x14ac:dyDescent="0.2">
      <c r="A42" s="57" t="s">
        <v>145</v>
      </c>
      <c r="B42" s="57" t="s">
        <v>1176</v>
      </c>
      <c r="C42" s="57" t="s">
        <v>1177</v>
      </c>
      <c r="D42" s="57">
        <v>1039323</v>
      </c>
      <c r="E42" s="7">
        <v>1344.8839620000001</v>
      </c>
      <c r="F42" s="7">
        <v>0.66525165420990295</v>
      </c>
    </row>
    <row r="43" spans="1:6" x14ac:dyDescent="0.2">
      <c r="A43" s="57" t="s">
        <v>281</v>
      </c>
      <c r="B43" s="57" t="s">
        <v>282</v>
      </c>
      <c r="C43" s="57" t="s">
        <v>66</v>
      </c>
      <c r="D43" s="57">
        <v>125000</v>
      </c>
      <c r="E43" s="7">
        <v>1313.625</v>
      </c>
      <c r="F43" s="7">
        <v>0.64978929703489396</v>
      </c>
    </row>
    <row r="44" spans="1:6" x14ac:dyDescent="0.2">
      <c r="A44" s="57" t="s">
        <v>102</v>
      </c>
      <c r="B44" s="57" t="s">
        <v>103</v>
      </c>
      <c r="C44" s="57" t="s">
        <v>27</v>
      </c>
      <c r="D44" s="57">
        <v>36052</v>
      </c>
      <c r="E44" s="7">
        <v>1277.250256</v>
      </c>
      <c r="F44" s="7">
        <v>0.63179640002578996</v>
      </c>
    </row>
    <row r="45" spans="1:6" x14ac:dyDescent="0.2">
      <c r="A45" s="57" t="s">
        <v>221</v>
      </c>
      <c r="B45" s="57" t="s">
        <v>222</v>
      </c>
      <c r="C45" s="57" t="s">
        <v>53</v>
      </c>
      <c r="D45" s="57">
        <v>100000</v>
      </c>
      <c r="E45" s="7">
        <v>1120.4000000000001</v>
      </c>
      <c r="F45" s="7">
        <v>0.55420986080342205</v>
      </c>
    </row>
    <row r="46" spans="1:6" x14ac:dyDescent="0.2">
      <c r="A46" s="57" t="s">
        <v>32</v>
      </c>
      <c r="B46" s="57" t="s">
        <v>33</v>
      </c>
      <c r="C46" s="57" t="s">
        <v>14</v>
      </c>
      <c r="D46" s="57">
        <v>110848</v>
      </c>
      <c r="E46" s="7">
        <v>1073.673728</v>
      </c>
      <c r="F46" s="7">
        <v>0.53109654350515101</v>
      </c>
    </row>
    <row r="47" spans="1:6" x14ac:dyDescent="0.2">
      <c r="A47" s="57" t="s">
        <v>531</v>
      </c>
      <c r="B47" s="57" t="s">
        <v>532</v>
      </c>
      <c r="C47" s="57" t="s">
        <v>343</v>
      </c>
      <c r="D47" s="57">
        <v>114583</v>
      </c>
      <c r="E47" s="7">
        <v>1051.6427739999999</v>
      </c>
      <c r="F47" s="7">
        <v>0.52019885343936501</v>
      </c>
    </row>
    <row r="48" spans="1:6" x14ac:dyDescent="0.2">
      <c r="A48" s="57" t="s">
        <v>112</v>
      </c>
      <c r="B48" s="57" t="s">
        <v>113</v>
      </c>
      <c r="C48" s="57" t="s">
        <v>11</v>
      </c>
      <c r="D48" s="57">
        <v>933333</v>
      </c>
      <c r="E48" s="7">
        <v>937.53299849999996</v>
      </c>
      <c r="F48" s="7">
        <v>0.46375404551704802</v>
      </c>
    </row>
    <row r="49" spans="1:11" x14ac:dyDescent="0.2">
      <c r="A49" s="57" t="s">
        <v>69</v>
      </c>
      <c r="B49" s="57" t="s">
        <v>1054</v>
      </c>
      <c r="C49" s="57" t="s">
        <v>35</v>
      </c>
      <c r="D49" s="57">
        <v>166554</v>
      </c>
      <c r="E49" s="7">
        <v>824.60885399999995</v>
      </c>
      <c r="F49" s="7">
        <v>0.407895714202615</v>
      </c>
    </row>
    <row r="50" spans="1:11" x14ac:dyDescent="0.2">
      <c r="A50" s="57" t="s">
        <v>297</v>
      </c>
      <c r="B50" s="57" t="s">
        <v>298</v>
      </c>
      <c r="C50" s="57" t="s">
        <v>111</v>
      </c>
      <c r="D50" s="57">
        <v>176929</v>
      </c>
      <c r="E50" s="7">
        <v>611.20123049999995</v>
      </c>
      <c r="F50" s="7">
        <v>0.30233287118733099</v>
      </c>
    </row>
    <row r="51" spans="1:11" x14ac:dyDescent="0.2">
      <c r="A51" s="57" t="s">
        <v>75</v>
      </c>
      <c r="B51" s="57" t="s">
        <v>76</v>
      </c>
      <c r="C51" s="57" t="s">
        <v>35</v>
      </c>
      <c r="D51" s="57">
        <v>82674</v>
      </c>
      <c r="E51" s="7">
        <v>608.356629</v>
      </c>
      <c r="F51" s="7">
        <v>0.30092577889765199</v>
      </c>
    </row>
    <row r="52" spans="1:11" x14ac:dyDescent="0.2">
      <c r="A52" s="57" t="s">
        <v>523</v>
      </c>
      <c r="B52" s="57" t="s">
        <v>524</v>
      </c>
      <c r="C52" s="57" t="s">
        <v>84</v>
      </c>
      <c r="D52" s="57">
        <v>142885</v>
      </c>
      <c r="E52" s="7">
        <v>249.69153750000001</v>
      </c>
      <c r="F52" s="7">
        <v>0.123510810640546</v>
      </c>
    </row>
    <row r="53" spans="1:11" x14ac:dyDescent="0.2">
      <c r="A53" s="56" t="s">
        <v>128</v>
      </c>
      <c r="B53" s="57"/>
      <c r="C53" s="57"/>
      <c r="D53" s="57"/>
      <c r="E53" s="6">
        <f>SUM(E7:E52)</f>
        <v>135708.52917500006</v>
      </c>
      <c r="F53" s="6">
        <f>SUM(F7:F52)</f>
        <v>67.128708554011027</v>
      </c>
      <c r="G53" s="13"/>
      <c r="H53" s="13"/>
      <c r="I53" s="41"/>
      <c r="J53" s="13"/>
      <c r="K53" s="13"/>
    </row>
    <row r="54" spans="1:11" x14ac:dyDescent="0.2">
      <c r="A54" s="56"/>
      <c r="B54" s="57"/>
      <c r="C54" s="57"/>
      <c r="D54" s="57"/>
      <c r="E54" s="6"/>
      <c r="F54" s="6"/>
      <c r="G54" s="13"/>
      <c r="H54" s="13"/>
      <c r="I54" s="41"/>
      <c r="J54" s="13"/>
      <c r="K54" s="13"/>
    </row>
    <row r="55" spans="1:11" x14ac:dyDescent="0.2">
      <c r="A55" s="6" t="s">
        <v>129</v>
      </c>
      <c r="B55" s="57"/>
      <c r="C55" s="57"/>
      <c r="D55" s="57"/>
      <c r="E55" s="6"/>
      <c r="F55" s="6"/>
      <c r="G55" s="13"/>
      <c r="H55" s="13"/>
      <c r="I55" s="41"/>
      <c r="J55" s="13"/>
      <c r="K55" s="13"/>
    </row>
    <row r="56" spans="1:11" x14ac:dyDescent="0.2">
      <c r="A56" s="57" t="s">
        <v>533</v>
      </c>
      <c r="B56" s="57" t="s">
        <v>534</v>
      </c>
      <c r="C56" s="57" t="s">
        <v>14</v>
      </c>
      <c r="D56" s="57">
        <v>270000</v>
      </c>
      <c r="E56" s="7">
        <v>2.7E-2</v>
      </c>
      <c r="F56" s="65" t="s">
        <v>1022</v>
      </c>
      <c r="G56" s="13"/>
      <c r="H56" s="13"/>
      <c r="I56" s="41"/>
      <c r="J56" s="13"/>
      <c r="K56" s="13"/>
    </row>
    <row r="57" spans="1:11" x14ac:dyDescent="0.2">
      <c r="A57" s="57" t="s">
        <v>126</v>
      </c>
      <c r="B57" s="57" t="s">
        <v>132</v>
      </c>
      <c r="C57" s="57" t="s">
        <v>111</v>
      </c>
      <c r="D57" s="57">
        <v>27500</v>
      </c>
      <c r="E57" s="7">
        <v>2.7499999999999998E-3</v>
      </c>
      <c r="F57" s="65" t="s">
        <v>1022</v>
      </c>
      <c r="G57" s="13"/>
      <c r="H57" s="13"/>
      <c r="I57" s="41"/>
      <c r="J57" s="13"/>
      <c r="K57" s="13"/>
    </row>
    <row r="58" spans="1:11" x14ac:dyDescent="0.2">
      <c r="A58" s="56" t="s">
        <v>128</v>
      </c>
      <c r="B58" s="57"/>
      <c r="C58" s="57"/>
      <c r="D58" s="57"/>
      <c r="E58" s="6">
        <f>SUM(E56:E57)</f>
        <v>2.9749999999999999E-2</v>
      </c>
      <c r="F58" s="6">
        <f>SUM(F56:F57)</f>
        <v>0</v>
      </c>
      <c r="G58" s="13"/>
      <c r="H58" s="13"/>
      <c r="I58" s="41"/>
      <c r="J58" s="13"/>
      <c r="K58" s="13"/>
    </row>
    <row r="59" spans="1:11" x14ac:dyDescent="0.2">
      <c r="A59" s="57"/>
      <c r="B59" s="57"/>
      <c r="C59" s="57"/>
      <c r="D59" s="57"/>
      <c r="E59" s="7"/>
      <c r="F59" s="7"/>
    </row>
    <row r="60" spans="1:11" x14ac:dyDescent="0.2">
      <c r="A60" s="56" t="s">
        <v>637</v>
      </c>
      <c r="B60" s="57"/>
      <c r="C60" s="57"/>
      <c r="D60" s="57"/>
      <c r="E60" s="7"/>
      <c r="F60" s="7"/>
    </row>
    <row r="61" spans="1:11" x14ac:dyDescent="0.2">
      <c r="A61" s="56" t="s">
        <v>8</v>
      </c>
      <c r="B61" s="57"/>
      <c r="C61" s="57"/>
      <c r="D61" s="57"/>
      <c r="E61" s="7"/>
      <c r="F61" s="7"/>
    </row>
    <row r="62" spans="1:11" x14ac:dyDescent="0.2">
      <c r="A62" s="56"/>
      <c r="B62" s="57"/>
      <c r="C62" s="57"/>
      <c r="D62" s="57"/>
      <c r="E62" s="7"/>
      <c r="F62" s="7"/>
    </row>
    <row r="63" spans="1:11" x14ac:dyDescent="0.2">
      <c r="A63" s="57" t="s">
        <v>1057</v>
      </c>
      <c r="B63" s="57" t="s">
        <v>1410</v>
      </c>
      <c r="C63" s="57" t="s">
        <v>676</v>
      </c>
      <c r="D63" s="57">
        <v>900</v>
      </c>
      <c r="E63" s="7">
        <v>9395.991</v>
      </c>
      <c r="F63" s="7">
        <v>4.6477605000180402</v>
      </c>
    </row>
    <row r="64" spans="1:11" x14ac:dyDescent="0.2">
      <c r="A64" s="57" t="s">
        <v>1059</v>
      </c>
      <c r="B64" s="57" t="s">
        <v>1412</v>
      </c>
      <c r="C64" s="57" t="s">
        <v>1060</v>
      </c>
      <c r="D64" s="57">
        <v>900</v>
      </c>
      <c r="E64" s="7">
        <v>8970.5789999999997</v>
      </c>
      <c r="F64" s="7">
        <v>4.4373289351268301</v>
      </c>
    </row>
    <row r="65" spans="1:11" x14ac:dyDescent="0.2">
      <c r="A65" s="57" t="s">
        <v>708</v>
      </c>
      <c r="B65" s="57" t="s">
        <v>1227</v>
      </c>
      <c r="C65" s="57" t="s">
        <v>641</v>
      </c>
      <c r="D65" s="57">
        <v>800</v>
      </c>
      <c r="E65" s="7">
        <v>7967.3280000000004</v>
      </c>
      <c r="F65" s="7">
        <v>3.9410672454973299</v>
      </c>
    </row>
    <row r="66" spans="1:11" x14ac:dyDescent="0.2">
      <c r="A66" s="57" t="s">
        <v>1056</v>
      </c>
      <c r="B66" s="57" t="s">
        <v>1409</v>
      </c>
      <c r="C66" s="57" t="s">
        <v>743</v>
      </c>
      <c r="D66" s="57">
        <v>350</v>
      </c>
      <c r="E66" s="7">
        <v>3539.7215000000001</v>
      </c>
      <c r="F66" s="7">
        <v>1.7509358798624399</v>
      </c>
    </row>
    <row r="67" spans="1:11" x14ac:dyDescent="0.2">
      <c r="A67" s="57" t="s">
        <v>1063</v>
      </c>
      <c r="B67" s="57" t="s">
        <v>1415</v>
      </c>
      <c r="C67" s="57" t="s">
        <v>650</v>
      </c>
      <c r="D67" s="57">
        <v>300</v>
      </c>
      <c r="E67" s="7">
        <v>3001.0230000000001</v>
      </c>
      <c r="F67" s="7">
        <v>1.48446674321481</v>
      </c>
    </row>
    <row r="68" spans="1:11" x14ac:dyDescent="0.2">
      <c r="A68" s="57" t="s">
        <v>1061</v>
      </c>
      <c r="B68" s="57" t="s">
        <v>1413</v>
      </c>
      <c r="C68" s="57" t="s">
        <v>659</v>
      </c>
      <c r="D68" s="57">
        <v>210</v>
      </c>
      <c r="E68" s="7">
        <v>2008.3454999999999</v>
      </c>
      <c r="F68" s="7">
        <v>0.99343527311690405</v>
      </c>
    </row>
    <row r="69" spans="1:11" x14ac:dyDescent="0.2">
      <c r="A69" s="57" t="s">
        <v>996</v>
      </c>
      <c r="B69" s="57" t="s">
        <v>1373</v>
      </c>
      <c r="C69" s="57" t="s">
        <v>655</v>
      </c>
      <c r="D69" s="57">
        <v>180</v>
      </c>
      <c r="E69" s="7">
        <v>1886.1030000000001</v>
      </c>
      <c r="F69" s="7">
        <v>0.93296758397975499</v>
      </c>
    </row>
    <row r="70" spans="1:11" x14ac:dyDescent="0.2">
      <c r="A70" s="57" t="s">
        <v>640</v>
      </c>
      <c r="B70" s="57" t="s">
        <v>1180</v>
      </c>
      <c r="C70" s="57" t="s">
        <v>641</v>
      </c>
      <c r="D70" s="57">
        <v>120</v>
      </c>
      <c r="E70" s="7">
        <v>1200.954</v>
      </c>
      <c r="F70" s="7">
        <v>0.59405618455133302</v>
      </c>
    </row>
    <row r="71" spans="1:11" x14ac:dyDescent="0.2">
      <c r="A71" s="57" t="s">
        <v>1064</v>
      </c>
      <c r="B71" s="57" t="s">
        <v>1416</v>
      </c>
      <c r="C71" s="57" t="s">
        <v>667</v>
      </c>
      <c r="D71" s="57">
        <v>100</v>
      </c>
      <c r="E71" s="7">
        <v>993.68799999999999</v>
      </c>
      <c r="F71" s="7">
        <v>0.491531317531267</v>
      </c>
    </row>
    <row r="72" spans="1:11" x14ac:dyDescent="0.2">
      <c r="A72" s="57" t="s">
        <v>1178</v>
      </c>
      <c r="B72" s="57" t="s">
        <v>1473</v>
      </c>
      <c r="C72" s="57" t="s">
        <v>659</v>
      </c>
      <c r="D72" s="57">
        <v>100</v>
      </c>
      <c r="E72" s="7">
        <v>991.43</v>
      </c>
      <c r="F72" s="7">
        <v>0.49041438976824098</v>
      </c>
    </row>
    <row r="73" spans="1:11" x14ac:dyDescent="0.2">
      <c r="A73" s="57" t="s">
        <v>921</v>
      </c>
      <c r="B73" s="57" t="s">
        <v>1313</v>
      </c>
      <c r="C73" s="57" t="s">
        <v>831</v>
      </c>
      <c r="D73" s="57">
        <v>90</v>
      </c>
      <c r="E73" s="7">
        <v>915.66269999999997</v>
      </c>
      <c r="F73" s="7">
        <v>0.45293582426801698</v>
      </c>
    </row>
    <row r="74" spans="1:11" x14ac:dyDescent="0.2">
      <c r="A74" s="57" t="s">
        <v>1066</v>
      </c>
      <c r="B74" s="57" t="s">
        <v>1418</v>
      </c>
      <c r="C74" s="57" t="s">
        <v>659</v>
      </c>
      <c r="D74" s="57">
        <v>50</v>
      </c>
      <c r="E74" s="7">
        <v>492.31849999999997</v>
      </c>
      <c r="F74" s="7">
        <v>0.243527104030658</v>
      </c>
    </row>
    <row r="75" spans="1:11" x14ac:dyDescent="0.2">
      <c r="A75" s="56" t="s">
        <v>128</v>
      </c>
      <c r="B75" s="57"/>
      <c r="C75" s="57"/>
      <c r="D75" s="57"/>
      <c r="E75" s="6">
        <f>SUM(E63:E74)</f>
        <v>41363.14420000001</v>
      </c>
      <c r="F75" s="6">
        <f>SUM(F63:F74)</f>
        <v>20.460426980965625</v>
      </c>
    </row>
    <row r="76" spans="1:11" x14ac:dyDescent="0.2">
      <c r="A76" s="57"/>
      <c r="B76" s="57"/>
      <c r="C76" s="57"/>
      <c r="D76" s="57"/>
      <c r="E76" s="7"/>
      <c r="F76" s="7"/>
    </row>
    <row r="77" spans="1:11" x14ac:dyDescent="0.2">
      <c r="A77" s="56" t="s">
        <v>714</v>
      </c>
      <c r="B77" s="57"/>
      <c r="C77" s="57"/>
      <c r="D77" s="57"/>
      <c r="E77" s="7"/>
      <c r="F77" s="7"/>
    </row>
    <row r="78" spans="1:11" x14ac:dyDescent="0.2">
      <c r="A78" s="57" t="s">
        <v>1025</v>
      </c>
      <c r="B78" s="57" t="s">
        <v>1397</v>
      </c>
      <c r="C78" s="57" t="s">
        <v>639</v>
      </c>
      <c r="D78" s="57">
        <v>200</v>
      </c>
      <c r="E78" s="7">
        <v>2023.902</v>
      </c>
      <c r="F78" s="7">
        <v>1.0011303513921499</v>
      </c>
    </row>
    <row r="79" spans="1:11" x14ac:dyDescent="0.2">
      <c r="A79" s="57" t="s">
        <v>742</v>
      </c>
      <c r="B79" s="57" t="s">
        <v>1249</v>
      </c>
      <c r="C79" s="57" t="s">
        <v>743</v>
      </c>
      <c r="D79" s="57">
        <v>14</v>
      </c>
      <c r="E79" s="7">
        <v>1562.8242</v>
      </c>
      <c r="F79" s="7">
        <v>0.77305657117299198</v>
      </c>
    </row>
    <row r="80" spans="1:11" x14ac:dyDescent="0.2">
      <c r="A80" s="56" t="s">
        <v>128</v>
      </c>
      <c r="B80" s="57"/>
      <c r="C80" s="57"/>
      <c r="D80" s="57"/>
      <c r="E80" s="6">
        <f>SUM(E78:E79)</f>
        <v>3586.7262000000001</v>
      </c>
      <c r="F80" s="6">
        <f>SUM(F78:F79)</f>
        <v>1.7741869225651419</v>
      </c>
      <c r="J80" s="1"/>
      <c r="K80" s="1"/>
    </row>
    <row r="81" spans="1:11" x14ac:dyDescent="0.2">
      <c r="A81" s="57"/>
      <c r="B81" s="57"/>
      <c r="C81" s="57"/>
      <c r="D81" s="57"/>
      <c r="E81" s="7"/>
      <c r="F81" s="7"/>
    </row>
    <row r="82" spans="1:11" x14ac:dyDescent="0.2">
      <c r="A82" s="56" t="s">
        <v>1067</v>
      </c>
      <c r="B82" s="57"/>
      <c r="C82" s="57"/>
      <c r="D82" s="57"/>
      <c r="E82" s="7"/>
      <c r="F82" s="7"/>
    </row>
    <row r="83" spans="1:11" x14ac:dyDescent="0.2">
      <c r="A83" s="57" t="s">
        <v>1107</v>
      </c>
      <c r="B83" s="57" t="s">
        <v>1068</v>
      </c>
      <c r="C83" s="57" t="s">
        <v>1069</v>
      </c>
      <c r="D83" s="57">
        <v>12550000</v>
      </c>
      <c r="E83" s="7">
        <v>11591.01685</v>
      </c>
      <c r="F83" s="7">
        <v>5.7335378748738197</v>
      </c>
    </row>
    <row r="84" spans="1:11" x14ac:dyDescent="0.2">
      <c r="A84" s="57" t="s">
        <v>1110</v>
      </c>
      <c r="B84" s="57" t="s">
        <v>1070</v>
      </c>
      <c r="C84" s="57" t="s">
        <v>1069</v>
      </c>
      <c r="D84" s="57">
        <v>6250000</v>
      </c>
      <c r="E84" s="7">
        <v>6151.21875</v>
      </c>
      <c r="F84" s="7">
        <v>3.0427223198936999</v>
      </c>
    </row>
    <row r="85" spans="1:11" x14ac:dyDescent="0.2">
      <c r="A85" s="56" t="s">
        <v>128</v>
      </c>
      <c r="B85" s="57"/>
      <c r="C85" s="57"/>
      <c r="D85" s="57"/>
      <c r="E85" s="6">
        <f>SUM(E83:E84)</f>
        <v>17742.2356</v>
      </c>
      <c r="F85" s="6">
        <f>SUM(F83:F84)</f>
        <v>8.7762601947675201</v>
      </c>
      <c r="I85" s="41"/>
      <c r="J85" s="13"/>
      <c r="K85" s="13"/>
    </row>
    <row r="86" spans="1:11" x14ac:dyDescent="0.2">
      <c r="A86" s="57"/>
      <c r="B86" s="57"/>
      <c r="C86" s="57"/>
      <c r="D86" s="57"/>
      <c r="E86" s="7"/>
      <c r="F86" s="7"/>
    </row>
    <row r="87" spans="1:11" x14ac:dyDescent="0.2">
      <c r="A87" s="56" t="s">
        <v>128</v>
      </c>
      <c r="B87" s="57"/>
      <c r="C87" s="57"/>
      <c r="D87" s="57"/>
      <c r="E87" s="6">
        <v>198400.66492500008</v>
      </c>
      <c r="F87" s="6">
        <v>98.13959736825305</v>
      </c>
      <c r="G87" s="13"/>
      <c r="H87" s="13"/>
      <c r="I87" s="41"/>
      <c r="J87" s="13"/>
      <c r="K87" s="13"/>
    </row>
    <row r="88" spans="1:11" x14ac:dyDescent="0.2">
      <c r="A88" s="57"/>
      <c r="B88" s="57"/>
      <c r="C88" s="57"/>
      <c r="D88" s="57"/>
      <c r="E88" s="7"/>
      <c r="F88" s="7"/>
    </row>
    <row r="89" spans="1:11" x14ac:dyDescent="0.2">
      <c r="A89" s="56" t="s">
        <v>133</v>
      </c>
      <c r="B89" s="57"/>
      <c r="C89" s="57"/>
      <c r="D89" s="57"/>
      <c r="E89" s="6">
        <v>3761.0262564999998</v>
      </c>
      <c r="F89" s="6">
        <v>1.86</v>
      </c>
      <c r="I89" s="41"/>
      <c r="J89" s="13"/>
      <c r="K89" s="13"/>
    </row>
    <row r="90" spans="1:11" x14ac:dyDescent="0.2">
      <c r="A90" s="57"/>
      <c r="B90" s="57"/>
      <c r="C90" s="57"/>
      <c r="D90" s="57"/>
      <c r="E90" s="7"/>
      <c r="F90" s="7"/>
    </row>
    <row r="91" spans="1:11" x14ac:dyDescent="0.2">
      <c r="A91" s="61" t="s">
        <v>134</v>
      </c>
      <c r="B91" s="55"/>
      <c r="C91" s="55"/>
      <c r="D91" s="55"/>
      <c r="E91" s="8">
        <v>202161.68625649999</v>
      </c>
      <c r="F91" s="8">
        <f xml:space="preserve"> ROUND(SUM(F87:F90),2)</f>
        <v>100</v>
      </c>
      <c r="I91" s="41"/>
      <c r="J91" s="13"/>
      <c r="K91" s="13"/>
    </row>
    <row r="92" spans="1:11" x14ac:dyDescent="0.2">
      <c r="F92" s="9" t="s">
        <v>1043</v>
      </c>
    </row>
    <row r="93" spans="1:11" x14ac:dyDescent="0.2">
      <c r="A93" s="4" t="s">
        <v>135</v>
      </c>
    </row>
    <row r="94" spans="1:11" x14ac:dyDescent="0.2">
      <c r="A94" s="4" t="s">
        <v>136</v>
      </c>
    </row>
    <row r="95" spans="1:11" x14ac:dyDescent="0.2">
      <c r="A95" s="4" t="s">
        <v>137</v>
      </c>
    </row>
    <row r="96" spans="1:11" x14ac:dyDescent="0.2">
      <c r="A96" s="2" t="s">
        <v>595</v>
      </c>
      <c r="D96" s="10">
        <v>22.468800000000002</v>
      </c>
    </row>
    <row r="97" spans="1:4" x14ac:dyDescent="0.2">
      <c r="A97" s="2" t="s">
        <v>596</v>
      </c>
      <c r="D97" s="10">
        <v>116.1216</v>
      </c>
    </row>
    <row r="98" spans="1:4" x14ac:dyDescent="0.2">
      <c r="A98" s="2" t="s">
        <v>597</v>
      </c>
      <c r="D98" s="10">
        <v>23.8246</v>
      </c>
    </row>
    <row r="99" spans="1:4" x14ac:dyDescent="0.2">
      <c r="A99" s="2" t="s">
        <v>594</v>
      </c>
      <c r="D99" s="10">
        <v>110.4783</v>
      </c>
    </row>
    <row r="101" spans="1:4" x14ac:dyDescent="0.2">
      <c r="A101" s="4" t="s">
        <v>138</v>
      </c>
    </row>
    <row r="102" spans="1:4" x14ac:dyDescent="0.2">
      <c r="A102" s="2" t="s">
        <v>597</v>
      </c>
      <c r="D102" s="10">
        <v>22.373799999999999</v>
      </c>
    </row>
    <row r="103" spans="1:4" x14ac:dyDescent="0.2">
      <c r="A103" s="2" t="s">
        <v>594</v>
      </c>
      <c r="D103" s="10">
        <v>112.3357</v>
      </c>
    </row>
    <row r="104" spans="1:4" x14ac:dyDescent="0.2">
      <c r="A104" s="2" t="s">
        <v>595</v>
      </c>
      <c r="D104" s="10">
        <v>20.834</v>
      </c>
    </row>
    <row r="105" spans="1:4" x14ac:dyDescent="0.2">
      <c r="A105" s="2" t="s">
        <v>596</v>
      </c>
      <c r="D105" s="10">
        <v>118.86490000000001</v>
      </c>
    </row>
    <row r="107" spans="1:4" x14ac:dyDescent="0.2">
      <c r="A107" s="4" t="s">
        <v>139</v>
      </c>
      <c r="D107" s="64"/>
    </row>
    <row r="108" spans="1:4" x14ac:dyDescent="0.2">
      <c r="A108" s="28" t="s">
        <v>602</v>
      </c>
      <c r="B108" s="29"/>
      <c r="C108" s="69" t="s">
        <v>603</v>
      </c>
      <c r="D108" s="70"/>
    </row>
    <row r="109" spans="1:4" x14ac:dyDescent="0.2">
      <c r="A109" s="71"/>
      <c r="B109" s="72"/>
      <c r="C109" s="30" t="s">
        <v>604</v>
      </c>
      <c r="D109" s="30" t="s">
        <v>605</v>
      </c>
    </row>
    <row r="110" spans="1:4" x14ac:dyDescent="0.2">
      <c r="A110" s="26" t="s">
        <v>595</v>
      </c>
      <c r="B110" s="31"/>
      <c r="C110" s="27">
        <v>2</v>
      </c>
      <c r="D110" s="27">
        <v>2</v>
      </c>
    </row>
    <row r="111" spans="1:4" x14ac:dyDescent="0.2">
      <c r="A111" s="26" t="s">
        <v>597</v>
      </c>
      <c r="B111" s="31"/>
      <c r="C111" s="27">
        <v>2</v>
      </c>
      <c r="D111" s="27">
        <v>2</v>
      </c>
    </row>
    <row r="113" spans="1:4" x14ac:dyDescent="0.2">
      <c r="A113" s="4" t="s">
        <v>800</v>
      </c>
      <c r="D113" s="13">
        <v>5.2469504389526893</v>
      </c>
    </row>
  </sheetData>
  <mergeCells count="3">
    <mergeCell ref="B1:E1"/>
    <mergeCell ref="C108:D108"/>
    <mergeCell ref="A109:B109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70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1.42578125" style="1" bestFit="1" customWidth="1"/>
    <col min="3" max="3" width="26.425781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11" x14ac:dyDescent="0.2">
      <c r="A1" s="68" t="s">
        <v>417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12</v>
      </c>
      <c r="B8" s="7" t="s">
        <v>13</v>
      </c>
      <c r="C8" s="7" t="s">
        <v>14</v>
      </c>
      <c r="D8" s="7">
        <v>357598</v>
      </c>
      <c r="E8" s="7">
        <v>4047.2941639999999</v>
      </c>
      <c r="F8" s="7">
        <f>E8/$E$46*100</f>
        <v>20.756534977417392</v>
      </c>
      <c r="I8" s="1"/>
      <c r="J8" s="1"/>
      <c r="K8" s="1"/>
    </row>
    <row r="9" spans="1:11" x14ac:dyDescent="0.2">
      <c r="A9" s="7" t="s">
        <v>47</v>
      </c>
      <c r="B9" s="7" t="s">
        <v>48</v>
      </c>
      <c r="C9" s="7" t="s">
        <v>14</v>
      </c>
      <c r="D9" s="7">
        <v>276065</v>
      </c>
      <c r="E9" s="7">
        <v>1763.227155</v>
      </c>
      <c r="F9" s="7">
        <f t="shared" ref="F9:F19" si="0">E9/$E$46*100</f>
        <v>9.0427047387429926</v>
      </c>
      <c r="I9" s="1"/>
      <c r="J9" s="1"/>
      <c r="K9" s="1"/>
    </row>
    <row r="10" spans="1:11" x14ac:dyDescent="0.2">
      <c r="A10" s="7" t="s">
        <v>308</v>
      </c>
      <c r="B10" s="7" t="s">
        <v>309</v>
      </c>
      <c r="C10" s="7" t="s">
        <v>14</v>
      </c>
      <c r="D10" s="7">
        <v>59648</v>
      </c>
      <c r="E10" s="7">
        <v>1699.460992</v>
      </c>
      <c r="F10" s="7">
        <f t="shared" si="0"/>
        <v>8.715680178863435</v>
      </c>
      <c r="I10" s="1"/>
      <c r="J10" s="1"/>
      <c r="K10" s="1"/>
    </row>
    <row r="11" spans="1:11" x14ac:dyDescent="0.2">
      <c r="A11" s="7" t="s">
        <v>32</v>
      </c>
      <c r="B11" s="7" t="s">
        <v>33</v>
      </c>
      <c r="C11" s="7" t="s">
        <v>14</v>
      </c>
      <c r="D11" s="7">
        <v>165253</v>
      </c>
      <c r="E11" s="7">
        <v>1600.6405580000001</v>
      </c>
      <c r="F11" s="7">
        <f t="shared" si="0"/>
        <v>8.2088799039910576</v>
      </c>
      <c r="I11" s="1"/>
      <c r="J11" s="1"/>
      <c r="K11" s="1"/>
    </row>
    <row r="12" spans="1:11" x14ac:dyDescent="0.2">
      <c r="A12" s="7" t="s">
        <v>15</v>
      </c>
      <c r="B12" s="7" t="s">
        <v>16</v>
      </c>
      <c r="C12" s="7" t="s">
        <v>17</v>
      </c>
      <c r="D12" s="7">
        <v>248235</v>
      </c>
      <c r="E12" s="7">
        <v>989.71294499999999</v>
      </c>
      <c r="F12" s="7">
        <f t="shared" si="0"/>
        <v>5.0757396245674204</v>
      </c>
      <c r="I12" s="1"/>
      <c r="J12" s="1"/>
      <c r="K12" s="1"/>
    </row>
    <row r="13" spans="1:11" x14ac:dyDescent="0.2">
      <c r="A13" s="7" t="s">
        <v>283</v>
      </c>
      <c r="B13" s="7" t="s">
        <v>284</v>
      </c>
      <c r="C13" s="7" t="s">
        <v>14</v>
      </c>
      <c r="D13" s="7">
        <v>141143</v>
      </c>
      <c r="E13" s="7">
        <v>980.73213550000003</v>
      </c>
      <c r="F13" s="7">
        <f t="shared" si="0"/>
        <v>5.0296815722097836</v>
      </c>
      <c r="I13" s="1"/>
      <c r="J13" s="1"/>
      <c r="K13" s="1"/>
    </row>
    <row r="14" spans="1:11" x14ac:dyDescent="0.2">
      <c r="A14" s="7" t="s">
        <v>114</v>
      </c>
      <c r="B14" s="7" t="s">
        <v>623</v>
      </c>
      <c r="C14" s="7" t="s">
        <v>14</v>
      </c>
      <c r="D14" s="7">
        <v>55000</v>
      </c>
      <c r="E14" s="7">
        <v>646.47</v>
      </c>
      <c r="F14" s="7">
        <f t="shared" si="0"/>
        <v>3.3154192957374122</v>
      </c>
      <c r="I14" s="1"/>
      <c r="J14" s="1"/>
      <c r="K14" s="1"/>
    </row>
    <row r="15" spans="1:11" x14ac:dyDescent="0.2">
      <c r="A15" s="7" t="s">
        <v>406</v>
      </c>
      <c r="B15" s="7" t="s">
        <v>407</v>
      </c>
      <c r="C15" s="7" t="s">
        <v>14</v>
      </c>
      <c r="D15" s="7">
        <v>15000</v>
      </c>
      <c r="E15" s="7">
        <v>561.80250000000001</v>
      </c>
      <c r="F15" s="7">
        <f t="shared" si="0"/>
        <v>2.8812022969256388</v>
      </c>
      <c r="I15" s="1"/>
      <c r="J15" s="1"/>
      <c r="K15" s="1"/>
    </row>
    <row r="16" spans="1:11" x14ac:dyDescent="0.2">
      <c r="A16" s="7" t="s">
        <v>408</v>
      </c>
      <c r="B16" s="7" t="s">
        <v>409</v>
      </c>
      <c r="C16" s="7" t="s">
        <v>14</v>
      </c>
      <c r="D16" s="7">
        <v>27502</v>
      </c>
      <c r="E16" s="7">
        <v>330.43653</v>
      </c>
      <c r="F16" s="7">
        <f t="shared" si="0"/>
        <v>1.6946426710883946</v>
      </c>
      <c r="I16" s="1"/>
      <c r="J16" s="1"/>
      <c r="K16" s="1"/>
    </row>
    <row r="17" spans="1:11" x14ac:dyDescent="0.2">
      <c r="A17" s="7" t="s">
        <v>410</v>
      </c>
      <c r="B17" s="7" t="s">
        <v>619</v>
      </c>
      <c r="C17" s="7" t="s">
        <v>125</v>
      </c>
      <c r="D17" s="7">
        <v>50000</v>
      </c>
      <c r="E17" s="7">
        <v>198.72499999999999</v>
      </c>
      <c r="F17" s="7">
        <f t="shared" si="0"/>
        <v>1.0191605171862845</v>
      </c>
      <c r="I17" s="1"/>
      <c r="J17" s="1"/>
      <c r="K17" s="1"/>
    </row>
    <row r="18" spans="1:11" x14ac:dyDescent="0.2">
      <c r="A18" s="7" t="s">
        <v>291</v>
      </c>
      <c r="B18" s="7" t="s">
        <v>292</v>
      </c>
      <c r="C18" s="7" t="s">
        <v>125</v>
      </c>
      <c r="D18" s="7">
        <v>254904</v>
      </c>
      <c r="E18" s="7">
        <v>181.6191</v>
      </c>
      <c r="F18" s="7">
        <f t="shared" si="0"/>
        <v>0.93143296458375902</v>
      </c>
      <c r="I18" s="1"/>
      <c r="J18" s="1"/>
      <c r="K18" s="1"/>
    </row>
    <row r="19" spans="1:11" x14ac:dyDescent="0.2">
      <c r="A19" s="7" t="s">
        <v>411</v>
      </c>
      <c r="B19" s="7" t="s">
        <v>412</v>
      </c>
      <c r="C19" s="7" t="s">
        <v>14</v>
      </c>
      <c r="D19" s="7">
        <v>43262</v>
      </c>
      <c r="E19" s="7">
        <v>153.66662400000001</v>
      </c>
      <c r="F19" s="7">
        <f t="shared" si="0"/>
        <v>0.78807878218699368</v>
      </c>
      <c r="I19" s="1"/>
      <c r="J19" s="1"/>
      <c r="K19" s="1"/>
    </row>
    <row r="20" spans="1:11" x14ac:dyDescent="0.2">
      <c r="A20" s="6" t="s">
        <v>128</v>
      </c>
      <c r="B20" s="7"/>
      <c r="C20" s="7"/>
      <c r="D20" s="7"/>
      <c r="E20" s="6">
        <f>SUM(E8:E19)</f>
        <v>13153.787703499998</v>
      </c>
      <c r="F20" s="6">
        <f>SUM(F8:F19)</f>
        <v>67.459157523500565</v>
      </c>
    </row>
    <row r="21" spans="1:11" x14ac:dyDescent="0.2">
      <c r="A21" s="7"/>
      <c r="B21" s="7"/>
      <c r="C21" s="7"/>
      <c r="D21" s="7"/>
      <c r="E21" s="7"/>
      <c r="F21" s="7"/>
    </row>
    <row r="22" spans="1:11" x14ac:dyDescent="0.2">
      <c r="A22" s="6" t="s">
        <v>152</v>
      </c>
      <c r="B22" s="7"/>
      <c r="C22" s="7"/>
      <c r="D22" s="7"/>
      <c r="E22" s="7"/>
      <c r="F22" s="7"/>
    </row>
    <row r="23" spans="1:11" x14ac:dyDescent="0.2">
      <c r="A23" s="7"/>
      <c r="B23" s="7"/>
      <c r="C23" s="7"/>
      <c r="D23" s="7"/>
      <c r="E23" s="7"/>
      <c r="F23" s="7"/>
    </row>
    <row r="24" spans="1:11" x14ac:dyDescent="0.2">
      <c r="A24" s="7"/>
      <c r="B24" s="7"/>
      <c r="C24" s="7"/>
      <c r="D24" s="7"/>
      <c r="E24" s="7"/>
      <c r="F24" s="7"/>
    </row>
    <row r="25" spans="1:11" x14ac:dyDescent="0.2">
      <c r="A25" s="7" t="s">
        <v>536</v>
      </c>
      <c r="B25" s="15" t="s">
        <v>537</v>
      </c>
      <c r="C25" s="7" t="s">
        <v>14</v>
      </c>
      <c r="D25" s="7">
        <v>63000</v>
      </c>
      <c r="E25" s="7">
        <v>1424.9584459999999</v>
      </c>
      <c r="F25" s="7">
        <f t="shared" ref="F25:F31" si="1">E25/$E$46*100</f>
        <v>7.3078947630862947</v>
      </c>
      <c r="I25" s="1"/>
      <c r="J25" s="1"/>
      <c r="K25" s="1"/>
    </row>
    <row r="26" spans="1:11" x14ac:dyDescent="0.2">
      <c r="A26" s="7" t="s">
        <v>560</v>
      </c>
      <c r="B26" s="7" t="s">
        <v>624</v>
      </c>
      <c r="C26" s="7" t="s">
        <v>14</v>
      </c>
      <c r="D26" s="7">
        <v>20000</v>
      </c>
      <c r="E26" s="7">
        <v>1049.4410586000001</v>
      </c>
      <c r="F26" s="7">
        <f t="shared" si="1"/>
        <v>5.3820550612117142</v>
      </c>
      <c r="I26" s="1"/>
      <c r="J26" s="1"/>
      <c r="K26" s="1"/>
    </row>
    <row r="27" spans="1:11" x14ac:dyDescent="0.2">
      <c r="A27" s="7" t="s">
        <v>413</v>
      </c>
      <c r="B27" s="7" t="s">
        <v>414</v>
      </c>
      <c r="C27" s="7" t="s">
        <v>97</v>
      </c>
      <c r="D27" s="7">
        <v>30000</v>
      </c>
      <c r="E27" s="7">
        <v>263.59873550000003</v>
      </c>
      <c r="F27" s="7">
        <f t="shared" si="1"/>
        <v>1.3518652590355045</v>
      </c>
      <c r="I27" s="1"/>
      <c r="J27" s="1"/>
      <c r="K27" s="1"/>
    </row>
    <row r="28" spans="1:11" x14ac:dyDescent="0.2">
      <c r="A28" s="15" t="s">
        <v>574</v>
      </c>
      <c r="B28" s="7" t="s">
        <v>626</v>
      </c>
      <c r="C28" s="7" t="s">
        <v>176</v>
      </c>
      <c r="D28" s="7">
        <v>5000</v>
      </c>
      <c r="E28" s="7">
        <v>180.58859960000001</v>
      </c>
      <c r="F28" s="7">
        <f t="shared" si="1"/>
        <v>0.92614804662867201</v>
      </c>
      <c r="I28" s="1"/>
      <c r="J28" s="1"/>
      <c r="K28" s="1"/>
    </row>
    <row r="29" spans="1:11" x14ac:dyDescent="0.2">
      <c r="A29" s="15" t="s">
        <v>573</v>
      </c>
      <c r="B29" s="7" t="s">
        <v>627</v>
      </c>
      <c r="C29" s="7" t="s">
        <v>14</v>
      </c>
      <c r="D29" s="7">
        <v>3000</v>
      </c>
      <c r="E29" s="7">
        <v>178.47668089999999</v>
      </c>
      <c r="F29" s="7">
        <f t="shared" si="1"/>
        <v>0.91531707843369203</v>
      </c>
      <c r="I29" s="1"/>
      <c r="J29" s="1"/>
      <c r="K29" s="1"/>
    </row>
    <row r="30" spans="1:11" x14ac:dyDescent="0.2">
      <c r="A30" s="7" t="s">
        <v>415</v>
      </c>
      <c r="B30" s="7" t="s">
        <v>416</v>
      </c>
      <c r="C30" s="7" t="s">
        <v>14</v>
      </c>
      <c r="D30" s="7">
        <v>8000</v>
      </c>
      <c r="E30" s="7">
        <v>151.2759509</v>
      </c>
      <c r="F30" s="7">
        <f t="shared" si="1"/>
        <v>0.77581822295680447</v>
      </c>
      <c r="I30" s="1"/>
      <c r="J30" s="1"/>
      <c r="K30" s="1"/>
    </row>
    <row r="31" spans="1:11" x14ac:dyDescent="0.2">
      <c r="A31" s="7" t="s">
        <v>572</v>
      </c>
      <c r="B31" s="15" t="s">
        <v>628</v>
      </c>
      <c r="C31" s="7" t="s">
        <v>14</v>
      </c>
      <c r="D31" s="7">
        <v>1400</v>
      </c>
      <c r="E31" s="7">
        <v>145.81755369999999</v>
      </c>
      <c r="F31" s="7">
        <f t="shared" si="1"/>
        <v>0.74782485064149351</v>
      </c>
      <c r="I31" s="1"/>
      <c r="J31" s="1"/>
      <c r="K31" s="1"/>
    </row>
    <row r="32" spans="1:11" x14ac:dyDescent="0.2">
      <c r="A32" s="6" t="s">
        <v>128</v>
      </c>
      <c r="B32" s="7"/>
      <c r="C32" s="7"/>
      <c r="D32" s="7"/>
      <c r="E32" s="6">
        <f>SUM(E25:E31)</f>
        <v>3394.1570252000006</v>
      </c>
      <c r="F32" s="6">
        <f>SUM(F25:F31)</f>
        <v>17.406923281994175</v>
      </c>
    </row>
    <row r="33" spans="1:11" x14ac:dyDescent="0.2">
      <c r="A33" s="6"/>
      <c r="B33" s="7"/>
      <c r="C33" s="7"/>
      <c r="D33" s="7"/>
      <c r="E33" s="6"/>
      <c r="F33" s="6"/>
    </row>
    <row r="34" spans="1:11" s="16" customFormat="1" x14ac:dyDescent="0.2">
      <c r="A34" s="17" t="s">
        <v>552</v>
      </c>
      <c r="B34" s="15"/>
      <c r="C34" s="15"/>
      <c r="D34" s="15"/>
      <c r="E34" s="24"/>
      <c r="F34" s="24"/>
    </row>
    <row r="35" spans="1:11" s="16" customFormat="1" x14ac:dyDescent="0.2">
      <c r="A35" s="15" t="s">
        <v>562</v>
      </c>
      <c r="B35" s="15" t="s">
        <v>561</v>
      </c>
      <c r="C35" s="15" t="s">
        <v>563</v>
      </c>
      <c r="D35" s="15">
        <v>102868.481</v>
      </c>
      <c r="E35" s="15">
        <v>1709.1663661999999</v>
      </c>
      <c r="F35" s="7">
        <f t="shared" ref="F35" si="2">E35/$E$46*100</f>
        <v>8.7654541589321635</v>
      </c>
      <c r="G35" s="2"/>
      <c r="H35" s="2"/>
      <c r="I35" s="1"/>
      <c r="J35" s="1"/>
      <c r="K35" s="1"/>
    </row>
    <row r="36" spans="1:11" s="16" customFormat="1" x14ac:dyDescent="0.2">
      <c r="A36" s="17" t="s">
        <v>128</v>
      </c>
      <c r="B36" s="15"/>
      <c r="C36" s="15"/>
      <c r="D36" s="15"/>
      <c r="E36" s="17">
        <f>SUM(E35:E35)</f>
        <v>1709.1663661999999</v>
      </c>
      <c r="F36" s="17">
        <f>SUM(F35:F35)</f>
        <v>8.7654541589321635</v>
      </c>
    </row>
    <row r="37" spans="1:11" x14ac:dyDescent="0.2">
      <c r="A37" s="6"/>
      <c r="B37" s="7"/>
      <c r="C37" s="7"/>
      <c r="D37" s="7"/>
      <c r="E37" s="6"/>
      <c r="F37" s="6"/>
    </row>
    <row r="38" spans="1:11" s="16" customFormat="1" x14ac:dyDescent="0.2">
      <c r="A38" s="17" t="s">
        <v>129</v>
      </c>
      <c r="B38" s="15"/>
      <c r="C38" s="15"/>
      <c r="D38" s="15"/>
      <c r="E38" s="15"/>
      <c r="F38" s="15"/>
      <c r="H38" s="2"/>
      <c r="I38" s="1"/>
      <c r="J38" s="1"/>
      <c r="K38" s="1"/>
    </row>
    <row r="39" spans="1:11" s="16" customFormat="1" x14ac:dyDescent="0.2">
      <c r="A39" s="15" t="s">
        <v>126</v>
      </c>
      <c r="B39" s="7" t="s">
        <v>403</v>
      </c>
      <c r="C39" s="7" t="s">
        <v>14</v>
      </c>
      <c r="D39" s="7">
        <v>970000</v>
      </c>
      <c r="E39" s="7">
        <v>9.7000000000000003E-2</v>
      </c>
      <c r="F39" s="7">
        <v>4.9746418501481746E-4</v>
      </c>
      <c r="G39" s="2"/>
      <c r="H39" s="2"/>
      <c r="I39" s="1"/>
      <c r="J39" s="1"/>
      <c r="K39" s="1"/>
    </row>
    <row r="40" spans="1:11" s="16" customFormat="1" x14ac:dyDescent="0.2">
      <c r="A40" s="17" t="s">
        <v>128</v>
      </c>
      <c r="B40" s="15"/>
      <c r="C40" s="15"/>
      <c r="D40" s="15"/>
      <c r="E40" s="17">
        <f>SUM(E39:E39)</f>
        <v>9.7000000000000003E-2</v>
      </c>
      <c r="F40" s="17">
        <f>SUM(F39:F39)</f>
        <v>4.9746418501481746E-4</v>
      </c>
      <c r="G40" s="25"/>
      <c r="H40" s="23"/>
      <c r="I40" s="25"/>
    </row>
    <row r="41" spans="1:11" x14ac:dyDescent="0.2">
      <c r="A41" s="7"/>
      <c r="B41" s="7"/>
      <c r="C41" s="7"/>
      <c r="D41" s="7"/>
      <c r="E41" s="7"/>
      <c r="F41" s="7"/>
    </row>
    <row r="42" spans="1:11" x14ac:dyDescent="0.2">
      <c r="A42" s="6" t="s">
        <v>128</v>
      </c>
      <c r="B42" s="7"/>
      <c r="C42" s="7"/>
      <c r="D42" s="7"/>
      <c r="E42" s="46">
        <f>E20+E32+E36+E40</f>
        <v>18257.208094900001</v>
      </c>
      <c r="F42" s="46">
        <f>F20+F32+F36+F40</f>
        <v>93.632032428611907</v>
      </c>
      <c r="G42" s="13"/>
      <c r="H42" s="13"/>
      <c r="I42" s="1"/>
      <c r="J42" s="1"/>
    </row>
    <row r="43" spans="1:11" x14ac:dyDescent="0.2">
      <c r="A43" s="7"/>
      <c r="B43" s="7"/>
      <c r="C43" s="7"/>
      <c r="D43" s="7"/>
      <c r="E43" s="45"/>
      <c r="F43" s="45"/>
    </row>
    <row r="44" spans="1:11" x14ac:dyDescent="0.2">
      <c r="A44" s="6" t="s">
        <v>133</v>
      </c>
      <c r="B44" s="7"/>
      <c r="C44" s="7"/>
      <c r="D44" s="7"/>
      <c r="E44" s="46">
        <v>1241.6830659</v>
      </c>
      <c r="F44" s="46">
        <v>6.3679675713880766</v>
      </c>
      <c r="G44" s="13"/>
      <c r="H44" s="13"/>
      <c r="I44" s="1"/>
      <c r="J44" s="1"/>
    </row>
    <row r="45" spans="1:11" x14ac:dyDescent="0.2">
      <c r="A45" s="7"/>
      <c r="B45" s="7"/>
      <c r="C45" s="7"/>
      <c r="D45" s="7"/>
      <c r="E45" s="45"/>
      <c r="F45" s="45"/>
    </row>
    <row r="46" spans="1:11" x14ac:dyDescent="0.2">
      <c r="A46" s="8" t="s">
        <v>134</v>
      </c>
      <c r="B46" s="5"/>
      <c r="C46" s="5"/>
      <c r="D46" s="5"/>
      <c r="E46" s="47">
        <f>E42+E44</f>
        <v>19498.891160800002</v>
      </c>
      <c r="F46" s="47">
        <f>F42+F44</f>
        <v>99.999999999999986</v>
      </c>
      <c r="I46" s="1"/>
      <c r="J46" s="1"/>
    </row>
    <row r="47" spans="1:11" x14ac:dyDescent="0.2">
      <c r="E47" s="13"/>
      <c r="F47" s="13"/>
    </row>
    <row r="48" spans="1:11" x14ac:dyDescent="0.2">
      <c r="A48" s="9" t="s">
        <v>135</v>
      </c>
    </row>
    <row r="49" spans="1:4" x14ac:dyDescent="0.2">
      <c r="A49" s="9" t="s">
        <v>136</v>
      </c>
    </row>
    <row r="50" spans="1:4" x14ac:dyDescent="0.2">
      <c r="A50" s="9" t="s">
        <v>137</v>
      </c>
    </row>
    <row r="51" spans="1:4" x14ac:dyDescent="0.2">
      <c r="A51" s="1" t="s">
        <v>596</v>
      </c>
      <c r="B51" s="10">
        <v>122.7176</v>
      </c>
    </row>
    <row r="52" spans="1:4" x14ac:dyDescent="0.2">
      <c r="A52" s="1" t="s">
        <v>594</v>
      </c>
      <c r="B52" s="10">
        <v>119.5065</v>
      </c>
    </row>
    <row r="53" spans="1:4" x14ac:dyDescent="0.2">
      <c r="A53" s="1" t="s">
        <v>595</v>
      </c>
      <c r="B53" s="10">
        <v>22.6233</v>
      </c>
    </row>
    <row r="54" spans="1:4" x14ac:dyDescent="0.2">
      <c r="A54" s="1" t="s">
        <v>597</v>
      </c>
      <c r="B54" s="10">
        <v>23.240200000000002</v>
      </c>
    </row>
    <row r="56" spans="1:4" x14ac:dyDescent="0.2">
      <c r="A56" s="9" t="s">
        <v>138</v>
      </c>
    </row>
    <row r="57" spans="1:4" x14ac:dyDescent="0.2">
      <c r="A57" s="1" t="s">
        <v>595</v>
      </c>
      <c r="B57" s="10">
        <v>24.443000000000001</v>
      </c>
    </row>
    <row r="58" spans="1:4" x14ac:dyDescent="0.2">
      <c r="A58" s="1" t="s">
        <v>596</v>
      </c>
      <c r="B58" s="10">
        <v>145.37870000000001</v>
      </c>
    </row>
    <row r="59" spans="1:4" x14ac:dyDescent="0.2">
      <c r="A59" s="1" t="s">
        <v>597</v>
      </c>
      <c r="B59" s="10">
        <v>25.2424</v>
      </c>
    </row>
    <row r="60" spans="1:4" x14ac:dyDescent="0.2">
      <c r="A60" s="1" t="s">
        <v>594</v>
      </c>
      <c r="B60" s="10">
        <v>141.11760000000001</v>
      </c>
    </row>
    <row r="62" spans="1:4" x14ac:dyDescent="0.2">
      <c r="A62" s="9" t="s">
        <v>139</v>
      </c>
      <c r="B62" s="11"/>
    </row>
    <row r="63" spans="1:4" x14ac:dyDescent="0.2">
      <c r="A63" s="9"/>
      <c r="B63" s="11"/>
    </row>
    <row r="64" spans="1:4" x14ac:dyDescent="0.2">
      <c r="A64" s="28" t="s">
        <v>602</v>
      </c>
      <c r="B64" s="29"/>
      <c r="C64" s="69" t="s">
        <v>603</v>
      </c>
      <c r="D64" s="70"/>
    </row>
    <row r="65" spans="1:4" x14ac:dyDescent="0.2">
      <c r="A65" s="71"/>
      <c r="B65" s="72"/>
      <c r="C65" s="30" t="s">
        <v>604</v>
      </c>
      <c r="D65" s="30" t="s">
        <v>605</v>
      </c>
    </row>
    <row r="66" spans="1:4" x14ac:dyDescent="0.2">
      <c r="A66" s="26" t="s">
        <v>595</v>
      </c>
      <c r="B66" s="31"/>
      <c r="C66" s="27">
        <v>2</v>
      </c>
      <c r="D66" s="27">
        <v>2</v>
      </c>
    </row>
    <row r="67" spans="1:4" x14ac:dyDescent="0.2">
      <c r="A67" s="26" t="s">
        <v>597</v>
      </c>
      <c r="B67" s="31"/>
      <c r="C67" s="27">
        <v>2</v>
      </c>
      <c r="D67" s="27">
        <v>2</v>
      </c>
    </row>
    <row r="68" spans="1:4" x14ac:dyDescent="0.2">
      <c r="A68" s="9"/>
      <c r="B68" s="11"/>
    </row>
    <row r="70" spans="1:4" x14ac:dyDescent="0.2">
      <c r="A70" s="9" t="s">
        <v>141</v>
      </c>
      <c r="B70" s="12">
        <v>0.21327797154629433</v>
      </c>
    </row>
  </sheetData>
  <sortState ref="A25:F31">
    <sortCondition descending="1" ref="F25:F31"/>
  </sortState>
  <mergeCells count="3">
    <mergeCell ref="A1:E1"/>
    <mergeCell ref="C64:D64"/>
    <mergeCell ref="A65:B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78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7.570312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11" x14ac:dyDescent="0.2">
      <c r="A1" s="68" t="s">
        <v>405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9</v>
      </c>
      <c r="B8" s="7" t="s">
        <v>10</v>
      </c>
      <c r="C8" s="7" t="s">
        <v>11</v>
      </c>
      <c r="D8" s="7">
        <v>301393</v>
      </c>
      <c r="E8" s="7">
        <v>5684.5733730000002</v>
      </c>
      <c r="F8" s="7">
        <f t="shared" ref="F8:F41" si="0">E8/$E$55*100</f>
        <v>9.0555411142186166</v>
      </c>
      <c r="H8" s="1"/>
      <c r="J8" s="1"/>
      <c r="K8" s="1"/>
    </row>
    <row r="9" spans="1:11" x14ac:dyDescent="0.2">
      <c r="A9" s="7" t="s">
        <v>28</v>
      </c>
      <c r="B9" s="7" t="s">
        <v>29</v>
      </c>
      <c r="C9" s="7" t="s">
        <v>11</v>
      </c>
      <c r="D9" s="7">
        <v>674136</v>
      </c>
      <c r="E9" s="7">
        <v>3441.4642800000001</v>
      </c>
      <c r="F9" s="7">
        <f t="shared" si="0"/>
        <v>5.4822621216705274</v>
      </c>
      <c r="H9" s="1"/>
      <c r="J9" s="1"/>
      <c r="K9" s="1"/>
    </row>
    <row r="10" spans="1:11" x14ac:dyDescent="0.2">
      <c r="A10" s="7" t="s">
        <v>12</v>
      </c>
      <c r="B10" s="7" t="s">
        <v>13</v>
      </c>
      <c r="C10" s="7" t="s">
        <v>14</v>
      </c>
      <c r="D10" s="7">
        <v>230246</v>
      </c>
      <c r="E10" s="7">
        <v>2605.9242279999999</v>
      </c>
      <c r="F10" s="7">
        <f t="shared" si="0"/>
        <v>4.151244506628414</v>
      </c>
      <c r="H10" s="1"/>
      <c r="J10" s="1"/>
      <c r="K10" s="1"/>
    </row>
    <row r="11" spans="1:11" x14ac:dyDescent="0.2">
      <c r="A11" s="7" t="s">
        <v>25</v>
      </c>
      <c r="B11" s="7" t="s">
        <v>26</v>
      </c>
      <c r="C11" s="7" t="s">
        <v>27</v>
      </c>
      <c r="D11" s="7">
        <v>343240</v>
      </c>
      <c r="E11" s="7">
        <v>2536.2003599999998</v>
      </c>
      <c r="F11" s="7">
        <f t="shared" si="0"/>
        <v>4.0401741919562086</v>
      </c>
      <c r="H11" s="1"/>
      <c r="J11" s="1"/>
      <c r="K11" s="1"/>
    </row>
    <row r="12" spans="1:11" x14ac:dyDescent="0.2">
      <c r="A12" s="7" t="s">
        <v>49</v>
      </c>
      <c r="B12" s="7" t="s">
        <v>50</v>
      </c>
      <c r="C12" s="7" t="s">
        <v>11</v>
      </c>
      <c r="D12" s="7">
        <v>902639</v>
      </c>
      <c r="E12" s="7">
        <v>2255.6948609999999</v>
      </c>
      <c r="F12" s="7">
        <f t="shared" si="0"/>
        <v>3.5933281558009269</v>
      </c>
      <c r="H12" s="1"/>
      <c r="J12" s="1"/>
      <c r="K12" s="1"/>
    </row>
    <row r="13" spans="1:11" x14ac:dyDescent="0.2">
      <c r="A13" s="7" t="s">
        <v>399</v>
      </c>
      <c r="B13" s="7" t="s">
        <v>400</v>
      </c>
      <c r="C13" s="7" t="s">
        <v>24</v>
      </c>
      <c r="D13" s="7">
        <v>891782</v>
      </c>
      <c r="E13" s="7">
        <v>2215.6323790000001</v>
      </c>
      <c r="F13" s="7">
        <f t="shared" si="0"/>
        <v>3.5295085111092481</v>
      </c>
      <c r="H13" s="1"/>
      <c r="J13" s="1"/>
      <c r="K13" s="1"/>
    </row>
    <row r="14" spans="1:11" x14ac:dyDescent="0.2">
      <c r="A14" s="7" t="s">
        <v>281</v>
      </c>
      <c r="B14" s="7" t="s">
        <v>282</v>
      </c>
      <c r="C14" s="7" t="s">
        <v>66</v>
      </c>
      <c r="D14" s="7">
        <v>203574</v>
      </c>
      <c r="E14" s="7">
        <v>2139.3591660000002</v>
      </c>
      <c r="F14" s="7">
        <f t="shared" si="0"/>
        <v>3.4080050717279131</v>
      </c>
      <c r="H14" s="1"/>
      <c r="J14" s="1"/>
      <c r="K14" s="1"/>
    </row>
    <row r="15" spans="1:11" x14ac:dyDescent="0.2">
      <c r="A15" s="7" t="s">
        <v>18</v>
      </c>
      <c r="B15" s="7" t="s">
        <v>19</v>
      </c>
      <c r="C15" s="7" t="s">
        <v>11</v>
      </c>
      <c r="D15" s="7">
        <v>752962</v>
      </c>
      <c r="E15" s="7">
        <v>2095.8697269999998</v>
      </c>
      <c r="F15" s="7">
        <f t="shared" si="0"/>
        <v>3.3387262750517488</v>
      </c>
      <c r="H15" s="1"/>
      <c r="J15" s="1"/>
      <c r="K15" s="1"/>
    </row>
    <row r="16" spans="1:11" x14ac:dyDescent="0.2">
      <c r="A16" s="7" t="s">
        <v>30</v>
      </c>
      <c r="B16" s="7" t="s">
        <v>31</v>
      </c>
      <c r="C16" s="7" t="s">
        <v>11</v>
      </c>
      <c r="D16" s="7">
        <v>197693</v>
      </c>
      <c r="E16" s="7">
        <v>2071.4272540000002</v>
      </c>
      <c r="F16" s="7">
        <f t="shared" si="0"/>
        <v>3.2997893479226224</v>
      </c>
      <c r="H16" s="1"/>
      <c r="J16" s="1"/>
      <c r="K16" s="1"/>
    </row>
    <row r="17" spans="1:11" x14ac:dyDescent="0.2">
      <c r="A17" s="7" t="s">
        <v>34</v>
      </c>
      <c r="B17" s="7" t="s">
        <v>610</v>
      </c>
      <c r="C17" s="7" t="s">
        <v>35</v>
      </c>
      <c r="D17" s="7">
        <v>98278</v>
      </c>
      <c r="E17" s="7">
        <v>2044.722929</v>
      </c>
      <c r="F17" s="7">
        <f t="shared" si="0"/>
        <v>3.2572492842982275</v>
      </c>
      <c r="H17" s="1"/>
      <c r="J17" s="1"/>
      <c r="K17" s="1"/>
    </row>
    <row r="18" spans="1:11" x14ac:dyDescent="0.2">
      <c r="A18" s="7" t="s">
        <v>98</v>
      </c>
      <c r="B18" s="7" t="s">
        <v>99</v>
      </c>
      <c r="C18" s="7" t="s">
        <v>74</v>
      </c>
      <c r="D18" s="7">
        <v>454688</v>
      </c>
      <c r="E18" s="7">
        <v>1943.563856</v>
      </c>
      <c r="F18" s="7">
        <f t="shared" si="0"/>
        <v>3.0961026010697723</v>
      </c>
      <c r="H18" s="1"/>
      <c r="J18" s="1"/>
      <c r="K18" s="1"/>
    </row>
    <row r="19" spans="1:11" x14ac:dyDescent="0.2">
      <c r="A19" s="7" t="s">
        <v>72</v>
      </c>
      <c r="B19" s="7" t="s">
        <v>73</v>
      </c>
      <c r="C19" s="7" t="s">
        <v>74</v>
      </c>
      <c r="D19" s="7">
        <v>551423</v>
      </c>
      <c r="E19" s="7">
        <v>1901.5822155000001</v>
      </c>
      <c r="F19" s="7">
        <f t="shared" si="0"/>
        <v>3.0292257315766684</v>
      </c>
      <c r="H19" s="1"/>
      <c r="J19" s="1"/>
      <c r="K19" s="1"/>
    </row>
    <row r="20" spans="1:11" x14ac:dyDescent="0.2">
      <c r="A20" s="7" t="s">
        <v>115</v>
      </c>
      <c r="B20" s="7" t="s">
        <v>116</v>
      </c>
      <c r="C20" s="7" t="s">
        <v>111</v>
      </c>
      <c r="D20" s="7">
        <v>1247117</v>
      </c>
      <c r="E20" s="7">
        <v>1797.095597</v>
      </c>
      <c r="F20" s="7">
        <f t="shared" si="0"/>
        <v>2.8627782591583322</v>
      </c>
      <c r="H20" s="1"/>
      <c r="J20" s="1"/>
      <c r="K20" s="1"/>
    </row>
    <row r="21" spans="1:11" x14ac:dyDescent="0.2">
      <c r="A21" s="7" t="s">
        <v>20</v>
      </c>
      <c r="B21" s="7" t="s">
        <v>21</v>
      </c>
      <c r="C21" s="7" t="s">
        <v>11</v>
      </c>
      <c r="D21" s="7">
        <v>581101</v>
      </c>
      <c r="E21" s="7">
        <v>1771.4863985</v>
      </c>
      <c r="F21" s="7">
        <f t="shared" si="0"/>
        <v>2.8219827350790028</v>
      </c>
      <c r="H21" s="1"/>
      <c r="J21" s="1"/>
      <c r="K21" s="1"/>
    </row>
    <row r="22" spans="1:11" x14ac:dyDescent="0.2">
      <c r="A22" s="7" t="s">
        <v>41</v>
      </c>
      <c r="B22" s="7" t="s">
        <v>42</v>
      </c>
      <c r="C22" s="7" t="s">
        <v>17</v>
      </c>
      <c r="D22" s="7">
        <v>2253145</v>
      </c>
      <c r="E22" s="7">
        <v>1710.1370549999999</v>
      </c>
      <c r="F22" s="7">
        <f t="shared" si="0"/>
        <v>2.7242530611102804</v>
      </c>
      <c r="H22" s="1"/>
      <c r="J22" s="1"/>
      <c r="K22" s="1"/>
    </row>
    <row r="23" spans="1:11" x14ac:dyDescent="0.2">
      <c r="A23" s="7" t="s">
        <v>243</v>
      </c>
      <c r="B23" s="7" t="s">
        <v>244</v>
      </c>
      <c r="C23" s="7" t="s">
        <v>150</v>
      </c>
      <c r="D23" s="7">
        <v>312871</v>
      </c>
      <c r="E23" s="7">
        <v>1589.3846799999999</v>
      </c>
      <c r="F23" s="7">
        <f t="shared" si="0"/>
        <v>2.5318941935749026</v>
      </c>
      <c r="H23" s="1"/>
      <c r="J23" s="1"/>
      <c r="K23" s="1"/>
    </row>
    <row r="24" spans="1:11" x14ac:dyDescent="0.2">
      <c r="A24" s="7" t="s">
        <v>45</v>
      </c>
      <c r="B24" s="7" t="s">
        <v>46</v>
      </c>
      <c r="C24" s="7" t="s">
        <v>27</v>
      </c>
      <c r="D24" s="7">
        <v>484457</v>
      </c>
      <c r="E24" s="7">
        <v>1583.4477045000001</v>
      </c>
      <c r="F24" s="7">
        <f t="shared" si="0"/>
        <v>2.522436575173896</v>
      </c>
      <c r="H24" s="1"/>
      <c r="J24" s="1"/>
      <c r="K24" s="1"/>
    </row>
    <row r="25" spans="1:11" x14ac:dyDescent="0.2">
      <c r="A25" s="7" t="s">
        <v>22</v>
      </c>
      <c r="B25" s="7" t="s">
        <v>23</v>
      </c>
      <c r="C25" s="7" t="s">
        <v>24</v>
      </c>
      <c r="D25" s="7">
        <v>116490</v>
      </c>
      <c r="E25" s="7">
        <v>1527.0674100000001</v>
      </c>
      <c r="F25" s="7">
        <f t="shared" si="0"/>
        <v>2.4326226100131185</v>
      </c>
      <c r="H25" s="1"/>
      <c r="J25" s="1"/>
      <c r="K25" s="1"/>
    </row>
    <row r="26" spans="1:11" x14ac:dyDescent="0.2">
      <c r="A26" s="7" t="s">
        <v>114</v>
      </c>
      <c r="B26" s="7" t="s">
        <v>623</v>
      </c>
      <c r="C26" s="7" t="s">
        <v>14</v>
      </c>
      <c r="D26" s="7">
        <v>126574</v>
      </c>
      <c r="E26" s="7">
        <v>1487.750796</v>
      </c>
      <c r="F26" s="7">
        <f t="shared" si="0"/>
        <v>2.3699911351094936</v>
      </c>
      <c r="H26" s="1"/>
      <c r="J26" s="1"/>
      <c r="K26" s="1"/>
    </row>
    <row r="27" spans="1:11" x14ac:dyDescent="0.2">
      <c r="A27" s="7" t="s">
        <v>43</v>
      </c>
      <c r="B27" s="7" t="s">
        <v>44</v>
      </c>
      <c r="C27" s="7" t="s">
        <v>35</v>
      </c>
      <c r="D27" s="7">
        <v>387005</v>
      </c>
      <c r="E27" s="7">
        <v>1462.2983925000001</v>
      </c>
      <c r="F27" s="7">
        <f t="shared" si="0"/>
        <v>2.3294453858990662</v>
      </c>
      <c r="H27" s="1"/>
      <c r="J27" s="1"/>
      <c r="K27" s="1"/>
    </row>
    <row r="28" spans="1:11" x14ac:dyDescent="0.2">
      <c r="A28" s="7" t="s">
        <v>287</v>
      </c>
      <c r="B28" s="7" t="s">
        <v>288</v>
      </c>
      <c r="C28" s="7" t="s">
        <v>111</v>
      </c>
      <c r="D28" s="7">
        <v>248911</v>
      </c>
      <c r="E28" s="7">
        <v>1399.7510084999999</v>
      </c>
      <c r="F28" s="7">
        <f t="shared" si="0"/>
        <v>2.229807230098483</v>
      </c>
      <c r="H28" s="1"/>
      <c r="J28" s="1"/>
      <c r="K28" s="1"/>
    </row>
    <row r="29" spans="1:11" x14ac:dyDescent="0.2">
      <c r="A29" s="7" t="s">
        <v>350</v>
      </c>
      <c r="B29" s="7" t="s">
        <v>351</v>
      </c>
      <c r="C29" s="7" t="s">
        <v>66</v>
      </c>
      <c r="D29" s="7">
        <v>136430</v>
      </c>
      <c r="E29" s="7">
        <v>1384.832715</v>
      </c>
      <c r="F29" s="7">
        <f t="shared" si="0"/>
        <v>2.2060423472693014</v>
      </c>
      <c r="H29" s="1"/>
      <c r="J29" s="1"/>
      <c r="K29" s="1"/>
    </row>
    <row r="30" spans="1:11" x14ac:dyDescent="0.2">
      <c r="A30" s="7" t="s">
        <v>344</v>
      </c>
      <c r="B30" s="7" t="s">
        <v>345</v>
      </c>
      <c r="C30" s="7" t="s">
        <v>606</v>
      </c>
      <c r="D30" s="7">
        <v>867933</v>
      </c>
      <c r="E30" s="7">
        <v>1380.8814030000001</v>
      </c>
      <c r="F30" s="7">
        <f t="shared" si="0"/>
        <v>2.1997478963187596</v>
      </c>
      <c r="H30" s="1"/>
      <c r="J30" s="1"/>
      <c r="K30" s="1"/>
    </row>
    <row r="31" spans="1:11" x14ac:dyDescent="0.2">
      <c r="A31" s="7" t="s">
        <v>221</v>
      </c>
      <c r="B31" s="7" t="s">
        <v>222</v>
      </c>
      <c r="C31" s="7" t="s">
        <v>53</v>
      </c>
      <c r="D31" s="7">
        <v>115000</v>
      </c>
      <c r="E31" s="7">
        <v>1288.46</v>
      </c>
      <c r="F31" s="7">
        <f t="shared" si="0"/>
        <v>2.0525203455802274</v>
      </c>
      <c r="H31" s="1"/>
      <c r="J31" s="1"/>
      <c r="K31" s="1"/>
    </row>
    <row r="32" spans="1:11" x14ac:dyDescent="0.2">
      <c r="A32" s="7" t="s">
        <v>67</v>
      </c>
      <c r="B32" s="7" t="s">
        <v>68</v>
      </c>
      <c r="C32" s="7" t="s">
        <v>27</v>
      </c>
      <c r="D32" s="7">
        <v>45848</v>
      </c>
      <c r="E32" s="7">
        <v>1258.390056</v>
      </c>
      <c r="F32" s="7">
        <f t="shared" si="0"/>
        <v>2.0046188415750907</v>
      </c>
      <c r="H32" s="1"/>
      <c r="J32" s="1"/>
      <c r="K32" s="1"/>
    </row>
    <row r="33" spans="1:11" x14ac:dyDescent="0.2">
      <c r="A33" s="7" t="s">
        <v>38</v>
      </c>
      <c r="B33" s="7" t="s">
        <v>39</v>
      </c>
      <c r="C33" s="7" t="s">
        <v>40</v>
      </c>
      <c r="D33" s="7">
        <v>725989</v>
      </c>
      <c r="E33" s="7">
        <v>1232.0033330000001</v>
      </c>
      <c r="F33" s="7">
        <f t="shared" si="0"/>
        <v>1.9625847188156031</v>
      </c>
      <c r="H33" s="1"/>
      <c r="J33" s="1"/>
      <c r="K33" s="1"/>
    </row>
    <row r="34" spans="1:11" x14ac:dyDescent="0.2">
      <c r="A34" s="7" t="s">
        <v>401</v>
      </c>
      <c r="B34" s="7" t="s">
        <v>402</v>
      </c>
      <c r="C34" s="7" t="s">
        <v>111</v>
      </c>
      <c r="D34" s="7">
        <v>50800</v>
      </c>
      <c r="E34" s="7">
        <v>1207.9477999999999</v>
      </c>
      <c r="F34" s="7">
        <f t="shared" si="0"/>
        <v>1.9242641881772622</v>
      </c>
      <c r="H34" s="1"/>
      <c r="J34" s="1"/>
      <c r="K34" s="1"/>
    </row>
    <row r="35" spans="1:11" x14ac:dyDescent="0.2">
      <c r="A35" s="7" t="s">
        <v>36</v>
      </c>
      <c r="B35" s="7" t="s">
        <v>37</v>
      </c>
      <c r="C35" s="7" t="s">
        <v>24</v>
      </c>
      <c r="D35" s="7">
        <v>187984</v>
      </c>
      <c r="E35" s="7">
        <v>1167.1926559999999</v>
      </c>
      <c r="F35" s="7">
        <f t="shared" si="0"/>
        <v>1.8593411310027654</v>
      </c>
      <c r="H35" s="1"/>
      <c r="J35" s="1"/>
      <c r="K35" s="1"/>
    </row>
    <row r="36" spans="1:11" x14ac:dyDescent="0.2">
      <c r="A36" s="7" t="s">
        <v>32</v>
      </c>
      <c r="B36" s="7" t="s">
        <v>33</v>
      </c>
      <c r="C36" s="7" t="s">
        <v>14</v>
      </c>
      <c r="D36" s="7">
        <v>117474</v>
      </c>
      <c r="E36" s="7">
        <v>1137.8531640000001</v>
      </c>
      <c r="F36" s="7">
        <f t="shared" si="0"/>
        <v>1.8126032390550231</v>
      </c>
      <c r="H36" s="1"/>
      <c r="J36" s="1"/>
      <c r="K36" s="1"/>
    </row>
    <row r="37" spans="1:11" x14ac:dyDescent="0.2">
      <c r="A37" s="7" t="s">
        <v>324</v>
      </c>
      <c r="B37" s="7" t="s">
        <v>325</v>
      </c>
      <c r="C37" s="7" t="s">
        <v>326</v>
      </c>
      <c r="D37" s="7">
        <v>395918</v>
      </c>
      <c r="E37" s="7">
        <v>1121.6356940000001</v>
      </c>
      <c r="F37" s="7">
        <f t="shared" si="0"/>
        <v>1.7867687644661054</v>
      </c>
      <c r="H37" s="1"/>
      <c r="J37" s="1"/>
      <c r="K37" s="1"/>
    </row>
    <row r="38" spans="1:11" x14ac:dyDescent="0.2">
      <c r="A38" s="7" t="s">
        <v>79</v>
      </c>
      <c r="B38" s="7" t="s">
        <v>80</v>
      </c>
      <c r="C38" s="7" t="s">
        <v>81</v>
      </c>
      <c r="D38" s="7">
        <v>639433</v>
      </c>
      <c r="E38" s="7">
        <v>964.58468049999999</v>
      </c>
      <c r="F38" s="7">
        <f t="shared" si="0"/>
        <v>1.5365860653503043</v>
      </c>
      <c r="H38" s="1"/>
      <c r="J38" s="1"/>
      <c r="K38" s="1"/>
    </row>
    <row r="39" spans="1:11" x14ac:dyDescent="0.2">
      <c r="A39" s="7" t="s">
        <v>56</v>
      </c>
      <c r="B39" s="7" t="s">
        <v>57</v>
      </c>
      <c r="C39" s="7" t="s">
        <v>58</v>
      </c>
      <c r="D39" s="7">
        <v>163212</v>
      </c>
      <c r="E39" s="7">
        <v>625.020354</v>
      </c>
      <c r="F39" s="7">
        <f t="shared" si="0"/>
        <v>0.99565915355288948</v>
      </c>
      <c r="H39" s="1"/>
      <c r="J39" s="1"/>
      <c r="K39" s="1"/>
    </row>
    <row r="40" spans="1:11" x14ac:dyDescent="0.2">
      <c r="A40" s="7" t="s">
        <v>256</v>
      </c>
      <c r="B40" s="7" t="s">
        <v>257</v>
      </c>
      <c r="C40" s="7" t="s">
        <v>84</v>
      </c>
      <c r="D40" s="7">
        <v>480358</v>
      </c>
      <c r="E40" s="7">
        <v>601.16803700000003</v>
      </c>
      <c r="F40" s="7">
        <f t="shared" si="0"/>
        <v>0.95766234656491234</v>
      </c>
      <c r="H40" s="1"/>
      <c r="J40" s="1"/>
      <c r="K40" s="1"/>
    </row>
    <row r="41" spans="1:11" x14ac:dyDescent="0.2">
      <c r="A41" s="7" t="s">
        <v>59</v>
      </c>
      <c r="B41" s="7" t="s">
        <v>60</v>
      </c>
      <c r="C41" s="7" t="s">
        <v>53</v>
      </c>
      <c r="D41" s="7">
        <v>62357</v>
      </c>
      <c r="E41" s="7">
        <v>591.05082449999998</v>
      </c>
      <c r="F41" s="7">
        <f t="shared" si="0"/>
        <v>0.94154559905485469</v>
      </c>
      <c r="H41" s="1"/>
      <c r="J41" s="1"/>
      <c r="K41" s="1"/>
    </row>
    <row r="42" spans="1:11" x14ac:dyDescent="0.2">
      <c r="A42" s="6" t="s">
        <v>128</v>
      </c>
      <c r="B42" s="7"/>
      <c r="C42" s="7"/>
      <c r="D42" s="7"/>
      <c r="E42" s="6">
        <f>SUM(E8:E41)</f>
        <v>59225.454387500002</v>
      </c>
      <c r="F42" s="6">
        <f>SUM(F8:F41)</f>
        <v>94.346312735030565</v>
      </c>
      <c r="G42" s="13"/>
      <c r="H42" s="13"/>
      <c r="I42" s="1"/>
      <c r="J42" s="1"/>
    </row>
    <row r="43" spans="1:11" x14ac:dyDescent="0.2">
      <c r="A43" s="7"/>
      <c r="B43" s="7"/>
      <c r="C43" s="7"/>
      <c r="D43" s="7"/>
      <c r="E43" s="7"/>
      <c r="F43" s="7"/>
    </row>
    <row r="44" spans="1:11" x14ac:dyDescent="0.2">
      <c r="A44" s="6" t="s">
        <v>129</v>
      </c>
      <c r="B44" s="7"/>
      <c r="C44" s="7"/>
      <c r="D44" s="7"/>
      <c r="E44" s="7"/>
      <c r="F44" s="7"/>
    </row>
    <row r="45" spans="1:11" x14ac:dyDescent="0.2">
      <c r="A45" s="7" t="s">
        <v>126</v>
      </c>
      <c r="B45" s="7" t="s">
        <v>403</v>
      </c>
      <c r="C45" s="7" t="s">
        <v>14</v>
      </c>
      <c r="D45" s="7">
        <v>489000</v>
      </c>
      <c r="E45" s="7">
        <v>4.8899999999999999E-2</v>
      </c>
      <c r="F45" s="7">
        <f t="shared" ref="F45:F48" si="1">E45/$E$55*100</f>
        <v>7.7897835321913842E-5</v>
      </c>
    </row>
    <row r="46" spans="1:11" x14ac:dyDescent="0.2">
      <c r="A46" s="7" t="s">
        <v>126</v>
      </c>
      <c r="B46" s="7" t="s">
        <v>132</v>
      </c>
      <c r="C46" s="7" t="s">
        <v>111</v>
      </c>
      <c r="D46" s="7">
        <v>98000</v>
      </c>
      <c r="E46" s="7">
        <v>9.7999999999999997E-3</v>
      </c>
      <c r="F46" s="7">
        <f t="shared" si="1"/>
        <v>1.5611427119729156E-5</v>
      </c>
    </row>
    <row r="47" spans="1:11" x14ac:dyDescent="0.2">
      <c r="A47" s="7" t="s">
        <v>130</v>
      </c>
      <c r="B47" s="7" t="s">
        <v>131</v>
      </c>
      <c r="C47" s="7" t="s">
        <v>111</v>
      </c>
      <c r="D47" s="7">
        <v>44170</v>
      </c>
      <c r="E47" s="7">
        <v>4.4169999999999999E-3</v>
      </c>
      <c r="F47" s="7">
        <f>E47/$E$55*100</f>
        <v>7.036293223249355E-6</v>
      </c>
    </row>
    <row r="48" spans="1:11" x14ac:dyDescent="0.2">
      <c r="A48" s="7" t="s">
        <v>126</v>
      </c>
      <c r="B48" s="7" t="s">
        <v>404</v>
      </c>
      <c r="C48" s="7" t="s">
        <v>14</v>
      </c>
      <c r="D48" s="7">
        <v>23815</v>
      </c>
      <c r="E48" s="7">
        <v>2.3814999999999999E-3</v>
      </c>
      <c r="F48" s="7">
        <f t="shared" si="1"/>
        <v>3.7937360903709166E-6</v>
      </c>
    </row>
    <row r="49" spans="1:10" x14ac:dyDescent="0.2">
      <c r="A49" s="6" t="s">
        <v>128</v>
      </c>
      <c r="B49" s="7"/>
      <c r="C49" s="7"/>
      <c r="D49" s="7"/>
      <c r="E49" s="6">
        <f>SUM(E45:E48)</f>
        <v>6.5498500000000001E-2</v>
      </c>
      <c r="F49" s="6">
        <f>SUM(F45:F48)</f>
        <v>1.0433929175526326E-4</v>
      </c>
      <c r="I49" s="1"/>
      <c r="J49" s="1"/>
    </row>
    <row r="50" spans="1:10" x14ac:dyDescent="0.2">
      <c r="A50" s="7"/>
      <c r="B50" s="7"/>
      <c r="C50" s="7"/>
      <c r="D50" s="7"/>
      <c r="E50" s="7"/>
      <c r="F50" s="7"/>
    </row>
    <row r="51" spans="1:10" x14ac:dyDescent="0.2">
      <c r="A51" s="6" t="s">
        <v>128</v>
      </c>
      <c r="B51" s="7"/>
      <c r="C51" s="7"/>
      <c r="D51" s="7"/>
      <c r="E51" s="46">
        <f>E42+E49</f>
        <v>59225.519886000002</v>
      </c>
      <c r="F51" s="46">
        <f>F42+F49</f>
        <v>94.346417074322318</v>
      </c>
      <c r="H51" s="13"/>
      <c r="I51" s="1"/>
      <c r="J51" s="1"/>
    </row>
    <row r="52" spans="1:10" x14ac:dyDescent="0.2">
      <c r="A52" s="7"/>
      <c r="B52" s="7"/>
      <c r="C52" s="7"/>
      <c r="D52" s="7"/>
      <c r="E52" s="45"/>
      <c r="F52" s="45"/>
    </row>
    <row r="53" spans="1:10" x14ac:dyDescent="0.2">
      <c r="A53" s="6" t="s">
        <v>133</v>
      </c>
      <c r="B53" s="7"/>
      <c r="C53" s="7"/>
      <c r="D53" s="7"/>
      <c r="E53" s="46">
        <v>3549.0101095</v>
      </c>
      <c r="F53" s="46">
        <f t="shared" ref="F53" si="2">E53/$E$55*100</f>
        <v>5.6535829256776768</v>
      </c>
      <c r="I53" s="1"/>
      <c r="J53" s="1"/>
    </row>
    <row r="54" spans="1:10" x14ac:dyDescent="0.2">
      <c r="A54" s="7"/>
      <c r="B54" s="7"/>
      <c r="C54" s="7"/>
      <c r="D54" s="7"/>
      <c r="E54" s="45"/>
      <c r="F54" s="45"/>
    </row>
    <row r="55" spans="1:10" x14ac:dyDescent="0.2">
      <c r="A55" s="8" t="s">
        <v>134</v>
      </c>
      <c r="B55" s="5"/>
      <c r="C55" s="5"/>
      <c r="D55" s="5"/>
      <c r="E55" s="47">
        <f>E51+E53</f>
        <v>62774.529995500001</v>
      </c>
      <c r="F55" s="47">
        <f>F51+F53</f>
        <v>100</v>
      </c>
      <c r="I55" s="1"/>
      <c r="J55" s="1"/>
    </row>
    <row r="56" spans="1:10" x14ac:dyDescent="0.2">
      <c r="E56" s="13"/>
      <c r="F56" s="13"/>
    </row>
    <row r="57" spans="1:10" x14ac:dyDescent="0.2">
      <c r="A57" s="9" t="s">
        <v>135</v>
      </c>
    </row>
    <row r="58" spans="1:10" x14ac:dyDescent="0.2">
      <c r="A58" s="9" t="s">
        <v>136</v>
      </c>
    </row>
    <row r="59" spans="1:10" x14ac:dyDescent="0.2">
      <c r="A59" s="9" t="s">
        <v>137</v>
      </c>
    </row>
    <row r="60" spans="1:10" x14ac:dyDescent="0.2">
      <c r="A60" s="1" t="s">
        <v>595</v>
      </c>
      <c r="B60" s="10">
        <v>21.1555</v>
      </c>
    </row>
    <row r="61" spans="1:10" x14ac:dyDescent="0.2">
      <c r="A61" s="1" t="s">
        <v>596</v>
      </c>
      <c r="B61" s="10">
        <v>71.891000000000005</v>
      </c>
    </row>
    <row r="62" spans="1:10" x14ac:dyDescent="0.2">
      <c r="A62" s="1" t="s">
        <v>594</v>
      </c>
      <c r="B62" s="10">
        <v>69.804299999999998</v>
      </c>
    </row>
    <row r="63" spans="1:10" x14ac:dyDescent="0.2">
      <c r="A63" s="1" t="s">
        <v>597</v>
      </c>
      <c r="B63" s="10">
        <v>21.864599999999999</v>
      </c>
    </row>
    <row r="65" spans="1:4" x14ac:dyDescent="0.2">
      <c r="A65" s="9" t="s">
        <v>138</v>
      </c>
    </row>
    <row r="66" spans="1:4" x14ac:dyDescent="0.2">
      <c r="A66" s="1" t="s">
        <v>597</v>
      </c>
      <c r="B66" s="10">
        <v>20.913</v>
      </c>
    </row>
    <row r="67" spans="1:4" x14ac:dyDescent="0.2">
      <c r="A67" s="1" t="s">
        <v>596</v>
      </c>
      <c r="B67" s="10">
        <v>74.304900000000004</v>
      </c>
    </row>
    <row r="68" spans="1:4" x14ac:dyDescent="0.2">
      <c r="A68" s="1" t="s">
        <v>595</v>
      </c>
      <c r="B68" s="10">
        <v>20.097100000000001</v>
      </c>
    </row>
    <row r="69" spans="1:4" x14ac:dyDescent="0.2">
      <c r="A69" s="1" t="s">
        <v>594</v>
      </c>
      <c r="B69" s="10">
        <v>71.850300000000004</v>
      </c>
    </row>
    <row r="71" spans="1:4" x14ac:dyDescent="0.2">
      <c r="A71" s="9" t="s">
        <v>139</v>
      </c>
      <c r="B71" s="11"/>
    </row>
    <row r="72" spans="1:4" x14ac:dyDescent="0.2">
      <c r="A72" s="9"/>
      <c r="B72" s="11"/>
    </row>
    <row r="73" spans="1:4" x14ac:dyDescent="0.2">
      <c r="A73" s="28" t="s">
        <v>602</v>
      </c>
      <c r="B73" s="29"/>
      <c r="C73" s="69" t="s">
        <v>603</v>
      </c>
      <c r="D73" s="70"/>
    </row>
    <row r="74" spans="1:4" x14ac:dyDescent="0.2">
      <c r="A74" s="71"/>
      <c r="B74" s="72"/>
      <c r="C74" s="30" t="s">
        <v>604</v>
      </c>
      <c r="D74" s="30" t="s">
        <v>605</v>
      </c>
    </row>
    <row r="75" spans="1:4" x14ac:dyDescent="0.2">
      <c r="A75" s="26" t="s">
        <v>595</v>
      </c>
      <c r="B75" s="31"/>
      <c r="C75" s="27">
        <v>1.75</v>
      </c>
      <c r="D75" s="27">
        <v>1.75</v>
      </c>
    </row>
    <row r="76" spans="1:4" x14ac:dyDescent="0.2">
      <c r="A76" s="26" t="s">
        <v>597</v>
      </c>
      <c r="B76" s="31"/>
      <c r="C76" s="27">
        <v>1.75</v>
      </c>
      <c r="D76" s="27">
        <v>1.75</v>
      </c>
    </row>
    <row r="78" spans="1:4" x14ac:dyDescent="0.2">
      <c r="A78" s="9" t="s">
        <v>141</v>
      </c>
      <c r="B78" s="12">
        <v>0.15720973992059853</v>
      </c>
    </row>
  </sheetData>
  <mergeCells count="3">
    <mergeCell ref="A1:E1"/>
    <mergeCell ref="C73:D73"/>
    <mergeCell ref="A74:B7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84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44.57031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11" x14ac:dyDescent="0.2">
      <c r="A1" s="68" t="s">
        <v>398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347</v>
      </c>
      <c r="B8" s="7" t="s">
        <v>613</v>
      </c>
      <c r="C8" s="7" t="s">
        <v>111</v>
      </c>
      <c r="D8" s="7">
        <v>302128</v>
      </c>
      <c r="E8" s="7">
        <v>8050.2005600000002</v>
      </c>
      <c r="F8" s="7">
        <f>E8/$E$61*100</f>
        <v>7.9448169547673695</v>
      </c>
      <c r="I8" s="1"/>
      <c r="J8" s="1"/>
      <c r="K8" s="1"/>
    </row>
    <row r="9" spans="1:11" x14ac:dyDescent="0.2">
      <c r="A9" s="7" t="s">
        <v>9</v>
      </c>
      <c r="B9" s="7" t="s">
        <v>10</v>
      </c>
      <c r="C9" s="7" t="s">
        <v>11</v>
      </c>
      <c r="D9" s="7">
        <v>298200</v>
      </c>
      <c r="E9" s="7">
        <v>5624.3501999999999</v>
      </c>
      <c r="F9" s="7">
        <f t="shared" ref="F9:F35" si="0">E9/$E$61*100</f>
        <v>5.5507229286358601</v>
      </c>
      <c r="I9" s="1"/>
      <c r="J9" s="1"/>
      <c r="K9" s="1"/>
    </row>
    <row r="10" spans="1:11" x14ac:dyDescent="0.2">
      <c r="A10" s="7" t="s">
        <v>348</v>
      </c>
      <c r="B10" s="7" t="s">
        <v>349</v>
      </c>
      <c r="C10" s="7" t="s">
        <v>343</v>
      </c>
      <c r="D10" s="7">
        <v>719134</v>
      </c>
      <c r="E10" s="7">
        <v>4869.6158809999997</v>
      </c>
      <c r="F10" s="7">
        <f t="shared" si="0"/>
        <v>4.8058686893849556</v>
      </c>
      <c r="I10" s="1"/>
      <c r="J10" s="1"/>
      <c r="K10" s="1"/>
    </row>
    <row r="11" spans="1:11" x14ac:dyDescent="0.2">
      <c r="A11" s="7" t="s">
        <v>304</v>
      </c>
      <c r="B11" s="7" t="s">
        <v>305</v>
      </c>
      <c r="C11" s="7" t="s">
        <v>74</v>
      </c>
      <c r="D11" s="7">
        <v>510600</v>
      </c>
      <c r="E11" s="7">
        <v>4507.0662000000002</v>
      </c>
      <c r="F11" s="7">
        <f t="shared" si="0"/>
        <v>4.448065075538806</v>
      </c>
      <c r="I11" s="1"/>
      <c r="J11" s="1"/>
      <c r="K11" s="1"/>
    </row>
    <row r="12" spans="1:11" x14ac:dyDescent="0.2">
      <c r="A12" s="7" t="s">
        <v>18</v>
      </c>
      <c r="B12" s="7" t="s">
        <v>19</v>
      </c>
      <c r="C12" s="7" t="s">
        <v>11</v>
      </c>
      <c r="D12" s="7">
        <v>1429200</v>
      </c>
      <c r="E12" s="7">
        <v>3978.1781999999998</v>
      </c>
      <c r="F12" s="7">
        <f t="shared" si="0"/>
        <v>3.926100645180191</v>
      </c>
      <c r="I12" s="1"/>
      <c r="J12" s="1"/>
      <c r="K12" s="1"/>
    </row>
    <row r="13" spans="1:11" x14ac:dyDescent="0.2">
      <c r="A13" s="7" t="s">
        <v>61</v>
      </c>
      <c r="B13" s="7" t="s">
        <v>62</v>
      </c>
      <c r="C13" s="7" t="s">
        <v>63</v>
      </c>
      <c r="D13" s="7">
        <v>1427100</v>
      </c>
      <c r="E13" s="7">
        <v>3953.7805499999999</v>
      </c>
      <c r="F13" s="7">
        <f t="shared" si="0"/>
        <v>3.902022380057256</v>
      </c>
      <c r="I13" s="1"/>
      <c r="J13" s="1"/>
      <c r="K13" s="1"/>
    </row>
    <row r="14" spans="1:11" x14ac:dyDescent="0.2">
      <c r="A14" s="7" t="s">
        <v>20</v>
      </c>
      <c r="B14" s="7" t="s">
        <v>21</v>
      </c>
      <c r="C14" s="7" t="s">
        <v>11</v>
      </c>
      <c r="D14" s="7">
        <v>1256200</v>
      </c>
      <c r="E14" s="7">
        <v>3829.5257000000001</v>
      </c>
      <c r="F14" s="7">
        <f t="shared" si="0"/>
        <v>3.7793941260610504</v>
      </c>
      <c r="I14" s="1"/>
      <c r="J14" s="1"/>
      <c r="K14" s="1"/>
    </row>
    <row r="15" spans="1:11" x14ac:dyDescent="0.2">
      <c r="A15" s="7" t="s">
        <v>350</v>
      </c>
      <c r="B15" s="7" t="s">
        <v>351</v>
      </c>
      <c r="C15" s="7" t="s">
        <v>66</v>
      </c>
      <c r="D15" s="7">
        <v>376875</v>
      </c>
      <c r="E15" s="7">
        <v>3825.4696875</v>
      </c>
      <c r="F15" s="7">
        <f t="shared" si="0"/>
        <v>3.7753912100295084</v>
      </c>
      <c r="I15" s="1"/>
      <c r="J15" s="1"/>
      <c r="K15" s="1"/>
    </row>
    <row r="16" spans="1:11" x14ac:dyDescent="0.2">
      <c r="A16" s="7" t="s">
        <v>212</v>
      </c>
      <c r="B16" s="7" t="s">
        <v>612</v>
      </c>
      <c r="C16" s="7" t="s">
        <v>27</v>
      </c>
      <c r="D16" s="7">
        <v>1458906</v>
      </c>
      <c r="E16" s="7">
        <v>2674.1746979999998</v>
      </c>
      <c r="F16" s="7">
        <f t="shared" si="0"/>
        <v>2.6391675986617047</v>
      </c>
      <c r="I16" s="1"/>
      <c r="J16" s="1"/>
      <c r="K16" s="1"/>
    </row>
    <row r="17" spans="1:11" x14ac:dyDescent="0.2">
      <c r="A17" s="7" t="s">
        <v>12</v>
      </c>
      <c r="B17" s="7" t="s">
        <v>13</v>
      </c>
      <c r="C17" s="7" t="s">
        <v>14</v>
      </c>
      <c r="D17" s="7">
        <v>232722</v>
      </c>
      <c r="E17" s="7">
        <v>2633.947596</v>
      </c>
      <c r="F17" s="7">
        <f t="shared" si="0"/>
        <v>2.5994671018071571</v>
      </c>
      <c r="I17" s="1"/>
      <c r="J17" s="1"/>
      <c r="K17" s="1"/>
    </row>
    <row r="18" spans="1:11" x14ac:dyDescent="0.2">
      <c r="A18" s="7" t="s">
        <v>352</v>
      </c>
      <c r="B18" s="7" t="s">
        <v>353</v>
      </c>
      <c r="C18" s="7" t="s">
        <v>111</v>
      </c>
      <c r="D18" s="7">
        <v>345063</v>
      </c>
      <c r="E18" s="7">
        <v>2538.4559595000001</v>
      </c>
      <c r="F18" s="7">
        <f t="shared" si="0"/>
        <v>2.505225527693669</v>
      </c>
      <c r="I18" s="1"/>
      <c r="J18" s="1"/>
      <c r="K18" s="1"/>
    </row>
    <row r="19" spans="1:11" x14ac:dyDescent="0.2">
      <c r="A19" s="7" t="s">
        <v>354</v>
      </c>
      <c r="B19" s="7" t="s">
        <v>355</v>
      </c>
      <c r="C19" s="7" t="s">
        <v>111</v>
      </c>
      <c r="D19" s="7">
        <v>1043473</v>
      </c>
      <c r="E19" s="7">
        <v>2485.552686</v>
      </c>
      <c r="F19" s="7">
        <f t="shared" si="0"/>
        <v>2.4530148006275727</v>
      </c>
      <c r="I19" s="1"/>
      <c r="J19" s="1"/>
      <c r="K19" s="1"/>
    </row>
    <row r="20" spans="1:11" x14ac:dyDescent="0.2">
      <c r="A20" s="7" t="s">
        <v>356</v>
      </c>
      <c r="B20" s="7" t="s">
        <v>357</v>
      </c>
      <c r="C20" s="7" t="s">
        <v>35</v>
      </c>
      <c r="D20" s="7">
        <v>377470</v>
      </c>
      <c r="E20" s="7">
        <v>2241.7943300000002</v>
      </c>
      <c r="F20" s="7">
        <f t="shared" si="0"/>
        <v>2.2124474377176706</v>
      </c>
      <c r="I20" s="1"/>
      <c r="J20" s="1"/>
      <c r="K20" s="1"/>
    </row>
    <row r="21" spans="1:11" x14ac:dyDescent="0.2">
      <c r="A21" s="7" t="s">
        <v>358</v>
      </c>
      <c r="B21" s="7" t="s">
        <v>359</v>
      </c>
      <c r="C21" s="7" t="s">
        <v>53</v>
      </c>
      <c r="D21" s="7">
        <v>586400</v>
      </c>
      <c r="E21" s="7">
        <v>2197.5340000000001</v>
      </c>
      <c r="F21" s="7">
        <f t="shared" si="0"/>
        <v>2.1687665110641361</v>
      </c>
      <c r="I21" s="1"/>
      <c r="J21" s="1"/>
      <c r="K21" s="1"/>
    </row>
    <row r="22" spans="1:11" x14ac:dyDescent="0.2">
      <c r="A22" s="7" t="s">
        <v>115</v>
      </c>
      <c r="B22" s="7" t="s">
        <v>116</v>
      </c>
      <c r="C22" s="7" t="s">
        <v>111</v>
      </c>
      <c r="D22" s="7">
        <v>1505501</v>
      </c>
      <c r="E22" s="7">
        <v>2169.4269410000002</v>
      </c>
      <c r="F22" s="7">
        <f t="shared" si="0"/>
        <v>2.141027396090851</v>
      </c>
      <c r="I22" s="1"/>
      <c r="J22" s="1"/>
      <c r="K22" s="1"/>
    </row>
    <row r="23" spans="1:11" x14ac:dyDescent="0.2">
      <c r="A23" s="7" t="s">
        <v>360</v>
      </c>
      <c r="B23" s="7" t="s">
        <v>614</v>
      </c>
      <c r="C23" s="7" t="s">
        <v>11</v>
      </c>
      <c r="D23" s="7">
        <v>2405600</v>
      </c>
      <c r="E23" s="7">
        <v>2145.7952</v>
      </c>
      <c r="F23" s="7">
        <f t="shared" si="0"/>
        <v>2.1177050136025977</v>
      </c>
      <c r="I23" s="1"/>
      <c r="J23" s="1"/>
      <c r="K23" s="1"/>
    </row>
    <row r="24" spans="1:11" x14ac:dyDescent="0.2">
      <c r="A24" s="7" t="s">
        <v>361</v>
      </c>
      <c r="B24" s="7" t="s">
        <v>362</v>
      </c>
      <c r="C24" s="7" t="s">
        <v>66</v>
      </c>
      <c r="D24" s="7">
        <v>70400</v>
      </c>
      <c r="E24" s="7">
        <v>2023.4015999999999</v>
      </c>
      <c r="F24" s="7">
        <f t="shared" si="0"/>
        <v>1.9969136443457034</v>
      </c>
      <c r="I24" s="1"/>
      <c r="J24" s="1"/>
      <c r="K24" s="1"/>
    </row>
    <row r="25" spans="1:11" x14ac:dyDescent="0.2">
      <c r="A25" s="7" t="s">
        <v>363</v>
      </c>
      <c r="B25" s="7" t="s">
        <v>364</v>
      </c>
      <c r="C25" s="7" t="s">
        <v>35</v>
      </c>
      <c r="D25" s="7">
        <v>364900</v>
      </c>
      <c r="E25" s="7">
        <v>1920.4686999999999</v>
      </c>
      <c r="F25" s="7">
        <f t="shared" si="0"/>
        <v>1.8953282188611766</v>
      </c>
      <c r="I25" s="1"/>
      <c r="J25" s="1"/>
      <c r="K25" s="1"/>
    </row>
    <row r="26" spans="1:11" x14ac:dyDescent="0.2">
      <c r="A26" s="7" t="s">
        <v>365</v>
      </c>
      <c r="B26" s="7" t="s">
        <v>616</v>
      </c>
      <c r="C26" s="7" t="s">
        <v>84</v>
      </c>
      <c r="D26" s="7">
        <v>1305420</v>
      </c>
      <c r="E26" s="7">
        <v>1916.3565599999999</v>
      </c>
      <c r="F26" s="7">
        <f t="shared" si="0"/>
        <v>1.8912699100837895</v>
      </c>
      <c r="I26" s="1"/>
      <c r="J26" s="1"/>
      <c r="K26" s="1"/>
    </row>
    <row r="27" spans="1:11" x14ac:dyDescent="0.2">
      <c r="A27" s="7" t="s">
        <v>314</v>
      </c>
      <c r="B27" s="7" t="s">
        <v>315</v>
      </c>
      <c r="C27" s="7" t="s">
        <v>108</v>
      </c>
      <c r="D27" s="7">
        <v>619718</v>
      </c>
      <c r="E27" s="7">
        <v>1721.886463</v>
      </c>
      <c r="F27" s="7">
        <f t="shared" si="0"/>
        <v>1.6993455831896462</v>
      </c>
      <c r="I27" s="1"/>
      <c r="J27" s="1"/>
      <c r="K27" s="1"/>
    </row>
    <row r="28" spans="1:11" x14ac:dyDescent="0.2">
      <c r="A28" s="7" t="s">
        <v>366</v>
      </c>
      <c r="B28" s="7" t="s">
        <v>367</v>
      </c>
      <c r="C28" s="7" t="s">
        <v>368</v>
      </c>
      <c r="D28" s="7">
        <v>136944</v>
      </c>
      <c r="E28" s="7">
        <v>1673.729568</v>
      </c>
      <c r="F28" s="7">
        <f t="shared" si="0"/>
        <v>1.6518191007084504</v>
      </c>
      <c r="I28" s="1"/>
      <c r="J28" s="1"/>
      <c r="K28" s="1"/>
    </row>
    <row r="29" spans="1:11" x14ac:dyDescent="0.2">
      <c r="A29" s="7" t="s">
        <v>324</v>
      </c>
      <c r="B29" s="7" t="s">
        <v>325</v>
      </c>
      <c r="C29" s="7" t="s">
        <v>326</v>
      </c>
      <c r="D29" s="7">
        <v>572000</v>
      </c>
      <c r="E29" s="7">
        <v>1620.4760000000001</v>
      </c>
      <c r="F29" s="7">
        <f t="shared" si="0"/>
        <v>1.5992626647793242</v>
      </c>
      <c r="I29" s="1"/>
      <c r="J29" s="1"/>
      <c r="K29" s="1"/>
    </row>
    <row r="30" spans="1:11" x14ac:dyDescent="0.2">
      <c r="A30" s="7" t="s">
        <v>218</v>
      </c>
      <c r="B30" s="7" t="s">
        <v>219</v>
      </c>
      <c r="C30" s="7" t="s">
        <v>220</v>
      </c>
      <c r="D30" s="7">
        <v>766050</v>
      </c>
      <c r="E30" s="7">
        <v>1362.0369000000001</v>
      </c>
      <c r="F30" s="7">
        <f t="shared" si="0"/>
        <v>1.3442067406254521</v>
      </c>
      <c r="I30" s="1"/>
      <c r="J30" s="1"/>
      <c r="K30" s="1"/>
    </row>
    <row r="31" spans="1:11" x14ac:dyDescent="0.2">
      <c r="A31" s="7" t="s">
        <v>369</v>
      </c>
      <c r="B31" s="7" t="s">
        <v>370</v>
      </c>
      <c r="C31" s="7" t="s">
        <v>111</v>
      </c>
      <c r="D31" s="7">
        <v>865298</v>
      </c>
      <c r="E31" s="7">
        <v>1359.3831580000001</v>
      </c>
      <c r="F31" s="7">
        <f t="shared" si="0"/>
        <v>1.3415877382443264</v>
      </c>
      <c r="I31" s="1"/>
      <c r="J31" s="1"/>
      <c r="K31" s="1"/>
    </row>
    <row r="32" spans="1:11" x14ac:dyDescent="0.2">
      <c r="A32" s="7" t="s">
        <v>289</v>
      </c>
      <c r="B32" s="7" t="s">
        <v>290</v>
      </c>
      <c r="C32" s="7" t="s">
        <v>63</v>
      </c>
      <c r="D32" s="7">
        <v>107400</v>
      </c>
      <c r="E32" s="7">
        <v>1147.7301</v>
      </c>
      <c r="F32" s="7">
        <f t="shared" si="0"/>
        <v>1.1327053891408698</v>
      </c>
      <c r="I32" s="1"/>
      <c r="J32" s="1"/>
      <c r="K32" s="1"/>
    </row>
    <row r="33" spans="1:11" x14ac:dyDescent="0.2">
      <c r="A33" s="7" t="s">
        <v>371</v>
      </c>
      <c r="B33" s="7" t="s">
        <v>617</v>
      </c>
      <c r="C33" s="7" t="s">
        <v>84</v>
      </c>
      <c r="D33" s="7">
        <v>192709</v>
      </c>
      <c r="E33" s="7">
        <v>636.32511799999997</v>
      </c>
      <c r="F33" s="7">
        <f t="shared" si="0"/>
        <v>0.62799511000391117</v>
      </c>
      <c r="I33" s="1"/>
      <c r="J33" s="1"/>
      <c r="K33" s="1"/>
    </row>
    <row r="34" spans="1:11" x14ac:dyDescent="0.2">
      <c r="A34" s="7" t="s">
        <v>372</v>
      </c>
      <c r="B34" s="7" t="s">
        <v>373</v>
      </c>
      <c r="C34" s="7" t="s">
        <v>58</v>
      </c>
      <c r="D34" s="7">
        <v>930600</v>
      </c>
      <c r="E34" s="7">
        <v>551.38049999999998</v>
      </c>
      <c r="F34" s="7">
        <f t="shared" si="0"/>
        <v>0.54416248542857537</v>
      </c>
      <c r="I34" s="1"/>
      <c r="J34" s="1"/>
      <c r="K34" s="1"/>
    </row>
    <row r="35" spans="1:11" x14ac:dyDescent="0.2">
      <c r="A35" s="7" t="s">
        <v>374</v>
      </c>
      <c r="B35" s="7" t="s">
        <v>618</v>
      </c>
      <c r="C35" s="7" t="s">
        <v>150</v>
      </c>
      <c r="D35" s="7">
        <v>148200</v>
      </c>
      <c r="E35" s="7">
        <v>402.21480000000003</v>
      </c>
      <c r="F35" s="7">
        <f t="shared" si="0"/>
        <v>0.39694948451052831</v>
      </c>
      <c r="I35" s="1"/>
      <c r="J35" s="1"/>
      <c r="K35" s="1"/>
    </row>
    <row r="36" spans="1:11" x14ac:dyDescent="0.2">
      <c r="A36" s="6" t="s">
        <v>128</v>
      </c>
      <c r="B36" s="7"/>
      <c r="C36" s="7"/>
      <c r="D36" s="7"/>
      <c r="E36" s="6">
        <f>SUM(E8:E35)</f>
        <v>74060.257855999997</v>
      </c>
      <c r="F36" s="6">
        <f>SUM(F8:F35)</f>
        <v>73.090749466842098</v>
      </c>
    </row>
    <row r="37" spans="1:11" x14ac:dyDescent="0.2">
      <c r="A37" s="7"/>
      <c r="B37" s="7"/>
      <c r="C37" s="7"/>
      <c r="D37" s="7"/>
      <c r="E37" s="7"/>
      <c r="F37" s="7"/>
    </row>
    <row r="38" spans="1:11" x14ac:dyDescent="0.2">
      <c r="A38" s="6" t="s">
        <v>152</v>
      </c>
      <c r="B38" s="7"/>
      <c r="C38" s="7"/>
      <c r="D38" s="7"/>
      <c r="E38" s="7"/>
      <c r="F38" s="7"/>
    </row>
    <row r="39" spans="1:11" x14ac:dyDescent="0.2">
      <c r="A39" s="7"/>
      <c r="B39" s="7"/>
      <c r="C39" s="7"/>
      <c r="D39" s="7"/>
      <c r="E39" s="7"/>
      <c r="F39" s="7"/>
    </row>
    <row r="40" spans="1:11" x14ac:dyDescent="0.2">
      <c r="A40" s="15" t="s">
        <v>570</v>
      </c>
      <c r="B40" s="15" t="s">
        <v>566</v>
      </c>
      <c r="C40" s="15" t="s">
        <v>35</v>
      </c>
      <c r="D40" s="7">
        <v>10300</v>
      </c>
      <c r="E40" s="7">
        <v>4588.0007980999999</v>
      </c>
      <c r="F40" s="7">
        <f t="shared" ref="F40:F54" si="1">E40/$E$61*100</f>
        <v>4.5279401746024446</v>
      </c>
      <c r="I40" s="1"/>
      <c r="J40" s="1"/>
      <c r="K40" s="1"/>
    </row>
    <row r="41" spans="1:11" x14ac:dyDescent="0.2">
      <c r="A41" s="15" t="s">
        <v>571</v>
      </c>
      <c r="B41" s="15" t="s">
        <v>567</v>
      </c>
      <c r="C41" s="15" t="s">
        <v>53</v>
      </c>
      <c r="D41" s="7">
        <v>1443837</v>
      </c>
      <c r="E41" s="7">
        <v>3309.2619925999998</v>
      </c>
      <c r="F41" s="7">
        <f t="shared" si="1"/>
        <v>3.2659410893702909</v>
      </c>
      <c r="I41" s="1"/>
      <c r="J41" s="1"/>
      <c r="K41" s="1"/>
    </row>
    <row r="42" spans="1:11" x14ac:dyDescent="0.2">
      <c r="A42" s="7" t="s">
        <v>381</v>
      </c>
      <c r="B42" s="7" t="s">
        <v>382</v>
      </c>
      <c r="C42" s="7" t="s">
        <v>14</v>
      </c>
      <c r="D42" s="7">
        <v>1178700</v>
      </c>
      <c r="E42" s="7">
        <v>2227.4574742</v>
      </c>
      <c r="F42" s="7">
        <f t="shared" si="1"/>
        <v>2.1982982629003542</v>
      </c>
      <c r="I42" s="1"/>
      <c r="J42" s="1"/>
      <c r="K42" s="1"/>
    </row>
    <row r="43" spans="1:11" x14ac:dyDescent="0.2">
      <c r="A43" s="7" t="s">
        <v>383</v>
      </c>
      <c r="B43" s="7" t="s">
        <v>384</v>
      </c>
      <c r="C43" s="7" t="s">
        <v>53</v>
      </c>
      <c r="D43" s="7">
        <v>440700</v>
      </c>
      <c r="E43" s="7">
        <v>2187.2866235000001</v>
      </c>
      <c r="F43" s="7">
        <f t="shared" si="1"/>
        <v>2.1586532809710115</v>
      </c>
      <c r="I43" s="1"/>
      <c r="J43" s="1"/>
      <c r="K43" s="1"/>
    </row>
    <row r="44" spans="1:11" x14ac:dyDescent="0.2">
      <c r="A44" s="7" t="s">
        <v>387</v>
      </c>
      <c r="B44" s="7" t="s">
        <v>388</v>
      </c>
      <c r="C44" s="7" t="s">
        <v>120</v>
      </c>
      <c r="D44" s="7">
        <v>7688431</v>
      </c>
      <c r="E44" s="7">
        <v>2024.5183626</v>
      </c>
      <c r="F44" s="7">
        <f t="shared" si="1"/>
        <v>1.9980157876243461</v>
      </c>
      <c r="I44" s="1"/>
      <c r="J44" s="1"/>
      <c r="K44" s="1"/>
    </row>
    <row r="45" spans="1:11" x14ac:dyDescent="0.2">
      <c r="A45" s="15" t="s">
        <v>568</v>
      </c>
      <c r="B45" s="15" t="s">
        <v>564</v>
      </c>
      <c r="C45" s="15" t="s">
        <v>84</v>
      </c>
      <c r="D45" s="7">
        <v>2562198</v>
      </c>
      <c r="E45" s="7">
        <v>2000.7260607999999</v>
      </c>
      <c r="F45" s="7">
        <f t="shared" si="1"/>
        <v>1.9745349462062061</v>
      </c>
      <c r="I45" s="1"/>
      <c r="J45" s="1"/>
      <c r="K45" s="1"/>
    </row>
    <row r="46" spans="1:11" x14ac:dyDescent="0.2">
      <c r="A46" s="15" t="s">
        <v>569</v>
      </c>
      <c r="B46" s="15" t="s">
        <v>565</v>
      </c>
      <c r="C46" s="15" t="s">
        <v>63</v>
      </c>
      <c r="D46" s="7">
        <v>390000</v>
      </c>
      <c r="E46" s="7">
        <v>1880.1626573999999</v>
      </c>
      <c r="F46" s="7">
        <f t="shared" si="1"/>
        <v>1.8555498148026255</v>
      </c>
      <c r="I46" s="1"/>
      <c r="J46" s="1"/>
      <c r="K46" s="1"/>
    </row>
    <row r="47" spans="1:11" x14ac:dyDescent="0.2">
      <c r="A47" s="7" t="s">
        <v>379</v>
      </c>
      <c r="B47" s="7" t="s">
        <v>380</v>
      </c>
      <c r="C47" s="7" t="s">
        <v>35</v>
      </c>
      <c r="D47" s="7">
        <v>2678400</v>
      </c>
      <c r="E47" s="7">
        <v>1670.8601845000001</v>
      </c>
      <c r="F47" s="7">
        <f t="shared" si="1"/>
        <v>1.648987279748138</v>
      </c>
      <c r="I47" s="1"/>
      <c r="J47" s="1"/>
      <c r="K47" s="1"/>
    </row>
    <row r="48" spans="1:11" x14ac:dyDescent="0.2">
      <c r="A48" s="7" t="s">
        <v>396</v>
      </c>
      <c r="B48" s="7" t="s">
        <v>397</v>
      </c>
      <c r="C48" s="7" t="s">
        <v>14</v>
      </c>
      <c r="D48" s="7">
        <v>314861</v>
      </c>
      <c r="E48" s="7">
        <v>1185.3289342</v>
      </c>
      <c r="F48" s="7">
        <f t="shared" si="1"/>
        <v>1.1698120243365087</v>
      </c>
      <c r="I48" s="1"/>
      <c r="J48" s="1"/>
      <c r="K48" s="1"/>
    </row>
    <row r="49" spans="1:11" x14ac:dyDescent="0.2">
      <c r="A49" s="7" t="s">
        <v>385</v>
      </c>
      <c r="B49" s="7" t="s">
        <v>386</v>
      </c>
      <c r="C49" s="7" t="s">
        <v>87</v>
      </c>
      <c r="D49" s="7">
        <v>3204100</v>
      </c>
      <c r="E49" s="7">
        <v>1160.4255651000001</v>
      </c>
      <c r="F49" s="7">
        <f t="shared" si="1"/>
        <v>1.1452346603836645</v>
      </c>
      <c r="I49" s="1"/>
      <c r="J49" s="1"/>
      <c r="K49" s="1"/>
    </row>
    <row r="50" spans="1:11" x14ac:dyDescent="0.2">
      <c r="A50" s="7" t="s">
        <v>375</v>
      </c>
      <c r="B50" s="7" t="s">
        <v>376</v>
      </c>
      <c r="C50" s="7" t="s">
        <v>84</v>
      </c>
      <c r="D50" s="7">
        <v>1931073</v>
      </c>
      <c r="E50" s="7">
        <v>1058.686473</v>
      </c>
      <c r="F50" s="7">
        <f t="shared" si="1"/>
        <v>1.044827414892787</v>
      </c>
      <c r="I50" s="1"/>
      <c r="J50" s="1"/>
      <c r="K50" s="1"/>
    </row>
    <row r="51" spans="1:11" x14ac:dyDescent="0.2">
      <c r="A51" s="7" t="s">
        <v>377</v>
      </c>
      <c r="B51" s="7" t="s">
        <v>378</v>
      </c>
      <c r="C51" s="7" t="s">
        <v>81</v>
      </c>
      <c r="D51" s="7">
        <v>2826000</v>
      </c>
      <c r="E51" s="7">
        <v>854.47286970000005</v>
      </c>
      <c r="F51" s="7">
        <f t="shared" si="1"/>
        <v>0.84328713203901706</v>
      </c>
      <c r="I51" s="1"/>
      <c r="J51" s="1"/>
      <c r="K51" s="1"/>
    </row>
    <row r="52" spans="1:11" x14ac:dyDescent="0.2">
      <c r="A52" s="7" t="s">
        <v>394</v>
      </c>
      <c r="B52" s="7" t="s">
        <v>395</v>
      </c>
      <c r="C52" s="7" t="s">
        <v>35</v>
      </c>
      <c r="D52" s="7">
        <v>500000</v>
      </c>
      <c r="E52" s="7">
        <v>844.52383269999996</v>
      </c>
      <c r="F52" s="7">
        <f t="shared" si="1"/>
        <v>0.83346833594169245</v>
      </c>
      <c r="I52" s="1"/>
      <c r="J52" s="1"/>
      <c r="K52" s="1"/>
    </row>
    <row r="53" spans="1:11" x14ac:dyDescent="0.2">
      <c r="A53" s="7" t="s">
        <v>391</v>
      </c>
      <c r="B53" s="7" t="s">
        <v>392</v>
      </c>
      <c r="C53" s="7" t="s">
        <v>393</v>
      </c>
      <c r="D53" s="7">
        <v>187038</v>
      </c>
      <c r="E53" s="7">
        <v>553.68892700000004</v>
      </c>
      <c r="F53" s="7">
        <f t="shared" si="1"/>
        <v>0.54644069326100775</v>
      </c>
      <c r="I53" s="1"/>
      <c r="J53" s="1"/>
      <c r="K53" s="1"/>
    </row>
    <row r="54" spans="1:11" x14ac:dyDescent="0.2">
      <c r="A54" s="7" t="s">
        <v>389</v>
      </c>
      <c r="B54" s="7" t="s">
        <v>390</v>
      </c>
      <c r="C54" s="7" t="s">
        <v>120</v>
      </c>
      <c r="D54" s="7">
        <v>112200</v>
      </c>
      <c r="E54" s="7">
        <v>159.14123470000001</v>
      </c>
      <c r="F54" s="7">
        <f t="shared" si="1"/>
        <v>0.15705794783914964</v>
      </c>
      <c r="I54" s="1"/>
      <c r="J54" s="1"/>
      <c r="K54" s="1"/>
    </row>
    <row r="55" spans="1:11" x14ac:dyDescent="0.2">
      <c r="A55" s="6" t="s">
        <v>128</v>
      </c>
      <c r="B55" s="7"/>
      <c r="C55" s="7"/>
      <c r="D55" s="7"/>
      <c r="E55" s="6">
        <f>SUM(E40:E54)</f>
        <v>25704.541990099999</v>
      </c>
      <c r="F55" s="6">
        <f>SUM(F40:F54)</f>
        <v>25.368048844919244</v>
      </c>
    </row>
    <row r="56" spans="1:11" x14ac:dyDescent="0.2">
      <c r="A56" s="7"/>
      <c r="B56" s="7"/>
      <c r="C56" s="7"/>
      <c r="D56" s="7"/>
      <c r="E56" s="7"/>
      <c r="F56" s="7"/>
    </row>
    <row r="57" spans="1:11" x14ac:dyDescent="0.2">
      <c r="A57" s="6" t="s">
        <v>128</v>
      </c>
      <c r="B57" s="7"/>
      <c r="C57" s="7"/>
      <c r="D57" s="7"/>
      <c r="E57" s="46">
        <f>E36+E55</f>
        <v>99764.799846099995</v>
      </c>
      <c r="F57" s="46">
        <f>F36+F55</f>
        <v>98.458798311761342</v>
      </c>
      <c r="G57" s="13"/>
      <c r="H57" s="13"/>
      <c r="I57" s="1"/>
      <c r="J57" s="1"/>
    </row>
    <row r="58" spans="1:11" x14ac:dyDescent="0.2">
      <c r="A58" s="7"/>
      <c r="B58" s="7"/>
      <c r="C58" s="7"/>
      <c r="D58" s="7"/>
      <c r="E58" s="45"/>
      <c r="F58" s="45"/>
    </row>
    <row r="59" spans="1:11" x14ac:dyDescent="0.2">
      <c r="A59" s="6" t="s">
        <v>133</v>
      </c>
      <c r="B59" s="7"/>
      <c r="C59" s="7"/>
      <c r="D59" s="7"/>
      <c r="E59" s="46">
        <v>1561.6448766999999</v>
      </c>
      <c r="F59" s="46">
        <f t="shared" ref="F59" si="2">E59/$E$61*100</f>
        <v>1.5412016882386539</v>
      </c>
      <c r="G59" s="13"/>
      <c r="H59" s="13"/>
      <c r="I59" s="1"/>
      <c r="J59" s="1"/>
    </row>
    <row r="60" spans="1:11" x14ac:dyDescent="0.2">
      <c r="A60" s="7"/>
      <c r="B60" s="7"/>
      <c r="C60" s="7"/>
      <c r="D60" s="7"/>
      <c r="E60" s="45"/>
      <c r="F60" s="45"/>
    </row>
    <row r="61" spans="1:11" x14ac:dyDescent="0.2">
      <c r="A61" s="8" t="s">
        <v>134</v>
      </c>
      <c r="B61" s="5"/>
      <c r="C61" s="5"/>
      <c r="D61" s="5"/>
      <c r="E61" s="47">
        <f>E57+E59</f>
        <v>101326.44472279999</v>
      </c>
      <c r="F61" s="47">
        <f>F57+F59</f>
        <v>100</v>
      </c>
      <c r="I61" s="1"/>
      <c r="J61" s="1"/>
    </row>
    <row r="62" spans="1:11" x14ac:dyDescent="0.2">
      <c r="E62" s="13"/>
      <c r="F62" s="13"/>
    </row>
    <row r="63" spans="1:11" x14ac:dyDescent="0.2">
      <c r="A63" s="9" t="s">
        <v>135</v>
      </c>
    </row>
    <row r="64" spans="1:11" x14ac:dyDescent="0.2">
      <c r="A64" s="9" t="s">
        <v>136</v>
      </c>
    </row>
    <row r="65" spans="1:4" x14ac:dyDescent="0.2">
      <c r="A65" s="9" t="s">
        <v>137</v>
      </c>
    </row>
    <row r="66" spans="1:4" x14ac:dyDescent="0.2">
      <c r="A66" s="1" t="s">
        <v>594</v>
      </c>
      <c r="B66" s="10">
        <v>44.6126</v>
      </c>
    </row>
    <row r="67" spans="1:4" x14ac:dyDescent="0.2">
      <c r="A67" s="1" t="s">
        <v>597</v>
      </c>
      <c r="B67" s="10">
        <v>17.0684</v>
      </c>
    </row>
    <row r="68" spans="1:4" x14ac:dyDescent="0.2">
      <c r="A68" s="1" t="s">
        <v>596</v>
      </c>
      <c r="B68" s="10">
        <v>45.896999999999998</v>
      </c>
    </row>
    <row r="69" spans="1:4" x14ac:dyDescent="0.2">
      <c r="A69" s="1" t="s">
        <v>595</v>
      </c>
      <c r="B69" s="10">
        <v>16.493500000000001</v>
      </c>
    </row>
    <row r="71" spans="1:4" x14ac:dyDescent="0.2">
      <c r="A71" s="9" t="s">
        <v>138</v>
      </c>
    </row>
    <row r="72" spans="1:4" x14ac:dyDescent="0.2">
      <c r="A72" s="1" t="s">
        <v>596</v>
      </c>
      <c r="B72" s="10">
        <v>47.926900000000003</v>
      </c>
    </row>
    <row r="73" spans="1:4" x14ac:dyDescent="0.2">
      <c r="A73" s="1" t="s">
        <v>597</v>
      </c>
      <c r="B73" s="10">
        <v>17.125499999999999</v>
      </c>
    </row>
    <row r="74" spans="1:4" x14ac:dyDescent="0.2">
      <c r="A74" s="1" t="s">
        <v>594</v>
      </c>
      <c r="B74" s="10">
        <v>46.422600000000003</v>
      </c>
    </row>
    <row r="75" spans="1:4" x14ac:dyDescent="0.2">
      <c r="A75" s="1" t="s">
        <v>595</v>
      </c>
      <c r="B75" s="10">
        <v>16.4694</v>
      </c>
    </row>
    <row r="77" spans="1:4" x14ac:dyDescent="0.2">
      <c r="A77" s="9" t="s">
        <v>139</v>
      </c>
      <c r="B77" s="11"/>
    </row>
    <row r="78" spans="1:4" x14ac:dyDescent="0.2">
      <c r="A78" s="9"/>
      <c r="B78" s="11"/>
    </row>
    <row r="79" spans="1:4" x14ac:dyDescent="0.2">
      <c r="A79" s="28" t="s">
        <v>602</v>
      </c>
      <c r="B79" s="29"/>
      <c r="C79" s="69" t="s">
        <v>603</v>
      </c>
      <c r="D79" s="70"/>
    </row>
    <row r="80" spans="1:4" x14ac:dyDescent="0.2">
      <c r="A80" s="71"/>
      <c r="B80" s="72"/>
      <c r="C80" s="30" t="s">
        <v>604</v>
      </c>
      <c r="D80" s="30" t="s">
        <v>605</v>
      </c>
    </row>
    <row r="81" spans="1:4" x14ac:dyDescent="0.2">
      <c r="A81" s="26" t="s">
        <v>595</v>
      </c>
      <c r="B81" s="31"/>
      <c r="C81" s="27">
        <v>0.70000000000000007</v>
      </c>
      <c r="D81" s="27">
        <v>0.70000000000000007</v>
      </c>
    </row>
    <row r="82" spans="1:4" x14ac:dyDescent="0.2">
      <c r="A82" s="26" t="s">
        <v>597</v>
      </c>
      <c r="B82" s="31"/>
      <c r="C82" s="27">
        <v>0.70000000000000007</v>
      </c>
      <c r="D82" s="27">
        <v>0.70000000000000007</v>
      </c>
    </row>
    <row r="84" spans="1:4" x14ac:dyDescent="0.2">
      <c r="A84" s="9" t="s">
        <v>141</v>
      </c>
      <c r="B84" s="12">
        <v>3.6680729659088994E-2</v>
      </c>
    </row>
  </sheetData>
  <sortState ref="A40:F54">
    <sortCondition descending="1" ref="F40:F54"/>
  </sortState>
  <mergeCells count="3">
    <mergeCell ref="A1:E1"/>
    <mergeCell ref="C79:D79"/>
    <mergeCell ref="A80:B8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63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22.5703125" style="1" bestFit="1" customWidth="1"/>
    <col min="3" max="3" width="32.71093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.85546875" style="2" bestFit="1" customWidth="1"/>
    <col min="9" max="16384" width="9.140625" style="2"/>
  </cols>
  <sheetData>
    <row r="1" spans="1:11" x14ac:dyDescent="0.2">
      <c r="A1" s="68" t="s">
        <v>346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49</v>
      </c>
      <c r="B8" s="7" t="s">
        <v>50</v>
      </c>
      <c r="C8" s="7" t="s">
        <v>11</v>
      </c>
      <c r="D8" s="7">
        <v>27000000</v>
      </c>
      <c r="E8" s="7">
        <v>67473</v>
      </c>
      <c r="F8" s="7">
        <v>9.099793188601625</v>
      </c>
      <c r="I8" s="1"/>
      <c r="J8" s="1"/>
      <c r="K8" s="1"/>
    </row>
    <row r="9" spans="1:11" x14ac:dyDescent="0.2">
      <c r="A9" s="7" t="s">
        <v>9</v>
      </c>
      <c r="B9" s="7" t="s">
        <v>10</v>
      </c>
      <c r="C9" s="7" t="s">
        <v>11</v>
      </c>
      <c r="D9" s="7">
        <v>3500000</v>
      </c>
      <c r="E9" s="7">
        <v>66013.5</v>
      </c>
      <c r="F9" s="7">
        <v>8.90295670350738</v>
      </c>
      <c r="I9" s="1"/>
      <c r="J9" s="1"/>
      <c r="K9" s="1"/>
    </row>
    <row r="10" spans="1:11" x14ac:dyDescent="0.2">
      <c r="A10" s="7" t="s">
        <v>28</v>
      </c>
      <c r="B10" s="7" t="s">
        <v>29</v>
      </c>
      <c r="C10" s="7" t="s">
        <v>11</v>
      </c>
      <c r="D10" s="7">
        <v>12700000</v>
      </c>
      <c r="E10" s="7">
        <v>64833.5</v>
      </c>
      <c r="F10" s="7">
        <v>8.7438151807864397</v>
      </c>
      <c r="I10" s="1"/>
      <c r="J10" s="1"/>
      <c r="K10" s="1"/>
    </row>
    <row r="11" spans="1:11" x14ac:dyDescent="0.2">
      <c r="A11" s="7" t="s">
        <v>18</v>
      </c>
      <c r="B11" s="7" t="s">
        <v>19</v>
      </c>
      <c r="C11" s="7" t="s">
        <v>11</v>
      </c>
      <c r="D11" s="7">
        <v>22075000</v>
      </c>
      <c r="E11" s="7">
        <v>61445.762499999997</v>
      </c>
      <c r="F11" s="7">
        <v>8.2869256008467556</v>
      </c>
      <c r="I11" s="1"/>
      <c r="J11" s="1"/>
      <c r="K11" s="1"/>
    </row>
    <row r="12" spans="1:11" x14ac:dyDescent="0.2">
      <c r="A12" s="7" t="s">
        <v>15</v>
      </c>
      <c r="B12" s="7" t="s">
        <v>16</v>
      </c>
      <c r="C12" s="7" t="s">
        <v>17</v>
      </c>
      <c r="D12" s="7">
        <v>11500000</v>
      </c>
      <c r="E12" s="7">
        <v>45850.5</v>
      </c>
      <c r="F12" s="7">
        <v>6.1836596504376384</v>
      </c>
      <c r="I12" s="1"/>
      <c r="J12" s="1"/>
      <c r="K12" s="1"/>
    </row>
    <row r="13" spans="1:11" x14ac:dyDescent="0.2">
      <c r="A13" s="7" t="s">
        <v>212</v>
      </c>
      <c r="B13" s="7" t="s">
        <v>612</v>
      </c>
      <c r="C13" s="7" t="s">
        <v>27</v>
      </c>
      <c r="D13" s="7">
        <v>20000000</v>
      </c>
      <c r="E13" s="7">
        <v>36660</v>
      </c>
      <c r="F13" s="7">
        <v>4.9441764601268003</v>
      </c>
      <c r="I13" s="1"/>
      <c r="J13" s="1"/>
      <c r="K13" s="1"/>
    </row>
    <row r="14" spans="1:11" x14ac:dyDescent="0.2">
      <c r="A14" s="7" t="s">
        <v>208</v>
      </c>
      <c r="B14" s="7" t="s">
        <v>209</v>
      </c>
      <c r="C14" s="7" t="s">
        <v>74</v>
      </c>
      <c r="D14" s="7">
        <v>17500000</v>
      </c>
      <c r="E14" s="7">
        <v>30905</v>
      </c>
      <c r="F14" s="7">
        <v>4.1680243726191692</v>
      </c>
      <c r="I14" s="1"/>
      <c r="J14" s="1"/>
      <c r="K14" s="1"/>
    </row>
    <row r="15" spans="1:11" x14ac:dyDescent="0.2">
      <c r="A15" s="7" t="s">
        <v>227</v>
      </c>
      <c r="B15" s="7" t="s">
        <v>228</v>
      </c>
      <c r="C15" s="7" t="s">
        <v>87</v>
      </c>
      <c r="D15" s="7">
        <v>1839500</v>
      </c>
      <c r="E15" s="7">
        <v>27781.048750000002</v>
      </c>
      <c r="F15" s="7">
        <v>3.7467105092030843</v>
      </c>
      <c r="I15" s="1"/>
      <c r="J15" s="1"/>
      <c r="K15" s="1"/>
    </row>
    <row r="16" spans="1:11" x14ac:dyDescent="0.2">
      <c r="A16" s="7" t="s">
        <v>38</v>
      </c>
      <c r="B16" s="7" t="s">
        <v>39</v>
      </c>
      <c r="C16" s="7" t="s">
        <v>40</v>
      </c>
      <c r="D16" s="7">
        <v>14000000</v>
      </c>
      <c r="E16" s="7">
        <v>23758</v>
      </c>
      <c r="F16" s="7">
        <v>3.2041392345797193</v>
      </c>
      <c r="I16" s="1"/>
      <c r="J16" s="1"/>
      <c r="K16" s="1"/>
    </row>
    <row r="17" spans="1:11" x14ac:dyDescent="0.2">
      <c r="A17" s="7" t="s">
        <v>98</v>
      </c>
      <c r="B17" s="7" t="s">
        <v>99</v>
      </c>
      <c r="C17" s="7" t="s">
        <v>74</v>
      </c>
      <c r="D17" s="7">
        <v>5500000</v>
      </c>
      <c r="E17" s="7">
        <v>23509.75</v>
      </c>
      <c r="F17" s="7">
        <v>3.1706588252445727</v>
      </c>
      <c r="I17" s="1"/>
      <c r="J17" s="1"/>
      <c r="K17" s="1"/>
    </row>
    <row r="18" spans="1:11" x14ac:dyDescent="0.2">
      <c r="A18" s="7" t="s">
        <v>229</v>
      </c>
      <c r="B18" s="7" t="s">
        <v>230</v>
      </c>
      <c r="C18" s="7" t="s">
        <v>35</v>
      </c>
      <c r="D18" s="7">
        <v>430000</v>
      </c>
      <c r="E18" s="7">
        <v>22315.494999999999</v>
      </c>
      <c r="F18" s="7">
        <v>3.0095947920097461</v>
      </c>
      <c r="I18" s="1"/>
      <c r="J18" s="1"/>
      <c r="K18" s="1"/>
    </row>
    <row r="19" spans="1:11" x14ac:dyDescent="0.2">
      <c r="A19" s="7" t="s">
        <v>258</v>
      </c>
      <c r="B19" s="7" t="s">
        <v>259</v>
      </c>
      <c r="C19" s="7" t="s">
        <v>35</v>
      </c>
      <c r="D19" s="7">
        <v>406051</v>
      </c>
      <c r="E19" s="7">
        <v>22141.7580045</v>
      </c>
      <c r="F19" s="7">
        <v>2.9861636309785338</v>
      </c>
      <c r="I19" s="1"/>
      <c r="J19" s="1"/>
      <c r="K19" s="1"/>
    </row>
    <row r="20" spans="1:11" x14ac:dyDescent="0.2">
      <c r="A20" s="7" t="s">
        <v>231</v>
      </c>
      <c r="B20" s="7" t="s">
        <v>232</v>
      </c>
      <c r="C20" s="7" t="s">
        <v>97</v>
      </c>
      <c r="D20" s="7">
        <v>4520550</v>
      </c>
      <c r="E20" s="7">
        <v>17404.1175</v>
      </c>
      <c r="F20" s="7">
        <v>2.3472184411560528</v>
      </c>
      <c r="I20" s="1"/>
      <c r="J20" s="1"/>
      <c r="K20" s="1"/>
    </row>
    <row r="21" spans="1:11" x14ac:dyDescent="0.2">
      <c r="A21" s="7" t="s">
        <v>210</v>
      </c>
      <c r="B21" s="7" t="s">
        <v>629</v>
      </c>
      <c r="C21" s="7" t="s">
        <v>211</v>
      </c>
      <c r="D21" s="7">
        <v>5000000</v>
      </c>
      <c r="E21" s="7">
        <v>16427.5</v>
      </c>
      <c r="F21" s="7">
        <v>2.2155062411001913</v>
      </c>
      <c r="I21" s="1"/>
      <c r="J21" s="1"/>
      <c r="K21" s="1"/>
    </row>
    <row r="22" spans="1:11" x14ac:dyDescent="0.2">
      <c r="A22" s="7" t="s">
        <v>12</v>
      </c>
      <c r="B22" s="7" t="s">
        <v>13</v>
      </c>
      <c r="C22" s="7" t="s">
        <v>14</v>
      </c>
      <c r="D22" s="7">
        <v>1400000</v>
      </c>
      <c r="E22" s="7">
        <v>15845.2</v>
      </c>
      <c r="F22" s="7">
        <v>2.1369739456083243</v>
      </c>
      <c r="I22" s="1"/>
      <c r="J22" s="1"/>
      <c r="K22" s="1"/>
    </row>
    <row r="23" spans="1:11" x14ac:dyDescent="0.2">
      <c r="A23" s="7" t="s">
        <v>25</v>
      </c>
      <c r="B23" s="7" t="s">
        <v>26</v>
      </c>
      <c r="C23" s="7" t="s">
        <v>27</v>
      </c>
      <c r="D23" s="7">
        <v>2000000</v>
      </c>
      <c r="E23" s="7">
        <v>14778</v>
      </c>
      <c r="F23" s="7">
        <v>1.9930452735339295</v>
      </c>
      <c r="I23" s="1"/>
      <c r="J23" s="1"/>
      <c r="K23" s="1"/>
    </row>
    <row r="24" spans="1:11" x14ac:dyDescent="0.2">
      <c r="A24" s="7" t="s">
        <v>95</v>
      </c>
      <c r="B24" s="7" t="s">
        <v>96</v>
      </c>
      <c r="C24" s="7" t="s">
        <v>97</v>
      </c>
      <c r="D24" s="7">
        <v>820000</v>
      </c>
      <c r="E24" s="7">
        <v>14376.24</v>
      </c>
      <c r="F24" s="7">
        <v>1.9388616310183662</v>
      </c>
      <c r="I24" s="1"/>
      <c r="J24" s="1"/>
      <c r="K24" s="1"/>
    </row>
    <row r="25" spans="1:11" x14ac:dyDescent="0.2">
      <c r="A25" s="7" t="s">
        <v>41</v>
      </c>
      <c r="B25" s="7" t="s">
        <v>42</v>
      </c>
      <c r="C25" s="7" t="s">
        <v>17</v>
      </c>
      <c r="D25" s="7">
        <v>18250000</v>
      </c>
      <c r="E25" s="7">
        <v>13851.75</v>
      </c>
      <c r="F25" s="7">
        <v>1.8681259214828532</v>
      </c>
      <c r="I25" s="1"/>
      <c r="J25" s="1"/>
      <c r="K25" s="1"/>
    </row>
    <row r="26" spans="1:11" x14ac:dyDescent="0.2">
      <c r="A26" s="7" t="s">
        <v>88</v>
      </c>
      <c r="B26" s="7" t="s">
        <v>89</v>
      </c>
      <c r="C26" s="7" t="s">
        <v>66</v>
      </c>
      <c r="D26" s="7">
        <v>2950976</v>
      </c>
      <c r="E26" s="7">
        <v>13615.803264</v>
      </c>
      <c r="F26" s="7">
        <v>1.8363048004251623</v>
      </c>
      <c r="I26" s="1"/>
      <c r="J26" s="1"/>
      <c r="K26" s="1"/>
    </row>
    <row r="27" spans="1:11" x14ac:dyDescent="0.2">
      <c r="A27" s="7" t="s">
        <v>237</v>
      </c>
      <c r="B27" s="7" t="s">
        <v>238</v>
      </c>
      <c r="C27" s="7" t="s">
        <v>211</v>
      </c>
      <c r="D27" s="7">
        <v>5800000</v>
      </c>
      <c r="E27" s="7">
        <v>13395.1</v>
      </c>
      <c r="F27" s="7">
        <v>1.8065395008468221</v>
      </c>
      <c r="I27" s="1"/>
      <c r="J27" s="1"/>
      <c r="K27" s="1"/>
    </row>
    <row r="28" spans="1:11" x14ac:dyDescent="0.2">
      <c r="A28" s="7" t="s">
        <v>61</v>
      </c>
      <c r="B28" s="7" t="s">
        <v>62</v>
      </c>
      <c r="C28" s="7" t="s">
        <v>63</v>
      </c>
      <c r="D28" s="7">
        <v>4200000</v>
      </c>
      <c r="E28" s="7">
        <v>11636.1</v>
      </c>
      <c r="F28" s="7">
        <v>1.5693107394348462</v>
      </c>
      <c r="I28" s="1"/>
      <c r="J28" s="1"/>
      <c r="K28" s="1"/>
    </row>
    <row r="29" spans="1:11" x14ac:dyDescent="0.2">
      <c r="A29" s="7" t="s">
        <v>100</v>
      </c>
      <c r="B29" s="7" t="s">
        <v>101</v>
      </c>
      <c r="C29" s="7" t="s">
        <v>66</v>
      </c>
      <c r="D29" s="7">
        <v>275000</v>
      </c>
      <c r="E29" s="7">
        <v>10862.5</v>
      </c>
      <c r="F29" s="7">
        <v>1.4649786360645762</v>
      </c>
      <c r="I29" s="1"/>
      <c r="J29" s="1"/>
      <c r="K29" s="1"/>
    </row>
    <row r="30" spans="1:11" x14ac:dyDescent="0.2">
      <c r="A30" s="7" t="s">
        <v>233</v>
      </c>
      <c r="B30" s="7" t="s">
        <v>234</v>
      </c>
      <c r="C30" s="7" t="s">
        <v>97</v>
      </c>
      <c r="D30" s="7">
        <v>180000</v>
      </c>
      <c r="E30" s="7">
        <v>9362.07</v>
      </c>
      <c r="F30" s="7">
        <v>1.2626220979830689</v>
      </c>
      <c r="I30" s="1"/>
      <c r="J30" s="1"/>
      <c r="K30" s="1"/>
    </row>
    <row r="31" spans="1:11" x14ac:dyDescent="0.2">
      <c r="A31" s="7" t="s">
        <v>245</v>
      </c>
      <c r="B31" s="7" t="s">
        <v>246</v>
      </c>
      <c r="C31" s="7" t="s">
        <v>150</v>
      </c>
      <c r="D31" s="7">
        <v>1400000</v>
      </c>
      <c r="E31" s="7">
        <v>9294.6</v>
      </c>
      <c r="F31" s="7">
        <v>1.2535227093915591</v>
      </c>
      <c r="I31" s="1"/>
      <c r="J31" s="1"/>
      <c r="K31" s="1"/>
    </row>
    <row r="32" spans="1:11" x14ac:dyDescent="0.2">
      <c r="A32" s="7" t="s">
        <v>341</v>
      </c>
      <c r="B32" s="7" t="s">
        <v>342</v>
      </c>
      <c r="C32" s="7" t="s">
        <v>343</v>
      </c>
      <c r="D32" s="7">
        <v>475000</v>
      </c>
      <c r="E32" s="7">
        <v>9135.9125000000004</v>
      </c>
      <c r="F32" s="7">
        <v>1.2321212090637803</v>
      </c>
      <c r="I32" s="1"/>
      <c r="J32" s="1"/>
      <c r="K32" s="1"/>
    </row>
    <row r="33" spans="1:11" x14ac:dyDescent="0.2">
      <c r="A33" s="7" t="s">
        <v>241</v>
      </c>
      <c r="B33" s="7" t="s">
        <v>242</v>
      </c>
      <c r="C33" s="7" t="s">
        <v>150</v>
      </c>
      <c r="D33" s="7">
        <v>4735000</v>
      </c>
      <c r="E33" s="7">
        <v>7445.7875000000004</v>
      </c>
      <c r="F33" s="7">
        <v>1.0041813225479099</v>
      </c>
      <c r="I33" s="1"/>
      <c r="J33" s="1"/>
      <c r="K33" s="1"/>
    </row>
    <row r="34" spans="1:11" x14ac:dyDescent="0.2">
      <c r="A34" s="7" t="s">
        <v>239</v>
      </c>
      <c r="B34" s="7" t="s">
        <v>240</v>
      </c>
      <c r="C34" s="7" t="s">
        <v>66</v>
      </c>
      <c r="D34" s="7">
        <v>5200000</v>
      </c>
      <c r="E34" s="7">
        <v>7246.2</v>
      </c>
      <c r="F34" s="7">
        <v>0.97726381520378669</v>
      </c>
      <c r="I34" s="1"/>
      <c r="J34" s="1"/>
      <c r="K34" s="1"/>
    </row>
    <row r="35" spans="1:11" x14ac:dyDescent="0.2">
      <c r="A35" s="7" t="s">
        <v>344</v>
      </c>
      <c r="B35" s="7" t="s">
        <v>345</v>
      </c>
      <c r="C35" s="7" t="s">
        <v>606</v>
      </c>
      <c r="D35" s="7">
        <v>4500000</v>
      </c>
      <c r="E35" s="7">
        <v>7159.5</v>
      </c>
      <c r="F35" s="7">
        <v>0.96557095925471415</v>
      </c>
      <c r="I35" s="1"/>
      <c r="J35" s="1"/>
      <c r="K35" s="1"/>
    </row>
    <row r="36" spans="1:11" x14ac:dyDescent="0.2">
      <c r="A36" s="7" t="s">
        <v>243</v>
      </c>
      <c r="B36" s="7" t="s">
        <v>244</v>
      </c>
      <c r="C36" s="7" t="s">
        <v>150</v>
      </c>
      <c r="D36" s="7">
        <v>1350000</v>
      </c>
      <c r="E36" s="7">
        <v>6858</v>
      </c>
      <c r="F36" s="7">
        <v>0.92490895154254216</v>
      </c>
      <c r="I36" s="1"/>
      <c r="J36" s="1"/>
      <c r="K36" s="1"/>
    </row>
    <row r="37" spans="1:11" x14ac:dyDescent="0.2">
      <c r="A37" s="7" t="s">
        <v>251</v>
      </c>
      <c r="B37" s="7" t="s">
        <v>630</v>
      </c>
      <c r="C37" s="7" t="s">
        <v>11</v>
      </c>
      <c r="D37" s="7">
        <v>7000000</v>
      </c>
      <c r="E37" s="7">
        <v>6671</v>
      </c>
      <c r="F37" s="7">
        <v>0.89968906616219002</v>
      </c>
      <c r="I37" s="1"/>
      <c r="J37" s="1"/>
      <c r="K37" s="1"/>
    </row>
    <row r="38" spans="1:11" x14ac:dyDescent="0.2">
      <c r="A38" s="7" t="s">
        <v>247</v>
      </c>
      <c r="B38" s="7" t="s">
        <v>248</v>
      </c>
      <c r="C38" s="7" t="s">
        <v>87</v>
      </c>
      <c r="D38" s="7">
        <v>725000</v>
      </c>
      <c r="E38" s="7">
        <v>5477.0124999999998</v>
      </c>
      <c r="F38" s="7">
        <v>0.73866110950137032</v>
      </c>
      <c r="I38" s="1"/>
      <c r="J38" s="1"/>
      <c r="K38" s="1"/>
    </row>
    <row r="39" spans="1:11" x14ac:dyDescent="0.2">
      <c r="A39" s="6" t="s">
        <v>128</v>
      </c>
      <c r="B39" s="7"/>
      <c r="C39" s="7"/>
      <c r="D39" s="7"/>
      <c r="E39" s="6">
        <f xml:space="preserve"> SUM(E8:E38)</f>
        <v>703529.70751849969</v>
      </c>
      <c r="F39" s="6">
        <f>SUM(F8:F38)</f>
        <v>94.882024520263514</v>
      </c>
      <c r="I39" s="1"/>
      <c r="J39" s="1"/>
    </row>
    <row r="40" spans="1:11" x14ac:dyDescent="0.2">
      <c r="A40" s="7"/>
      <c r="B40" s="7"/>
      <c r="C40" s="7"/>
      <c r="D40" s="7"/>
      <c r="E40" s="7"/>
      <c r="F40" s="7"/>
    </row>
    <row r="41" spans="1:11" x14ac:dyDescent="0.2">
      <c r="A41" s="6" t="s">
        <v>128</v>
      </c>
      <c r="B41" s="7"/>
      <c r="C41" s="7"/>
      <c r="D41" s="7"/>
      <c r="E41" s="46">
        <v>703529.70751849969</v>
      </c>
      <c r="F41" s="6">
        <v>94.882024520263514</v>
      </c>
      <c r="I41" s="1"/>
      <c r="J41" s="1"/>
    </row>
    <row r="42" spans="1:11" x14ac:dyDescent="0.2">
      <c r="A42" s="7"/>
      <c r="B42" s="7"/>
      <c r="C42" s="7"/>
      <c r="D42" s="7"/>
      <c r="E42" s="45"/>
      <c r="F42" s="7"/>
    </row>
    <row r="43" spans="1:11" x14ac:dyDescent="0.2">
      <c r="A43" s="6" t="s">
        <v>133</v>
      </c>
      <c r="B43" s="7"/>
      <c r="C43" s="7"/>
      <c r="D43" s="7"/>
      <c r="E43" s="46">
        <v>37948.6821719</v>
      </c>
      <c r="F43" s="6">
        <v>5.12</v>
      </c>
      <c r="I43" s="1"/>
      <c r="J43" s="1"/>
    </row>
    <row r="44" spans="1:11" x14ac:dyDescent="0.2">
      <c r="A44" s="7"/>
      <c r="B44" s="7"/>
      <c r="C44" s="7"/>
      <c r="D44" s="7"/>
      <c r="E44" s="45"/>
      <c r="F44" s="7"/>
    </row>
    <row r="45" spans="1:11" x14ac:dyDescent="0.2">
      <c r="A45" s="8" t="s">
        <v>134</v>
      </c>
      <c r="B45" s="5"/>
      <c r="C45" s="5"/>
      <c r="D45" s="5"/>
      <c r="E45" s="47">
        <v>741478.38969039964</v>
      </c>
      <c r="F45" s="8">
        <f xml:space="preserve"> ROUND(SUM(F41:F44),2)</f>
        <v>100</v>
      </c>
      <c r="G45" s="13"/>
      <c r="I45" s="1"/>
      <c r="J45" s="1"/>
    </row>
    <row r="47" spans="1:11" x14ac:dyDescent="0.2">
      <c r="A47" s="9" t="s">
        <v>135</v>
      </c>
    </row>
    <row r="48" spans="1:11" x14ac:dyDescent="0.2">
      <c r="A48" s="9" t="s">
        <v>136</v>
      </c>
    </row>
    <row r="49" spans="1:3" x14ac:dyDescent="0.2">
      <c r="A49" s="9" t="s">
        <v>137</v>
      </c>
    </row>
    <row r="50" spans="1:3" x14ac:dyDescent="0.2">
      <c r="A50" s="1" t="s">
        <v>597</v>
      </c>
      <c r="B50" s="10">
        <v>24.867000000000001</v>
      </c>
    </row>
    <row r="51" spans="1:3" x14ac:dyDescent="0.2">
      <c r="A51" s="1" t="s">
        <v>596</v>
      </c>
      <c r="B51" s="10">
        <v>38.165599999999998</v>
      </c>
    </row>
    <row r="52" spans="1:3" x14ac:dyDescent="0.2">
      <c r="A52" s="1" t="s">
        <v>595</v>
      </c>
      <c r="B52" s="10">
        <v>23.383400000000002</v>
      </c>
    </row>
    <row r="53" spans="1:3" x14ac:dyDescent="0.2">
      <c r="A53" s="1" t="s">
        <v>594</v>
      </c>
      <c r="B53" s="10">
        <v>36.291600000000003</v>
      </c>
    </row>
    <row r="55" spans="1:3" x14ac:dyDescent="0.2">
      <c r="A55" s="9" t="s">
        <v>138</v>
      </c>
    </row>
    <row r="56" spans="1:3" x14ac:dyDescent="0.2">
      <c r="A56" s="1" t="s">
        <v>594</v>
      </c>
      <c r="B56" s="10">
        <v>37.694499999999998</v>
      </c>
    </row>
    <row r="57" spans="1:3" x14ac:dyDescent="0.2">
      <c r="A57" s="1" t="s">
        <v>597</v>
      </c>
      <c r="B57" s="10">
        <v>25.974399999999999</v>
      </c>
    </row>
    <row r="58" spans="1:3" x14ac:dyDescent="0.2">
      <c r="A58" s="1" t="s">
        <v>595</v>
      </c>
      <c r="B58" s="10">
        <v>24.287400000000002</v>
      </c>
    </row>
    <row r="59" spans="1:3" x14ac:dyDescent="0.2">
      <c r="A59" s="1" t="s">
        <v>596</v>
      </c>
      <c r="B59" s="10">
        <v>39.865299999999998</v>
      </c>
    </row>
    <row r="61" spans="1:3" x14ac:dyDescent="0.2">
      <c r="A61" s="9" t="s">
        <v>139</v>
      </c>
      <c r="B61" s="11" t="s">
        <v>140</v>
      </c>
    </row>
    <row r="63" spans="1:3" x14ac:dyDescent="0.2">
      <c r="A63" s="9" t="s">
        <v>141</v>
      </c>
      <c r="B63" s="12">
        <v>0.22653221127506085</v>
      </c>
      <c r="C63" s="2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79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6.5703125" style="1" bestFit="1" customWidth="1"/>
    <col min="3" max="3" width="29.8554687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11" x14ac:dyDescent="0.2">
      <c r="A1" s="68" t="s">
        <v>340</v>
      </c>
      <c r="B1" s="68"/>
      <c r="C1" s="68"/>
      <c r="D1" s="68"/>
      <c r="E1" s="68"/>
    </row>
    <row r="3" spans="1:11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1" x14ac:dyDescent="0.2">
      <c r="A4" s="5"/>
      <c r="B4" s="5"/>
      <c r="C4" s="5"/>
      <c r="D4" s="5"/>
      <c r="E4" s="5"/>
      <c r="F4" s="5"/>
    </row>
    <row r="5" spans="1:11" x14ac:dyDescent="0.2">
      <c r="A5" s="6" t="s">
        <v>7</v>
      </c>
      <c r="B5" s="7"/>
      <c r="C5" s="7"/>
      <c r="D5" s="7"/>
      <c r="E5" s="7"/>
      <c r="F5" s="7"/>
    </row>
    <row r="6" spans="1:11" x14ac:dyDescent="0.2">
      <c r="A6" s="6" t="s">
        <v>8</v>
      </c>
      <c r="B6" s="7"/>
      <c r="C6" s="7"/>
      <c r="D6" s="7"/>
      <c r="E6" s="7"/>
      <c r="F6" s="7"/>
    </row>
    <row r="7" spans="1:11" x14ac:dyDescent="0.2">
      <c r="A7" s="6"/>
      <c r="B7" s="7"/>
      <c r="C7" s="7"/>
      <c r="D7" s="7"/>
      <c r="E7" s="7"/>
      <c r="F7" s="7"/>
    </row>
    <row r="8" spans="1:11" x14ac:dyDescent="0.2">
      <c r="A8" s="7" t="s">
        <v>9</v>
      </c>
      <c r="B8" s="7" t="s">
        <v>10</v>
      </c>
      <c r="C8" s="7" t="s">
        <v>11</v>
      </c>
      <c r="D8" s="7">
        <v>115034</v>
      </c>
      <c r="E8" s="7">
        <v>2169.6562739999999</v>
      </c>
      <c r="F8" s="7">
        <v>9.5404669688361636</v>
      </c>
      <c r="I8" s="1"/>
      <c r="J8" s="1"/>
      <c r="K8" s="1"/>
    </row>
    <row r="9" spans="1:11" x14ac:dyDescent="0.2">
      <c r="A9" s="7" t="s">
        <v>304</v>
      </c>
      <c r="B9" s="7" t="s">
        <v>305</v>
      </c>
      <c r="C9" s="7" t="s">
        <v>74</v>
      </c>
      <c r="D9" s="7">
        <v>194125</v>
      </c>
      <c r="E9" s="7">
        <v>1713.541375</v>
      </c>
      <c r="F9" s="7">
        <v>7.5348270985718377</v>
      </c>
      <c r="I9" s="1"/>
      <c r="J9" s="1"/>
      <c r="K9" s="1"/>
    </row>
    <row r="10" spans="1:11" x14ac:dyDescent="0.2">
      <c r="A10" s="7" t="s">
        <v>306</v>
      </c>
      <c r="B10" s="7" t="s">
        <v>307</v>
      </c>
      <c r="C10" s="7" t="s">
        <v>111</v>
      </c>
      <c r="D10" s="7">
        <v>89952</v>
      </c>
      <c r="E10" s="7">
        <v>1642.163712</v>
      </c>
      <c r="F10" s="7">
        <v>7.220963449142813</v>
      </c>
      <c r="I10" s="1"/>
      <c r="J10" s="1"/>
      <c r="K10" s="1"/>
    </row>
    <row r="11" spans="1:11" x14ac:dyDescent="0.2">
      <c r="A11" s="7" t="s">
        <v>12</v>
      </c>
      <c r="B11" s="7" t="s">
        <v>13</v>
      </c>
      <c r="C11" s="7" t="s">
        <v>14</v>
      </c>
      <c r="D11" s="7">
        <v>112572</v>
      </c>
      <c r="E11" s="7">
        <v>1274.089896</v>
      </c>
      <c r="F11" s="7">
        <v>5.6024600365412089</v>
      </c>
      <c r="I11" s="1"/>
      <c r="J11" s="1"/>
      <c r="K11" s="1"/>
    </row>
    <row r="12" spans="1:11" x14ac:dyDescent="0.2">
      <c r="A12" s="7" t="s">
        <v>214</v>
      </c>
      <c r="B12" s="7" t="s">
        <v>215</v>
      </c>
      <c r="C12" s="7" t="s">
        <v>53</v>
      </c>
      <c r="D12" s="7">
        <v>480993</v>
      </c>
      <c r="E12" s="7">
        <v>1228.9371149999999</v>
      </c>
      <c r="F12" s="7">
        <v>5.4039130957912782</v>
      </c>
      <c r="I12" s="1"/>
      <c r="J12" s="1"/>
      <c r="K12" s="1"/>
    </row>
    <row r="13" spans="1:11" x14ac:dyDescent="0.2">
      <c r="A13" s="7" t="s">
        <v>18</v>
      </c>
      <c r="B13" s="7" t="s">
        <v>19</v>
      </c>
      <c r="C13" s="7" t="s">
        <v>11</v>
      </c>
      <c r="D13" s="7">
        <v>361402</v>
      </c>
      <c r="E13" s="7">
        <v>1005.9624669999999</v>
      </c>
      <c r="F13" s="7">
        <v>4.4234433828583661</v>
      </c>
      <c r="I13" s="1"/>
      <c r="J13" s="1"/>
      <c r="K13" s="1"/>
    </row>
    <row r="14" spans="1:11" x14ac:dyDescent="0.2">
      <c r="A14" s="7" t="s">
        <v>22</v>
      </c>
      <c r="B14" s="7" t="s">
        <v>23</v>
      </c>
      <c r="C14" s="7" t="s">
        <v>24</v>
      </c>
      <c r="D14" s="7">
        <v>69565</v>
      </c>
      <c r="E14" s="7">
        <v>911.92758500000002</v>
      </c>
      <c r="F14" s="7">
        <v>4.0099508419475267</v>
      </c>
      <c r="I14" s="1"/>
      <c r="J14" s="1"/>
      <c r="K14" s="1"/>
    </row>
    <row r="15" spans="1:11" x14ac:dyDescent="0.2">
      <c r="A15" s="7" t="s">
        <v>308</v>
      </c>
      <c r="B15" s="7" t="s">
        <v>309</v>
      </c>
      <c r="C15" s="7" t="s">
        <v>14</v>
      </c>
      <c r="D15" s="7">
        <v>28050</v>
      </c>
      <c r="E15" s="7">
        <v>799.18657499999995</v>
      </c>
      <c r="F15" s="7">
        <v>3.5142032459676167</v>
      </c>
      <c r="I15" s="1"/>
      <c r="J15" s="1"/>
      <c r="K15" s="1"/>
    </row>
    <row r="16" spans="1:11" x14ac:dyDescent="0.2">
      <c r="A16" s="7" t="s">
        <v>30</v>
      </c>
      <c r="B16" s="7" t="s">
        <v>31</v>
      </c>
      <c r="C16" s="7" t="s">
        <v>11</v>
      </c>
      <c r="D16" s="7">
        <v>75084</v>
      </c>
      <c r="E16" s="7">
        <v>786.73015199999998</v>
      </c>
      <c r="F16" s="7">
        <v>3.4594295504263157</v>
      </c>
      <c r="I16" s="1"/>
      <c r="J16" s="1"/>
      <c r="K16" s="1"/>
    </row>
    <row r="17" spans="1:11" x14ac:dyDescent="0.2">
      <c r="A17" s="7" t="s">
        <v>310</v>
      </c>
      <c r="B17" s="7" t="s">
        <v>311</v>
      </c>
      <c r="C17" s="7" t="s">
        <v>27</v>
      </c>
      <c r="D17" s="7">
        <v>7489</v>
      </c>
      <c r="E17" s="7">
        <v>663.60777900000005</v>
      </c>
      <c r="F17" s="7">
        <v>2.9180327647660516</v>
      </c>
      <c r="I17" s="1"/>
      <c r="J17" s="1"/>
      <c r="K17" s="1"/>
    </row>
    <row r="18" spans="1:11" x14ac:dyDescent="0.2">
      <c r="A18" s="7" t="s">
        <v>271</v>
      </c>
      <c r="B18" s="7" t="s">
        <v>272</v>
      </c>
      <c r="C18" s="7" t="s">
        <v>53</v>
      </c>
      <c r="D18" s="7">
        <v>40154</v>
      </c>
      <c r="E18" s="7">
        <v>535.39335900000003</v>
      </c>
      <c r="F18" s="7">
        <v>2.3542451023621185</v>
      </c>
      <c r="I18" s="1"/>
      <c r="J18" s="1"/>
      <c r="K18" s="1"/>
    </row>
    <row r="19" spans="1:11" x14ac:dyDescent="0.2">
      <c r="A19" s="7" t="s">
        <v>49</v>
      </c>
      <c r="B19" s="7" t="s">
        <v>50</v>
      </c>
      <c r="C19" s="7" t="s">
        <v>11</v>
      </c>
      <c r="D19" s="7">
        <v>209339</v>
      </c>
      <c r="E19" s="7">
        <v>523.13816099999997</v>
      </c>
      <c r="F19" s="7">
        <v>2.3003562384362248</v>
      </c>
      <c r="I19" s="1"/>
      <c r="J19" s="1"/>
      <c r="K19" s="1"/>
    </row>
    <row r="20" spans="1:11" x14ac:dyDescent="0.2">
      <c r="A20" s="7" t="s">
        <v>312</v>
      </c>
      <c r="B20" s="7" t="s">
        <v>313</v>
      </c>
      <c r="C20" s="7" t="s">
        <v>11</v>
      </c>
      <c r="D20" s="7">
        <v>28786</v>
      </c>
      <c r="E20" s="7">
        <v>517.21245499999998</v>
      </c>
      <c r="F20" s="7">
        <v>2.2742995754350352</v>
      </c>
      <c r="I20" s="1"/>
      <c r="J20" s="1"/>
      <c r="K20" s="1"/>
    </row>
    <row r="21" spans="1:11" x14ac:dyDescent="0.2">
      <c r="A21" s="7" t="s">
        <v>28</v>
      </c>
      <c r="B21" s="7" t="s">
        <v>29</v>
      </c>
      <c r="C21" s="7" t="s">
        <v>11</v>
      </c>
      <c r="D21" s="7">
        <v>96331</v>
      </c>
      <c r="E21" s="7">
        <v>491.76975499999998</v>
      </c>
      <c r="F21" s="7">
        <v>2.1624222970583555</v>
      </c>
      <c r="I21" s="1"/>
      <c r="J21" s="1"/>
      <c r="K21" s="1"/>
    </row>
    <row r="22" spans="1:11" x14ac:dyDescent="0.2">
      <c r="A22" s="7" t="s">
        <v>25</v>
      </c>
      <c r="B22" s="7" t="s">
        <v>26</v>
      </c>
      <c r="C22" s="7" t="s">
        <v>27</v>
      </c>
      <c r="D22" s="7">
        <v>52461</v>
      </c>
      <c r="E22" s="7">
        <v>387.63432899999998</v>
      </c>
      <c r="F22" s="7">
        <v>1.7045153908150663</v>
      </c>
      <c r="I22" s="1"/>
      <c r="J22" s="1"/>
      <c r="K22" s="1"/>
    </row>
    <row r="23" spans="1:11" x14ac:dyDescent="0.2">
      <c r="A23" s="7" t="s">
        <v>45</v>
      </c>
      <c r="B23" s="7" t="s">
        <v>46</v>
      </c>
      <c r="C23" s="7" t="s">
        <v>27</v>
      </c>
      <c r="D23" s="7">
        <v>104020</v>
      </c>
      <c r="E23" s="7">
        <v>339.98937000000001</v>
      </c>
      <c r="F23" s="7">
        <v>1.4950097824759947</v>
      </c>
      <c r="I23" s="1"/>
      <c r="J23" s="1"/>
      <c r="K23" s="1"/>
    </row>
    <row r="24" spans="1:11" x14ac:dyDescent="0.2">
      <c r="A24" s="7" t="s">
        <v>20</v>
      </c>
      <c r="B24" s="7" t="s">
        <v>21</v>
      </c>
      <c r="C24" s="7" t="s">
        <v>11</v>
      </c>
      <c r="D24" s="7">
        <v>103287</v>
      </c>
      <c r="E24" s="7">
        <v>314.87041950000003</v>
      </c>
      <c r="F24" s="7">
        <v>1.3845561035182372</v>
      </c>
      <c r="I24" s="1"/>
      <c r="J24" s="1"/>
      <c r="K24" s="1"/>
    </row>
    <row r="25" spans="1:11" x14ac:dyDescent="0.2">
      <c r="A25" s="7" t="s">
        <v>69</v>
      </c>
      <c r="B25" s="7" t="s">
        <v>608</v>
      </c>
      <c r="C25" s="7" t="s">
        <v>35</v>
      </c>
      <c r="D25" s="7">
        <v>62210</v>
      </c>
      <c r="E25" s="7">
        <v>308.00171</v>
      </c>
      <c r="F25" s="7">
        <v>1.3543528418824813</v>
      </c>
      <c r="I25" s="1"/>
      <c r="J25" s="1"/>
      <c r="K25" s="1"/>
    </row>
    <row r="26" spans="1:11" x14ac:dyDescent="0.2">
      <c r="A26" s="7" t="s">
        <v>32</v>
      </c>
      <c r="B26" s="7" t="s">
        <v>33</v>
      </c>
      <c r="C26" s="7" t="s">
        <v>14</v>
      </c>
      <c r="D26" s="7">
        <v>31448</v>
      </c>
      <c r="E26" s="7">
        <v>304.60532799999999</v>
      </c>
      <c r="F26" s="7">
        <v>1.3394181857930116</v>
      </c>
      <c r="I26" s="1"/>
      <c r="J26" s="1"/>
      <c r="K26" s="1"/>
    </row>
    <row r="27" spans="1:11" x14ac:dyDescent="0.2">
      <c r="A27" s="7" t="s">
        <v>15</v>
      </c>
      <c r="B27" s="7" t="s">
        <v>16</v>
      </c>
      <c r="C27" s="7" t="s">
        <v>17</v>
      </c>
      <c r="D27" s="7">
        <v>74289</v>
      </c>
      <c r="E27" s="7">
        <v>296.19024300000001</v>
      </c>
      <c r="F27" s="7">
        <v>1.302415163035662</v>
      </c>
      <c r="I27" s="1"/>
      <c r="J27" s="1"/>
      <c r="K27" s="1"/>
    </row>
    <row r="28" spans="1:11" x14ac:dyDescent="0.2">
      <c r="A28" s="7" t="s">
        <v>38</v>
      </c>
      <c r="B28" s="7" t="s">
        <v>39</v>
      </c>
      <c r="C28" s="7" t="s">
        <v>40</v>
      </c>
      <c r="D28" s="7">
        <v>172177</v>
      </c>
      <c r="E28" s="7">
        <v>292.184369</v>
      </c>
      <c r="F28" s="7">
        <v>1.2848004334417156</v>
      </c>
      <c r="I28" s="1"/>
      <c r="J28" s="1"/>
      <c r="K28" s="1"/>
    </row>
    <row r="29" spans="1:11" x14ac:dyDescent="0.2">
      <c r="A29" s="7" t="s">
        <v>314</v>
      </c>
      <c r="B29" s="7" t="s">
        <v>315</v>
      </c>
      <c r="C29" s="7" t="s">
        <v>108</v>
      </c>
      <c r="D29" s="7">
        <v>104764</v>
      </c>
      <c r="E29" s="7">
        <v>291.08677399999999</v>
      </c>
      <c r="F29" s="7">
        <v>1.2799740611872041</v>
      </c>
      <c r="I29" s="1"/>
      <c r="J29" s="1"/>
      <c r="K29" s="1"/>
    </row>
    <row r="30" spans="1:11" x14ac:dyDescent="0.2">
      <c r="A30" s="7" t="s">
        <v>218</v>
      </c>
      <c r="B30" s="7" t="s">
        <v>219</v>
      </c>
      <c r="C30" s="7" t="s">
        <v>220</v>
      </c>
      <c r="D30" s="7">
        <v>159340</v>
      </c>
      <c r="E30" s="7">
        <v>283.30651999999998</v>
      </c>
      <c r="F30" s="7">
        <v>1.245762533220468</v>
      </c>
      <c r="I30" s="1"/>
      <c r="J30" s="1"/>
      <c r="K30" s="1"/>
    </row>
    <row r="31" spans="1:11" x14ac:dyDescent="0.2">
      <c r="A31" s="7" t="s">
        <v>221</v>
      </c>
      <c r="B31" s="7" t="s">
        <v>222</v>
      </c>
      <c r="C31" s="7" t="s">
        <v>53</v>
      </c>
      <c r="D31" s="7">
        <v>25218</v>
      </c>
      <c r="E31" s="7">
        <v>282.54247199999998</v>
      </c>
      <c r="F31" s="7">
        <v>1.2424028421975364</v>
      </c>
      <c r="I31" s="1"/>
      <c r="J31" s="1"/>
      <c r="K31" s="1"/>
    </row>
    <row r="32" spans="1:11" x14ac:dyDescent="0.2">
      <c r="A32" s="7" t="s">
        <v>102</v>
      </c>
      <c r="B32" s="7" t="s">
        <v>103</v>
      </c>
      <c r="C32" s="7" t="s">
        <v>27</v>
      </c>
      <c r="D32" s="7">
        <v>7263</v>
      </c>
      <c r="E32" s="7">
        <v>257.31356399999999</v>
      </c>
      <c r="F32" s="7">
        <v>1.131465655363763</v>
      </c>
      <c r="I32" s="1"/>
      <c r="J32" s="1"/>
      <c r="K32" s="1"/>
    </row>
    <row r="33" spans="1:11" x14ac:dyDescent="0.2">
      <c r="A33" s="7" t="s">
        <v>223</v>
      </c>
      <c r="B33" s="7" t="s">
        <v>224</v>
      </c>
      <c r="C33" s="7" t="s">
        <v>40</v>
      </c>
      <c r="D33" s="7">
        <v>122937</v>
      </c>
      <c r="E33" s="7">
        <v>237.57575249999999</v>
      </c>
      <c r="F33" s="7">
        <v>1.0446740557406127</v>
      </c>
      <c r="I33" s="1"/>
      <c r="J33" s="1"/>
      <c r="K33" s="1"/>
    </row>
    <row r="34" spans="1:11" x14ac:dyDescent="0.2">
      <c r="A34" s="7" t="s">
        <v>316</v>
      </c>
      <c r="B34" s="7" t="s">
        <v>317</v>
      </c>
      <c r="C34" s="7" t="s">
        <v>111</v>
      </c>
      <c r="D34" s="7">
        <v>13231</v>
      </c>
      <c r="E34" s="7">
        <v>233.8645405</v>
      </c>
      <c r="F34" s="7">
        <v>1.0283550212812638</v>
      </c>
      <c r="I34" s="1"/>
      <c r="J34" s="1"/>
      <c r="K34" s="1"/>
    </row>
    <row r="35" spans="1:11" x14ac:dyDescent="0.2">
      <c r="A35" s="7" t="s">
        <v>100</v>
      </c>
      <c r="B35" s="7" t="s">
        <v>101</v>
      </c>
      <c r="C35" s="7" t="s">
        <v>66</v>
      </c>
      <c r="D35" s="7">
        <v>5838</v>
      </c>
      <c r="E35" s="7">
        <v>230.601</v>
      </c>
      <c r="F35" s="7">
        <v>1.0140044991663912</v>
      </c>
      <c r="I35" s="1"/>
      <c r="J35" s="1"/>
      <c r="K35" s="1"/>
    </row>
    <row r="36" spans="1:11" x14ac:dyDescent="0.2">
      <c r="A36" s="7" t="s">
        <v>47</v>
      </c>
      <c r="B36" s="7" t="s">
        <v>48</v>
      </c>
      <c r="C36" s="7" t="s">
        <v>14</v>
      </c>
      <c r="D36" s="7">
        <v>35474</v>
      </c>
      <c r="E36" s="7">
        <v>226.57243800000001</v>
      </c>
      <c r="F36" s="7">
        <v>0.9962900053299778</v>
      </c>
      <c r="I36" s="1"/>
      <c r="J36" s="1"/>
      <c r="K36" s="1"/>
    </row>
    <row r="37" spans="1:11" x14ac:dyDescent="0.2">
      <c r="A37" s="7" t="s">
        <v>318</v>
      </c>
      <c r="B37" s="7" t="s">
        <v>319</v>
      </c>
      <c r="C37" s="7" t="s">
        <v>111</v>
      </c>
      <c r="D37" s="7">
        <v>18244</v>
      </c>
      <c r="E37" s="7">
        <v>225.72389000000001</v>
      </c>
      <c r="F37" s="7">
        <v>0.99255874878833827</v>
      </c>
      <c r="I37" s="1"/>
      <c r="J37" s="1"/>
      <c r="K37" s="1"/>
    </row>
    <row r="38" spans="1:11" x14ac:dyDescent="0.2">
      <c r="A38" s="7" t="s">
        <v>320</v>
      </c>
      <c r="B38" s="7" t="s">
        <v>321</v>
      </c>
      <c r="C38" s="7" t="s">
        <v>262</v>
      </c>
      <c r="D38" s="7">
        <v>37686</v>
      </c>
      <c r="E38" s="7">
        <v>215.20590300000001</v>
      </c>
      <c r="F38" s="7">
        <v>0.94630879262954604</v>
      </c>
      <c r="I38" s="1"/>
      <c r="J38" s="1"/>
      <c r="K38" s="1"/>
    </row>
    <row r="39" spans="1:11" x14ac:dyDescent="0.2">
      <c r="A39" s="7" t="s">
        <v>322</v>
      </c>
      <c r="B39" s="7" t="s">
        <v>323</v>
      </c>
      <c r="C39" s="7" t="s">
        <v>27</v>
      </c>
      <c r="D39" s="7">
        <v>744</v>
      </c>
      <c r="E39" s="7">
        <v>211.09251599999999</v>
      </c>
      <c r="F39" s="7">
        <v>0.92822130417627591</v>
      </c>
      <c r="I39" s="1"/>
      <c r="J39" s="1"/>
      <c r="K39" s="1"/>
    </row>
    <row r="40" spans="1:11" x14ac:dyDescent="0.2">
      <c r="A40" s="7" t="s">
        <v>67</v>
      </c>
      <c r="B40" s="7" t="s">
        <v>68</v>
      </c>
      <c r="C40" s="7" t="s">
        <v>27</v>
      </c>
      <c r="D40" s="7">
        <v>7688</v>
      </c>
      <c r="E40" s="7">
        <v>211.01253600000001</v>
      </c>
      <c r="F40" s="7">
        <v>0.92786961411490021</v>
      </c>
      <c r="I40" s="1"/>
      <c r="J40" s="1"/>
      <c r="K40" s="1"/>
    </row>
    <row r="41" spans="1:11" x14ac:dyDescent="0.2">
      <c r="A41" s="7" t="s">
        <v>324</v>
      </c>
      <c r="B41" s="7" t="s">
        <v>325</v>
      </c>
      <c r="C41" s="7" t="s">
        <v>326</v>
      </c>
      <c r="D41" s="7">
        <v>73884</v>
      </c>
      <c r="E41" s="7">
        <v>209.31337199999999</v>
      </c>
      <c r="F41" s="7">
        <v>0.92039800757016887</v>
      </c>
      <c r="I41" s="1"/>
      <c r="J41" s="1"/>
      <c r="K41" s="1"/>
    </row>
    <row r="42" spans="1:11" x14ac:dyDescent="0.2">
      <c r="A42" s="7" t="s">
        <v>208</v>
      </c>
      <c r="B42" s="7" t="s">
        <v>209</v>
      </c>
      <c r="C42" s="7" t="s">
        <v>74</v>
      </c>
      <c r="D42" s="7">
        <v>115428</v>
      </c>
      <c r="E42" s="7">
        <v>203.84584799999999</v>
      </c>
      <c r="F42" s="7">
        <v>0.89635607394759031</v>
      </c>
      <c r="I42" s="1"/>
      <c r="J42" s="1"/>
      <c r="K42" s="1"/>
    </row>
    <row r="43" spans="1:11" x14ac:dyDescent="0.2">
      <c r="A43" s="7" t="s">
        <v>327</v>
      </c>
      <c r="B43" s="7" t="s">
        <v>328</v>
      </c>
      <c r="C43" s="7" t="s">
        <v>14</v>
      </c>
      <c r="D43" s="7">
        <v>71515</v>
      </c>
      <c r="E43" s="7">
        <v>201.06442250000001</v>
      </c>
      <c r="F43" s="7">
        <v>0.88412551999901212</v>
      </c>
      <c r="I43" s="1"/>
      <c r="J43" s="1"/>
      <c r="K43" s="1"/>
    </row>
    <row r="44" spans="1:11" x14ac:dyDescent="0.2">
      <c r="A44" s="7" t="s">
        <v>98</v>
      </c>
      <c r="B44" s="7" t="s">
        <v>99</v>
      </c>
      <c r="C44" s="7" t="s">
        <v>74</v>
      </c>
      <c r="D44" s="7">
        <v>43711</v>
      </c>
      <c r="E44" s="7">
        <v>186.8426695</v>
      </c>
      <c r="F44" s="7">
        <v>0.82158927111876801</v>
      </c>
      <c r="I44" s="1"/>
      <c r="J44" s="1"/>
      <c r="K44" s="1"/>
    </row>
    <row r="45" spans="1:11" x14ac:dyDescent="0.2">
      <c r="A45" s="7" t="s">
        <v>329</v>
      </c>
      <c r="B45" s="7" t="s">
        <v>330</v>
      </c>
      <c r="C45" s="7" t="s">
        <v>125</v>
      </c>
      <c r="D45" s="7">
        <v>30644</v>
      </c>
      <c r="E45" s="7">
        <v>176.35622000000001</v>
      </c>
      <c r="F45" s="7">
        <v>0.77547799244573046</v>
      </c>
      <c r="I45" s="1"/>
      <c r="J45" s="1"/>
      <c r="K45" s="1"/>
    </row>
    <row r="46" spans="1:11" x14ac:dyDescent="0.2">
      <c r="A46" s="7" t="s">
        <v>106</v>
      </c>
      <c r="B46" s="7" t="s">
        <v>107</v>
      </c>
      <c r="C46" s="7" t="s">
        <v>108</v>
      </c>
      <c r="D46" s="7">
        <v>81609</v>
      </c>
      <c r="E46" s="7">
        <v>175.09210949999999</v>
      </c>
      <c r="F46" s="7">
        <v>0.76991941405949849</v>
      </c>
      <c r="I46" s="1"/>
      <c r="J46" s="1"/>
      <c r="K46" s="1"/>
    </row>
    <row r="47" spans="1:11" x14ac:dyDescent="0.2">
      <c r="A47" s="7" t="s">
        <v>210</v>
      </c>
      <c r="B47" s="7" t="s">
        <v>629</v>
      </c>
      <c r="C47" s="7" t="s">
        <v>211</v>
      </c>
      <c r="D47" s="7">
        <v>48196</v>
      </c>
      <c r="E47" s="7">
        <v>158.34795800000001</v>
      </c>
      <c r="F47" s="7">
        <v>0.69629161124978101</v>
      </c>
      <c r="I47" s="1"/>
      <c r="J47" s="1"/>
      <c r="K47" s="1"/>
    </row>
    <row r="48" spans="1:11" x14ac:dyDescent="0.2">
      <c r="A48" s="7" t="s">
        <v>331</v>
      </c>
      <c r="B48" s="7" t="s">
        <v>332</v>
      </c>
      <c r="C48" s="7" t="s">
        <v>35</v>
      </c>
      <c r="D48" s="7">
        <v>28785</v>
      </c>
      <c r="E48" s="7">
        <v>157.00778249999999</v>
      </c>
      <c r="F48" s="7">
        <v>0.69039855793833571</v>
      </c>
      <c r="I48" s="1"/>
      <c r="J48" s="1"/>
      <c r="K48" s="1"/>
    </row>
    <row r="49" spans="1:11" x14ac:dyDescent="0.2">
      <c r="A49" s="7" t="s">
        <v>333</v>
      </c>
      <c r="B49" s="7" t="s">
        <v>334</v>
      </c>
      <c r="C49" s="7" t="s">
        <v>84</v>
      </c>
      <c r="D49" s="7">
        <v>42890</v>
      </c>
      <c r="E49" s="7">
        <v>151.87349</v>
      </c>
      <c r="F49" s="7">
        <v>0.66782191822282599</v>
      </c>
      <c r="I49" s="1"/>
      <c r="J49" s="1"/>
      <c r="K49" s="1"/>
    </row>
    <row r="50" spans="1:11" x14ac:dyDescent="0.2">
      <c r="A50" s="7" t="s">
        <v>335</v>
      </c>
      <c r="B50" s="7" t="s">
        <v>336</v>
      </c>
      <c r="C50" s="7" t="s">
        <v>94</v>
      </c>
      <c r="D50" s="7">
        <v>20475</v>
      </c>
      <c r="E50" s="7">
        <v>149.5186875</v>
      </c>
      <c r="F50" s="7">
        <v>0.65746732162676502</v>
      </c>
      <c r="I50" s="1"/>
      <c r="J50" s="1"/>
      <c r="K50" s="1"/>
    </row>
    <row r="51" spans="1:11" x14ac:dyDescent="0.2">
      <c r="A51" s="7" t="s">
        <v>337</v>
      </c>
      <c r="B51" s="7" t="s">
        <v>338</v>
      </c>
      <c r="C51" s="7" t="s">
        <v>339</v>
      </c>
      <c r="D51" s="7">
        <v>43715</v>
      </c>
      <c r="E51" s="7">
        <v>146.94797249999999</v>
      </c>
      <c r="F51" s="7">
        <v>0.64616330917202924</v>
      </c>
      <c r="I51" s="1"/>
      <c r="J51" s="1"/>
      <c r="K51" s="1"/>
    </row>
    <row r="52" spans="1:11" x14ac:dyDescent="0.2">
      <c r="A52" s="7" t="s">
        <v>72</v>
      </c>
      <c r="B52" s="7" t="s">
        <v>73</v>
      </c>
      <c r="C52" s="7" t="s">
        <v>74</v>
      </c>
      <c r="D52" s="7">
        <v>41789</v>
      </c>
      <c r="E52" s="7">
        <v>144.10936649999999</v>
      </c>
      <c r="F52" s="7">
        <v>0.63368131969513741</v>
      </c>
      <c r="I52" s="1"/>
      <c r="J52" s="1"/>
      <c r="K52" s="1"/>
    </row>
    <row r="53" spans="1:11" x14ac:dyDescent="0.2">
      <c r="A53" s="7" t="s">
        <v>34</v>
      </c>
      <c r="B53" s="7" t="s">
        <v>610</v>
      </c>
      <c r="C53" s="7" t="s">
        <v>35</v>
      </c>
      <c r="D53" s="7">
        <v>6875</v>
      </c>
      <c r="E53" s="7">
        <v>143.0378125</v>
      </c>
      <c r="F53" s="7">
        <v>0.62896945557876449</v>
      </c>
      <c r="I53" s="1"/>
      <c r="J53" s="1"/>
      <c r="K53" s="1"/>
    </row>
    <row r="54" spans="1:11" x14ac:dyDescent="0.2">
      <c r="A54" s="7" t="s">
        <v>75</v>
      </c>
      <c r="B54" s="7" t="s">
        <v>76</v>
      </c>
      <c r="C54" s="7" t="s">
        <v>35</v>
      </c>
      <c r="D54" s="7">
        <v>13391</v>
      </c>
      <c r="E54" s="7">
        <v>98.537673499999997</v>
      </c>
      <c r="F54" s="7">
        <v>0.43329232859523104</v>
      </c>
      <c r="I54" s="1"/>
      <c r="J54" s="1"/>
      <c r="K54" s="1"/>
    </row>
    <row r="55" spans="1:11" x14ac:dyDescent="0.2">
      <c r="A55" s="6" t="s">
        <v>128</v>
      </c>
      <c r="B55" s="7"/>
      <c r="C55" s="7"/>
      <c r="D55" s="7"/>
      <c r="E55" s="6">
        <f xml:space="preserve"> SUM(E8:E54)</f>
        <v>21714.585718999995</v>
      </c>
      <c r="F55" s="6">
        <f>SUM(F8:F54)</f>
        <v>95.483920783519025</v>
      </c>
      <c r="H55" s="1"/>
      <c r="I55" s="1"/>
    </row>
    <row r="56" spans="1:11" x14ac:dyDescent="0.2">
      <c r="A56" s="7"/>
      <c r="B56" s="7"/>
      <c r="C56" s="7"/>
      <c r="D56" s="7"/>
      <c r="E56" s="7"/>
      <c r="F56" s="7"/>
    </row>
    <row r="57" spans="1:11" x14ac:dyDescent="0.2">
      <c r="A57" s="6" t="s">
        <v>128</v>
      </c>
      <c r="B57" s="7"/>
      <c r="C57" s="7"/>
      <c r="D57" s="7"/>
      <c r="E57" s="46">
        <v>21714.585718999995</v>
      </c>
      <c r="F57" s="6">
        <v>95.483920783519025</v>
      </c>
      <c r="I57" s="1"/>
      <c r="J57" s="1"/>
    </row>
    <row r="58" spans="1:11" x14ac:dyDescent="0.2">
      <c r="A58" s="7"/>
      <c r="B58" s="7"/>
      <c r="C58" s="7"/>
      <c r="D58" s="7"/>
      <c r="E58" s="45"/>
      <c r="F58" s="7"/>
    </row>
    <row r="59" spans="1:11" x14ac:dyDescent="0.2">
      <c r="A59" s="6" t="s">
        <v>133</v>
      </c>
      <c r="B59" s="7"/>
      <c r="C59" s="7"/>
      <c r="D59" s="7"/>
      <c r="E59" s="46">
        <v>1027.0293517</v>
      </c>
      <c r="F59" s="6">
        <v>4.5199999999999996</v>
      </c>
      <c r="I59" s="1"/>
      <c r="J59" s="1"/>
    </row>
    <row r="60" spans="1:11" x14ac:dyDescent="0.2">
      <c r="A60" s="7"/>
      <c r="B60" s="7"/>
      <c r="C60" s="7"/>
      <c r="D60" s="7"/>
      <c r="E60" s="45"/>
      <c r="F60" s="7"/>
    </row>
    <row r="61" spans="1:11" x14ac:dyDescent="0.2">
      <c r="A61" s="8" t="s">
        <v>134</v>
      </c>
      <c r="B61" s="5"/>
      <c r="C61" s="5"/>
      <c r="D61" s="5"/>
      <c r="E61" s="47">
        <v>22741.615070699994</v>
      </c>
      <c r="F61" s="8">
        <f xml:space="preserve"> ROUND(SUM(F57:F60),2)</f>
        <v>100</v>
      </c>
      <c r="I61" s="1"/>
      <c r="J61" s="1"/>
    </row>
    <row r="63" spans="1:11" x14ac:dyDescent="0.2">
      <c r="A63" s="9" t="s">
        <v>135</v>
      </c>
    </row>
    <row r="64" spans="1:11" x14ac:dyDescent="0.2">
      <c r="A64" s="9" t="s">
        <v>136</v>
      </c>
    </row>
    <row r="65" spans="1:4" x14ac:dyDescent="0.2">
      <c r="A65" s="9" t="s">
        <v>137</v>
      </c>
    </row>
    <row r="66" spans="1:4" x14ac:dyDescent="0.2">
      <c r="A66" s="1" t="s">
        <v>596</v>
      </c>
      <c r="B66" s="10">
        <v>78.9529</v>
      </c>
    </row>
    <row r="67" spans="1:4" x14ac:dyDescent="0.2">
      <c r="A67" s="1" t="s">
        <v>597</v>
      </c>
      <c r="B67" s="10">
        <v>78.9529</v>
      </c>
    </row>
    <row r="68" spans="1:4" x14ac:dyDescent="0.2">
      <c r="A68" s="1" t="s">
        <v>594</v>
      </c>
      <c r="B68" s="10">
        <v>77.609499999999997</v>
      </c>
    </row>
    <row r="69" spans="1:4" x14ac:dyDescent="0.2">
      <c r="A69" s="1" t="s">
        <v>595</v>
      </c>
      <c r="B69" s="10">
        <v>77.609499999999997</v>
      </c>
    </row>
    <row r="71" spans="1:4" x14ac:dyDescent="0.2">
      <c r="A71" s="9" t="s">
        <v>138</v>
      </c>
    </row>
    <row r="72" spans="1:4" x14ac:dyDescent="0.2">
      <c r="A72" s="1" t="s">
        <v>595</v>
      </c>
      <c r="B72" s="10">
        <v>80.006699999999995</v>
      </c>
    </row>
    <row r="73" spans="1:4" x14ac:dyDescent="0.2">
      <c r="A73" s="1" t="s">
        <v>596</v>
      </c>
      <c r="B73" s="10">
        <v>81.570800000000006</v>
      </c>
    </row>
    <row r="74" spans="1:4" x14ac:dyDescent="0.2">
      <c r="A74" s="1" t="s">
        <v>597</v>
      </c>
      <c r="B74" s="10">
        <v>81.570800000000006</v>
      </c>
    </row>
    <row r="75" spans="1:4" x14ac:dyDescent="0.2">
      <c r="A75" s="1" t="s">
        <v>594</v>
      </c>
      <c r="B75" s="10">
        <v>80.006699999999995</v>
      </c>
    </row>
    <row r="77" spans="1:4" x14ac:dyDescent="0.2">
      <c r="A77" s="9" t="s">
        <v>139</v>
      </c>
      <c r="B77" s="11" t="s">
        <v>140</v>
      </c>
    </row>
    <row r="79" spans="1:4" x14ac:dyDescent="0.2">
      <c r="A79" s="9" t="s">
        <v>141</v>
      </c>
      <c r="B79" s="12">
        <v>4.0850152744248809E-2</v>
      </c>
      <c r="C79" s="2"/>
      <c r="D79" s="38"/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DE4211-C872-4000-9923-72455AC1827D}"/>
</file>

<file path=customXml/itemProps2.xml><?xml version="1.0" encoding="utf-8"?>
<ds:datastoreItem xmlns:ds="http://schemas.openxmlformats.org/officeDocument/2006/customXml" ds:itemID="{CD6D8D44-9F8D-467C-90BB-A82D7322D438}"/>
</file>

<file path=customXml/itemProps3.xml><?xml version="1.0" encoding="utf-8"?>
<ds:datastoreItem xmlns:ds="http://schemas.openxmlformats.org/officeDocument/2006/customXml" ds:itemID="{547F6829-8605-41EB-B5C4-3241C75495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  <vt:lpstr>FISPF</vt:lpstr>
      <vt:lpstr>FBPF</vt:lpstr>
      <vt:lpstr>BF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Bhogte, Amey</cp:lastModifiedBy>
  <dcterms:created xsi:type="dcterms:W3CDTF">2018-04-02T09:57:22Z</dcterms:created>
  <dcterms:modified xsi:type="dcterms:W3CDTF">2018-04-18T08:29:04Z</dcterms:modified>
</cp:coreProperties>
</file>