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1.xml" ContentType="application/vnd.openxmlformats-officedocument.spreadsheetml.worksheet+xml"/>
  <Override PartName="/xl/worksheets/sheet40.xml" ContentType="application/vnd.openxmlformats-officedocument.spreadsheetml.worksheet+xml"/>
  <Override PartName="/xl/worksheets/sheet39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1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4.xml" ContentType="application/vnd.openxmlformats-officedocument.spreadsheetml.worksheet+xml"/>
  <Override PartName="/xl/worksheets/sheet37.xml" ContentType="application/vnd.openxmlformats-officedocument.spreadsheetml.worksheet+xml"/>
  <Override PartName="/xl/worksheets/sheet32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33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4.xml" ContentType="application/vnd.openxmlformats-officedocument.spreadsheetml.worksheet+xml"/>
  <Override PartName="/xl/worksheets/sheet19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24.xml" ContentType="application/vnd.openxmlformats-officedocument.spreadsheetml.worksheet+xml"/>
  <Override PartName="/xl/worksheets/sheet18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IND\SEBI Reports\2018-2019\May\ISIN\ISIN Final\"/>
    </mc:Choice>
  </mc:AlternateContent>
  <bookViews>
    <workbookView xWindow="0" yWindow="0" windowWidth="15330" windowHeight="10080" tabRatio="970"/>
  </bookViews>
  <sheets>
    <sheet name="FITX" sheetId="35" r:id="rId1"/>
    <sheet name="TIVF" sheetId="36" r:id="rId2"/>
    <sheet name="FISCF" sheetId="37" r:id="rId3"/>
    <sheet name="FIPF" sheetId="38" r:id="rId4"/>
    <sheet name="FITF" sheetId="39" r:id="rId5"/>
    <sheet name="FIOF" sheetId="40" r:id="rId6"/>
    <sheet name="FIEIF" sheetId="41" r:id="rId7"/>
    <sheet name="FIFEF" sheetId="42" r:id="rId8"/>
    <sheet name="FIIF" sheetId="43" r:id="rId9"/>
    <sheet name="FIUS" sheetId="46" r:id="rId10"/>
    <sheet name="FEGF" sheetId="47" r:id="rId11"/>
    <sheet name="FIEAF" sheetId="48" r:id="rId12"/>
    <sheet name="FIMAS" sheetId="44" r:id="rId13"/>
    <sheet name="FID-PEF" sheetId="45" r:id="rId14"/>
    <sheet name="FIFOF-20's" sheetId="53" r:id="rId15"/>
    <sheet name="FIFOF-30's" sheetId="52" r:id="rId16"/>
    <sheet name="FIFOF-40's" sheetId="51" r:id="rId17"/>
    <sheet name="FIFOF-50's" sheetId="50" r:id="rId18"/>
    <sheet name="FIFOF-50's+" sheetId="49" r:id="rId19"/>
    <sheet name="FBIF" sheetId="54" r:id="rId20"/>
    <sheet name="FIBCF" sheetId="55" r:id="rId21"/>
    <sheet name="FAEF" sheetId="56" r:id="rId22"/>
    <sheet name="FIEF" sheetId="57" r:id="rId23"/>
    <sheet name="FIUBF" sheetId="20" r:id="rId24"/>
    <sheet name="FILF" sheetId="19" r:id="rId25"/>
    <sheet name="FIIOF" sheetId="18" r:id="rId26"/>
    <sheet name="FICRF" sheetId="17" r:id="rId27"/>
    <sheet name="FIDA" sheetId="16" r:id="rId28"/>
    <sheet name="FISTIP" sheetId="15" r:id="rId29"/>
    <sheet name="FILDF" sheetId="12" r:id="rId30"/>
    <sheet name="FIFRF" sheetId="11" r:id="rId31"/>
    <sheet name="FICDF" sheetId="10" r:id="rId32"/>
    <sheet name="GS- CP" sheetId="9" r:id="rId33"/>
    <sheet name="FIGS" sheetId="8" r:id="rId34"/>
    <sheet name="FISF" sheetId="4" r:id="rId35"/>
    <sheet name="FBPF" sheetId="3" r:id="rId36"/>
    <sheet name="FIEYF" sheetId="2" r:id="rId37"/>
    <sheet name="FIDHF" sheetId="13" r:id="rId38"/>
    <sheet name="FIPP" sheetId="14" r:id="rId39"/>
    <sheet name="FMPS1A" sheetId="31" r:id="rId40"/>
    <sheet name="FMPS1B" sheetId="30" r:id="rId41"/>
    <sheet name="FMPS2A" sheetId="29" r:id="rId42"/>
    <sheet name="FMPS2B" sheetId="28" r:id="rId43"/>
    <sheet name="FMPS2C" sheetId="5" r:id="rId44"/>
    <sheet name="FMPS3A" sheetId="6" r:id="rId45"/>
    <sheet name="FMPS3B" sheetId="7" r:id="rId46"/>
    <sheet name="FMPS3C" sheetId="32" r:id="rId47"/>
    <sheet name="FMPS3D" sheetId="33" r:id="rId48"/>
    <sheet name="FMPS3E" sheetId="34" r:id="rId49"/>
    <sheet name="Sheet1" sheetId="58" r:id="rId5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7" i="57" l="1"/>
  <c r="E61" i="57"/>
  <c r="E57" i="57"/>
  <c r="E69" i="57" s="1"/>
  <c r="E73" i="57" s="1"/>
  <c r="E60" i="56"/>
  <c r="E19" i="56"/>
  <c r="F56" i="55"/>
  <c r="F50" i="55"/>
  <c r="E50" i="55"/>
  <c r="F49" i="54"/>
  <c r="F43" i="54"/>
  <c r="E43" i="54"/>
  <c r="E17" i="53"/>
  <c r="E11" i="53"/>
  <c r="D11" i="53"/>
  <c r="E17" i="52"/>
  <c r="E11" i="52"/>
  <c r="D11" i="52"/>
  <c r="E17" i="51"/>
  <c r="E11" i="51"/>
  <c r="D11" i="51"/>
  <c r="E10" i="50"/>
  <c r="E12" i="50" s="1"/>
  <c r="E16" i="50" s="1"/>
  <c r="D10" i="50"/>
  <c r="D12" i="50" s="1"/>
  <c r="E11" i="49"/>
  <c r="E15" i="49" s="1"/>
  <c r="E9" i="49"/>
  <c r="D9" i="49"/>
  <c r="D11" i="49" s="1"/>
  <c r="E62" i="48"/>
  <c r="E58" i="48"/>
  <c r="E64" i="48" s="1"/>
  <c r="E68" i="48" s="1"/>
  <c r="D7" i="47"/>
  <c r="D9" i="47" s="1"/>
  <c r="D13" i="47" s="1"/>
  <c r="D7" i="46"/>
  <c r="D9" i="46" s="1"/>
  <c r="D13" i="46" s="1"/>
  <c r="E14" i="45"/>
  <c r="E8" i="45"/>
  <c r="D8" i="45"/>
  <c r="E9" i="44"/>
  <c r="E11" i="44" s="1"/>
  <c r="D9" i="44"/>
  <c r="D11" i="44" s="1"/>
  <c r="D15" i="44" s="1"/>
  <c r="E13" i="44" s="1"/>
  <c r="F64" i="43"/>
  <c r="F58" i="43"/>
  <c r="E58" i="43"/>
  <c r="F43" i="42"/>
  <c r="F37" i="42"/>
  <c r="E37" i="42"/>
  <c r="E56" i="41"/>
  <c r="E36" i="41"/>
  <c r="E58" i="41" s="1"/>
  <c r="E62" i="41" s="1"/>
  <c r="F57" i="40"/>
  <c r="F51" i="40"/>
  <c r="E51" i="40"/>
  <c r="F44" i="40"/>
  <c r="E44" i="40"/>
  <c r="E39" i="39"/>
  <c r="E35" i="39"/>
  <c r="E31" i="39"/>
  <c r="E21" i="39"/>
  <c r="E41" i="39" s="1"/>
  <c r="E45" i="39" s="1"/>
  <c r="E75" i="38"/>
  <c r="E70" i="38"/>
  <c r="E66" i="38"/>
  <c r="E77" i="38" s="1"/>
  <c r="E81" i="38" s="1"/>
  <c r="F87" i="37"/>
  <c r="F81" i="37"/>
  <c r="E81" i="37"/>
  <c r="F44" i="36"/>
  <c r="F38" i="36"/>
  <c r="E38" i="36"/>
  <c r="F73" i="35"/>
  <c r="F67" i="35"/>
  <c r="E67" i="35"/>
  <c r="F61" i="35"/>
  <c r="E61" i="35"/>
  <c r="E62" i="56" l="1"/>
  <c r="E66" i="56" s="1"/>
  <c r="E15" i="44"/>
  <c r="F69" i="38"/>
  <c r="F70" i="38" s="1"/>
  <c r="F60" i="38"/>
  <c r="F52" i="38"/>
  <c r="F44" i="38"/>
  <c r="F36" i="38"/>
  <c r="F28" i="38"/>
  <c r="F20" i="38"/>
  <c r="F12" i="38"/>
  <c r="F37" i="38"/>
  <c r="F59" i="38"/>
  <c r="F51" i="38"/>
  <c r="F43" i="38"/>
  <c r="F35" i="38"/>
  <c r="F27" i="38"/>
  <c r="F19" i="38"/>
  <c r="F11" i="38"/>
  <c r="F61" i="38"/>
  <c r="F58" i="38"/>
  <c r="F50" i="38"/>
  <c r="F42" i="38"/>
  <c r="F34" i="38"/>
  <c r="F26" i="38"/>
  <c r="F18" i="38"/>
  <c r="F10" i="38"/>
  <c r="F45" i="38"/>
  <c r="F65" i="38"/>
  <c r="F57" i="38"/>
  <c r="F49" i="38"/>
  <c r="F41" i="38"/>
  <c r="F33" i="38"/>
  <c r="F25" i="38"/>
  <c r="F17" i="38"/>
  <c r="F9" i="38"/>
  <c r="F21" i="38"/>
  <c r="F74" i="38"/>
  <c r="F64" i="38"/>
  <c r="F56" i="38"/>
  <c r="F48" i="38"/>
  <c r="F40" i="38"/>
  <c r="F32" i="38"/>
  <c r="F24" i="38"/>
  <c r="F16" i="38"/>
  <c r="F8" i="38"/>
  <c r="F13" i="38"/>
  <c r="F73" i="38"/>
  <c r="F63" i="38"/>
  <c r="F55" i="38"/>
  <c r="F47" i="38"/>
  <c r="F39" i="38"/>
  <c r="F31" i="38"/>
  <c r="F23" i="38"/>
  <c r="F15" i="38"/>
  <c r="F53" i="38"/>
  <c r="F62" i="38"/>
  <c r="F54" i="38"/>
  <c r="F46" i="38"/>
  <c r="F38" i="38"/>
  <c r="F30" i="38"/>
  <c r="F22" i="38"/>
  <c r="F14" i="38"/>
  <c r="F79" i="38"/>
  <c r="F29" i="38"/>
  <c r="E11" i="46"/>
  <c r="E6" i="46"/>
  <c r="E7" i="46" s="1"/>
  <c r="E9" i="46" s="1"/>
  <c r="E13" i="46" s="1"/>
  <c r="F29" i="39"/>
  <c r="F20" i="39"/>
  <c r="F12" i="39"/>
  <c r="F38" i="39"/>
  <c r="F39" i="39" s="1"/>
  <c r="F28" i="39"/>
  <c r="F19" i="39"/>
  <c r="F11" i="39"/>
  <c r="F27" i="39"/>
  <c r="F18" i="39"/>
  <c r="F10" i="39"/>
  <c r="F26" i="39"/>
  <c r="F17" i="39"/>
  <c r="F9" i="39"/>
  <c r="F30" i="39"/>
  <c r="F43" i="39"/>
  <c r="F34" i="39"/>
  <c r="F35" i="39" s="1"/>
  <c r="F25" i="39"/>
  <c r="F16" i="39"/>
  <c r="F8" i="39"/>
  <c r="F13" i="39"/>
  <c r="F24" i="39"/>
  <c r="F15" i="39"/>
  <c r="F14" i="39"/>
  <c r="E11" i="47"/>
  <c r="E6" i="47"/>
  <c r="E7" i="47" s="1"/>
  <c r="E9" i="47" s="1"/>
  <c r="F58" i="56"/>
  <c r="F50" i="56"/>
  <c r="F42" i="56"/>
  <c r="F34" i="56"/>
  <c r="F26" i="56"/>
  <c r="F17" i="56"/>
  <c r="F9" i="56"/>
  <c r="F57" i="56"/>
  <c r="F49" i="56"/>
  <c r="F41" i="56"/>
  <c r="F33" i="56"/>
  <c r="F25" i="56"/>
  <c r="F16" i="56"/>
  <c r="F8" i="56"/>
  <c r="F51" i="56"/>
  <c r="F18" i="56"/>
  <c r="F64" i="56"/>
  <c r="F56" i="56"/>
  <c r="F48" i="56"/>
  <c r="F40" i="56"/>
  <c r="F32" i="56"/>
  <c r="F24" i="56"/>
  <c r="F15" i="56"/>
  <c r="F10" i="56"/>
  <c r="F55" i="56"/>
  <c r="F47" i="56"/>
  <c r="F39" i="56"/>
  <c r="F31" i="56"/>
  <c r="F23" i="56"/>
  <c r="F14" i="56"/>
  <c r="F59" i="56"/>
  <c r="F27" i="56"/>
  <c r="F54" i="56"/>
  <c r="F46" i="56"/>
  <c r="F38" i="56"/>
  <c r="F30" i="56"/>
  <c r="F22" i="56"/>
  <c r="F13" i="56"/>
  <c r="F43" i="56"/>
  <c r="F53" i="56"/>
  <c r="F45" i="56"/>
  <c r="F37" i="56"/>
  <c r="F29" i="56"/>
  <c r="F12" i="56"/>
  <c r="F35" i="56"/>
  <c r="F52" i="56"/>
  <c r="F44" i="56"/>
  <c r="F36" i="56"/>
  <c r="F28" i="56"/>
  <c r="F11" i="56"/>
  <c r="F53" i="41"/>
  <c r="F45" i="41"/>
  <c r="F28" i="41"/>
  <c r="F20" i="41"/>
  <c r="F12" i="41"/>
  <c r="F54" i="41"/>
  <c r="F21" i="41"/>
  <c r="F60" i="41"/>
  <c r="F52" i="41"/>
  <c r="F44" i="41"/>
  <c r="F35" i="41"/>
  <c r="F27" i="41"/>
  <c r="F19" i="41"/>
  <c r="F11" i="41"/>
  <c r="F46" i="41"/>
  <c r="F51" i="41"/>
  <c r="F43" i="41"/>
  <c r="F34" i="41"/>
  <c r="F26" i="41"/>
  <c r="F18" i="41"/>
  <c r="F10" i="41"/>
  <c r="F50" i="41"/>
  <c r="F42" i="41"/>
  <c r="F33" i="41"/>
  <c r="F25" i="41"/>
  <c r="F17" i="41"/>
  <c r="F9" i="41"/>
  <c r="F29" i="41"/>
  <c r="F49" i="41"/>
  <c r="F41" i="41"/>
  <c r="F32" i="41"/>
  <c r="F24" i="41"/>
  <c r="F16" i="41"/>
  <c r="F8" i="41"/>
  <c r="F48" i="41"/>
  <c r="F40" i="41"/>
  <c r="F31" i="41"/>
  <c r="F23" i="41"/>
  <c r="F15" i="41"/>
  <c r="F13" i="41"/>
  <c r="F55" i="41"/>
  <c r="F47" i="41"/>
  <c r="F39" i="41"/>
  <c r="F30" i="41"/>
  <c r="F22" i="41"/>
  <c r="F14" i="41"/>
  <c r="F54" i="48"/>
  <c r="F46" i="48"/>
  <c r="F38" i="48"/>
  <c r="F30" i="48"/>
  <c r="F22" i="48"/>
  <c r="F14" i="48"/>
  <c r="F47" i="48"/>
  <c r="F53" i="48"/>
  <c r="F45" i="48"/>
  <c r="F37" i="48"/>
  <c r="F29" i="48"/>
  <c r="F21" i="48"/>
  <c r="F13" i="48"/>
  <c r="F31" i="48"/>
  <c r="F61" i="48"/>
  <c r="F62" i="48" s="1"/>
  <c r="F52" i="48"/>
  <c r="F44" i="48"/>
  <c r="F36" i="48"/>
  <c r="F28" i="48"/>
  <c r="F20" i="48"/>
  <c r="F12" i="48"/>
  <c r="F39" i="48"/>
  <c r="F51" i="48"/>
  <c r="F43" i="48"/>
  <c r="F35" i="48"/>
  <c r="F27" i="48"/>
  <c r="F19" i="48"/>
  <c r="F11" i="48"/>
  <c r="F23" i="48"/>
  <c r="F50" i="48"/>
  <c r="F42" i="48"/>
  <c r="F34" i="48"/>
  <c r="F26" i="48"/>
  <c r="F18" i="48"/>
  <c r="F10" i="48"/>
  <c r="F66" i="48"/>
  <c r="F57" i="48"/>
  <c r="F49" i="48"/>
  <c r="F41" i="48"/>
  <c r="F33" i="48"/>
  <c r="F25" i="48"/>
  <c r="F17" i="48"/>
  <c r="F9" i="48"/>
  <c r="F56" i="48"/>
  <c r="F48" i="48"/>
  <c r="F40" i="48"/>
  <c r="F32" i="48"/>
  <c r="F24" i="48"/>
  <c r="F16" i="48"/>
  <c r="F8" i="48"/>
  <c r="F55" i="48"/>
  <c r="F15" i="48"/>
  <c r="F65" i="57"/>
  <c r="F55" i="57"/>
  <c r="F47" i="57"/>
  <c r="F39" i="57"/>
  <c r="F31" i="57"/>
  <c r="F23" i="57"/>
  <c r="F15" i="57"/>
  <c r="F64" i="57"/>
  <c r="F54" i="57"/>
  <c r="F46" i="57"/>
  <c r="F38" i="57"/>
  <c r="F30" i="57"/>
  <c r="F22" i="57"/>
  <c r="F14" i="57"/>
  <c r="F32" i="57"/>
  <c r="F71" i="57"/>
  <c r="F53" i="57"/>
  <c r="F45" i="57"/>
  <c r="F37" i="57"/>
  <c r="F29" i="57"/>
  <c r="F21" i="57"/>
  <c r="F13" i="57"/>
  <c r="F40" i="57"/>
  <c r="F52" i="57"/>
  <c r="F44" i="57"/>
  <c r="F36" i="57"/>
  <c r="F28" i="57"/>
  <c r="F20" i="57"/>
  <c r="F12" i="57"/>
  <c r="F66" i="57"/>
  <c r="F24" i="57"/>
  <c r="F60" i="57"/>
  <c r="F61" i="57" s="1"/>
  <c r="F51" i="57"/>
  <c r="F43" i="57"/>
  <c r="F35" i="57"/>
  <c r="F27" i="57"/>
  <c r="F19" i="57"/>
  <c r="F11" i="57"/>
  <c r="F48" i="57"/>
  <c r="F50" i="57"/>
  <c r="F42" i="57"/>
  <c r="F34" i="57"/>
  <c r="F26" i="57"/>
  <c r="F18" i="57"/>
  <c r="F10" i="57"/>
  <c r="F56" i="57"/>
  <c r="F8" i="57"/>
  <c r="F49" i="57"/>
  <c r="F41" i="57"/>
  <c r="F33" i="57"/>
  <c r="F25" i="57"/>
  <c r="F17" i="57"/>
  <c r="F9" i="57"/>
  <c r="F16" i="57"/>
  <c r="F67" i="57" l="1"/>
  <c r="F75" i="38"/>
  <c r="F19" i="56"/>
  <c r="F56" i="41"/>
  <c r="F60" i="56"/>
  <c r="F36" i="41"/>
  <c r="F31" i="39"/>
  <c r="F57" i="57"/>
  <c r="F69" i="57" s="1"/>
  <c r="F73" i="57" s="1"/>
  <c r="F58" i="48"/>
  <c r="F64" i="48" s="1"/>
  <c r="F68" i="48" s="1"/>
  <c r="F21" i="39"/>
  <c r="F66" i="38"/>
  <c r="F77" i="38" s="1"/>
  <c r="F81" i="38" s="1"/>
  <c r="E13" i="47"/>
  <c r="F62" i="56" l="1"/>
  <c r="F66" i="56" s="1"/>
  <c r="F41" i="39"/>
  <c r="F45" i="39" s="1"/>
  <c r="F58" i="41"/>
  <c r="F62" i="41" s="1"/>
  <c r="E20" i="7" l="1"/>
  <c r="E21" i="28"/>
  <c r="E18" i="31"/>
  <c r="E20" i="34" l="1"/>
  <c r="E25" i="34"/>
  <c r="E24" i="33"/>
  <c r="E20" i="33"/>
  <c r="E27" i="32"/>
  <c r="E27" i="34" l="1"/>
  <c r="E26" i="33"/>
  <c r="E30" i="33" s="1"/>
  <c r="E31" i="34" l="1"/>
  <c r="F29" i="34" s="1"/>
  <c r="F16" i="33"/>
  <c r="F12" i="33"/>
  <c r="F8" i="33"/>
  <c r="F14" i="33"/>
  <c r="F9" i="33"/>
  <c r="F15" i="33"/>
  <c r="F23" i="33"/>
  <c r="F24" i="33" s="1"/>
  <c r="F18" i="33"/>
  <c r="F28" i="33"/>
  <c r="F19" i="33"/>
  <c r="F11" i="33"/>
  <c r="F13" i="33"/>
  <c r="F17" i="33"/>
  <c r="F10" i="33"/>
  <c r="F19" i="34" l="1"/>
  <c r="F23" i="34"/>
  <c r="F12" i="34"/>
  <c r="F13" i="34"/>
  <c r="F15" i="34"/>
  <c r="F10" i="34"/>
  <c r="F18" i="34"/>
  <c r="F11" i="34"/>
  <c r="F9" i="34"/>
  <c r="F8" i="34"/>
  <c r="F17" i="34"/>
  <c r="F14" i="34"/>
  <c r="F16" i="34"/>
  <c r="F24" i="34"/>
  <c r="F20" i="33"/>
  <c r="F25" i="34" l="1"/>
  <c r="F20" i="34"/>
  <c r="F26" i="33"/>
  <c r="F30" i="33" s="1"/>
  <c r="F27" i="34"/>
  <c r="F31" i="34" l="1"/>
  <c r="E22" i="32" l="1"/>
  <c r="E22" i="31"/>
  <c r="E24" i="31" s="1"/>
  <c r="E28" i="31" s="1"/>
  <c r="E22" i="30"/>
  <c r="E18" i="30"/>
  <c r="E24" i="30" s="1"/>
  <c r="E28" i="30" s="1"/>
  <c r="E31" i="29"/>
  <c r="E26" i="29"/>
  <c r="E25" i="28"/>
  <c r="E27" i="28" s="1"/>
  <c r="E31" i="28" s="1"/>
  <c r="F21" i="31" l="1"/>
  <c r="F22" i="31" s="1"/>
  <c r="F14" i="31"/>
  <c r="F10" i="31"/>
  <c r="F8" i="31"/>
  <c r="F15" i="31"/>
  <c r="F11" i="31"/>
  <c r="F13" i="31"/>
  <c r="F9" i="31"/>
  <c r="F16" i="31"/>
  <c r="F17" i="31"/>
  <c r="F26" i="31"/>
  <c r="F12" i="31"/>
  <c r="F12" i="28"/>
  <c r="F9" i="28"/>
  <c r="F29" i="28"/>
  <c r="F14" i="28"/>
  <c r="F19" i="28"/>
  <c r="F13" i="28"/>
  <c r="F20" i="28"/>
  <c r="F15" i="28"/>
  <c r="F10" i="28"/>
  <c r="F11" i="28"/>
  <c r="F18" i="28"/>
  <c r="F16" i="28"/>
  <c r="F17" i="28"/>
  <c r="F8" i="28"/>
  <c r="F24" i="28"/>
  <c r="F25" i="28" s="1"/>
  <c r="E33" i="29"/>
  <c r="F9" i="30"/>
  <c r="F17" i="30"/>
  <c r="F15" i="30"/>
  <c r="F16" i="30"/>
  <c r="F10" i="30"/>
  <c r="F8" i="30"/>
  <c r="F21" i="30"/>
  <c r="F22" i="30" s="1"/>
  <c r="F11" i="30"/>
  <c r="F13" i="30"/>
  <c r="F26" i="30"/>
  <c r="F12" i="30"/>
  <c r="F14" i="30"/>
  <c r="E29" i="32"/>
  <c r="F72" i="17"/>
  <c r="E72" i="17"/>
  <c r="F122" i="17"/>
  <c r="E122" i="17"/>
  <c r="F84" i="18"/>
  <c r="E84" i="18"/>
  <c r="F49" i="18"/>
  <c r="E49" i="18"/>
  <c r="F103" i="16"/>
  <c r="E103" i="16"/>
  <c r="F151" i="15"/>
  <c r="E151" i="15"/>
  <c r="F53" i="12"/>
  <c r="E53" i="12"/>
  <c r="F84" i="12"/>
  <c r="E84" i="12"/>
  <c r="F15" i="8"/>
  <c r="E15" i="8"/>
  <c r="F18" i="31" l="1"/>
  <c r="F18" i="30"/>
  <c r="F24" i="30" s="1"/>
  <c r="F21" i="28"/>
  <c r="F27" i="28" s="1"/>
  <c r="F31" i="28" s="1"/>
  <c r="F24" i="31"/>
  <c r="F28" i="31" s="1"/>
  <c r="E37" i="29"/>
  <c r="F28" i="30"/>
  <c r="E33" i="32"/>
  <c r="F11" i="32" s="1"/>
  <c r="F14" i="32" l="1"/>
  <c r="F10" i="32"/>
  <c r="F8" i="32"/>
  <c r="F9" i="32"/>
  <c r="F26" i="32"/>
  <c r="F20" i="32"/>
  <c r="F12" i="32"/>
  <c r="F16" i="32"/>
  <c r="F19" i="32"/>
  <c r="F21" i="32"/>
  <c r="F18" i="32"/>
  <c r="F17" i="32"/>
  <c r="F13" i="32"/>
  <c r="F25" i="32"/>
  <c r="F27" i="32" s="1"/>
  <c r="F15" i="32"/>
  <c r="F13" i="29"/>
  <c r="F12" i="29"/>
  <c r="F20" i="29"/>
  <c r="F16" i="29"/>
  <c r="F15" i="29"/>
  <c r="F29" i="29"/>
  <c r="F30" i="29"/>
  <c r="F19" i="29"/>
  <c r="F8" i="29"/>
  <c r="F22" i="29"/>
  <c r="F10" i="29"/>
  <c r="F21" i="29"/>
  <c r="F23" i="29"/>
  <c r="F18" i="29"/>
  <c r="F17" i="29"/>
  <c r="F25" i="29"/>
  <c r="F14" i="29"/>
  <c r="F11" i="29"/>
  <c r="F9" i="29"/>
  <c r="F35" i="29"/>
  <c r="F24" i="29"/>
  <c r="F31" i="32"/>
  <c r="F22" i="32" l="1"/>
  <c r="F29" i="32" s="1"/>
  <c r="F31" i="29"/>
  <c r="F26" i="29"/>
  <c r="F33" i="29" s="1"/>
  <c r="F33" i="32"/>
  <c r="F37" i="29" l="1"/>
  <c r="F69" i="2"/>
  <c r="E69" i="2"/>
  <c r="F55" i="10"/>
  <c r="E55" i="10"/>
  <c r="F65" i="14"/>
  <c r="E65" i="14"/>
  <c r="F94" i="20"/>
  <c r="E94" i="20"/>
  <c r="F75" i="2" l="1"/>
  <c r="E75" i="2"/>
  <c r="F64" i="2"/>
  <c r="E64" i="2"/>
  <c r="F48" i="2"/>
  <c r="E48" i="2"/>
  <c r="F142" i="20" l="1"/>
  <c r="F136" i="20"/>
  <c r="E136" i="20"/>
  <c r="F111" i="20"/>
  <c r="E111" i="20"/>
  <c r="F70" i="20"/>
  <c r="E70" i="20"/>
  <c r="F59" i="19"/>
  <c r="F53" i="19"/>
  <c r="E53" i="19"/>
  <c r="F19" i="19"/>
  <c r="E19" i="19"/>
  <c r="F8" i="19"/>
  <c r="E8" i="19"/>
  <c r="F90" i="18"/>
  <c r="F133" i="17"/>
  <c r="F127" i="17"/>
  <c r="E127" i="17"/>
  <c r="F109" i="16"/>
  <c r="F53" i="16"/>
  <c r="E53" i="16"/>
  <c r="F157" i="15"/>
  <c r="F89" i="15"/>
  <c r="E89" i="15"/>
  <c r="F77" i="14"/>
  <c r="F71" i="14"/>
  <c r="E71" i="14"/>
  <c r="F44" i="14"/>
  <c r="E44" i="14"/>
  <c r="F73" i="13"/>
  <c r="F67" i="13"/>
  <c r="F38" i="13"/>
  <c r="E67" i="13"/>
  <c r="F61" i="13"/>
  <c r="E61" i="13"/>
  <c r="E38" i="13"/>
  <c r="F120" i="12"/>
  <c r="F114" i="12"/>
  <c r="E114" i="12"/>
  <c r="F97" i="12"/>
  <c r="E97" i="12"/>
  <c r="F29" i="11"/>
  <c r="F23" i="11"/>
  <c r="E23" i="11"/>
  <c r="F17" i="11"/>
  <c r="E17" i="11"/>
  <c r="F12" i="11"/>
  <c r="E12" i="11"/>
  <c r="F70" i="10"/>
  <c r="F64" i="10"/>
  <c r="E64" i="10"/>
  <c r="F59" i="10"/>
  <c r="E59" i="10"/>
  <c r="F42" i="10"/>
  <c r="E42" i="10"/>
  <c r="F15" i="9"/>
  <c r="F9" i="9"/>
  <c r="E9" i="9"/>
  <c r="F9" i="8"/>
  <c r="E9" i="8"/>
  <c r="E25" i="7"/>
  <c r="E27" i="7" s="1"/>
  <c r="E31" i="7" s="1"/>
  <c r="E24" i="6"/>
  <c r="E19" i="6"/>
  <c r="E26" i="6" s="1"/>
  <c r="E27" i="5"/>
  <c r="E22" i="5"/>
  <c r="E29" i="5" s="1"/>
  <c r="F35" i="4"/>
  <c r="F29" i="4"/>
  <c r="F18" i="4"/>
  <c r="E29" i="4"/>
  <c r="E18" i="4"/>
  <c r="F28" i="3"/>
  <c r="F22" i="3"/>
  <c r="F18" i="3"/>
  <c r="E22" i="3"/>
  <c r="E18" i="3"/>
  <c r="F81" i="2"/>
  <c r="F11" i="7" l="1"/>
  <c r="F24" i="7"/>
  <c r="F12" i="7"/>
  <c r="F8" i="7"/>
  <c r="F16" i="7"/>
  <c r="F9" i="7"/>
  <c r="F15" i="7"/>
  <c r="F13" i="7"/>
  <c r="F18" i="7"/>
  <c r="F10" i="7"/>
  <c r="F29" i="7"/>
  <c r="F19" i="7"/>
  <c r="F23" i="7"/>
  <c r="F25" i="7" s="1"/>
  <c r="F17" i="7"/>
  <c r="F14" i="7"/>
  <c r="E30" i="6"/>
  <c r="E33" i="5"/>
  <c r="F20" i="7" l="1"/>
  <c r="F27" i="7" s="1"/>
  <c r="F31" i="7" s="1"/>
  <c r="F28" i="6"/>
  <c r="F14" i="6"/>
  <c r="F11" i="6"/>
  <c r="F23" i="6"/>
  <c r="F15" i="6"/>
  <c r="F22" i="6"/>
  <c r="F24" i="6" s="1"/>
  <c r="F16" i="6"/>
  <c r="F18" i="6"/>
  <c r="F9" i="6"/>
  <c r="F17" i="6"/>
  <c r="F10" i="6"/>
  <c r="F8" i="6"/>
  <c r="F12" i="6"/>
  <c r="F13" i="6"/>
  <c r="F31" i="5"/>
  <c r="F18" i="5"/>
  <c r="F14" i="5"/>
  <c r="F19" i="5"/>
  <c r="F16" i="5"/>
  <c r="F11" i="5"/>
  <c r="F25" i="5"/>
  <c r="F8" i="5"/>
  <c r="F22" i="5" s="1"/>
  <c r="F10" i="5"/>
  <c r="F21" i="5"/>
  <c r="F17" i="5"/>
  <c r="F12" i="5"/>
  <c r="F9" i="5"/>
  <c r="F15" i="5"/>
  <c r="F13" i="5"/>
  <c r="F26" i="5"/>
  <c r="F20" i="5"/>
  <c r="F19" i="6" l="1"/>
  <c r="F26" i="6" s="1"/>
  <c r="F27" i="5"/>
  <c r="F29" i="5" s="1"/>
  <c r="F30" i="6" l="1"/>
  <c r="F33" i="5"/>
</calcChain>
</file>

<file path=xl/sharedStrings.xml><?xml version="1.0" encoding="utf-8"?>
<sst xmlns="http://schemas.openxmlformats.org/spreadsheetml/2006/main" count="6966" uniqueCount="1671">
  <si>
    <t>ISIN Number</t>
  </si>
  <si>
    <t>Instrument Name</t>
  </si>
  <si>
    <t>Industry/Rating</t>
  </si>
  <si>
    <t>Quantity</t>
  </si>
  <si>
    <t xml:space="preserve">Market Value(Rs. in Lakhs) </t>
  </si>
  <si>
    <t>% to Net Assets</t>
  </si>
  <si>
    <t>Equity &amp; Equity Related</t>
  </si>
  <si>
    <t>(a) Listed / awaiting listing on Stock Exchanges</t>
  </si>
  <si>
    <t>INE237A01028</t>
  </si>
  <si>
    <t>Kotak Mahindra Bank Ltd.</t>
  </si>
  <si>
    <t>Banks</t>
  </si>
  <si>
    <t>INE040A01026</t>
  </si>
  <si>
    <t>HDFC Bank Ltd.</t>
  </si>
  <si>
    <t>INE238A01034</t>
  </si>
  <si>
    <t>Axis Bank Ltd.</t>
  </si>
  <si>
    <t>INE101A01026</t>
  </si>
  <si>
    <t>Mahindra &amp; Mahindra Ltd.</t>
  </si>
  <si>
    <t>Auto</t>
  </si>
  <si>
    <t>INE752E01010</t>
  </si>
  <si>
    <t>Power Grid Corp. of India Ltd.</t>
  </si>
  <si>
    <t>Power</t>
  </si>
  <si>
    <t>INE047A01021</t>
  </si>
  <si>
    <t>Grasim Industries Ltd.</t>
  </si>
  <si>
    <t>Cement</t>
  </si>
  <si>
    <t>INE038A01020</t>
  </si>
  <si>
    <t>Hindalco Industries Ltd.</t>
  </si>
  <si>
    <t>Non - Ferrous Metals</t>
  </si>
  <si>
    <t>INE062A01020</t>
  </si>
  <si>
    <t>State Bank of India</t>
  </si>
  <si>
    <t>INE009A01021</t>
  </si>
  <si>
    <t>Infosys Ltd.</t>
  </si>
  <si>
    <t>Software</t>
  </si>
  <si>
    <t>INE242A01010</t>
  </si>
  <si>
    <t>Indian Oil Corp. Ltd.</t>
  </si>
  <si>
    <t>Petroleum Products</t>
  </si>
  <si>
    <t>INE239A01016</t>
  </si>
  <si>
    <t>Nestle India Ltd.</t>
  </si>
  <si>
    <t>Consumer Non Durables</t>
  </si>
  <si>
    <t>INE397D01024</t>
  </si>
  <si>
    <t>Bharti Airtel Ltd.</t>
  </si>
  <si>
    <t>Telecom - Services</t>
  </si>
  <si>
    <t>INE733E01010</t>
  </si>
  <si>
    <t>NTPC Ltd.</t>
  </si>
  <si>
    <t>INE259A01022</t>
  </si>
  <si>
    <t>Colgate-Palmolive India Ltd.</t>
  </si>
  <si>
    <t>INE347G01014</t>
  </si>
  <si>
    <t>Petronet LNG Ltd.</t>
  </si>
  <si>
    <t>Gas</t>
  </si>
  <si>
    <t>INE155A01022</t>
  </si>
  <si>
    <t>Tata Motors Ltd.</t>
  </si>
  <si>
    <t>INE089A01023</t>
  </si>
  <si>
    <t>Dr Reddy's Laboratories Ltd.</t>
  </si>
  <si>
    <t>Pharmaceuticals</t>
  </si>
  <si>
    <t>INE030A01027</t>
  </si>
  <si>
    <t>Hindustan Unilever Ltd.</t>
  </si>
  <si>
    <t>INE246F01010</t>
  </si>
  <si>
    <t>Gujarat State Petronet Ltd.</t>
  </si>
  <si>
    <t>INE094A01015</t>
  </si>
  <si>
    <t>Hindustan Petroleum Corp. Ltd.</t>
  </si>
  <si>
    <t>INE528G01027</t>
  </si>
  <si>
    <t>Yes Bank Ltd.</t>
  </si>
  <si>
    <t>INE669C01036</t>
  </si>
  <si>
    <t>Tech Mahindra Ltd.</t>
  </si>
  <si>
    <t>INE199G01027</t>
  </si>
  <si>
    <t>Jagran Prakashan Ltd.</t>
  </si>
  <si>
    <t>Media &amp; Entertainment</t>
  </si>
  <si>
    <t>INE647O01011</t>
  </si>
  <si>
    <t>Aditya Birla Fashion and Retail Ltd.</t>
  </si>
  <si>
    <t>Retailing</t>
  </si>
  <si>
    <t>INE686F01025</t>
  </si>
  <si>
    <t>United Breweries Ltd.</t>
  </si>
  <si>
    <t>INE787D01026</t>
  </si>
  <si>
    <t>Balkrishna Industries Ltd.</t>
  </si>
  <si>
    <t>Auto Ancillaries</t>
  </si>
  <si>
    <t>INE081A01012</t>
  </si>
  <si>
    <t>Tata Steel Ltd.</t>
  </si>
  <si>
    <t>Ferrous Metals</t>
  </si>
  <si>
    <t>INE049A01027</t>
  </si>
  <si>
    <t>Himatsingka Seide Ltd.</t>
  </si>
  <si>
    <t>Textile Products</t>
  </si>
  <si>
    <t>INE917I01010</t>
  </si>
  <si>
    <t>Bajaj Auto Ltd.</t>
  </si>
  <si>
    <t>INE226A01021</t>
  </si>
  <si>
    <t>Voltas Ltd.</t>
  </si>
  <si>
    <t>Construction Project</t>
  </si>
  <si>
    <t>INE885A01032</t>
  </si>
  <si>
    <t>Amara Raja Batteries Ltd.</t>
  </si>
  <si>
    <t>INE029A01011</t>
  </si>
  <si>
    <t>Bharat Petroleum Corp. Ltd.</t>
  </si>
  <si>
    <t>INE053A01029</t>
  </si>
  <si>
    <t>Indian Hotels Co. Ltd.</t>
  </si>
  <si>
    <t>INE010B01027</t>
  </si>
  <si>
    <t>Cadila Healthcare Ltd.</t>
  </si>
  <si>
    <t>INE280A01028</t>
  </si>
  <si>
    <t>Titan Co. Ltd.</t>
  </si>
  <si>
    <t>Consumer Durables</t>
  </si>
  <si>
    <t>INE021A01026</t>
  </si>
  <si>
    <t>Asian Paints Ltd.</t>
  </si>
  <si>
    <t>INE044A01036</t>
  </si>
  <si>
    <t>Sun Pharmaceutical Industries Ltd.</t>
  </si>
  <si>
    <t>INE326A01037</t>
  </si>
  <si>
    <t>Lupin Ltd.</t>
  </si>
  <si>
    <t>INE852F01015</t>
  </si>
  <si>
    <t>Gateway Distriparks Ltd.</t>
  </si>
  <si>
    <t>Transportation</t>
  </si>
  <si>
    <t>INE671B01018</t>
  </si>
  <si>
    <t>Globsyn Technologies Ltd.</t>
  </si>
  <si>
    <t>Unlisted</t>
  </si>
  <si>
    <t/>
  </si>
  <si>
    <t>Numero Uno International Ltd.</t>
  </si>
  <si>
    <t>Total</t>
  </si>
  <si>
    <t>Debt Instruments</t>
  </si>
  <si>
    <t>INE146O08035</t>
  </si>
  <si>
    <t>IND A+</t>
  </si>
  <si>
    <t>INE514E08FL5</t>
  </si>
  <si>
    <t>ICRA AA+</t>
  </si>
  <si>
    <t>INE523H07841</t>
  </si>
  <si>
    <t>CRISIL AA</t>
  </si>
  <si>
    <t>INE062A08124</t>
  </si>
  <si>
    <t>CRISIL AA+</t>
  </si>
  <si>
    <t>INE265J07100</t>
  </si>
  <si>
    <t>ICRA AA-</t>
  </si>
  <si>
    <t>INE053F07AC3</t>
  </si>
  <si>
    <t>CRISIL AAA</t>
  </si>
  <si>
    <t>INE038A07266</t>
  </si>
  <si>
    <t>CARE AA+</t>
  </si>
  <si>
    <t>INE657N07241</t>
  </si>
  <si>
    <t>INE523H07866</t>
  </si>
  <si>
    <t>ICRA AA</t>
  </si>
  <si>
    <t>INE134E08IJ0</t>
  </si>
  <si>
    <t>INE906B07FE6</t>
  </si>
  <si>
    <t>(b) Privately Placed / Unlisted</t>
  </si>
  <si>
    <t>INE003S07155</t>
  </si>
  <si>
    <t>CARE A+</t>
  </si>
  <si>
    <t>INE321N07244</t>
  </si>
  <si>
    <t>Government Securities</t>
  </si>
  <si>
    <t>IN0020170174</t>
  </si>
  <si>
    <t>7.17% GOI 2028, 08-Jan-2028</t>
  </si>
  <si>
    <t>SOVEREIGN</t>
  </si>
  <si>
    <t>IN0020170042</t>
  </si>
  <si>
    <t>6.68% GOI 2031, 17-Sep-2031</t>
  </si>
  <si>
    <t>IN0020160050</t>
  </si>
  <si>
    <t>6.84% GOI 2022, 19-Dec-2022</t>
  </si>
  <si>
    <t>Call, Cash &amp; Other Assets</t>
  </si>
  <si>
    <t>Net Asset</t>
  </si>
  <si>
    <t>*</t>
  </si>
  <si>
    <t>* Less Than 0.01 %</t>
  </si>
  <si>
    <t>Note</t>
  </si>
  <si>
    <t>a) NAV at the beginning and at the end of the Half-year ended 31May2018</t>
  </si>
  <si>
    <t>NAV as on 30-Nov-2017</t>
  </si>
  <si>
    <t>Dividend</t>
  </si>
  <si>
    <t>Growth</t>
  </si>
  <si>
    <t>NAV as on 31-May-2018</t>
  </si>
  <si>
    <t>b) Dividends declared during the Half - year ended 31-May-2018</t>
  </si>
  <si>
    <t>Nil</t>
  </si>
  <si>
    <t>c) Average Maturity as on 31-May-2018</t>
  </si>
  <si>
    <t>Rating</t>
  </si>
  <si>
    <t>INE053T07026</t>
  </si>
  <si>
    <t>IND AAA</t>
  </si>
  <si>
    <t>INE053F07942</t>
  </si>
  <si>
    <t>INE020B08AF2</t>
  </si>
  <si>
    <t>INE976G08064</t>
  </si>
  <si>
    <t>INE081A08199</t>
  </si>
  <si>
    <t>BWR AA</t>
  </si>
  <si>
    <t>INE667A08104</t>
  </si>
  <si>
    <t>CARE AA-</t>
  </si>
  <si>
    <t>INE752E07LT4</t>
  </si>
  <si>
    <t>INE752E07NN3</t>
  </si>
  <si>
    <t>Commercial Paper</t>
  </si>
  <si>
    <t>INE557F14EF4</t>
  </si>
  <si>
    <t>CRISIL A1+</t>
  </si>
  <si>
    <t>** Non - Traded / Thinly Traded Scrips</t>
  </si>
  <si>
    <r>
      <t>Franklin India Banking &amp; PSU Debt Fund As of -31Ma</t>
    </r>
    <r>
      <rPr>
        <b/>
        <sz val="8"/>
        <color theme="1"/>
        <rFont val="Arial"/>
        <family val="2"/>
      </rPr>
      <t>y2018</t>
    </r>
  </si>
  <si>
    <t>Money Market Instruments</t>
  </si>
  <si>
    <t>Certificate of Deposit</t>
  </si>
  <si>
    <t>INE556F16416</t>
  </si>
  <si>
    <t>INE692A16EY6</t>
  </si>
  <si>
    <t>ICRA A1+</t>
  </si>
  <si>
    <t>INE090A162P9</t>
  </si>
  <si>
    <t>INE238A16Y82</t>
  </si>
  <si>
    <t>INE514E16BI3</t>
  </si>
  <si>
    <t>INE237A169A0</t>
  </si>
  <si>
    <t>INE238A168A1</t>
  </si>
  <si>
    <t>INE090A164N0</t>
  </si>
  <si>
    <t>INE237A169D4</t>
  </si>
  <si>
    <t>INE261F16264</t>
  </si>
  <si>
    <t>INE480Q16184</t>
  </si>
  <si>
    <t>INE002A14854</t>
  </si>
  <si>
    <t>CARE A1+</t>
  </si>
  <si>
    <t>INE020B14516</t>
  </si>
  <si>
    <t>INE134E14964</t>
  </si>
  <si>
    <t>INE202B14MD4</t>
  </si>
  <si>
    <t>INE001A14SE7</t>
  </si>
  <si>
    <t>INE514E14NM5</t>
  </si>
  <si>
    <t>INE261F14CY8</t>
  </si>
  <si>
    <t>INE001A14SK4</t>
  </si>
  <si>
    <t>INE031A08541</t>
  </si>
  <si>
    <t>CARE AAA</t>
  </si>
  <si>
    <t>INE916DA7PI5</t>
  </si>
  <si>
    <t>INE002A08526</t>
  </si>
  <si>
    <t>INE115A07MT0</t>
  </si>
  <si>
    <t>INE261F08956</t>
  </si>
  <si>
    <t>INE752E07GX6</t>
  </si>
  <si>
    <t>INE756I07BU5</t>
  </si>
  <si>
    <t>INE556F08JA8</t>
  </si>
  <si>
    <t>INE001A07OO9</t>
  </si>
  <si>
    <t>INE020B08AR7</t>
  </si>
  <si>
    <t>INE134E08JK6</t>
  </si>
  <si>
    <t>INE134E08DM5</t>
  </si>
  <si>
    <t>INE296A07QB7</t>
  </si>
  <si>
    <t>INE377Y07029</t>
  </si>
  <si>
    <t>INE244N07065</t>
  </si>
  <si>
    <t>ICRA AAA</t>
  </si>
  <si>
    <t>INE895D08881</t>
  </si>
  <si>
    <t>Quarterly Dividend</t>
  </si>
  <si>
    <r>
      <t>Franklin India Fixed Maturity Plans – Series 2 – P</t>
    </r>
    <r>
      <rPr>
        <b/>
        <sz val="8"/>
        <color theme="1"/>
        <rFont val="Arial"/>
        <family val="2"/>
      </rPr>
      <t>lan C As of -31May2018</t>
    </r>
  </si>
  <si>
    <t>INE031A08566</t>
  </si>
  <si>
    <t>INE053F07AK6</t>
  </si>
  <si>
    <t>INE115A07AL2</t>
  </si>
  <si>
    <t>INE756I07BW1</t>
  </si>
  <si>
    <r>
      <t xml:space="preserve">Franklin India Fixed Maturity Plans-Series 3-Plan </t>
    </r>
    <r>
      <rPr>
        <b/>
        <sz val="8"/>
        <color theme="1"/>
        <rFont val="Arial"/>
        <family val="2"/>
      </rPr>
      <t>A As of -31May2018</t>
    </r>
  </si>
  <si>
    <t>INE535H07AG6</t>
  </si>
  <si>
    <t>INE115A07MX2</t>
  </si>
  <si>
    <r>
      <t>Franklin India Fixed Maturity Plans - Series 3 - P</t>
    </r>
    <r>
      <rPr>
        <b/>
        <sz val="8"/>
        <color theme="1"/>
        <rFont val="Arial"/>
        <family val="2"/>
      </rPr>
      <t>lan B As of -31May2018</t>
    </r>
  </si>
  <si>
    <t>IN0020150051</t>
  </si>
  <si>
    <t>7.73% GOI 2034, 19-Dec-2034</t>
  </si>
  <si>
    <t>INE657I08017</t>
  </si>
  <si>
    <t>INE134E08IH4</t>
  </si>
  <si>
    <t>INE115A07GH7</t>
  </si>
  <si>
    <t>INE020B08AN6</t>
  </si>
  <si>
    <t>INE001A07QA3</t>
  </si>
  <si>
    <t>INE115A07FQ0</t>
  </si>
  <si>
    <t>INE110L07070</t>
  </si>
  <si>
    <t>INE110L07062</t>
  </si>
  <si>
    <t>INE001A07RA1</t>
  </si>
  <si>
    <t>INE245A08042</t>
  </si>
  <si>
    <t>CRISIL AA-</t>
  </si>
  <si>
    <t>INE110L08011</t>
  </si>
  <si>
    <t>INE641O08035</t>
  </si>
  <si>
    <t>CARE AA</t>
  </si>
  <si>
    <t>INE134E08IW3</t>
  </si>
  <si>
    <t>INE434A08067</t>
  </si>
  <si>
    <t>INE001A07QW7</t>
  </si>
  <si>
    <t>INE434A08083</t>
  </si>
  <si>
    <t>INE003S07213</t>
  </si>
  <si>
    <t>INE623B07107</t>
  </si>
  <si>
    <t>INE296A07ON7</t>
  </si>
  <si>
    <t>INE556F08JD2</t>
  </si>
  <si>
    <t>INE883A07174</t>
  </si>
  <si>
    <t>INE916DA7MX1</t>
  </si>
  <si>
    <t>INE851M07119</t>
  </si>
  <si>
    <t>INE031A08590</t>
  </si>
  <si>
    <t>INE134E08JM2</t>
  </si>
  <si>
    <t>INE020B08AS5</t>
  </si>
  <si>
    <t>INE115A07IO9</t>
  </si>
  <si>
    <t>INE964Q07012</t>
  </si>
  <si>
    <t>CARE A+(SO)</t>
  </si>
  <si>
    <t>INE445K07106</t>
  </si>
  <si>
    <t>CARE AA+(SO)</t>
  </si>
  <si>
    <t>INE003S07189</t>
  </si>
  <si>
    <t>INE445K07031</t>
  </si>
  <si>
    <t>INE458U07033</t>
  </si>
  <si>
    <t>CARE AAA(SO)</t>
  </si>
  <si>
    <t>INE458U07025</t>
  </si>
  <si>
    <t>INE720G08082</t>
  </si>
  <si>
    <t>ICRA A-</t>
  </si>
  <si>
    <t>INE507R07033</t>
  </si>
  <si>
    <t>BWR A-(SO)</t>
  </si>
  <si>
    <t>INE261F14CM3</t>
  </si>
  <si>
    <t>IN2920150306</t>
  </si>
  <si>
    <t>8.39% RAJASTHAN SDL UDAY (15MAR2021), 15-Mar-2021</t>
  </si>
  <si>
    <t>INE607M08014</t>
  </si>
  <si>
    <t>CARE AA(SO)</t>
  </si>
  <si>
    <t>INE482A07043</t>
  </si>
  <si>
    <t>INE511C08811</t>
  </si>
  <si>
    <t>INE261F08519</t>
  </si>
  <si>
    <t>INE192L08084</t>
  </si>
  <si>
    <t>BWR A(SO)</t>
  </si>
  <si>
    <t>INE999J07013</t>
  </si>
  <si>
    <t>BWR AA-</t>
  </si>
  <si>
    <t>INE001A14QX1</t>
  </si>
  <si>
    <t>INE572E14DE1</t>
  </si>
  <si>
    <t>INE178A14CP3</t>
  </si>
  <si>
    <t>Franklin India Low Duration Fund As of -31May2018</t>
  </si>
  <si>
    <t>INE896L07561</t>
  </si>
  <si>
    <t>INE623B07123</t>
  </si>
  <si>
    <t>INE657N07415</t>
  </si>
  <si>
    <t>INE271C07111</t>
  </si>
  <si>
    <t>ICRA A</t>
  </si>
  <si>
    <t>INE540P07285</t>
  </si>
  <si>
    <t>CRISIL A+(SO)</t>
  </si>
  <si>
    <t>INE540P07277</t>
  </si>
  <si>
    <t>INE063P08096</t>
  </si>
  <si>
    <t>INE110L07054</t>
  </si>
  <si>
    <t>INE945W07027</t>
  </si>
  <si>
    <t>CARE A</t>
  </si>
  <si>
    <t>INE252T07040</t>
  </si>
  <si>
    <t>ICRA A+</t>
  </si>
  <si>
    <t>INE271C07137</t>
  </si>
  <si>
    <t>INE146O07052</t>
  </si>
  <si>
    <t>INE063P08088</t>
  </si>
  <si>
    <t>INE540P07202</t>
  </si>
  <si>
    <t>INE247U07014</t>
  </si>
  <si>
    <t>CRISIL A</t>
  </si>
  <si>
    <t>INE850M08036</t>
  </si>
  <si>
    <t>INE063P08104</t>
  </si>
  <si>
    <t>INE205A07105</t>
  </si>
  <si>
    <t>INE015L07352</t>
  </si>
  <si>
    <t>ICRA AA(SO)</t>
  </si>
  <si>
    <t>INE155A08084</t>
  </si>
  <si>
    <t>INE001A07NY0</t>
  </si>
  <si>
    <t>INE115A07GB0</t>
  </si>
  <si>
    <t>INE205A07113</t>
  </si>
  <si>
    <t>INE434A09149</t>
  </si>
  <si>
    <t>INE945W07019</t>
  </si>
  <si>
    <t>INE616U07036</t>
  </si>
  <si>
    <t>INE540P07293</t>
  </si>
  <si>
    <t>INE540P07194</t>
  </si>
  <si>
    <t>INE205A07030</t>
  </si>
  <si>
    <t>INE949L08293</t>
  </si>
  <si>
    <t>IND AA-</t>
  </si>
  <si>
    <t>INE128S07333</t>
  </si>
  <si>
    <t>CARE A-</t>
  </si>
  <si>
    <t>INE036A07484</t>
  </si>
  <si>
    <t>IND A(SO)</t>
  </si>
  <si>
    <t>INE140A07393</t>
  </si>
  <si>
    <t>INE540P07319</t>
  </si>
  <si>
    <t>INE540P07327</t>
  </si>
  <si>
    <t>INE540P07343</t>
  </si>
  <si>
    <t>INE540P07350</t>
  </si>
  <si>
    <t>INE540P07301</t>
  </si>
  <si>
    <t>INE063P07148</t>
  </si>
  <si>
    <t>INE351E08024</t>
  </si>
  <si>
    <t>INE428K07011</t>
  </si>
  <si>
    <t>BWR AA- (SO)</t>
  </si>
  <si>
    <t>INE139S07017</t>
  </si>
  <si>
    <t>INE333T07048</t>
  </si>
  <si>
    <t>INE125X07016</t>
  </si>
  <si>
    <t>ICRA A+(SO)</t>
  </si>
  <si>
    <t>INE840S07085</t>
  </si>
  <si>
    <t>INE209W07028</t>
  </si>
  <si>
    <t>INE209W07010</t>
  </si>
  <si>
    <t>INE357U08019</t>
  </si>
  <si>
    <t>INE498F07063</t>
  </si>
  <si>
    <t>INE680R07012</t>
  </si>
  <si>
    <t>ICRA AA-(SO)</t>
  </si>
  <si>
    <t>INE445K07197</t>
  </si>
  <si>
    <t>INE392R08020</t>
  </si>
  <si>
    <t>INE918T07038</t>
  </si>
  <si>
    <t>INE316W07013</t>
  </si>
  <si>
    <t>INE960S07016</t>
  </si>
  <si>
    <t>INE960S07040</t>
  </si>
  <si>
    <t>INE960S07073</t>
  </si>
  <si>
    <t>INE960S07081</t>
  </si>
  <si>
    <t>INE918T07020</t>
  </si>
  <si>
    <t>INE081T08090</t>
  </si>
  <si>
    <t>INE082T07017</t>
  </si>
  <si>
    <t>ICRA A(SO)</t>
  </si>
  <si>
    <t>INE238A167A3</t>
  </si>
  <si>
    <t>INE949L16171</t>
  </si>
  <si>
    <t>IND A1+</t>
  </si>
  <si>
    <t>INE092T16DZ8</t>
  </si>
  <si>
    <t>INE238A16U78</t>
  </si>
  <si>
    <t>INE556F16325</t>
  </si>
  <si>
    <t>INE572E14BV9</t>
  </si>
  <si>
    <t>INE691I14HH4</t>
  </si>
  <si>
    <t>INE377Y14090</t>
  </si>
  <si>
    <t>INE477A14767</t>
  </si>
  <si>
    <t>INE001A14SI8</t>
  </si>
  <si>
    <t>INE477A14726</t>
  </si>
  <si>
    <t>INE458U14070</t>
  </si>
  <si>
    <t>INE001A14SL2</t>
  </si>
  <si>
    <t>INE514E14NF9</t>
  </si>
  <si>
    <t>INE134E14972</t>
  </si>
  <si>
    <t>INE531A01024</t>
  </si>
  <si>
    <t>Kansai Nerolac Paints Ltd.</t>
  </si>
  <si>
    <t>INE494B01023</t>
  </si>
  <si>
    <t>TVS Motor Co. Ltd.</t>
  </si>
  <si>
    <t>INE298A01020</t>
  </si>
  <si>
    <t>Cummins India Ltd.</t>
  </si>
  <si>
    <t>Industrial Products</t>
  </si>
  <si>
    <t>INE090A01021</t>
  </si>
  <si>
    <t>ICICI Bank Ltd.</t>
  </si>
  <si>
    <t>INE036D01028</t>
  </si>
  <si>
    <t>Karur Vysya Bank Ltd.</t>
  </si>
  <si>
    <t>INE522F01014</t>
  </si>
  <si>
    <t>Coal India Ltd.</t>
  </si>
  <si>
    <t>Minerals/mining</t>
  </si>
  <si>
    <t>INE245A08067</t>
  </si>
  <si>
    <t>INE081A08207</t>
  </si>
  <si>
    <t>INE134E08HV7</t>
  </si>
  <si>
    <t>INE528G09061</t>
  </si>
  <si>
    <t>Franklin India Pension Plan As of -31May2018</t>
  </si>
  <si>
    <t>INE685A01028</t>
  </si>
  <si>
    <t>Torrent Pharmaceuticals Ltd.</t>
  </si>
  <si>
    <t>INE115A07HY0</t>
  </si>
  <si>
    <t>INE865N07018</t>
  </si>
  <si>
    <t>CRISIL AA(SO)</t>
  </si>
  <si>
    <t>INE528G08352</t>
  </si>
  <si>
    <t>INE271C07129</t>
  </si>
  <si>
    <t>INE657N07266</t>
  </si>
  <si>
    <t>INE623B07131</t>
  </si>
  <si>
    <t>INE270O08033</t>
  </si>
  <si>
    <t>IND A-</t>
  </si>
  <si>
    <t>INE205A07048</t>
  </si>
  <si>
    <t>INE657N07381</t>
  </si>
  <si>
    <t>INE155A08365</t>
  </si>
  <si>
    <t>INE945W07043</t>
  </si>
  <si>
    <t>INE540P07335</t>
  </si>
  <si>
    <t>INE038A07258</t>
  </si>
  <si>
    <t>INE852O07055</t>
  </si>
  <si>
    <t>INE657N07183</t>
  </si>
  <si>
    <t>INE270O08025</t>
  </si>
  <si>
    <t>INE146O08134</t>
  </si>
  <si>
    <t>INE146O08050</t>
  </si>
  <si>
    <t>INE271C07160</t>
  </si>
  <si>
    <t>INE623B07115</t>
  </si>
  <si>
    <t>INE866N07016</t>
  </si>
  <si>
    <t>INE459T07033</t>
  </si>
  <si>
    <t>BWR A</t>
  </si>
  <si>
    <t>INE252T07057</t>
  </si>
  <si>
    <t>INE146O08068</t>
  </si>
  <si>
    <t>INE528S07086</t>
  </si>
  <si>
    <t>INE459T07025</t>
  </si>
  <si>
    <t>INE155A08068</t>
  </si>
  <si>
    <t>INE160A08100</t>
  </si>
  <si>
    <t>INE528G08394</t>
  </si>
  <si>
    <t>INE608A08025</t>
  </si>
  <si>
    <t>INE852O07048</t>
  </si>
  <si>
    <t>INE657N07399</t>
  </si>
  <si>
    <t>INE001A07PR9</t>
  </si>
  <si>
    <t>INE657N07407</t>
  </si>
  <si>
    <t>INE852O07063</t>
  </si>
  <si>
    <t>INE146O08100</t>
  </si>
  <si>
    <t>INE146O08092</t>
  </si>
  <si>
    <t>INE667A08070</t>
  </si>
  <si>
    <t>INE503A08028</t>
  </si>
  <si>
    <t>INE146O08027</t>
  </si>
  <si>
    <t>INE752E07NJ1</t>
  </si>
  <si>
    <t>INE705A08094</t>
  </si>
  <si>
    <t>INE774D07RY7</t>
  </si>
  <si>
    <t>INE146O08084</t>
  </si>
  <si>
    <t>INE128S07317</t>
  </si>
  <si>
    <t>INE020B08823</t>
  </si>
  <si>
    <t>INE261F08477</t>
  </si>
  <si>
    <t>INE752E07MI5</t>
  </si>
  <si>
    <t>INE001A07QF2</t>
  </si>
  <si>
    <t>INE115A07LK1</t>
  </si>
  <si>
    <t>INE567W07011</t>
  </si>
  <si>
    <t>INE351E08032</t>
  </si>
  <si>
    <t>INE529N07010</t>
  </si>
  <si>
    <t>INE333T07055</t>
  </si>
  <si>
    <t>INE598K07011</t>
  </si>
  <si>
    <t>INE971Z07042</t>
  </si>
  <si>
    <t>INE003S07122</t>
  </si>
  <si>
    <t>Privately Rated</t>
  </si>
  <si>
    <t>INE423Y07013</t>
  </si>
  <si>
    <t>INE445K07098</t>
  </si>
  <si>
    <t>INE445K07080</t>
  </si>
  <si>
    <t>INE971Z07059</t>
  </si>
  <si>
    <t>INE567W07029</t>
  </si>
  <si>
    <t>INE971Z07034</t>
  </si>
  <si>
    <t>INE285T07065</t>
  </si>
  <si>
    <t>BWR A+ (SO)</t>
  </si>
  <si>
    <t>INE080T07029</t>
  </si>
  <si>
    <t>INE003S07072</t>
  </si>
  <si>
    <t>INE311S08135</t>
  </si>
  <si>
    <t>INE971Z07026</t>
  </si>
  <si>
    <t>INE804K07013</t>
  </si>
  <si>
    <t>BWR AA+(SO)</t>
  </si>
  <si>
    <t>INE285T07099</t>
  </si>
  <si>
    <t>INE659X07014</t>
  </si>
  <si>
    <t>INE946S07098</t>
  </si>
  <si>
    <t>INE971Z07018</t>
  </si>
  <si>
    <t>INE351E08040</t>
  </si>
  <si>
    <t>INE003S07080</t>
  </si>
  <si>
    <t>INE285T07057</t>
  </si>
  <si>
    <t>INE081T08025</t>
  </si>
  <si>
    <t>INE895D08766</t>
  </si>
  <si>
    <t>INE606L08166</t>
  </si>
  <si>
    <t>INE720G08074</t>
  </si>
  <si>
    <t>INE606L08158</t>
  </si>
  <si>
    <t>CRISIL A-</t>
  </si>
  <si>
    <t>INE082T07025</t>
  </si>
  <si>
    <t>INE311S08150</t>
  </si>
  <si>
    <t>INE082T07033</t>
  </si>
  <si>
    <t>INE498F07071</t>
  </si>
  <si>
    <t>INE960S07065</t>
  </si>
  <si>
    <t>INE321N07152</t>
  </si>
  <si>
    <r>
      <t>Franklin India Short Term Income Plan As of -31May</t>
    </r>
    <r>
      <rPr>
        <b/>
        <sz val="8"/>
        <color theme="1"/>
        <rFont val="Arial"/>
        <family val="2"/>
      </rPr>
      <t>2018</t>
    </r>
  </si>
  <si>
    <t>INE764L07173</t>
  </si>
  <si>
    <t>INE271C07178</t>
  </si>
  <si>
    <t>INE503A08036</t>
  </si>
  <si>
    <t>ICRA A+ (HYB)</t>
  </si>
  <si>
    <t>INE146O08043</t>
  </si>
  <si>
    <t>INE949L08152</t>
  </si>
  <si>
    <t>INE540P07210</t>
  </si>
  <si>
    <t>INE540P07228</t>
  </si>
  <si>
    <t>INE036A07492</t>
  </si>
  <si>
    <t>INE503A08044</t>
  </si>
  <si>
    <t>CRISIL A+</t>
  </si>
  <si>
    <t>INE949L08137</t>
  </si>
  <si>
    <t>INE850M08010</t>
  </si>
  <si>
    <t>INE003S07106</t>
  </si>
  <si>
    <t>INE575P08016</t>
  </si>
  <si>
    <t>IND A</t>
  </si>
  <si>
    <t>INE333T07063</t>
  </si>
  <si>
    <t>INE922K07013</t>
  </si>
  <si>
    <t>INE080T07037</t>
  </si>
  <si>
    <t>INE840S07093</t>
  </si>
  <si>
    <t>INE575P08024</t>
  </si>
  <si>
    <t>INE458O07036</t>
  </si>
  <si>
    <t>INE081T08108</t>
  </si>
  <si>
    <t>INE003S07171</t>
  </si>
  <si>
    <r>
      <t>Franklin India Dynamic Accrual Fund As of -31May20</t>
    </r>
    <r>
      <rPr>
        <b/>
        <sz val="8"/>
        <color theme="1"/>
        <rFont val="Arial"/>
        <family val="2"/>
      </rPr>
      <t>18</t>
    </r>
  </si>
  <si>
    <t>INE146O08118</t>
  </si>
  <si>
    <t>INE945W07035</t>
  </si>
  <si>
    <t>INE128S07325</t>
  </si>
  <si>
    <t>INE459T07041</t>
  </si>
  <si>
    <t>INE036A07476</t>
  </si>
  <si>
    <t>INE922K07021</t>
  </si>
  <si>
    <t>INE848E07799</t>
  </si>
  <si>
    <t>INE311S08143</t>
  </si>
  <si>
    <t>INE946S07080</t>
  </si>
  <si>
    <t>INE285T07081</t>
  </si>
  <si>
    <t>INE946S07064</t>
  </si>
  <si>
    <t>INE476S08029</t>
  </si>
  <si>
    <t>INE840S07077</t>
  </si>
  <si>
    <t>INE003S07114</t>
  </si>
  <si>
    <t>INE840S07069</t>
  </si>
  <si>
    <t>INE285T07073</t>
  </si>
  <si>
    <t>INE918T07012</t>
  </si>
  <si>
    <t>INE311S08168</t>
  </si>
  <si>
    <t>INE660N14AT9</t>
  </si>
  <si>
    <t>CARE A1+(SO)</t>
  </si>
  <si>
    <t>INE658R08024</t>
  </si>
  <si>
    <t>INE115A07GK1</t>
  </si>
  <si>
    <t>INE658R08032</t>
  </si>
  <si>
    <t>INE003S07098</t>
  </si>
  <si>
    <t>INE946S07072</t>
  </si>
  <si>
    <t>INE598K07029</t>
  </si>
  <si>
    <t>INE476S08011</t>
  </si>
  <si>
    <t>INE720G08066</t>
  </si>
  <si>
    <t>INE729R08015</t>
  </si>
  <si>
    <r>
      <t>Franklin India Income Opportunities Fund As of -31</t>
    </r>
    <r>
      <rPr>
        <b/>
        <sz val="8"/>
        <color theme="1"/>
        <rFont val="Arial"/>
        <family val="2"/>
      </rPr>
      <t>May2018</t>
    </r>
  </si>
  <si>
    <t>INE040A16BO5</t>
  </si>
  <si>
    <t>INE238A16T14</t>
  </si>
  <si>
    <t>INE095A16XZ9</t>
  </si>
  <si>
    <t>INE090A164M2</t>
  </si>
  <si>
    <t>INE090A167M5</t>
  </si>
  <si>
    <t>INE608A16OC7</t>
  </si>
  <si>
    <t>INE774D14NU0</t>
  </si>
  <si>
    <t>INE493F14276</t>
  </si>
  <si>
    <t>INE178A14CU3</t>
  </si>
  <si>
    <t>INE557F14EE7</t>
  </si>
  <si>
    <t>INE957N14AH4</t>
  </si>
  <si>
    <t>INE377Y14124</t>
  </si>
  <si>
    <t>INE774D14OE2</t>
  </si>
  <si>
    <t>INE725H14566</t>
  </si>
  <si>
    <t>INE261F14CR2</t>
  </si>
  <si>
    <t>INE560K14AD1</t>
  </si>
  <si>
    <t>INE018E14KC4</t>
  </si>
  <si>
    <t>INE110L14HE6</t>
  </si>
  <si>
    <t>INE660N14AC5</t>
  </si>
  <si>
    <t>INE027E14DL1</t>
  </si>
  <si>
    <t>INE261F14CV4</t>
  </si>
  <si>
    <t>INE265J14AC1</t>
  </si>
  <si>
    <t>INE831R14926</t>
  </si>
  <si>
    <t>INE657N14PH8</t>
  </si>
  <si>
    <t>INE850D14GQ0</t>
  </si>
  <si>
    <t>INE660A14SE0</t>
  </si>
  <si>
    <t>INE901W14620</t>
  </si>
  <si>
    <t>INE871K14166</t>
  </si>
  <si>
    <t>INE688I14FT9</t>
  </si>
  <si>
    <t>INE901W14646</t>
  </si>
  <si>
    <t>INE146O07078</t>
  </si>
  <si>
    <t>INE146O07086</t>
  </si>
  <si>
    <t>INE658R08115</t>
  </si>
  <si>
    <t>INE155A08274</t>
  </si>
  <si>
    <t>INE115A07MF9</t>
  </si>
  <si>
    <t>INE945S07025</t>
  </si>
  <si>
    <t>INE216P07142</t>
  </si>
  <si>
    <t>INE850M07111</t>
  </si>
  <si>
    <t>INE271C07152</t>
  </si>
  <si>
    <t>INE850M08028</t>
  </si>
  <si>
    <t>INE850M08044</t>
  </si>
  <si>
    <t>INE063P07130</t>
  </si>
  <si>
    <t>INE265J07183</t>
  </si>
  <si>
    <t>INE756I07563</t>
  </si>
  <si>
    <t>INE001A07PS7</t>
  </si>
  <si>
    <t>INE063P08054</t>
  </si>
  <si>
    <t>INE001A07QC9</t>
  </si>
  <si>
    <t>INE053F07AL4</t>
  </si>
  <si>
    <t>INE001A07PW9</t>
  </si>
  <si>
    <t>INE115A07HJ1</t>
  </si>
  <si>
    <t>INE115A07MP8</t>
  </si>
  <si>
    <t>INE252T07024</t>
  </si>
  <si>
    <t>INE115A07HN3</t>
  </si>
  <si>
    <t>INE432R07133</t>
  </si>
  <si>
    <t>IND AA</t>
  </si>
  <si>
    <t>INE001A07PU3</t>
  </si>
  <si>
    <t>INE155A08118</t>
  </si>
  <si>
    <t>INE261F08808</t>
  </si>
  <si>
    <t>INE528S07052</t>
  </si>
  <si>
    <t>INE528S07045</t>
  </si>
  <si>
    <t>INE351E08016</t>
  </si>
  <si>
    <t>INE139S07025</t>
  </si>
  <si>
    <t>INE081T07027</t>
  </si>
  <si>
    <t>INE192L08092</t>
  </si>
  <si>
    <t>INE960S07024</t>
  </si>
  <si>
    <t>INE960S07032</t>
  </si>
  <si>
    <t>INE960S07057</t>
  </si>
  <si>
    <t>INE095A16WZ1</t>
  </si>
  <si>
    <t>INE040A16BR8</t>
  </si>
  <si>
    <t>INE238A16W27</t>
  </si>
  <si>
    <t>INE001A14SJ6</t>
  </si>
  <si>
    <t>INE002A14888</t>
  </si>
  <si>
    <r>
      <t>Franklin India Ultra Short Bond Fund As of -31May2</t>
    </r>
    <r>
      <rPr>
        <b/>
        <sz val="8"/>
        <color theme="1"/>
        <rFont val="Arial"/>
        <family val="2"/>
      </rPr>
      <t>018</t>
    </r>
  </si>
  <si>
    <t>Hotels, Resorts And Other Recreational Activities</t>
  </si>
  <si>
    <r>
      <t>Franklin India Fixed Maturity Plans – Series 2 – P</t>
    </r>
    <r>
      <rPr>
        <b/>
        <sz val="8"/>
        <color theme="1"/>
        <rFont val="Arial"/>
        <family val="2"/>
      </rPr>
      <t>lan B As of -31May2018</t>
    </r>
  </si>
  <si>
    <t>INE477A07274</t>
  </si>
  <si>
    <t>INE115A07JB4</t>
  </si>
  <si>
    <t>INE895D08725</t>
  </si>
  <si>
    <t>Years</t>
  </si>
  <si>
    <r>
      <t>Franklin India Fixed Maturity Plans – Series 2 – P</t>
    </r>
    <r>
      <rPr>
        <b/>
        <sz val="8"/>
        <color theme="1"/>
        <rFont val="Arial"/>
        <family val="2"/>
      </rPr>
      <t>lan A As of -31May2018</t>
    </r>
  </si>
  <si>
    <t>INE733E07JZ5</t>
  </si>
  <si>
    <t>INE134E07505</t>
  </si>
  <si>
    <t>INE537P07117</t>
  </si>
  <si>
    <t>INE235P07167</t>
  </si>
  <si>
    <t>INE848E07419</t>
  </si>
  <si>
    <t>INE752E07ER3</t>
  </si>
  <si>
    <t>INE514E08951</t>
  </si>
  <si>
    <t>INE514E08928</t>
  </si>
  <si>
    <r>
      <t>Franklin India Fixed Maturity Plans – Series 1 – P</t>
    </r>
    <r>
      <rPr>
        <b/>
        <sz val="8"/>
        <color theme="1"/>
        <rFont val="Arial"/>
        <family val="2"/>
      </rPr>
      <t>lan B As of -31May2018</t>
    </r>
  </si>
  <si>
    <t>INE733E07CF2</t>
  </si>
  <si>
    <t>INE134E08GX5</t>
  </si>
  <si>
    <t>INE053F07959</t>
  </si>
  <si>
    <r>
      <t>Franklin India Fixed Maturity Plans – Series 1 – P</t>
    </r>
    <r>
      <rPr>
        <b/>
        <sz val="8"/>
        <color theme="1"/>
        <rFont val="Arial"/>
        <family val="2"/>
      </rPr>
      <t>lan A As of -31May2018</t>
    </r>
  </si>
  <si>
    <r>
      <t>Franklin India Fixed Maturity Plans - Series 3 - P</t>
    </r>
    <r>
      <rPr>
        <b/>
        <sz val="8"/>
        <color theme="1"/>
        <rFont val="Arial"/>
        <family val="2"/>
      </rPr>
      <t>lan C As of -31May2018</t>
    </r>
  </si>
  <si>
    <r>
      <t>Franklin India Fixed Maturity Plans - Series 3 - P</t>
    </r>
    <r>
      <rPr>
        <b/>
        <sz val="8"/>
        <color theme="1"/>
        <rFont val="Arial"/>
        <family val="2"/>
      </rPr>
      <t>lan D As of -31May2018</t>
    </r>
  </si>
  <si>
    <r>
      <t>Franklin India Fixed Maturity Plans - Series 3 - P</t>
    </r>
    <r>
      <rPr>
        <b/>
        <sz val="8"/>
        <color theme="1"/>
        <rFont val="Arial"/>
        <family val="2"/>
      </rPr>
      <t>lan E As of -31May2018</t>
    </r>
  </si>
  <si>
    <t>INE895D08899</t>
  </si>
  <si>
    <t>INE752E07MN5</t>
  </si>
  <si>
    <t>INE774D07SB3</t>
  </si>
  <si>
    <t>INE071G08940</t>
  </si>
  <si>
    <t>Dividend Plan</t>
  </si>
  <si>
    <t>Direct Growth Plan</t>
  </si>
  <si>
    <t>Direct Dividend Plan</t>
  </si>
  <si>
    <t>Growth Plan</t>
  </si>
  <si>
    <t>Direct Retail Plan Quarterly Dividend Option</t>
  </si>
  <si>
    <t>Direct Retail Plan Daily Dividend Option</t>
  </si>
  <si>
    <t>Retail Plan Monthly Dividend Option</t>
  </si>
  <si>
    <t>Retail Plan Growth Option</t>
  </si>
  <si>
    <t>Retail Plan Daily Dividend Option</t>
  </si>
  <si>
    <t>Direct Retail Plan Monthly Dividend Option</t>
  </si>
  <si>
    <t>Institutional Plan Dividend Option</t>
  </si>
  <si>
    <t>Retail Plan Quarterly Dividend Option</t>
  </si>
  <si>
    <t>Direct Retail Plan Growth Option</t>
  </si>
  <si>
    <t>Growth Option</t>
  </si>
  <si>
    <t>Direct Growth Option</t>
  </si>
  <si>
    <t>Quarterly Dividend Option</t>
  </si>
  <si>
    <t>Direct Quarterly Dividend Option</t>
  </si>
  <si>
    <t>PF Plan Growth Option</t>
  </si>
  <si>
    <t>Direct Composite Plan Growth Option</t>
  </si>
  <si>
    <t>Direct PF Growth Option</t>
  </si>
  <si>
    <t>PF Plan Dividend Option</t>
  </si>
  <si>
    <t>Composite Plan Growth Option</t>
  </si>
  <si>
    <t>Composite Plan Dividend Option</t>
  </si>
  <si>
    <t>Direct Composite Plan Dividend Option</t>
  </si>
  <si>
    <t>Direct Annual Dividend Plan</t>
  </si>
  <si>
    <t>Monthly Dividend Plan</t>
  </si>
  <si>
    <t>Quarterly Dividend Plan</t>
  </si>
  <si>
    <t>Half Yearly Dividend Plan</t>
  </si>
  <si>
    <t>Annual Dividend Plan</t>
  </si>
  <si>
    <t>Direct Half Yearly Dividend Plan</t>
  </si>
  <si>
    <t>Direct Monthly Dividend Plan</t>
  </si>
  <si>
    <t>Direct Quarterly Dividend Plan</t>
  </si>
  <si>
    <t>Institutional Plan Monthly Dividend Option</t>
  </si>
  <si>
    <t>Retail Plan Weekly Dividend Option</t>
  </si>
  <si>
    <t>Direct Retail Plan Weekly Dividend Option</t>
  </si>
  <si>
    <t>Institutional Plan Growth Option</t>
  </si>
  <si>
    <t>Institutional Plan Daily Dividend Reinvestment Option</t>
  </si>
  <si>
    <t>Direct Super Institutional Weekly Dividend Option</t>
  </si>
  <si>
    <t>Direct Super Institutional Daily Dividend Reinvestment Option</t>
  </si>
  <si>
    <t>Super Institutional Plan Weekly Dividend Option</t>
  </si>
  <si>
    <t>Super Institutional Plan Growth Option</t>
  </si>
  <si>
    <t>Institutional Plan Weekly Dividend Option</t>
  </si>
  <si>
    <t>Regular Plan Weekly Dividend Option</t>
  </si>
  <si>
    <t>Super Institutional Plan Daily Dividend Reinvestment Option</t>
  </si>
  <si>
    <t>Direct Super Institutional Growth Option</t>
  </si>
  <si>
    <t>Regular Plan Growth Option</t>
  </si>
  <si>
    <t>Unclaimed Redemption Plan - Growth</t>
  </si>
  <si>
    <t>Unclaimed Dividend Plan - Growth</t>
  </si>
  <si>
    <t>Regular Plan Daily Dividend Reinvestment Option</t>
  </si>
  <si>
    <t>Direct Super Institutional Plan Daily Dividend Option</t>
  </si>
  <si>
    <t>Direct Super Institutional Plan Weekly Dividend Option</t>
  </si>
  <si>
    <t>Super Institutional Plan Daily Dividend Option</t>
  </si>
  <si>
    <t>Direct Super Institutional Plan Growth Option</t>
  </si>
  <si>
    <t>Institutional Plan Daily Dividend Option</t>
  </si>
  <si>
    <t xml:space="preserve">Dividend Plan </t>
  </si>
  <si>
    <t>NA</t>
  </si>
  <si>
    <t>Dividend – Direct</t>
  </si>
  <si>
    <t>Growth – Direct</t>
  </si>
  <si>
    <t>Quarterly Dividend – Direct</t>
  </si>
  <si>
    <t>Plan Name</t>
  </si>
  <si>
    <t xml:space="preserve">Dividend per unit </t>
  </si>
  <si>
    <t>Individual/HUF</t>
  </si>
  <si>
    <t>Others</t>
  </si>
  <si>
    <t>Dividend Option</t>
  </si>
  <si>
    <t>Direct Dividend Option</t>
  </si>
  <si>
    <t>Regular Plan Daily Divdend Reinvestment Option</t>
  </si>
  <si>
    <t>Direct Super Institutional Plan Daily Divdend Reinvestment Option</t>
  </si>
  <si>
    <t>Direct Super Institutional Plan Daily Dividend Reinvestment Option</t>
  </si>
  <si>
    <t>Quarterly Direct Dividend Plan</t>
  </si>
  <si>
    <t>Year</t>
  </si>
  <si>
    <t>Franklin India Equity Hybrid Fund (formerly known as "Franklin India Balanced Fund" ) As of -31May2018</t>
  </si>
  <si>
    <t>Franklin India Savings Fund (formerly known as "Franklin India Savings Plus Fund" ) As of -31May2018</t>
  </si>
  <si>
    <t xml:space="preserve">d) "Franklin India Savings Plus Fund" is renamed as "Franklin India Savings Fund" effective June 4, 2018 </t>
  </si>
  <si>
    <r>
      <t>Franklin India Government Securities Fund (formerly known as "Franklin India Government Securities Fund – Long Term Plan" )</t>
    </r>
    <r>
      <rPr>
        <b/>
        <sz val="8"/>
        <color theme="1"/>
        <rFont val="Arial"/>
        <family val="2"/>
      </rPr>
      <t xml:space="preserve"> As of -31May2018</t>
    </r>
  </si>
  <si>
    <t xml:space="preserve">d) "Franklin India Government Securities Fund – Long Term Plan" is renamed as "Franklin India Government Securities Fund" effective June 4, 2018 </t>
  </si>
  <si>
    <r>
      <t>Franklin India Corporate Debt Fund (formerly known as "Franklin India Income Builder Account" ) As of -31May</t>
    </r>
    <r>
      <rPr>
        <b/>
        <sz val="8"/>
        <color theme="1"/>
        <rFont val="Arial"/>
        <family val="2"/>
      </rPr>
      <t>2018</t>
    </r>
  </si>
  <si>
    <t xml:space="preserve">d) "Franklin India Income Builder Account" is renamed as "Franklin India Corporate Debt Fund" effective June 4, 2018 </t>
  </si>
  <si>
    <r>
      <t>Franklin India Floating Rate Fund (formerly known as "Franklin India Cash Management Account" ) As of -31Ma</t>
    </r>
    <r>
      <rPr>
        <b/>
        <sz val="8"/>
        <color theme="1"/>
        <rFont val="Arial"/>
        <family val="2"/>
      </rPr>
      <t>y2018</t>
    </r>
  </si>
  <si>
    <t xml:space="preserve">d) "Franklin India Cash Management Account" is renamed as "Franklin India Floating Rate Fund" effective June 4, 2018 </t>
  </si>
  <si>
    <r>
      <t>Franklin India Debt Hybrid Fund (formerly known as "Franklin India Monthly Income Plan" ) Plan As of -31May201</t>
    </r>
    <r>
      <rPr>
        <b/>
        <sz val="8"/>
        <color theme="1"/>
        <rFont val="Arial"/>
        <family val="2"/>
      </rPr>
      <t>8</t>
    </r>
  </si>
  <si>
    <t xml:space="preserve">d) "Franklin India Monthly Income Plan" is renamed as "Franklin India Debt Hybrid Fund" effective June 4, 2018 </t>
  </si>
  <si>
    <r>
      <t>Franklin India Credit Risk Fund (formerly known as "Franklin India Corporate Bond Opportunities Fund" ) A</t>
    </r>
    <r>
      <rPr>
        <b/>
        <sz val="8"/>
        <color theme="1"/>
        <rFont val="Arial"/>
        <family val="2"/>
      </rPr>
      <t>s of -31May2018</t>
    </r>
  </si>
  <si>
    <t xml:space="preserve">d) "Franklin India Corporate Bond Opportunities Fund" is renamed as "Franklin India Credit Risk Fund" effective June 4, 2018 </t>
  </si>
  <si>
    <r>
      <t>Franklin India Liquid Fund (formerly known as "Franklin India Treasury Management Account" ) As of -</t>
    </r>
    <r>
      <rPr>
        <b/>
        <sz val="8"/>
        <color theme="1"/>
        <rFont val="Arial"/>
        <family val="2"/>
      </rPr>
      <t>31May2018</t>
    </r>
  </si>
  <si>
    <t xml:space="preserve">d) "Franklin India Treasury Management Account" is renamed as "Franklin India Liquid Fund" effective June 4, 2018 </t>
  </si>
  <si>
    <r>
      <t>Franklin India Government Securities Fund - Composite Plan &amp; PF Plan As of -3</t>
    </r>
    <r>
      <rPr>
        <b/>
        <sz val="8"/>
        <color theme="1"/>
        <rFont val="Arial"/>
        <family val="2"/>
      </rPr>
      <t>1May2018</t>
    </r>
  </si>
  <si>
    <t>INP1VHFC2805</t>
  </si>
  <si>
    <t>9.00% Vastu Housing Finance Corporation Ltd (27-Feb-2025) **</t>
  </si>
  <si>
    <t>INP1NOVY3005</t>
  </si>
  <si>
    <t>INP1CLIX2505</t>
  </si>
  <si>
    <t>9.00% Clix Capital Services Pvt Ltd (25-May-2023) **</t>
  </si>
  <si>
    <t>9.6% Renew Power Ventures Pvt Ltd (26-Feb-2021) **</t>
  </si>
  <si>
    <t>8.50% Edelweiss Commodities Services Ltd (31-Jan-2020) **</t>
  </si>
  <si>
    <t>Tata Power Renewable Energy Ltd (SBI + 13Bps) (22-Jan-2025) **</t>
  </si>
  <si>
    <t>AU Small Finance Bank Ltd (SBI + 0 Bps) (26-Jun-2020) **</t>
  </si>
  <si>
    <t>Hinduja Leyland Finance Ltd (SBI + 0 Bps) (29-Apr-2020) **</t>
  </si>
  <si>
    <t>Hinduja Leyland Finance Ltd (SBI + 0 Bps) (15-May-2020) **</t>
  </si>
  <si>
    <t>Aspire Home Finance Corp Ltd (SBI + 0 Bps) (21-Jul-2023) **</t>
  </si>
  <si>
    <t>7.60% Vedanta Ltd (31-May-2019) **</t>
  </si>
  <si>
    <t>10.15% Equitas Small Finance Bank Ltd  Series 23 (30-Aug-2019) **</t>
  </si>
  <si>
    <t>9.00% Indostar Capital Finance Ltd (02-May-2023) **</t>
  </si>
  <si>
    <t>CEAT Ltd (SBI + 0 Bps) (31-Jul-2025) **</t>
  </si>
  <si>
    <t>8.25% Tata Motors Ltd (28-Jan-2019) **</t>
  </si>
  <si>
    <t>7.20% LIC Housing Finance Ltd (12-Sep-2018) **</t>
  </si>
  <si>
    <t>10.75% Edelweiss Asset Reconstruction Co Ltd (15-Jul-2019) **</t>
  </si>
  <si>
    <t>10.15% Uttar Pradesh Power Corp Ltd (20-Jan-2022) **</t>
  </si>
  <si>
    <t>7.6% Piramal Enterprises Ltd (15-Mar-2019) **</t>
  </si>
  <si>
    <t>10.15% Uttar Pradesh Power Corp Ltd (20-Jan-2021) **</t>
  </si>
  <si>
    <t>9.5% Kudgi Transmission Ltd (01-Jun-2033) **</t>
  </si>
  <si>
    <t>9.15% Tata Steel Ltd (24-Jan-2019) **</t>
  </si>
  <si>
    <t>10.10% Future Retail Ltd, Series IX-D, (17-Apr-2020) **</t>
  </si>
  <si>
    <t>7.33% Housing Development Finance Corp Ltd (11-Dec-2018)</t>
  </si>
  <si>
    <t>12.25% DLF Ltd, Series II (10-Aug-2018) **</t>
  </si>
  <si>
    <t>10.15% Equitas Small Finance Bank Ltd Series 24 (30-Aug-2019) **</t>
  </si>
  <si>
    <t>9.60% IFMR Capital Finance Pvt Ltd (27-Dec-2019) **</t>
  </si>
  <si>
    <t>12.25% DLF Ltd,Trache II Series II  (10-Aug-2018) **</t>
  </si>
  <si>
    <t>9.48% The Tata Power Co Ltd (17-Nov-2019) **</t>
  </si>
  <si>
    <t>10.4361% Northern Arc Capital Ltd (02-Aug-2019) **</t>
  </si>
  <si>
    <t>10.15% Uttar Pradesh Power Corp Ltd (20-Jan-2020) **</t>
  </si>
  <si>
    <t>11.66% Equitas Small Finance Bank Ltd (28-Jul-2020) **</t>
  </si>
  <si>
    <t>9.75% Uttar Pradesh Power Corp Ltd (20-Oct-2020) **</t>
  </si>
  <si>
    <t>9.10% JM Financial Asset Reconstruction Co Ltd (26-Sep-2019) **</t>
  </si>
  <si>
    <t>11.66% Equitas Small Finance Bank Ltd (14-Aug-2020) **</t>
  </si>
  <si>
    <t>7.50% Housing Development Finance Corp Ltd (12-Oct-2018) **</t>
  </si>
  <si>
    <t>10.15% Equitas Small Finance Bank Ltd (26-Aug-2019) **</t>
  </si>
  <si>
    <t>7.45% Housing Development Finance Corp Ltd (14-Jun-2018) **</t>
  </si>
  <si>
    <t>7.72% Indian Railway Finance Corp Ltd (07-Jun-2019) **</t>
  </si>
  <si>
    <t>7.40% Housing Development Finance Corp Ltd (22-Nov-2018) **</t>
  </si>
  <si>
    <t>7.49% Housing Development Finance Corp Ltd (25-Jan-2019) **</t>
  </si>
  <si>
    <t>9.00% Edelweiss Commodities Services Ltd (17-Apr-2020) **</t>
  </si>
  <si>
    <t>10.00% Tata Motors Ltd (28-May-2019) **</t>
  </si>
  <si>
    <t>10.15% Uttar Pradesh Power Corp Ltd (20-Jan-2023) **</t>
  </si>
  <si>
    <t>8.60% LIC Housing Finance Ltd (27-Jul-2018) **</t>
  </si>
  <si>
    <t>7.50% Vedanta Ltd (29-Nov-2019) **</t>
  </si>
  <si>
    <t>11.50% Xander Finance Pvt Ltd (03-Aug-2018) **</t>
  </si>
  <si>
    <t>9.41% LIC Housing Finance Ltd (08-Feb-2019) **</t>
  </si>
  <si>
    <t>9.5% Shriram Housing Finance Ltd (28-Jun-2018) **</t>
  </si>
  <si>
    <t>7.80% Housing Development Finance Corp Ltd (11-Nov-2019) **</t>
  </si>
  <si>
    <t>11.19% Equitas Small Finance Bank Ltd (08-Jan-2021) **</t>
  </si>
  <si>
    <t>8.63% Volkswagen Finance Pvt Ltd (28-Dec-2018) **</t>
  </si>
  <si>
    <t>9.69% Tata Motors Ltd (29-Mar-2019) **</t>
  </si>
  <si>
    <t>8.45% LIC Housing Finance Ltd (07-Sep-2018) **</t>
  </si>
  <si>
    <t>7.18% National Bank For Agriculture And Rural Development (23-Mar-2020) **</t>
  </si>
  <si>
    <t>9.00%  Edelweiss Retail Finance Ltd Option IV (19-Aug-2020) **</t>
  </si>
  <si>
    <t>8.70% Edelweiss Agri Value Chain Ltd (30-Jun-2027) **</t>
  </si>
  <si>
    <t>ATC Telecom Infrastructure Ltd (SBI + 60 Bps) (28-Apr-2020) **</t>
  </si>
  <si>
    <t>9.20% Dlf Home Developers Ltd Series I (21-Nov-2019) **</t>
  </si>
  <si>
    <t>0.00% Yes Capital India Pvt Ltd (12-Oct-2020) **</t>
  </si>
  <si>
    <t>9.50% Aasan Corporate Solutions Pvt Ltd (20-Dec-2019) **</t>
  </si>
  <si>
    <t>9.50% Aasan Corporate Solutions Pvt Ltd (13-Mar-2020) **</t>
  </si>
  <si>
    <t>0.00% JSW Techno Projects Management Ltd (07-Dec-2018) **</t>
  </si>
  <si>
    <t>0.00% Reliance Broadcast Network Ltd (14-Dec-2018) **</t>
  </si>
  <si>
    <t>9.50% Aasan Corporate Solutions Pvt Ltd (13-Dec-2019) **</t>
  </si>
  <si>
    <t>0.00% SBK Properties Pvt Ltd (09-Jan-2020) **</t>
  </si>
  <si>
    <t>0.00% JSW Logistics Infrastructure Pvt Ltd (14-Sep-2018) **</t>
  </si>
  <si>
    <t>0.00% JSW Logistics Infrastructure Pvt Ltd (14-Dec-2018) **</t>
  </si>
  <si>
    <t>0.00% JSW Logistics Infrastructure Pvt Ltd (14-Jun-2019) **</t>
  </si>
  <si>
    <t>9.95% Molagavalli Renewable Pvt Ltd (31-Mar-2023) **</t>
  </si>
  <si>
    <t>11.8% Aasan Corporate Solutions Pvt Ltd (29-Jun-2018) **</t>
  </si>
  <si>
    <t>9.6% MA Multi-Trade Pvt Ltd Series B3 (17-Feb-2020) **</t>
  </si>
  <si>
    <t>0.00% KKR India Financial Services Pvt Ltd (10-Mar-2021) **</t>
  </si>
  <si>
    <t>0.00% JSW Techno Projects Management Ltd (09-Jun-2018) **</t>
  </si>
  <si>
    <t>6.99% Rural Electrification Corp Ltd (31-Dec-2020) **</t>
  </si>
  <si>
    <t>Jindal Power Ltd  (SBI+100 Bps) (21-Dec-2018) **</t>
  </si>
  <si>
    <t>9.00% Pune Solapur Expressways Pvt Ltd Series A (31-Mar-2029) **</t>
  </si>
  <si>
    <t>12.68% Renew Power Ventures Pvt. Ltd., Series III, (23-Mar-2020) **</t>
  </si>
  <si>
    <t>9.40% Small Business Fincredit India Pvt Ltd (28-Sep-2020) **</t>
  </si>
  <si>
    <t>11.49% Reliance Big Pvt Ltd Series 3 (14-Jan-2021) **</t>
  </si>
  <si>
    <t>0.00% Wadhawan Global Capital Pvt Ltd (02-Aug-2022) **</t>
  </si>
  <si>
    <t>9.20% Dlf Home Developers Ltd Series IV (21-Nov-2019) **</t>
  </si>
  <si>
    <t>11.5% Rivaaz Trade Ventures Pvt Ltd (30-Mar-2023) **</t>
  </si>
  <si>
    <t>0.00% Pri-Media Services Pvt. Ltd. Series C (30-Jun-2020) **</t>
  </si>
  <si>
    <t>12.15% Nufuture Digital (India) Ltd (31-May-2019) **</t>
  </si>
  <si>
    <t>9.00% Pune Solapur Expressways Pvt Ltd Series B (31-Mar-2029) **</t>
  </si>
  <si>
    <t>Jindal Power Ltd  (SBI+100 Bps) (20-Dec-2019) **</t>
  </si>
  <si>
    <t>12.68% Renew Power Ventures Pvt. Ltd., Series II, (23-Mar-2020) **</t>
  </si>
  <si>
    <t>11.90% Legitimate Asset Operators Pvt Ltd (30-Nov-2018) **</t>
  </si>
  <si>
    <t>9.95% Narmada Wind Energy Pvt Ltd (31-Mar-2023) **</t>
  </si>
  <si>
    <t>9.75% TRPL Roadways Pvt Ltd (25-Mar-2022) **</t>
  </si>
  <si>
    <t>9.45% Vedanta Ltd (17-Aug-2020) **</t>
  </si>
  <si>
    <t>9.7% Xander Finance Pvt Ltd (15-Mar-2021) **</t>
  </si>
  <si>
    <t>9.55% Piramal Finance Ltd (08-Mar-2027) **</t>
  </si>
  <si>
    <t>0.00% RKN Retail Pvt Ltd Tranche 1 (30-Apr-2020) **</t>
  </si>
  <si>
    <t>9.20% Andhra Bank (31-Oct-2022) **</t>
  </si>
  <si>
    <t>9.50% Yes Bank Ltd (23-12-2021) **</t>
  </si>
  <si>
    <t>10.99% Andhra Bank (05-Aug-2021) **</t>
  </si>
  <si>
    <t>8.40% Edelweiss Commodities Services Ltd (26-Oct-2020) **</t>
  </si>
  <si>
    <t>10.15% Uttar Pradesh Power Corp Ltd (20-Jan-2028) **</t>
  </si>
  <si>
    <t>12.25% DLF Ltd., Tranche II Series IV, (11-Aug-2020) **</t>
  </si>
  <si>
    <t>10.10% Future Retail Ltd, Series IX-E (17-Apr-2020) **</t>
  </si>
  <si>
    <t>7.4% Tata Motors Ltd (29-Jun-2021) **</t>
  </si>
  <si>
    <t>12.25% DLF Ltd, Series IV (11-Aug-2020) **</t>
  </si>
  <si>
    <t>10.75% The Tata Power Co Ltd (21-Aug-2022) **</t>
  </si>
  <si>
    <t>Reliance Infrastructure Ltd (IBL+20Bps) (25-Sep-2018) **</t>
  </si>
  <si>
    <t>12.25% DLF Ltd, Series III (09-Aug-2019) **</t>
  </si>
  <si>
    <t>8.67784% Vedanta Ltd (20-Apr-2020) **</t>
  </si>
  <si>
    <t>10.15% Uttar Pradesh Power Corp Ltd (20-Jan-2027) **</t>
  </si>
  <si>
    <t>11.00% Aspire Home Finance Corp Ltd (03-May-2021) **</t>
  </si>
  <si>
    <t>10.90% DLF Emporio Ltd (21-Nov-2021) **</t>
  </si>
  <si>
    <t>8.61% LIC Housing Finance Ltd (11-Dec-2019) **</t>
  </si>
  <si>
    <t>10.15% Hinduja Leyland Finance Ltd (27-Mar-2025) **</t>
  </si>
  <si>
    <t>10.75% Visu Leasing &amp; Finance Pvt Ltd (22-Jun-2020) **</t>
  </si>
  <si>
    <t>11.10% Hinduja Leyland Finance Ltd (08-Apr-2022) **</t>
  </si>
  <si>
    <t>11.00% Aspire Home Finance Corp Ltd (16-May-2021) **</t>
  </si>
  <si>
    <t>9.95% Vastu Housing Finance Corp Ltd (27-Feb-2025) **</t>
  </si>
  <si>
    <t>9.75% Uttar Pradesh Power Corp Ltd (20-Oct-2022) **</t>
  </si>
  <si>
    <t>9.20% Hinduja Leyland Finance Ltd (13-Sep-2024) **</t>
  </si>
  <si>
    <t>9.55% Hindalco Industries Ltd (25-Apr-2022) **</t>
  </si>
  <si>
    <t>9.00% Yes Bank Ltd (18-Oct-2022) **</t>
  </si>
  <si>
    <t>9.00% India Shelter Finance Corp Ltd (02-May-2025) **</t>
  </si>
  <si>
    <t>9.85% DCB Bank Ltd (12-Jan-2028) **</t>
  </si>
  <si>
    <t>0% Sadbhav Infrastructure Project Ltd (23-Apr-2023) **</t>
  </si>
  <si>
    <t>12.40% Hinduja Leyland Finance Ltd (03-Apr-2020) **</t>
  </si>
  <si>
    <t>0.00% RKN Retail Pvt Ltd Tranche 2 (30-Apr-2020) **</t>
  </si>
  <si>
    <t>10.25% Visu Leasing &amp; Finance Pvt Ltd (26-Apr-2021) **</t>
  </si>
  <si>
    <t>10.25% Future Retail Ltd, Series B (06-Apr-2020) **</t>
  </si>
  <si>
    <t>10.21% Five-Star Business Finance Ltd (28-Mar-2023) **</t>
  </si>
  <si>
    <t>10.00% Aptus Value Housing Finance India Ltd (26-Dec-2024) **</t>
  </si>
  <si>
    <t>8.70% Edelweiss Commodities Services Ltd (30-Jun-2027) **</t>
  </si>
  <si>
    <t>7.00% Housing Development Finance Corp Ltd (06-Sep-2019) **</t>
  </si>
  <si>
    <t>11.30% Hinduja Leyland Finance Ltd (21-Jul-2021) **</t>
  </si>
  <si>
    <t>9.40% Hinduja Leyland Finance Ltd (28-Aug-2024) **</t>
  </si>
  <si>
    <t>10.25% East West Pipeline Ltd (22-Aug-2021)</t>
  </si>
  <si>
    <t>11.75% AU Small Finance Bank Ltd (04-May-2021) **</t>
  </si>
  <si>
    <t>12.25% DLF Ltd, Tranche II Series III (09-Aug-2019) **</t>
  </si>
  <si>
    <t>Reliance Infrastructure Ltd (IBL+20Bps) (25-Mar-2019) **</t>
  </si>
  <si>
    <t>10.20% Rbl Bank Ltd (15-Apr-2023) **</t>
  </si>
  <si>
    <t>9.75% Uttar Pradesh Power Corp Ltd (20-Oct-2021) **</t>
  </si>
  <si>
    <t>10.15% Uttar Pradesh Power Corp Ltd (20-Jan-2026) **</t>
  </si>
  <si>
    <t>9.00% Five Star Business Finance Ltd (28-Mar-2023) **</t>
  </si>
  <si>
    <t>9.00% Xander Finance Pvt Ltd (30-Apr-2021) **</t>
  </si>
  <si>
    <t>9.80% Syndicate Bank (25-Jul-2022) **</t>
  </si>
  <si>
    <t>8.75% Housing Development Finance Corp Ltd (04-Mar-2021) **</t>
  </si>
  <si>
    <t>10.00% Aptus Value Housing Finance India Ltd (24-Jan-2025) **</t>
  </si>
  <si>
    <t>10% Aptus Value Housing Finance India Ltd (26-Feb-2025) **</t>
  </si>
  <si>
    <t>10.15% Uttar Pradesh Power Corp Ltd (19-Jan-2024) **</t>
  </si>
  <si>
    <t>10.15% Uttar Pradesh Power Corp Ltd (20-Jan-2025) **</t>
  </si>
  <si>
    <t>9.70% Tata Motors Ltd (18-Jun-2020) **</t>
  </si>
  <si>
    <t>11.25% Syndicate Bank (15-Jul-2021) **</t>
  </si>
  <si>
    <t>8.50% NHPC Ltd (13-Jul-2019) **</t>
  </si>
  <si>
    <t>11.50% Hinduja Leyland Finance Ltd (31-May-2021) **</t>
  </si>
  <si>
    <t>8.95% Punjab National Bank (03-Mar-2022) **</t>
  </si>
  <si>
    <t>7.65% Indian Railway Finance Corp Ltd (15-Mar-2021) **</t>
  </si>
  <si>
    <t>9.50% Renew Power Ventures Pvt Ltd (09-Sep-2020) **</t>
  </si>
  <si>
    <t>0.00% Essel Infraprojects Ltd, Series II (22-May-2020) **</t>
  </si>
  <si>
    <t>10.25% Star Health &amp; Allied Insurance Co Ltd (06-Sep-2024) **</t>
  </si>
  <si>
    <t>9.80% Ma Multi-Trade Pvt Ltd Series B1 (17-Feb-2020) **</t>
  </si>
  <si>
    <t>9.41% Renew Wind Energy Delhi Pvt Ltd (30-Sep-2030) **</t>
  </si>
  <si>
    <t>11.49% Reliance Big Pvt Ltd Series 2 (14-Jan-2021) **</t>
  </si>
  <si>
    <t>12.25% Greenko Wind Projects Pvt Ltd (14-Dec-2019) **</t>
  </si>
  <si>
    <t>0.00% Hero Wind Energy Pvt Ltd (08-Apr-2019) **</t>
  </si>
  <si>
    <t>0.00% Hero Wind Energy Pvt Ltd (21-Jun-2022) **</t>
  </si>
  <si>
    <t>12.15% Nufuture Digital (India) Ltd (30-Nov-2019) **</t>
  </si>
  <si>
    <t>12.15% Nufuture Digital (India) Ltd (30-Nov-2018) **</t>
  </si>
  <si>
    <t>11.90% Legitimate Asset Operators Pvt Ltd (31-May-2019) **</t>
  </si>
  <si>
    <t>13.01% Renew Power Ventures Pvt. Ltd., Series V, (23-Mar-2020) **</t>
  </si>
  <si>
    <t>0.00% Essel Infraprojects Ltd, Series I (22-May-2020) **</t>
  </si>
  <si>
    <t>11.90% Legitimate Asset Operators Pvt Ltd (11-May-2020) **</t>
  </si>
  <si>
    <t>12.75% Future Ideas Company Ltd (30-Jun-2020) **</t>
  </si>
  <si>
    <t>11.90% Legitimate Asset Operators Pvt Ltd (30-Nov-2019) **</t>
  </si>
  <si>
    <t>12.15% Nufuture Digital (India) Ltd (02-Jun-2020) **</t>
  </si>
  <si>
    <t>9.99% India Shelter Finance Corp Ltd (10-Feb-2022) **</t>
  </si>
  <si>
    <t>0.00% Hero Wind Energy Pvt Ltd (08-Feb-2022) **</t>
  </si>
  <si>
    <t>10.20% Star Health &amp; Allied Insurance Co Ltd (31-Oct-2024) **</t>
  </si>
  <si>
    <t>13.01% Renew Power Ventures Pvt. Ltd., Series VI, (23-Mar-2020) **</t>
  </si>
  <si>
    <t>10.25% Future Retail Ltd, Series C (06-Apr-2020) **</t>
  </si>
  <si>
    <t>9.75% Uttar Pradesh Power Corp Ltd (20-Oct-2023) **</t>
  </si>
  <si>
    <t>Reliance Infrastructure Ltd (IBL+20Bps) (25-Sep-2019) **</t>
  </si>
  <si>
    <t>13.00% AU Small Finance Bank Ltd (19-Sep-2019) **</t>
  </si>
  <si>
    <t>8.70% LIC Housing Finance Ltd (08-Nov-2019) **</t>
  </si>
  <si>
    <t>14.50% IFMR Capital Finance Pvt Ltd (18-Dec-2018) **</t>
  </si>
  <si>
    <t>10.00% Ma Multi-Trade Pvt Ltd (27-Nov-2020) **</t>
  </si>
  <si>
    <t>11.28% Reliance Big Entertainment Pvt Ltd (26-Apr-2019) **</t>
  </si>
  <si>
    <t>13.01% Renew Power Ventures Pvt. Ltd., Series IV, (23-Mar-2020) **</t>
  </si>
  <si>
    <t>9.50% Reliance Broadcast Network Ltd (13-May-2019) **</t>
  </si>
  <si>
    <t>9.45% Renew Power Ventures Pvt Ltd (31-Jul-2025) **</t>
  </si>
  <si>
    <t>Jindal Power Ltd  (SBI+100 Bps) (22-Dec-2020) **</t>
  </si>
  <si>
    <t>9.20% Dlf Home Developers Ltd Series II (21-Nov-2019) **</t>
  </si>
  <si>
    <t>0.00% Wadhawan Global Capital Pvt Ltd (31-Jul-2020) **</t>
  </si>
  <si>
    <t>8.70% Edelweiss Commodities Services Ltd (15-Apr-2020) **</t>
  </si>
  <si>
    <t>0% Visu Leasing &amp; Finance Pvt Ltd (26-Jun-2019) **</t>
  </si>
  <si>
    <t>12.40% Hinduja Leyland Finance Ltd (26-Apr-2020) **</t>
  </si>
  <si>
    <t>7.50% Power Finance Corp Ltd (17-Sep-2020) **</t>
  </si>
  <si>
    <t>9.55% Hindalco Industries Ltd (27-Jun-2022) **</t>
  </si>
  <si>
    <t>10.90% Punjab &amp; Sindh Bank Ltd (07-May-2022) **</t>
  </si>
  <si>
    <t>8.40% Edelweiss Commodities Services Ltd (09-Aug-2019) **</t>
  </si>
  <si>
    <t>7.69% Housing Development Finance Corp Ltd (04-Dec-2019) **</t>
  </si>
  <si>
    <t>8.45% Edelweiss Commodities Services Ltd (11-Aug-2020) **</t>
  </si>
  <si>
    <t>10.15% Equitas Small Finance Bank Ltd Series 22 (30-Aug-2019) **</t>
  </si>
  <si>
    <t>12.00% Hinduja Leyland Finance Ltd (28-Mar-2021) **</t>
  </si>
  <si>
    <t>8.32% Power Grid Corp Of India Ltd (23-Dec-2020) **</t>
  </si>
  <si>
    <t>10.49% Vijaya Bank (17-Jan-2022) **</t>
  </si>
  <si>
    <t>0% Mahindra &amp; Mahindra Financial Services Ltd (07-Apr-2021) **</t>
  </si>
  <si>
    <t>8.87% Rural Electrification Corp Ltd (08-Mar-2020) **</t>
  </si>
  <si>
    <t>8.15% National Bank For Agriculture And Rural Development (04-Mar-2020) **</t>
  </si>
  <si>
    <t>8.15% Power Grid Corp Of India Ltd (09-Mar-2020) **</t>
  </si>
  <si>
    <t>7.78% Housing Development Finance Corp Ltd (24-Mar-2020) **</t>
  </si>
  <si>
    <t>7.80% LIC Housing Finance Ltd (19-Mar-2020) **</t>
  </si>
  <si>
    <t>9.20% Dlf Home Developers Ltd III (21-Nov-2019) **</t>
  </si>
  <si>
    <t>10.30% Renew Power Ventures Pvt Ltd (28-Sep-2022) **</t>
  </si>
  <si>
    <t>9.60% Narmada Wind Energy Pvt Ltd (31-Mar-2023) **</t>
  </si>
  <si>
    <t>0.00% Pri-Media Services Pvt. Ltd. Series B (30-Jun-2020) **</t>
  </si>
  <si>
    <t>9.80% Ma Multi-Trade Pvt Ltd  Series B2 (17-Feb-2020) **</t>
  </si>
  <si>
    <t>11.5% Rivaaz Trade Ventures Pvt Ltd (30-Mar-2022) **</t>
  </si>
  <si>
    <t>9.50% Reliance Broadcast Network Ltd (20-Jul-2019) **</t>
  </si>
  <si>
    <t>9.50% Reliance Broadcast Network Ltd (20-Jul-2018) **</t>
  </si>
  <si>
    <t>11.5% Rivaaz Trade Ventures Pvt Ltd (30-Mar-2021) **</t>
  </si>
  <si>
    <t>12.75% Future Ideas Company Ltd (31-Jul-2019) **</t>
  </si>
  <si>
    <t>12.68% Renew Power Ventures Pvt. Ltd., Series I, (23-Mar-2020) **</t>
  </si>
  <si>
    <t>9.50% Reliance Broadcast Network Ltd (20-Jul-2020) **</t>
  </si>
  <si>
    <t>0.00% Pri-Media Services Pvt. Ltd. Series A (30-Jun-2020) **</t>
  </si>
  <si>
    <t>11.5% Rivaaz Trade Ventures Pvt Ltd (30-Mar-2020) **</t>
  </si>
  <si>
    <t>0.00% JSW Logistics Infrastructure Pvt Ltd (13-Sep-2019) **</t>
  </si>
  <si>
    <t>11.5% Rivaaz Trade Ventures Pvt Ltd (30-Mar-2019) **</t>
  </si>
  <si>
    <t>0.00% KKR India Financial Services Pvt Ltd (14-Apr-2020) **</t>
  </si>
  <si>
    <t>11.49% Reliance Big Pvt Ltd  Series 1 (14-Jan-2021) **</t>
  </si>
  <si>
    <t>7.90% Tata Sons Ltd (06-Mar-2020) **</t>
  </si>
  <si>
    <t>9.00% State Bank Of India (06-Sep-2021)</t>
  </si>
  <si>
    <t>12.40% Hinduja Leyland Finance Ltd (03-Nov-2019) **</t>
  </si>
  <si>
    <t>9.15% Tata Steel Ltd (24-Jan-2021) **</t>
  </si>
  <si>
    <t>8.60% Export-Import Bank Of India (31-Mar-2022) **</t>
  </si>
  <si>
    <t>7.33% Indian Railway Finance Corp Ltd (27-Aug-2027) **</t>
  </si>
  <si>
    <t>9.40% JM Financial Asset Reconstruction Co Ltd (27-Feb-2019) **</t>
  </si>
  <si>
    <t>8.80% JM Financial Products Ltd (28-Sep-2020) **</t>
  </si>
  <si>
    <t>7.46% Rural Electrification Corp Ltd (28-Feb-2022) **</t>
  </si>
  <si>
    <t>7.17% National Highways Authority Of India (23-Dec-2021) **</t>
  </si>
  <si>
    <t>10.90% DLF Promenade Ltd (11-Dec-2021) **</t>
  </si>
  <si>
    <t>8.36% Power Finance Corp Ltd (04-Sep-2020)</t>
  </si>
  <si>
    <t>10.25% Yes Bank Ltd (05-Mar-2020) **</t>
  </si>
  <si>
    <t>6.70% Indian Railway Finance Corp Ltd (24-Nov-2021) **</t>
  </si>
  <si>
    <t>0% Visu Leasing &amp; Finance Pvt Ltd (22-Jun-2020) **</t>
  </si>
  <si>
    <t>10.65% Hinduja Leyland Finance Ltd (16-Feb-2020) **</t>
  </si>
  <si>
    <t>8.57% Housing Development Finance Corp Ltd (12-Jun-2018) **</t>
  </si>
  <si>
    <t>9.55% Andhra Bank (26-Dec-2019) **</t>
  </si>
  <si>
    <t>7.07% Reliance Industries Ltd (24-Dec-2020) **</t>
  </si>
  <si>
    <t>8.72% LIC Housing Finance Ltd (28-Nov-2019) **</t>
  </si>
  <si>
    <t>0.00% JSW Logistics Infrastructure Pvt Ltd (15-Jun-2018) **</t>
  </si>
  <si>
    <t>0.00% JSW Logistics Infrastructure Pvt Ltd (15-Mar-2019) **</t>
  </si>
  <si>
    <t>0.00% JSW Logistics Infrastructure Pvt Ltd (13-Dec-2019) **</t>
  </si>
  <si>
    <t>0.00% JSW Logistics Infrastructure Pvt Ltd (13-Mar-2020) **</t>
  </si>
  <si>
    <t>11.50% Magma Fincorp Ltd (06-Jun-2018) **</t>
  </si>
  <si>
    <t>8.30% National Bank For Agriculture And Rural Development (12-Jun-2018) **</t>
  </si>
  <si>
    <t>7.50% Power Finance Corp Ltd (16-Aug-2021) **</t>
  </si>
  <si>
    <t>0.00% LIC Housing Finance Ltd (02-Sep-2019) **</t>
  </si>
  <si>
    <t>0% Fullerton India Credit Co Ltd (08-Apr-2021) **</t>
  </si>
  <si>
    <t>7.85% Bajaj Finance Ltd (07-Apr-2020) **</t>
  </si>
  <si>
    <t>7.65% Small Industries Development Bank Of India (15-Apr-2021) **</t>
  </si>
  <si>
    <t>10.09% MRF Ltd (27-May-2021) **</t>
  </si>
  <si>
    <t>8.12% ONGC Mangalore Petrochemicals Ltd (10-Jun-2019) **</t>
  </si>
  <si>
    <t>7.85% Kotak Mahindra Prime Ltd (07-Apr-2020) **</t>
  </si>
  <si>
    <t>8.93% Power Grid Corp Of India Ltd (20-Oct-2019) **</t>
  </si>
  <si>
    <t>9.00% Housing &amp; Urban Development Corporation Ltd (05-Apr-2021) **</t>
  </si>
  <si>
    <t>7.75% Power Finance Corp Ltd (15-Apr-2021) **</t>
  </si>
  <si>
    <t>7.7% Rural Electrification Corp Ltd (15-Mar-2021) **</t>
  </si>
  <si>
    <t>7.88% LIC Housing Finance Ltd (28-Jan-2021) **</t>
  </si>
  <si>
    <t>8.19% Mahindra Vehicle Manufactures Ltd (23-Feb-2021) **</t>
  </si>
  <si>
    <t>8.13% Power Grid Corp Of India Ltd (23-Apr-2021) **</t>
  </si>
  <si>
    <t>7.47% Power Finance Corp Ltd (16-Sep-2021) **</t>
  </si>
  <si>
    <t>8.78% NTPC Ltd (09-Mar-2020) **</t>
  </si>
  <si>
    <t>6.73% Indian Railway Finance Corp Ltd (23-Mar-2020) **</t>
  </si>
  <si>
    <t>8.36% Power Finance Corp Ltd (26-Feb-2020) **</t>
  </si>
  <si>
    <t>7.14% Housing &amp; Urban Development Corp Ltd (22-Dec-2020) **</t>
  </si>
  <si>
    <t>8.33% Ntpc Ltd (24-Feb-2021) **</t>
  </si>
  <si>
    <t>7.64% Can Fin Homes Ltd (28-Feb-2021) **</t>
  </si>
  <si>
    <t>9.7% Power Finance Corp Ltd (30-Jan-2021) **</t>
  </si>
  <si>
    <t>8.62% India Infradebt Ltd (08-Mar-2021) **</t>
  </si>
  <si>
    <t>8.70% L&amp;T Infrastructure Debt Fund Ltd (24-Feb-2021) **</t>
  </si>
  <si>
    <t>8.78% Nhpc Ltd (11-Feb-2021) **</t>
  </si>
  <si>
    <t>9.47% Power Grid Corp Of India Ltd (31-Mar-2021) **</t>
  </si>
  <si>
    <t>9.15% Export-Import Bank Of India (18-Mar-2021) **</t>
  </si>
  <si>
    <t>9.15% Export-Import Bank Of India (25-Feb-2021) **</t>
  </si>
  <si>
    <t>7.73% Power Finance Corp Ltd (05-Apr-2021) **</t>
  </si>
  <si>
    <t>8.84% Power Grid Corp Of India Ltd (29-Mar-2021) **</t>
  </si>
  <si>
    <t>7.85% Tata Sons Ltd (31-Jan-2021) **</t>
  </si>
  <si>
    <t>9.18% Power Finance Corp Ltd (15-Apr-2021) **</t>
  </si>
  <si>
    <t>7.50% Bajaj Finance Ltd (10-Aug-2020) **</t>
  </si>
  <si>
    <t>0.00% Kotak Mahindra Prime Ltd (26-Apr-2021) **</t>
  </si>
  <si>
    <t>7.52% Small Industries Development Bank Of India (10-Feb-2021) **</t>
  </si>
  <si>
    <t>7.60% Rural Electrification Corp Ltd (17-Apr-2021) **</t>
  </si>
  <si>
    <t>0.00% Bajaj Housing Finance Ltd (06-Apr-2021) **</t>
  </si>
  <si>
    <t>8.25% Tata Sons Ltd (23-Mar-2021) **</t>
  </si>
  <si>
    <t>7.73% Housing &amp; Urban Development Corp Ltd (15-Apr-2021) **</t>
  </si>
  <si>
    <t>9.60% LIC Housing Finance Ltd (07-Mar-2021) **</t>
  </si>
  <si>
    <t>8.4% Power Grid Corp Of India Ltd (27-May-2021) **</t>
  </si>
  <si>
    <t>9.00% Mahindra &amp; Mahindra Financial Services Ltd (19-Apr-2021) **</t>
  </si>
  <si>
    <t>9.00% Tata Sons Ltd (24-Mar-2021) **</t>
  </si>
  <si>
    <t>Indusind Bank Ltd (09-Jul-2018) **</t>
  </si>
  <si>
    <t>Au Small Finance Bank Ltd (21-Aug-2018) **</t>
  </si>
  <si>
    <t>Axis Bank Ltd (24-Dec-2018) **</t>
  </si>
  <si>
    <t>Axis Bank Ltd (28-Dec-2018) **</t>
  </si>
  <si>
    <t>Indusind Bank Ltd (29-Jan-2019)</t>
  </si>
  <si>
    <t>Kotak Mahindra Bank Ltd (24-Dec-2018) **</t>
  </si>
  <si>
    <t>Kotak Mahindra Bank Ltd (11-Sep-2018) **</t>
  </si>
  <si>
    <t>Axis Bank Ltd (20-Jun-2018) **</t>
  </si>
  <si>
    <t>Union Bank Of India (06-Aug-2018) **</t>
  </si>
  <si>
    <t>Axis Bank Ltd (07-Jun-2018) **</t>
  </si>
  <si>
    <t>Cooperatieve Rabobank Ua (20-Sep-2018) **</t>
  </si>
  <si>
    <t>Can Fin Homes Ltd (20-Jul-2018) **</t>
  </si>
  <si>
    <t>Wadhawan Global Capital Pvt Ltd (11-Dec-2018) **</t>
  </si>
  <si>
    <t>Rural Electrification Corp Ltd (04-Sep-2018) **</t>
  </si>
  <si>
    <t>Housing Development Finance Corp Ltd (28-Feb-2019) **</t>
  </si>
  <si>
    <t>Bajaj Housing Finance Ltd (29-Jun-2018) **</t>
  </si>
  <si>
    <t>Housing Development Finance Corp Ltd (04-Jun-2018) **</t>
  </si>
  <si>
    <t>National Housing Bank (07-Jun-2018)</t>
  </si>
  <si>
    <t>Housing Development Finance Corp Ltd (24-Aug-2018)</t>
  </si>
  <si>
    <t>Reliance Industries Ltd (04-Sep-2018) **</t>
  </si>
  <si>
    <t>Housing Development Finance Corp Ltd (14-Feb-2019) **</t>
  </si>
  <si>
    <t>Power Finance Corp Ltd (25-Jun-2018) **</t>
  </si>
  <si>
    <t>L&amp;T Finance Ltd (18-Jun-2018) **</t>
  </si>
  <si>
    <t>Housing Development Finance Corp Ltd (20-Aug-2018) **</t>
  </si>
  <si>
    <t>Tata Power Delhi Distribution Ltd (05-Jun-2018) **</t>
  </si>
  <si>
    <t>L&amp;T Infrastructure Finance Co Ltd (25-Jun-2018) **</t>
  </si>
  <si>
    <t>Aditya Birla Housing Finance Ltd (27-Jun-2018) **</t>
  </si>
  <si>
    <t>Power Finance Corp Ltd (15-Jun-2018) **</t>
  </si>
  <si>
    <t>Capital First Ltd (02-Aug-2018) **</t>
  </si>
  <si>
    <t>National Housing Bank (29-Jun-2018) **</t>
  </si>
  <si>
    <t>Axis Bank Ltd (20-Jul-2018) **</t>
  </si>
  <si>
    <t>Punjab &amp; Sindh Bank Ltd (18-Jun-2018) **</t>
  </si>
  <si>
    <t>Mahindra &amp; Mahindra Financial Services Ltd (13-Jun-2018) **</t>
  </si>
  <si>
    <t>Chennai Petroleum Corp Ltd (04-Jun-2018)</t>
  </si>
  <si>
    <t>Hero Fincorp Ltd (24-Jul-2018) **</t>
  </si>
  <si>
    <t>Bajaj Housing Finance Ltd (03-Aug-2018) **</t>
  </si>
  <si>
    <t>Mahindra &amp; Mahindra Financial Services Ltd (07-Aug-2018) **</t>
  </si>
  <si>
    <t>Tata Projects Ltd (07-Aug-2018) **</t>
  </si>
  <si>
    <t>Chennai Petroleum Corp Ltd (11-Jun-2018) **</t>
  </si>
  <si>
    <t>Export-Import Bank Of India (14-Jun-2018) **</t>
  </si>
  <si>
    <t>Can Fin Homes Ltd (15-Jun-2018) **</t>
  </si>
  <si>
    <t>Edelweiss Commodities Services Ltd (01-Jun-2018)</t>
  </si>
  <si>
    <t>Godrej Agrovet Ltd (07-Jun-2018) **</t>
  </si>
  <si>
    <t>Sundaram Finance Ltd (12-Jun-2018) **</t>
  </si>
  <si>
    <t>Hindustan Media Ventures Ltd (25-Jun-2018) **</t>
  </si>
  <si>
    <t>Small Industries Development Bank Of India (07-Feb-2019) **</t>
  </si>
  <si>
    <t>Housing Development Finance Corp Ltd (22-Jan-2019) **</t>
  </si>
  <si>
    <t>Small Industries Development Bank Of India (28-May-2019) **</t>
  </si>
  <si>
    <t>Axis Bank Ltd (26-Feb-2019) **</t>
  </si>
  <si>
    <t>Export Import Bank Of India (13-Mar-2019) **</t>
  </si>
  <si>
    <t>Reliance Industries Ltd (01-Mar-2019) **</t>
  </si>
  <si>
    <t>Export-Import Bank Of India (14-Mar-2019)</t>
  </si>
  <si>
    <t>Franklin India Taxshield As of Date -  31May2018</t>
  </si>
  <si>
    <t>Industry Classification</t>
  </si>
  <si>
    <t>INE302A01020</t>
  </si>
  <si>
    <t>Exide Industries Ltd.</t>
  </si>
  <si>
    <t>IN9155A01020</t>
  </si>
  <si>
    <t>Tata Motors Ltd., A</t>
  </si>
  <si>
    <t>INE640A01023</t>
  </si>
  <si>
    <t>SKF India Ltd.</t>
  </si>
  <si>
    <t>INE136B01020</t>
  </si>
  <si>
    <t>Cyient Ltd.</t>
  </si>
  <si>
    <t>INE988K01017</t>
  </si>
  <si>
    <t>Equitas Holdings Ltd.</t>
  </si>
  <si>
    <t>Finance</t>
  </si>
  <si>
    <t>INE765G01017</t>
  </si>
  <si>
    <t>ICICI Lombard General Insurance Co. Ltd., Reg S</t>
  </si>
  <si>
    <t>INE612J01015</t>
  </si>
  <si>
    <t>Repco Home Finance Ltd.</t>
  </si>
  <si>
    <t>INE196A01026</t>
  </si>
  <si>
    <t>Marico Ltd.</t>
  </si>
  <si>
    <t>INE752H01013</t>
  </si>
  <si>
    <t>Care Ratings Ltd.</t>
  </si>
  <si>
    <t>INE517F01014</t>
  </si>
  <si>
    <t>Gujarat Pipavav Port Ltd.</t>
  </si>
  <si>
    <t>INE860A01027</t>
  </si>
  <si>
    <t>HCL Technologies Ltd.</t>
  </si>
  <si>
    <t>INE034A01011</t>
  </si>
  <si>
    <t>Arvind Ltd.</t>
  </si>
  <si>
    <t>(b)Unlisted</t>
  </si>
  <si>
    <t>INE696201123</t>
  </si>
  <si>
    <t>Quantum Information Services</t>
  </si>
  <si>
    <t>c) Portfolio Turnover Ratio during the Half - year 31-May-2018</t>
  </si>
  <si>
    <r>
      <t>Templeton India Value Fund (formerly known as "Templeton India Growth Fund" ) As of Date -  31May201</t>
    </r>
    <r>
      <rPr>
        <b/>
        <sz val="8"/>
        <color theme="1"/>
        <rFont val="Arial"/>
        <family val="2"/>
      </rPr>
      <t>8</t>
    </r>
  </si>
  <si>
    <t>INE118A01012</t>
  </si>
  <si>
    <t>Bajaj Holdings &amp; Investment Ltd.</t>
  </si>
  <si>
    <t>INE092A01019</t>
  </si>
  <si>
    <t>Tata Chemicals Ltd.</t>
  </si>
  <si>
    <t>Chemicals</t>
  </si>
  <si>
    <t>INE002A01018</t>
  </si>
  <si>
    <t>Reliance Industries Ltd.</t>
  </si>
  <si>
    <t>INE438A01022</t>
  </si>
  <si>
    <t>Apollo Tyres Ltd.</t>
  </si>
  <si>
    <t>INE823G01014</t>
  </si>
  <si>
    <t>JK Cement Ltd.</t>
  </si>
  <si>
    <t>INE672A01018</t>
  </si>
  <si>
    <t>Tata Investment Corp. Ltd.</t>
  </si>
  <si>
    <t>INE532F01054</t>
  </si>
  <si>
    <t>Edelweiss Financial Services Ltd.</t>
  </si>
  <si>
    <t>INE376G01013</t>
  </si>
  <si>
    <t>Biocon Ltd.</t>
  </si>
  <si>
    <t>INE171A01029</t>
  </si>
  <si>
    <t>Federal Bank Ltd.</t>
  </si>
  <si>
    <t>INE935A01035</t>
  </si>
  <si>
    <t>Glenmark Pharmaceuticals Ltd.</t>
  </si>
  <si>
    <t>INE439L01019</t>
  </si>
  <si>
    <t>Dalmia Bharat Ltd.</t>
  </si>
  <si>
    <t>INE825A01012</t>
  </si>
  <si>
    <t>Vardhman Textiles Ltd.</t>
  </si>
  <si>
    <t>Textiles - Cotton</t>
  </si>
  <si>
    <t>INE205A01025</t>
  </si>
  <si>
    <t>Vedanta Ltd.</t>
  </si>
  <si>
    <t>INE498L01015</t>
  </si>
  <si>
    <t>L&amp;T Finance Holdings Ltd.</t>
  </si>
  <si>
    <t>INE868B01028</t>
  </si>
  <si>
    <t>NCC Ltd./India</t>
  </si>
  <si>
    <t>INE128A01029</t>
  </si>
  <si>
    <t>Eveready Industries India Ltd.</t>
  </si>
  <si>
    <t>INE891D01026</t>
  </si>
  <si>
    <t>Redington India Ltd.</t>
  </si>
  <si>
    <t>INE213A01029</t>
  </si>
  <si>
    <t>Oil &amp; Natural Gas Corp. Ltd.</t>
  </si>
  <si>
    <t>Oil</t>
  </si>
  <si>
    <t>INE017A01032</t>
  </si>
  <si>
    <t>Great Eastern Shipping Co. Ltd.</t>
  </si>
  <si>
    <t>INE064C01014</t>
  </si>
  <si>
    <t>Trident Ltd.</t>
  </si>
  <si>
    <t>INE917M01012</t>
  </si>
  <si>
    <t>Dilip Buildcon Ltd.,</t>
  </si>
  <si>
    <t>Construction</t>
  </si>
  <si>
    <t>INE576I01022</t>
  </si>
  <si>
    <t>J. Kumar Infraprojects Ltd.</t>
  </si>
  <si>
    <t xml:space="preserve">d) "Templeton India Growth Fund" is renamed as "Templeton India Value Fund" effective June 4, 2018 </t>
  </si>
  <si>
    <r>
      <t>Franklin India Smaller Companies Fund As of Date -</t>
    </r>
    <r>
      <rPr>
        <b/>
        <sz val="8"/>
        <color theme="1"/>
        <rFont val="Arial"/>
        <family val="2"/>
      </rPr>
      <t xml:space="preserve">  31May2018</t>
    </r>
  </si>
  <si>
    <t>INE235A01022</t>
  </si>
  <si>
    <t>Finolex Cables Ltd.</t>
  </si>
  <si>
    <t>INE738I01010</t>
  </si>
  <si>
    <t>Eclerx Services Ltd.</t>
  </si>
  <si>
    <t>INE317F01035</t>
  </si>
  <si>
    <t>Nesco Ltd.</t>
  </si>
  <si>
    <t>Commercial Services</t>
  </si>
  <si>
    <t>INE791I01019</t>
  </si>
  <si>
    <t>Brigade Enterprises Ltd.</t>
  </si>
  <si>
    <t>INE274V01019</t>
  </si>
  <si>
    <t>Shankara Building Products Ltd.</t>
  </si>
  <si>
    <t>INE288B01029</t>
  </si>
  <si>
    <t>Deepak Nitrite Ltd.</t>
  </si>
  <si>
    <t>INE919I01016</t>
  </si>
  <si>
    <t>Music Broadcast Ltd., Reg S</t>
  </si>
  <si>
    <t>INE600L01024</t>
  </si>
  <si>
    <t>Dr Lal PathLabs Ltd.</t>
  </si>
  <si>
    <t>Healthcare Services</t>
  </si>
  <si>
    <t>INE054A01027</t>
  </si>
  <si>
    <t>VIP Industries Ltd.</t>
  </si>
  <si>
    <t>INE671H01015</t>
  </si>
  <si>
    <t>Sobha Ltd.</t>
  </si>
  <si>
    <t>INE513A01014</t>
  </si>
  <si>
    <t>Schaeffler India Ltd.</t>
  </si>
  <si>
    <t>INE758C01029</t>
  </si>
  <si>
    <t>Ahluwalia Contracts India Ltd.</t>
  </si>
  <si>
    <t>INE100A01010</t>
  </si>
  <si>
    <t>Atul Ltd.</t>
  </si>
  <si>
    <t>INE668F01031</t>
  </si>
  <si>
    <t>Jyothy Laboratories Ltd.</t>
  </si>
  <si>
    <t>INE463A01038</t>
  </si>
  <si>
    <t>Berger Paints India Ltd.</t>
  </si>
  <si>
    <t>INE131A01031</t>
  </si>
  <si>
    <t>Gujarat Mineral Development Corp. Ltd.</t>
  </si>
  <si>
    <t>INE060A01024</t>
  </si>
  <si>
    <t>Navneet Education Ltd.</t>
  </si>
  <si>
    <t>INE442H01029</t>
  </si>
  <si>
    <t>Ashoka Buildcon Ltd.</t>
  </si>
  <si>
    <t>INE038F01029</t>
  </si>
  <si>
    <t>TV Today Network Ltd.</t>
  </si>
  <si>
    <t>INE501G01024</t>
  </si>
  <si>
    <t>HT Media Ltd.</t>
  </si>
  <si>
    <t>INE217B01036</t>
  </si>
  <si>
    <t>Kajaria Ceramics Ltd.</t>
  </si>
  <si>
    <t>INE491A01021</t>
  </si>
  <si>
    <t>City Union Bank Ltd.</t>
  </si>
  <si>
    <t>INE571A01020</t>
  </si>
  <si>
    <t>IPCA Laboratories Ltd.</t>
  </si>
  <si>
    <t>INE075I01017</t>
  </si>
  <si>
    <t>Healthcare Global Enterprises Ltd.</t>
  </si>
  <si>
    <t>INE613A01020</t>
  </si>
  <si>
    <t>Rallis India Ltd.</t>
  </si>
  <si>
    <t>Pesticides</t>
  </si>
  <si>
    <t>INE635Q01029</t>
  </si>
  <si>
    <t>Gulf Oil Lubricants India Ltd.</t>
  </si>
  <si>
    <t>INE572A01028</t>
  </si>
  <si>
    <t>J.B. Chemicals &amp; Pharmaceuticals Ltd.</t>
  </si>
  <si>
    <t>INE152M01016</t>
  </si>
  <si>
    <t>Triveni Turbine Ltd.</t>
  </si>
  <si>
    <t>Industrial Capital Goods</t>
  </si>
  <si>
    <t>INE985S01024</t>
  </si>
  <si>
    <t>TeamLease Services Ltd.</t>
  </si>
  <si>
    <t>INE120A01034</t>
  </si>
  <si>
    <t>Carborundum Universal Ltd.</t>
  </si>
  <si>
    <t>INE269B01029</t>
  </si>
  <si>
    <t>Lakshmi Machine Works Ltd.</t>
  </si>
  <si>
    <t>INE183A01016</t>
  </si>
  <si>
    <t>Finolex Industries Ltd.</t>
  </si>
  <si>
    <t>INE786A01032</t>
  </si>
  <si>
    <t>JK Lakshmi Cement Ltd.</t>
  </si>
  <si>
    <t>INE739E01017</t>
  </si>
  <si>
    <t>Cera Sanitaryware Ltd.</t>
  </si>
  <si>
    <t>INE603J01030</t>
  </si>
  <si>
    <t>PI Industries Ltd.</t>
  </si>
  <si>
    <t>INE472A01039</t>
  </si>
  <si>
    <t>Blue Star Ltd.</t>
  </si>
  <si>
    <t>INE669E01016</t>
  </si>
  <si>
    <t>Idea Cellular Ltd.</t>
  </si>
  <si>
    <t>INE399G01015</t>
  </si>
  <si>
    <t>Ramkrishna Forgings Ltd.</t>
  </si>
  <si>
    <t>INE455I01029</t>
  </si>
  <si>
    <t>Kaveri Seed Co. Ltd.</t>
  </si>
  <si>
    <t>INE539A01019</t>
  </si>
  <si>
    <t>GHCL Ltd.</t>
  </si>
  <si>
    <t>INE634I01029</t>
  </si>
  <si>
    <t>KNR Constructions Ltd.</t>
  </si>
  <si>
    <t>INE227C01017</t>
  </si>
  <si>
    <t>M.M. Forgings Ltd.</t>
  </si>
  <si>
    <t>INE286K01024</t>
  </si>
  <si>
    <t>Techno Electric &amp; Engineering Co. Ltd.</t>
  </si>
  <si>
    <t>INE782A01015</t>
  </si>
  <si>
    <t>Johnson Controls Hitachi Air Conditioning India Ltd.</t>
  </si>
  <si>
    <t>INE213C01025</t>
  </si>
  <si>
    <t>Banco Products India Ltd.</t>
  </si>
  <si>
    <t>INE834I01025</t>
  </si>
  <si>
    <t>Khadim India Ltd.</t>
  </si>
  <si>
    <t>INE932A01024</t>
  </si>
  <si>
    <t>Pennar Industries Ltd.</t>
  </si>
  <si>
    <t>INE255A01020</t>
  </si>
  <si>
    <t>Essel Propack Ltd.</t>
  </si>
  <si>
    <t>INE265F01028</t>
  </si>
  <si>
    <t>Entertainment Network India Ltd.</t>
  </si>
  <si>
    <t>INE503A01015</t>
  </si>
  <si>
    <t>DCB Bank Ltd.</t>
  </si>
  <si>
    <t>INE355A01028</t>
  </si>
  <si>
    <t>Somany Ceramics Ltd.</t>
  </si>
  <si>
    <t>INE366I01010</t>
  </si>
  <si>
    <t>VRL Logistics Ltd.</t>
  </si>
  <si>
    <t>INE763G01038</t>
  </si>
  <si>
    <t>ICICI Securities Ltd.</t>
  </si>
  <si>
    <t>INE429I01024</t>
  </si>
  <si>
    <t>Consolidated Construction Consortium Ltd.</t>
  </si>
  <si>
    <t>Franklin India Prima Fund As of Date -  31May2018</t>
  </si>
  <si>
    <t>INE342J01019</t>
  </si>
  <si>
    <t>Wabco India Ltd.</t>
  </si>
  <si>
    <t>INE264A01014</t>
  </si>
  <si>
    <t>GlaxoSmithKline Consumer Healthcare Ltd.</t>
  </si>
  <si>
    <t>INE299U01018</t>
  </si>
  <si>
    <t>Crompton Greaves Consumer Electricals Ltd.</t>
  </si>
  <si>
    <t>INE176A01028</t>
  </si>
  <si>
    <t>Bata India Ltd.</t>
  </si>
  <si>
    <t>INE486A01013</t>
  </si>
  <si>
    <t>CESC Ltd.</t>
  </si>
  <si>
    <t>INE716A01013</t>
  </si>
  <si>
    <t>Whirlpool of India Ltd.</t>
  </si>
  <si>
    <t>INE663F01024</t>
  </si>
  <si>
    <t>Info Edge India Ltd.</t>
  </si>
  <si>
    <t>INE093I01010</t>
  </si>
  <si>
    <t>Oberoi Realty Ltd.</t>
  </si>
  <si>
    <t>INE331A01037</t>
  </si>
  <si>
    <t>Ramco Cements Ltd.</t>
  </si>
  <si>
    <t>INE212H01026</t>
  </si>
  <si>
    <t>AIA Engineering Ltd.</t>
  </si>
  <si>
    <t>INE203G01027</t>
  </si>
  <si>
    <t>Indraprastha Gas Ltd.</t>
  </si>
  <si>
    <t>INE152A01029</t>
  </si>
  <si>
    <t>Thermax Ltd.</t>
  </si>
  <si>
    <t>INE660A01013</t>
  </si>
  <si>
    <t>Sundaram Finance Ltd.</t>
  </si>
  <si>
    <t>INE437A01024</t>
  </si>
  <si>
    <t>Apollo Hospitals Enterprise Ltd.</t>
  </si>
  <si>
    <t>INE462A01022</t>
  </si>
  <si>
    <t>Bayer Cropscience Ltd.</t>
  </si>
  <si>
    <t>INE115A01026</t>
  </si>
  <si>
    <t>LIC Housing Finance Ltd.</t>
  </si>
  <si>
    <t>INE169A01031</t>
  </si>
  <si>
    <t>Coromandel International Ltd.</t>
  </si>
  <si>
    <t>Fertilisers</t>
  </si>
  <si>
    <t>INE849A01020</t>
  </si>
  <si>
    <t>Trent Ltd.</t>
  </si>
  <si>
    <t>INE058A01010</t>
  </si>
  <si>
    <t>Sanofi India Ltd.</t>
  </si>
  <si>
    <t>INE133A01011</t>
  </si>
  <si>
    <t>Akzo Nobel India Ltd.</t>
  </si>
  <si>
    <t>INE202Z01029</t>
  </si>
  <si>
    <t>Sundaram Finance Holdings Ltd.</t>
  </si>
  <si>
    <t>FOREIGN EQUITY SECURITIES</t>
  </si>
  <si>
    <t>MU0295S00016</t>
  </si>
  <si>
    <t>MakeMyTrip Ltd.</t>
  </si>
  <si>
    <t>Him Techno</t>
  </si>
  <si>
    <r>
      <t>Franklin India Technology Fund As of Date -  31May</t>
    </r>
    <r>
      <rPr>
        <b/>
        <sz val="8"/>
        <color theme="1"/>
        <rFont val="Arial"/>
        <family val="2"/>
      </rPr>
      <t>2018</t>
    </r>
  </si>
  <si>
    <t>INE467B01029</t>
  </si>
  <si>
    <t>Tata Consultancy Services Ltd.</t>
  </si>
  <si>
    <t>INE881D01027</t>
  </si>
  <si>
    <t>Oracle Financial Services Software Ltd.</t>
  </si>
  <si>
    <t>INE836F01026</t>
  </si>
  <si>
    <t>Dish TV India Ltd.</t>
  </si>
  <si>
    <t>INE246B01019</t>
  </si>
  <si>
    <t>Ramco Systems Ltd.</t>
  </si>
  <si>
    <t>Foreign Equity Securities</t>
  </si>
  <si>
    <t>US1924461023</t>
  </si>
  <si>
    <t>Cognizant Technology Solutions Corp.</t>
  </si>
  <si>
    <t>US3696041033</t>
  </si>
  <si>
    <t>General Electric Co.</t>
  </si>
  <si>
    <t>US5949181045</t>
  </si>
  <si>
    <t>Microsoft Corp.</t>
  </si>
  <si>
    <t>US7475251036</t>
  </si>
  <si>
    <t>Qualcomm Inc.</t>
  </si>
  <si>
    <t>Telecom - Equipment &amp; Accessories</t>
  </si>
  <si>
    <t>US90184L1026</t>
  </si>
  <si>
    <t>Twitter Inc.</t>
  </si>
  <si>
    <t>US30303M1027</t>
  </si>
  <si>
    <t>Facebook Inc.</t>
  </si>
  <si>
    <t>Foreign Mutual Fund units</t>
  </si>
  <si>
    <t>LU0626261944</t>
  </si>
  <si>
    <t>Franklin Technology Fund, Class I</t>
  </si>
  <si>
    <t>Foreign Mutual Fund Units</t>
  </si>
  <si>
    <t>Brillio Technologies Pvt. Ltd.</t>
  </si>
  <si>
    <r>
      <t>Franklin India Opportunities Fund As of Date -  31</t>
    </r>
    <r>
      <rPr>
        <b/>
        <sz val="8"/>
        <color theme="1"/>
        <rFont val="Arial"/>
        <family val="2"/>
      </rPr>
      <t>May2018</t>
    </r>
  </si>
  <si>
    <t>INE018A01030</t>
  </si>
  <si>
    <t>Larsen &amp; Toubro Ltd.</t>
  </si>
  <si>
    <t>INE029L01018</t>
  </si>
  <si>
    <t>Kalyani Investment Co. Ltd.</t>
  </si>
  <si>
    <t>INE230A01023</t>
  </si>
  <si>
    <t>EIH Ltd.</t>
  </si>
  <si>
    <t>INE285B01017</t>
  </si>
  <si>
    <t>SpiceJet Ltd.</t>
  </si>
  <si>
    <t>Chennai Interactive Business Services Pvt Ltd.</t>
  </si>
  <si>
    <r>
      <t>Templeton India Equity Income Fund As of Date -  3</t>
    </r>
    <r>
      <rPr>
        <b/>
        <sz val="8"/>
        <color theme="1"/>
        <rFont val="Arial"/>
        <family val="2"/>
      </rPr>
      <t>1May2018</t>
    </r>
  </si>
  <si>
    <t>KR7086900008</t>
  </si>
  <si>
    <t>Medy-tox Inc.</t>
  </si>
  <si>
    <t>KYG4387E1070</t>
  </si>
  <si>
    <t>Health and Happiness H&amp;H International Holdings Ltd.</t>
  </si>
  <si>
    <t>CNE1000004J3</t>
  </si>
  <si>
    <t>TravelSky Technology Ltd., H</t>
  </si>
  <si>
    <t>GB00BF5SDZ96</t>
  </si>
  <si>
    <t>Stock Spirits Group PLC</t>
  </si>
  <si>
    <t>KYG9829N1025</t>
  </si>
  <si>
    <t>Xinyi Solar Holdings Ltd.</t>
  </si>
  <si>
    <t>BMG570071099</t>
  </si>
  <si>
    <t>Luye Pharma Group Ltd.</t>
  </si>
  <si>
    <t>BRLEVEACNOR2</t>
  </si>
  <si>
    <t>Mahle-Metal Leve SA</t>
  </si>
  <si>
    <t>AEA002301017</t>
  </si>
  <si>
    <t>Aramex PJSC</t>
  </si>
  <si>
    <t>KYG982771092</t>
  </si>
  <si>
    <t>Xtep International Holdings Ltd.</t>
  </si>
  <si>
    <t>BMG2442N1048</t>
  </si>
  <si>
    <t>COSCO Shipping Ports Ltd.</t>
  </si>
  <si>
    <t>BMG4977W1038</t>
  </si>
  <si>
    <t>I.T Ltd.</t>
  </si>
  <si>
    <t>TW0008044009</t>
  </si>
  <si>
    <t>PChome Online Inc.</t>
  </si>
  <si>
    <t>TW0004126008</t>
  </si>
  <si>
    <t>Pacific Hospital Supply Co. Ltd.</t>
  </si>
  <si>
    <t>HK0165000859</t>
  </si>
  <si>
    <t>China Everbright Ltd.</t>
  </si>
  <si>
    <t>TW0004915004</t>
  </si>
  <si>
    <t>Primax Electronics Ltd.</t>
  </si>
  <si>
    <t>Hardware</t>
  </si>
  <si>
    <t>TW0003034005</t>
  </si>
  <si>
    <t>Novatek Microelectronics Corp. Ltd.</t>
  </si>
  <si>
    <t>Semiconductors</t>
  </si>
  <si>
    <t>TH0528010Z18</t>
  </si>
  <si>
    <t>Delta Electronics Thailand PCL, fgn.</t>
  </si>
  <si>
    <r>
      <t>Franklin India Focused Equity Fund (formerly known as "Franklin India High Growth Companies Fund" ) As of Da</t>
    </r>
    <r>
      <rPr>
        <b/>
        <sz val="8"/>
        <color theme="1"/>
        <rFont val="Arial"/>
        <family val="2"/>
      </rPr>
      <t>te -  31May2018</t>
    </r>
  </si>
  <si>
    <t>INE358A01014</t>
  </si>
  <si>
    <t>Abbott India Ltd.</t>
  </si>
  <si>
    <t>INE481G01011</t>
  </si>
  <si>
    <t>UltraTech Cement Ltd.</t>
  </si>
  <si>
    <t>INE878B01027</t>
  </si>
  <si>
    <t>KEI Industries Ltd.</t>
  </si>
  <si>
    <t>INE129A01019</t>
  </si>
  <si>
    <t>GAIL India Ltd.</t>
  </si>
  <si>
    <t>INE373A01013</t>
  </si>
  <si>
    <t>BASF India Ltd.</t>
  </si>
  <si>
    <t>INE876N01018</t>
  </si>
  <si>
    <t>Orient Cement Ltd.</t>
  </si>
  <si>
    <t>INE686A01026</t>
  </si>
  <si>
    <t>ITD Cementation India Ltd.</t>
  </si>
  <si>
    <t>INE160A01022</t>
  </si>
  <si>
    <t>Punjab National Bank Ltd.</t>
  </si>
  <si>
    <t xml:space="preserve">d) "Franklin India High Growth Companies Fund" is renamed as "Franklin India Focused Equity Fund" effective June 4, 2018 </t>
  </si>
  <si>
    <r>
      <t>Franklin India Index Fund - NSE Nifty Plan As of D</t>
    </r>
    <r>
      <rPr>
        <b/>
        <sz val="8"/>
        <color theme="1"/>
        <rFont val="Arial"/>
        <family val="2"/>
      </rPr>
      <t>ate -  31May2018</t>
    </r>
  </si>
  <si>
    <t>INE001A01036</t>
  </si>
  <si>
    <t>Housing Development Finance Corp. Ltd.</t>
  </si>
  <si>
    <t>INE154A01025</t>
  </si>
  <si>
    <t>ITC Ltd.</t>
  </si>
  <si>
    <t>INE585B01010</t>
  </si>
  <si>
    <t>Maruti Suzuki India Ltd.</t>
  </si>
  <si>
    <t>INE095A01012</t>
  </si>
  <si>
    <t>IndusInd Bank Ltd.</t>
  </si>
  <si>
    <t>INE296A01024</t>
  </si>
  <si>
    <t>Bajaj Finance Ltd.</t>
  </si>
  <si>
    <t>INE158A01026</t>
  </si>
  <si>
    <t>Hero Motocorp Ltd.</t>
  </si>
  <si>
    <t>INE066A01013</t>
  </si>
  <si>
    <t>Eicher Motors Ltd.</t>
  </si>
  <si>
    <t>INE148I01020</t>
  </si>
  <si>
    <t>Indiabulls Housing Finance Ltd.</t>
  </si>
  <si>
    <t>INE918I01018</t>
  </si>
  <si>
    <t>Bajaj Finserv Ltd.</t>
  </si>
  <si>
    <t>INE256A01028</t>
  </si>
  <si>
    <t>Zee Entertainment Enterprises Ltd.</t>
  </si>
  <si>
    <t>INE075A01022</t>
  </si>
  <si>
    <t>Wipro Ltd.</t>
  </si>
  <si>
    <t>INE742F01042</t>
  </si>
  <si>
    <t>Adani Ports And Special Economic Zone Ltd.</t>
  </si>
  <si>
    <t>INE059A01026</t>
  </si>
  <si>
    <t>Cipla Ltd.</t>
  </si>
  <si>
    <t>INE628A01036</t>
  </si>
  <si>
    <t>UPL Ltd.</t>
  </si>
  <si>
    <t>INE121J01017</t>
  </si>
  <si>
    <t>Bharti Infratel Ltd.</t>
  </si>
  <si>
    <t>Telecom -  Equipment &amp; Accessories</t>
  </si>
  <si>
    <r>
      <t>Franklin India Multi-Asset Solution Fund As of Dat</t>
    </r>
    <r>
      <rPr>
        <b/>
        <sz val="8"/>
        <color theme="1"/>
        <rFont val="Arial"/>
        <family val="2"/>
      </rPr>
      <t>e -  31May2018</t>
    </r>
  </si>
  <si>
    <t>INF090I01GK1</t>
  </si>
  <si>
    <t>Franklin India Short Term Income Plan</t>
  </si>
  <si>
    <t>INF090I01FN7</t>
  </si>
  <si>
    <t>Franklin India Bluechip Fund</t>
  </si>
  <si>
    <t>INF732E01102</t>
  </si>
  <si>
    <t>R*Shares Gold Bees</t>
  </si>
  <si>
    <r>
      <t>Franklin India Dynamic PE Ratio Fund of Funds As o</t>
    </r>
    <r>
      <rPr>
        <b/>
        <sz val="8"/>
        <color theme="1"/>
        <rFont val="Arial"/>
        <family val="2"/>
      </rPr>
      <t>f Date -  31May2018</t>
    </r>
  </si>
  <si>
    <t>Mutual Fund Units</t>
  </si>
  <si>
    <r>
      <t>Franklin India Feeder - Franklin U.S. Opportunitie</t>
    </r>
    <r>
      <rPr>
        <b/>
        <sz val="8"/>
        <color theme="1"/>
        <rFont val="Arial"/>
        <family val="2"/>
      </rPr>
      <t>s Fund As of Date -  31May2018</t>
    </r>
  </si>
  <si>
    <t>LU0195948665</t>
  </si>
  <si>
    <t>Franklin U.S. Opportunities Fund, Class I (Acc)</t>
  </si>
  <si>
    <r>
      <t>Franklin India Feeder - Franklin European Growth F</t>
    </r>
    <r>
      <rPr>
        <b/>
        <sz val="8"/>
        <color theme="1"/>
        <rFont val="Arial"/>
        <family val="2"/>
      </rPr>
      <t>und As of Date -  31May2018</t>
    </r>
  </si>
  <si>
    <t>LU0195949390</t>
  </si>
  <si>
    <t>Franklin European Growth Fund, Class I (ACC)</t>
  </si>
  <si>
    <r>
      <t>Franklin India Equity Advantage Fund (formerly known as "Franklin India Flexi Cap Fund" ) As of Date -  31May2</t>
    </r>
    <r>
      <rPr>
        <b/>
        <sz val="8"/>
        <color theme="1"/>
        <rFont val="Arial"/>
        <family val="2"/>
      </rPr>
      <t>018</t>
    </r>
  </si>
  <si>
    <t>INE572E01012</t>
  </si>
  <si>
    <t>PNB Housing Finance Ltd.</t>
  </si>
  <si>
    <t>INE245A01021</t>
  </si>
  <si>
    <t>Tata Power Co. Ltd.</t>
  </si>
  <si>
    <t>INE149A01033</t>
  </si>
  <si>
    <t>TI Financial Holdings Ltd.</t>
  </si>
  <si>
    <t>INE536H01010</t>
  </si>
  <si>
    <t>Mahindra CIE Automotive Ltd.</t>
  </si>
  <si>
    <t>INE811K01011</t>
  </si>
  <si>
    <t>Prestige Estates Projects Ltd.</t>
  </si>
  <si>
    <t>INE151A01013</t>
  </si>
  <si>
    <t>Tata Communications Ltd.</t>
  </si>
  <si>
    <t>Cognizant Technology Solutions Corp. Solutions Corp., A</t>
  </si>
  <si>
    <t>d) "Franklin India Flexi Cap Fund" is renamed as "Franklin India Equity Advantage Fund" effective June 4, 2018</t>
  </si>
  <si>
    <r>
      <t xml:space="preserve">Franklin India Life Stage Fund Of Funds - The 50S </t>
    </r>
    <r>
      <rPr>
        <b/>
        <sz val="8"/>
        <color theme="1"/>
        <rFont val="Arial"/>
        <family val="2"/>
      </rPr>
      <t>Plus Floating Rate Plan As of Date -  31May2018</t>
    </r>
  </si>
  <si>
    <t>Mutual Funds</t>
  </si>
  <si>
    <t>INF090I01GV8</t>
  </si>
  <si>
    <t>INF090I01GY2</t>
  </si>
  <si>
    <r>
      <t xml:space="preserve">Franklin India Life Stage Fund of Funds - The 50s </t>
    </r>
    <r>
      <rPr>
        <b/>
        <sz val="8"/>
        <color theme="1"/>
        <rFont val="Arial"/>
        <family val="2"/>
      </rPr>
      <t>Plus As of Date -  31May2018</t>
    </r>
  </si>
  <si>
    <t>INF090I01HB8</t>
  </si>
  <si>
    <t>Franklin India Dynamic Accrual Fund</t>
  </si>
  <si>
    <t>INF090I01FW8</t>
  </si>
  <si>
    <r>
      <t xml:space="preserve">Franklin India Life Stage Fund of Funds - The 40s </t>
    </r>
    <r>
      <rPr>
        <b/>
        <sz val="8"/>
        <color theme="1"/>
        <rFont val="Arial"/>
        <family val="2"/>
      </rPr>
      <t>Plan As of Date -  31May2018</t>
    </r>
  </si>
  <si>
    <t>INF090I01FH9</t>
  </si>
  <si>
    <t>Franklin India Prima Fund</t>
  </si>
  <si>
    <r>
      <t>Franklin India Lifestage Fund of Funds - 30's Plan</t>
    </r>
    <r>
      <rPr>
        <b/>
        <sz val="8"/>
        <color theme="1"/>
        <rFont val="Arial"/>
        <family val="2"/>
      </rPr>
      <t xml:space="preserve"> As of Date -  31May2018</t>
    </r>
  </si>
  <si>
    <r>
      <t>Franklin India Life Stage Fund of Funds - The 20's</t>
    </r>
    <r>
      <rPr>
        <b/>
        <sz val="8"/>
        <color theme="1"/>
        <rFont val="Arial"/>
        <family val="2"/>
      </rPr>
      <t xml:space="preserve"> Plan As of Date -  31May2018</t>
    </r>
  </si>
  <si>
    <t>Franklin Build India Fund As of Date -  31May2018</t>
  </si>
  <si>
    <t>INE070A01015</t>
  </si>
  <si>
    <t>Shree Cement Ltd.</t>
  </si>
  <si>
    <t>INE139A01034</t>
  </si>
  <si>
    <t>National Aluminium Co. Ltd.</t>
  </si>
  <si>
    <t>INE349A01021</t>
  </si>
  <si>
    <t>NRB Bearings Ltd.</t>
  </si>
  <si>
    <t>INE111A01017</t>
  </si>
  <si>
    <t>Container Corp. of India Ltd.</t>
  </si>
  <si>
    <t>INE871K01015</t>
  </si>
  <si>
    <t>Hindustan Media Ventures Ltd.</t>
  </si>
  <si>
    <r>
      <t>Franklin India BlueChip Fund As of Date -  31May20</t>
    </r>
    <r>
      <rPr>
        <b/>
        <sz val="8"/>
        <color theme="1"/>
        <rFont val="Arial"/>
        <family val="2"/>
      </rPr>
      <t>18</t>
    </r>
  </si>
  <si>
    <t>INE016A01026</t>
  </si>
  <si>
    <t>Dabur India Ltd.</t>
  </si>
  <si>
    <t>INE012A01025</t>
  </si>
  <si>
    <t>ACC Ltd.</t>
  </si>
  <si>
    <t>INE079A01024</t>
  </si>
  <si>
    <t>Ambuja Cements Ltd.</t>
  </si>
  <si>
    <t>INE674K01013</t>
  </si>
  <si>
    <t>Aditya Birla Capital Ltd.</t>
  </si>
  <si>
    <t>Franklin Asian Equity Fund As of Date -  31May2018</t>
  </si>
  <si>
    <t>INE410P01011</t>
  </si>
  <si>
    <t>Narayana Hrudayalaya Ltd., Reg S</t>
  </si>
  <si>
    <t>INE338I01027</t>
  </si>
  <si>
    <t>Motilal Oswal Financial Services Ltd.</t>
  </si>
  <si>
    <t>US01609W1027</t>
  </si>
  <si>
    <t>Alibaba Group Holding Ltd., ADR</t>
  </si>
  <si>
    <t>KR7005930003</t>
  </si>
  <si>
    <t>Samsung Electronics Co. Ltd.</t>
  </si>
  <si>
    <t>KYG875721634</t>
  </si>
  <si>
    <t>Tencent Holdings Ltd.</t>
  </si>
  <si>
    <t>TW0002330008</t>
  </si>
  <si>
    <t>Taiwan Semiconductor Manufacturing Co. Ltd.</t>
  </si>
  <si>
    <t>CNE1000003X6</t>
  </si>
  <si>
    <t>Ping An Insurance (Group) Co. of China Ltd.,</t>
  </si>
  <si>
    <t>US22943F1003</t>
  </si>
  <si>
    <t>Ctrip.com International Ltd., ADR</t>
  </si>
  <si>
    <t>HK0000069689</t>
  </si>
  <si>
    <t>AIA Group Ltd.</t>
  </si>
  <si>
    <t>CNE1000002H1</t>
  </si>
  <si>
    <t>China Construction Bank Corp., H</t>
  </si>
  <si>
    <t>KR7035420009</t>
  </si>
  <si>
    <t>Naver Corp.</t>
  </si>
  <si>
    <t>SG1L01001701</t>
  </si>
  <si>
    <t>DBS Group Holdings Ltd.</t>
  </si>
  <si>
    <t>US6475811070</t>
  </si>
  <si>
    <t>New Oriental Education &amp; Technology Group Inc., ADR</t>
  </si>
  <si>
    <t>Diversified Consumer Service</t>
  </si>
  <si>
    <t>LU0633102719</t>
  </si>
  <si>
    <t>Samsonite International SA</t>
  </si>
  <si>
    <t>PHY077751022</t>
  </si>
  <si>
    <t>BDO Unibank Inc.</t>
  </si>
  <si>
    <t>ID1000109507</t>
  </si>
  <si>
    <t>Bank Central Asia Tbk PT</t>
  </si>
  <si>
    <t>TW0003008009</t>
  </si>
  <si>
    <t>Largan Precision Co. Ltd.</t>
  </si>
  <si>
    <t>TH0016010017</t>
  </si>
  <si>
    <t>Kasikornbank PCL, fgn.</t>
  </si>
  <si>
    <t>TW0006414006</t>
  </si>
  <si>
    <t>Ennoconn Corp.</t>
  </si>
  <si>
    <t>KYG8586D1097</t>
  </si>
  <si>
    <t>Sunny Optical Technology Group Co. Ltd.</t>
  </si>
  <si>
    <t>HK0669013440</t>
  </si>
  <si>
    <t>Techtronic Industries Co. Ltd.</t>
  </si>
  <si>
    <t>US47215P1066</t>
  </si>
  <si>
    <t>JD.com Inc., ADR</t>
  </si>
  <si>
    <t>KR7055550008</t>
  </si>
  <si>
    <t>Shinhan Financial Group Co. Ltd.</t>
  </si>
  <si>
    <t>PHY9297P1004</t>
  </si>
  <si>
    <t>Universal Robina Corp.</t>
  </si>
  <si>
    <t>PHY8076N1120</t>
  </si>
  <si>
    <t>SM Prime Holdings</t>
  </si>
  <si>
    <t>KYG2162W1024</t>
  </si>
  <si>
    <t>China Yongda Automobiles Services Holdings Ltd.</t>
  </si>
  <si>
    <t>ID1000125503</t>
  </si>
  <si>
    <t>ACE Hardware Indonesia Tbk PT</t>
  </si>
  <si>
    <t>KR7048260004</t>
  </si>
  <si>
    <t>Osstem Implant Co. Ltd.</t>
  </si>
  <si>
    <t>KYG9222R1065</t>
  </si>
  <si>
    <t>Uni-President China Holdings Ltd.</t>
  </si>
  <si>
    <t>ID1000061302</t>
  </si>
  <si>
    <t>Indocement Tunggal Prakarsa Tbk PT</t>
  </si>
  <si>
    <t>TH0128B10Z17</t>
  </si>
  <si>
    <t>Minor International PCL, fgn.</t>
  </si>
  <si>
    <t>Hotels / Resorts And Other Recreational Activities</t>
  </si>
  <si>
    <t>ID1000106800</t>
  </si>
  <si>
    <t>Semen Indonesia (Persero) Tbk PT</t>
  </si>
  <si>
    <t>ID1000113301</t>
  </si>
  <si>
    <t>Matahari Department Store Tbk PT</t>
  </si>
  <si>
    <t>KR7047810007</t>
  </si>
  <si>
    <t>Korea Aerospace Industries Ltd.</t>
  </si>
  <si>
    <t>KYG2953R1149</t>
  </si>
  <si>
    <t>AAC Technologies Holdings Inc.</t>
  </si>
  <si>
    <t>TH0671010Z16</t>
  </si>
  <si>
    <t>Major Cineplex Group PCL, fgn.</t>
  </si>
  <si>
    <t>TH0003010Z12</t>
  </si>
  <si>
    <t>The Siam Cement PCL, fgn.</t>
  </si>
  <si>
    <t>KYG2121R1039</t>
  </si>
  <si>
    <t>China Literature Ltd.</t>
  </si>
  <si>
    <t>Franklin India Equity Fund (formerly known as "Franklin India Prima Plus" ) As of Date -  31May2018</t>
  </si>
  <si>
    <t>INE067A01029</t>
  </si>
  <si>
    <t>CG Power and Industrial Solutions Ltd.</t>
  </si>
  <si>
    <t>Quantum Information Systems</t>
  </si>
  <si>
    <t xml:space="preserve">d) "Franklin India Prima Plus" is renamed as "Franklin India Equity Fund" effective June 4, 2018 </t>
  </si>
  <si>
    <t>Music Broadcast Ltd</t>
  </si>
  <si>
    <t>Mutual Funds Units/ETF</t>
  </si>
  <si>
    <t>Mutual Funds units</t>
  </si>
  <si>
    <t>ICICI Bank Ltd (18-Jul-2018) **</t>
  </si>
  <si>
    <t>ICICI Bank Ltd (19-Jul-2018) **</t>
  </si>
  <si>
    <t>ICICI Bank Ltd (28-Sep-2018) **</t>
  </si>
  <si>
    <t>ICICI Bank Ltd (04-Sep-2018) **</t>
  </si>
  <si>
    <t>IDFC Bank Ltd (07-Jun-2018) **</t>
  </si>
  <si>
    <t>PNB Housing Finance Ltd (25-Jun-2018) **</t>
  </si>
  <si>
    <t>PNB Housing Finance Ltd (05-Jun-2018) **</t>
  </si>
  <si>
    <t>9.00% Aavas Financiers Ltd (10-Oct-2019) **</t>
  </si>
  <si>
    <t>9.00% Hdb Financial Services Ltd (20-Jun-2018) **</t>
  </si>
  <si>
    <t>8.10% Reliance Jio Infocomm Ltd (29-Apr-2019) **</t>
  </si>
  <si>
    <t>9% Edelweiss Retail Finance Ltd (19-Aug-2020) **</t>
  </si>
  <si>
    <t>0.00% Dolvi Minerals And Metals Pvt Ltd (22-Oct-2019) **</t>
  </si>
  <si>
    <t>Dewan Housing Finance Corporation Ltd (15-Jun-2018)</t>
  </si>
  <si>
    <t>Reliance Jio Infocomm Ltd (13-Jul-2018) **</t>
  </si>
  <si>
    <t>8.10% Reliance Jio Infocomm Ltd (31-May-2019) **</t>
  </si>
  <si>
    <t>8.75% Edelweiss Retail Finance Ltd (22-Mar-2021) **</t>
  </si>
  <si>
    <t>0.00% Aditya Birla Retail Ltd (20-Sep-2019) **</t>
  </si>
  <si>
    <t>0.00% Aditya Birla Retail Ltd (24-Jun-2020) **</t>
  </si>
  <si>
    <t>8.95% Reliance Jio Infocomm Ltd (15-Sep-2020) **</t>
  </si>
  <si>
    <t>8.32% Reliance Jio Infocomm Ltd (08-Jul-2021) **</t>
  </si>
  <si>
    <t>0% Hdb Financial Services Ltd (06-Apr-2021) **</t>
  </si>
  <si>
    <t>7.9407% HDB Financial Services Ltd (15-Apr-2021) **</t>
  </si>
  <si>
    <t>9.00% ICICI Home Finance Company Ltd (27-May-2021) **</t>
  </si>
  <si>
    <t>9.50% Piramal Realty Pvt Ltd (13-Mar-2020) **</t>
  </si>
  <si>
    <t>10.00% Greenko Clean Energy Projects Pvt Ltd (30-Sep-2018) **</t>
  </si>
  <si>
    <t>10.25% Renew Solar Power Pvt Ltd (29-Nov-2019) **</t>
  </si>
  <si>
    <t>10.00% Greenko Clean Energy Projects Pvt Ltd (07-Dec-2018) **</t>
  </si>
  <si>
    <t>S D Corporation Pvt Ltd (03-Aug-2018) **</t>
  </si>
  <si>
    <t>13.15% Greenko Solar Energy Pvt Ltd (18-May-2020) **</t>
  </si>
  <si>
    <t>13.00% OPJ Trading Pvt Ltd (16-Oct-2020) **</t>
  </si>
  <si>
    <t>11.90% Bhavna Asset Operators Pvt Ltd (31-Aug-2019) **</t>
  </si>
  <si>
    <t>11.35% Renew Solar Power Pvt Ltd (01-Nov-2022) **</t>
  </si>
  <si>
    <t>0.00% Hero Solar Energy Pvt Ltd (21-Jun-2022) **</t>
  </si>
  <si>
    <t>13.15% Greenko Solar Energy Pvt Ltd (15-Jun-2020) **</t>
  </si>
  <si>
    <t>11.90% Bhavna Asset Operators Pvt Ltd (29-Feb-2020) **</t>
  </si>
  <si>
    <t>S D Corporation Pvt Ltd (15-May-2019) **</t>
  </si>
  <si>
    <t>11.9% Bhavna Asset Operators Pvt Ltd (07-Aug-2020) **</t>
  </si>
  <si>
    <t>11.90% Bhavna Asset Operators Pvt Ltd (31-Aug-2018) **</t>
  </si>
  <si>
    <t>11.90% Bhavna Asset Operators Pvt Ltd (28-Feb-2019) **</t>
  </si>
  <si>
    <t>9.00% Novy Mir Lightweighting Solutions Pvt Ltd (31-Jul-2019) **</t>
  </si>
  <si>
    <t>11.49% Reliance Infrastructure Consulting &amp; Engineers Pvt Ltd (15-Jan-2021) **</t>
  </si>
  <si>
    <t>9.60% Renew Wind Energy (Rajasthan One) Pvt Ltd (31-Mar-2023) **</t>
  </si>
  <si>
    <t>National Bank For Agriculture And Rural Development (07-Aug-2018) **</t>
  </si>
  <si>
    <t>National Bank For Agriculture And Rural Development (31-Jul-2018) **</t>
  </si>
  <si>
    <t>National Bank For Agriculture And Rural Development (14-Jun-2018) **</t>
  </si>
  <si>
    <t>National Bank For Agriculture And Rural Development (27-Jul-2018) **</t>
  </si>
  <si>
    <t>7.40% National Bank For Agriculture And Rural Development (01-Feb-2021) **</t>
  </si>
  <si>
    <t>National Bank For Agriculture And Rural Development (14-Feb-2019) **</t>
  </si>
  <si>
    <t>HDFC Bank Ltd (29-Jun-2018) **</t>
  </si>
  <si>
    <t>HDFC Bank Ltd (12-Jun-2018) **</t>
  </si>
  <si>
    <t>PTC India Financial Services Ltd (27-Jun-2018) **</t>
  </si>
  <si>
    <t>SBI Cards &amp; Payment Services Pvt. Ltd. (29-Jun-2018) **</t>
  </si>
  <si>
    <t>8.70% JM Financial Products Ltd (25-Jul-2019) **</t>
  </si>
  <si>
    <t>JM Financial Asset Reconstruction Co Ltd (23-Jul-2018) **</t>
  </si>
  <si>
    <t>JM Financial Capital Ltd (21-Jun-2018) **</t>
  </si>
  <si>
    <t>JM Financial Capital Ltd (22-Jun-2018) **</t>
  </si>
  <si>
    <t>Privately Placed / Unlisted</t>
  </si>
  <si>
    <t>9.85% DCB Bank Ltd (17-Nov-2027) **</t>
  </si>
  <si>
    <t>9.85% DCB Bank Ltd (18-Nov-2026) **</t>
  </si>
  <si>
    <t>7.2% LIC Housing Finance Ltd (12-Feb-2019)</t>
  </si>
  <si>
    <t>0% LIC Housing Finance Ltd (25-Mar-2021) **</t>
  </si>
  <si>
    <t>8.50% LIC Housing Finance Ltd (05-Jan-2021) **</t>
  </si>
  <si>
    <t>8.75% LIC Housing Finance Ltd (12-Feb-2021) **</t>
  </si>
  <si>
    <t xml:space="preserve">!"Franklin India Savings Plus Fund" is renamed as "Franklin India Savings Fund" effective June 4, 2018 </t>
  </si>
  <si>
    <t xml:space="preserve">!"Templeton India Growth Fund" is renamed as "Templeton India Value Fund" effective June 4, 2018 </t>
  </si>
  <si>
    <t xml:space="preserve">!"Franklin India Income Builder Account" is renamed as "Franklin India Corporate Debt Fund" effective June 4, 2018 </t>
  </si>
  <si>
    <t xml:space="preserve">e) "Franklin India Balanced Fund" is renamed as "Franklin India Equity Hybrid Fund" effective June 4, 2018 </t>
  </si>
  <si>
    <t>d) Portfolio Turnover Ratio during the Half - year 31-May-2018</t>
  </si>
  <si>
    <r>
      <t>Franklin India Corporate Debt Fund (formerly known as "Franklin India Income Builder Account")</t>
    </r>
    <r>
      <rPr>
        <b/>
        <sz val="8"/>
        <color theme="1"/>
        <rFont val="Arial"/>
        <family val="2"/>
      </rPr>
      <t>!</t>
    </r>
  </si>
  <si>
    <r>
      <t>Templeton India Value Fund (formerly known as "Templeton India Growth Fund")</t>
    </r>
    <r>
      <rPr>
        <b/>
        <sz val="8"/>
        <color theme="1"/>
        <rFont val="Arial"/>
        <family val="2"/>
      </rPr>
      <t>!</t>
    </r>
  </si>
  <si>
    <r>
      <t>Franklin India Savings Fund (formerly known as "Franklin India Savings Plus Fund")</t>
    </r>
    <r>
      <rPr>
        <b/>
        <sz val="8"/>
        <color theme="1"/>
        <rFont val="Arial"/>
        <family val="2"/>
      </rPr>
      <t>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</si>
</sst>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0"/>
    <numFmt numFmtId="165" formatCode="0.0000000"/>
    <numFmt numFmtId="166" formatCode="0.000000000000"/>
    <numFmt numFmtId="167" formatCode="_(* #,##0.0000_);_(* \(#,##0.0000\);_(* &quot;-&quot;??_);_(@_)"/>
    <numFmt numFmtId="168" formatCode="_(* #,##0_);_(* \(#,##0\);_(* &quot;-&quot;??_);_(@_)"/>
    <numFmt numFmtId="169" formatCode="0.0"/>
  </numFmts>
  <fonts count="7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4" fillId="0" borderId="0"/>
    <xf numFmtId="0" fontId="5" fillId="0" borderId="0"/>
    <xf numFmtId="43" fontId="4" fillId="0" borderId="0" applyFon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2" fontId="3" fillId="0" borderId="0" xfId="0" applyNumberFormat="1" applyFont="1"/>
    <xf numFmtId="0" fontId="3" fillId="0" borderId="0" xfId="0" applyFont="1"/>
    <xf numFmtId="0" fontId="1" fillId="0" borderId="1" xfId="0" applyFont="1" applyBorder="1"/>
    <xf numFmtId="2" fontId="1" fillId="0" borderId="1" xfId="0" applyNumberFormat="1" applyFont="1" applyBorder="1"/>
    <xf numFmtId="0" fontId="3" fillId="0" borderId="3" xfId="0" applyFont="1" applyBorder="1"/>
    <xf numFmtId="2" fontId="3" fillId="0" borderId="3" xfId="0" applyNumberFormat="1" applyFont="1" applyBorder="1"/>
    <xf numFmtId="0" fontId="1" fillId="0" borderId="2" xfId="0" applyFont="1" applyBorder="1"/>
    <xf numFmtId="0" fontId="3" fillId="0" borderId="2" xfId="0" applyFont="1" applyBorder="1"/>
    <xf numFmtId="2" fontId="3" fillId="0" borderId="2" xfId="0" applyNumberFormat="1" applyFont="1" applyBorder="1"/>
    <xf numFmtId="2" fontId="1" fillId="0" borderId="2" xfId="0" applyNumberFormat="1" applyFont="1" applyBorder="1"/>
    <xf numFmtId="0" fontId="1" fillId="0" borderId="3" xfId="0" applyFont="1" applyBorder="1"/>
    <xf numFmtId="2" fontId="1" fillId="0" borderId="3" xfId="0" applyNumberFormat="1" applyFont="1" applyBorder="1"/>
    <xf numFmtId="2" fontId="1" fillId="0" borderId="0" xfId="0" applyNumberFormat="1" applyFont="1"/>
    <xf numFmtId="164" fontId="3" fillId="0" borderId="0" xfId="0" applyNumberFormat="1" applyFont="1"/>
    <xf numFmtId="0" fontId="3" fillId="0" borderId="0" xfId="0" applyFont="1" applyAlignment="1">
      <alignment horizontal="right"/>
    </xf>
    <xf numFmtId="4" fontId="3" fillId="0" borderId="0" xfId="0" applyNumberFormat="1" applyFont="1"/>
    <xf numFmtId="165" fontId="3" fillId="0" borderId="0" xfId="0" applyNumberFormat="1" applyFont="1"/>
    <xf numFmtId="0" fontId="3" fillId="0" borderId="2" xfId="0" applyFont="1" applyFill="1" applyBorder="1"/>
    <xf numFmtId="2" fontId="3" fillId="0" borderId="2" xfId="0" applyNumberFormat="1" applyFont="1" applyFill="1" applyBorder="1"/>
    <xf numFmtId="166" fontId="3" fillId="0" borderId="0" xfId="0" applyNumberFormat="1" applyFont="1"/>
    <xf numFmtId="0" fontId="1" fillId="0" borderId="4" xfId="1" applyFont="1" applyFill="1" applyBorder="1"/>
    <xf numFmtId="0" fontId="3" fillId="0" borderId="5" xfId="1" applyFont="1" applyFill="1" applyBorder="1" applyAlignment="1"/>
    <xf numFmtId="0" fontId="1" fillId="0" borderId="6" xfId="1" applyFont="1" applyFill="1" applyBorder="1" applyAlignment="1">
      <alignment horizontal="center"/>
    </xf>
    <xf numFmtId="0" fontId="6" fillId="0" borderId="4" xfId="2" applyFont="1" applyFill="1" applyBorder="1" applyAlignment="1">
      <alignment vertical="center"/>
    </xf>
    <xf numFmtId="0" fontId="6" fillId="0" borderId="5" xfId="2" applyFont="1" applyFill="1" applyBorder="1" applyAlignment="1">
      <alignment vertical="center"/>
    </xf>
    <xf numFmtId="167" fontId="6" fillId="0" borderId="3" xfId="2" applyNumberFormat="1" applyFont="1" applyFill="1" applyBorder="1"/>
    <xf numFmtId="0" fontId="6" fillId="0" borderId="0" xfId="2" applyFont="1" applyFill="1" applyBorder="1" applyAlignment="1">
      <alignment vertical="center"/>
    </xf>
    <xf numFmtId="167" fontId="6" fillId="0" borderId="0" xfId="2" applyNumberFormat="1" applyFont="1" applyFill="1" applyBorder="1"/>
    <xf numFmtId="0" fontId="1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10" fontId="3" fillId="0" borderId="0" xfId="0" applyNumberFormat="1" applyFont="1" applyAlignment="1"/>
    <xf numFmtId="0" fontId="1" fillId="0" borderId="0" xfId="0" applyFont="1" applyFill="1"/>
    <xf numFmtId="4" fontId="3" fillId="0" borderId="2" xfId="0" applyNumberFormat="1" applyFont="1" applyFill="1" applyBorder="1"/>
    <xf numFmtId="2" fontId="1" fillId="0" borderId="2" xfId="0" applyNumberFormat="1" applyFont="1" applyFill="1" applyBorder="1"/>
    <xf numFmtId="4" fontId="1" fillId="0" borderId="2" xfId="0" applyNumberFormat="1" applyFont="1" applyFill="1" applyBorder="1"/>
    <xf numFmtId="1" fontId="3" fillId="0" borderId="2" xfId="0" applyNumberFormat="1" applyFont="1" applyBorder="1"/>
    <xf numFmtId="2" fontId="3" fillId="0" borderId="7" xfId="0" applyNumberFormat="1" applyFont="1" applyFill="1" applyBorder="1"/>
    <xf numFmtId="2" fontId="3" fillId="0" borderId="2" xfId="0" applyNumberFormat="1" applyFont="1" applyFill="1" applyBorder="1" applyAlignment="1"/>
    <xf numFmtId="168" fontId="3" fillId="0" borderId="2" xfId="3" applyNumberFormat="1" applyFont="1" applyFill="1" applyBorder="1"/>
    <xf numFmtId="1" fontId="3" fillId="0" borderId="2" xfId="0" applyNumberFormat="1" applyFont="1" applyFill="1" applyBorder="1"/>
    <xf numFmtId="4" fontId="3" fillId="0" borderId="2" xfId="0" applyNumberFormat="1" applyFont="1" applyBorder="1"/>
    <xf numFmtId="4" fontId="1" fillId="0" borderId="2" xfId="0" applyNumberFormat="1" applyFont="1" applyBorder="1"/>
    <xf numFmtId="4" fontId="3" fillId="0" borderId="3" xfId="0" applyNumberFormat="1" applyFont="1" applyBorder="1"/>
    <xf numFmtId="4" fontId="1" fillId="0" borderId="3" xfId="0" applyNumberFormat="1" applyFont="1" applyBorder="1"/>
    <xf numFmtId="3" fontId="3" fillId="0" borderId="2" xfId="0" applyNumberFormat="1" applyFont="1" applyBorder="1"/>
    <xf numFmtId="3" fontId="3" fillId="0" borderId="3" xfId="0" applyNumberFormat="1" applyFont="1" applyBorder="1"/>
    <xf numFmtId="3" fontId="3" fillId="0" borderId="0" xfId="0" applyNumberFormat="1" applyFont="1"/>
    <xf numFmtId="2" fontId="3" fillId="0" borderId="2" xfId="0" applyNumberFormat="1" applyFont="1" applyBorder="1" applyAlignment="1">
      <alignment wrapText="1"/>
    </xf>
    <xf numFmtId="169" fontId="3" fillId="0" borderId="2" xfId="0" applyNumberFormat="1" applyFont="1" applyBorder="1"/>
    <xf numFmtId="3" fontId="3" fillId="0" borderId="2" xfId="3" applyNumberFormat="1" applyFont="1" applyFill="1" applyBorder="1" applyAlignment="1">
      <alignment wrapText="1"/>
    </xf>
    <xf numFmtId="2" fontId="1" fillId="0" borderId="1" xfId="0" applyNumberFormat="1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3" fontId="3" fillId="0" borderId="2" xfId="0" applyNumberFormat="1" applyFont="1" applyFill="1" applyBorder="1"/>
    <xf numFmtId="4" fontId="1" fillId="0" borderId="2" xfId="0" applyNumberFormat="1" applyFont="1" applyBorder="1" applyAlignment="1">
      <alignment horizontal="right"/>
    </xf>
    <xf numFmtId="4" fontId="1" fillId="0" borderId="0" xfId="0" applyNumberFormat="1" applyFont="1"/>
    <xf numFmtId="43" fontId="3" fillId="0" borderId="2" xfId="3" applyFont="1" applyBorder="1"/>
    <xf numFmtId="43" fontId="3" fillId="0" borderId="0" xfId="3" applyFont="1"/>
    <xf numFmtId="43" fontId="1" fillId="0" borderId="2" xfId="3" applyFont="1" applyBorder="1" applyAlignment="1">
      <alignment horizontal="right"/>
    </xf>
    <xf numFmtId="43" fontId="1" fillId="0" borderId="2" xfId="3" applyFont="1" applyBorder="1"/>
    <xf numFmtId="43" fontId="1" fillId="0" borderId="3" xfId="3" applyFont="1" applyBorder="1"/>
    <xf numFmtId="43" fontId="1" fillId="0" borderId="0" xfId="3" applyFont="1"/>
    <xf numFmtId="168" fontId="3" fillId="0" borderId="2" xfId="3" applyNumberFormat="1" applyFont="1" applyBorder="1"/>
    <xf numFmtId="168" fontId="3" fillId="0" borderId="2" xfId="0" applyNumberFormat="1" applyFont="1" applyBorder="1"/>
    <xf numFmtId="168" fontId="3" fillId="0" borderId="3" xfId="0" applyNumberFormat="1" applyFont="1" applyBorder="1"/>
    <xf numFmtId="168" fontId="3" fillId="0" borderId="2" xfId="0" applyNumberFormat="1" applyFont="1" applyFill="1" applyBorder="1"/>
    <xf numFmtId="10" fontId="3" fillId="0" borderId="0" xfId="0" applyNumberFormat="1" applyFont="1"/>
    <xf numFmtId="2" fontId="2" fillId="2" borderId="0" xfId="0" applyNumberFormat="1" applyFont="1" applyFill="1" applyAlignment="1">
      <alignment horizontal="center"/>
    </xf>
    <xf numFmtId="2" fontId="1" fillId="0" borderId="4" xfId="1" applyNumberFormat="1" applyFont="1" applyFill="1" applyBorder="1" applyAlignment="1">
      <alignment horizontal="center"/>
    </xf>
    <xf numFmtId="2" fontId="1" fillId="0" borderId="5" xfId="1" applyNumberFormat="1" applyFont="1" applyFill="1" applyBorder="1" applyAlignment="1">
      <alignment horizontal="center"/>
    </xf>
    <xf numFmtId="0" fontId="6" fillId="0" borderId="4" xfId="2" applyFont="1" applyFill="1" applyBorder="1" applyAlignment="1">
      <alignment horizontal="left"/>
    </xf>
    <xf numFmtId="0" fontId="6" fillId="0" borderId="5" xfId="2" applyFont="1" applyFill="1" applyBorder="1" applyAlignment="1">
      <alignment horizontal="left"/>
    </xf>
    <xf numFmtId="0" fontId="2" fillId="2" borderId="0" xfId="0" applyFont="1" applyFill="1" applyAlignment="1">
      <alignment horizontal="center"/>
    </xf>
  </cellXfs>
  <cellStyles count="4">
    <cellStyle name="Comma" xfId="3" builtinId="3"/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95"/>
  <sheetViews>
    <sheetView showGridLines="0" tabSelected="1" workbookViewId="0">
      <selection sqref="A1:E1"/>
    </sheetView>
  </sheetViews>
  <sheetFormatPr defaultRowHeight="11.25" x14ac:dyDescent="0.2"/>
  <cols>
    <col min="1" max="1" width="59.42578125" style="2" bestFit="1" customWidth="1"/>
    <col min="2" max="2" width="39.140625" style="2" bestFit="1" customWidth="1"/>
    <col min="3" max="3" width="26.42578125" style="2" customWidth="1"/>
    <col min="4" max="4" width="10.5703125" style="2" bestFit="1" customWidth="1"/>
    <col min="5" max="5" width="24" style="2" bestFit="1" customWidth="1"/>
    <col min="6" max="6" width="14.140625" style="2" bestFit="1" customWidth="1"/>
    <col min="7" max="7" width="9.140625" style="3"/>
    <col min="8" max="8" width="10" style="3" bestFit="1" customWidth="1"/>
    <col min="9" max="16384" width="9.140625" style="3"/>
  </cols>
  <sheetData>
    <row r="1" spans="1:7" x14ac:dyDescent="0.2">
      <c r="A1" s="69" t="s">
        <v>1083</v>
      </c>
      <c r="B1" s="69"/>
      <c r="C1" s="69"/>
      <c r="D1" s="69"/>
      <c r="E1" s="69"/>
    </row>
    <row r="3" spans="1:7" s="1" customFormat="1" x14ac:dyDescent="0.2">
      <c r="A3" s="5" t="s">
        <v>0</v>
      </c>
      <c r="B3" s="5" t="s">
        <v>1</v>
      </c>
      <c r="C3" s="5" t="s">
        <v>1084</v>
      </c>
      <c r="D3" s="5" t="s">
        <v>3</v>
      </c>
      <c r="E3" s="5" t="s">
        <v>4</v>
      </c>
      <c r="F3" s="5" t="s">
        <v>5</v>
      </c>
    </row>
    <row r="4" spans="1:7" x14ac:dyDescent="0.2">
      <c r="A4" s="7"/>
      <c r="B4" s="7"/>
      <c r="C4" s="7"/>
      <c r="D4" s="7"/>
      <c r="E4" s="7"/>
      <c r="F4" s="7"/>
    </row>
    <row r="5" spans="1:7" x14ac:dyDescent="0.2">
      <c r="A5" s="11" t="s">
        <v>6</v>
      </c>
      <c r="B5" s="10"/>
      <c r="C5" s="10"/>
      <c r="D5" s="10"/>
      <c r="E5" s="10"/>
      <c r="F5" s="10"/>
    </row>
    <row r="6" spans="1:7" x14ac:dyDescent="0.2">
      <c r="A6" s="11" t="s">
        <v>7</v>
      </c>
      <c r="B6" s="10"/>
      <c r="C6" s="10"/>
      <c r="D6" s="10"/>
      <c r="E6" s="10"/>
      <c r="F6" s="10"/>
    </row>
    <row r="7" spans="1:7" x14ac:dyDescent="0.2">
      <c r="A7" s="11"/>
      <c r="B7" s="10"/>
      <c r="C7" s="10"/>
      <c r="D7" s="10"/>
      <c r="E7" s="10"/>
      <c r="F7" s="10"/>
    </row>
    <row r="8" spans="1:7" x14ac:dyDescent="0.2">
      <c r="A8" s="10" t="s">
        <v>8</v>
      </c>
      <c r="B8" s="10" t="s">
        <v>9</v>
      </c>
      <c r="C8" s="10" t="s">
        <v>10</v>
      </c>
      <c r="D8" s="46">
        <v>2432447</v>
      </c>
      <c r="E8" s="42">
        <v>32463.437662</v>
      </c>
      <c r="F8" s="42">
        <v>8.7738317859421731</v>
      </c>
      <c r="G8" s="17"/>
    </row>
    <row r="9" spans="1:7" x14ac:dyDescent="0.2">
      <c r="A9" s="10" t="s">
        <v>11</v>
      </c>
      <c r="B9" s="10" t="s">
        <v>12</v>
      </c>
      <c r="C9" s="10" t="s">
        <v>10</v>
      </c>
      <c r="D9" s="46">
        <v>1445052</v>
      </c>
      <c r="E9" s="42">
        <v>30916.165013999998</v>
      </c>
      <c r="F9" s="42">
        <v>8.3556533391034353</v>
      </c>
      <c r="G9" s="17"/>
    </row>
    <row r="10" spans="1:7" x14ac:dyDescent="0.2">
      <c r="A10" s="10" t="s">
        <v>13</v>
      </c>
      <c r="B10" s="10" t="s">
        <v>14</v>
      </c>
      <c r="C10" s="10" t="s">
        <v>10</v>
      </c>
      <c r="D10" s="46">
        <v>3844729</v>
      </c>
      <c r="E10" s="42">
        <v>20988.375610999999</v>
      </c>
      <c r="F10" s="42">
        <v>5.6724885080990619</v>
      </c>
      <c r="G10" s="17"/>
    </row>
    <row r="11" spans="1:7" x14ac:dyDescent="0.2">
      <c r="A11" s="10" t="s">
        <v>15</v>
      </c>
      <c r="B11" s="10" t="s">
        <v>16</v>
      </c>
      <c r="C11" s="10" t="s">
        <v>17</v>
      </c>
      <c r="D11" s="46">
        <v>2177610</v>
      </c>
      <c r="E11" s="42">
        <v>20098.251495</v>
      </c>
      <c r="F11" s="42">
        <v>5.4319163498542125</v>
      </c>
      <c r="G11" s="17"/>
    </row>
    <row r="12" spans="1:7" x14ac:dyDescent="0.2">
      <c r="A12" s="10" t="s">
        <v>24</v>
      </c>
      <c r="B12" s="10" t="s">
        <v>25</v>
      </c>
      <c r="C12" s="10" t="s">
        <v>26</v>
      </c>
      <c r="D12" s="46">
        <v>5768114</v>
      </c>
      <c r="E12" s="42">
        <v>13508.922988</v>
      </c>
      <c r="F12" s="42">
        <v>3.6510310195737063</v>
      </c>
      <c r="G12" s="17"/>
    </row>
    <row r="13" spans="1:7" x14ac:dyDescent="0.2">
      <c r="A13" s="10" t="s">
        <v>21</v>
      </c>
      <c r="B13" s="10" t="s">
        <v>22</v>
      </c>
      <c r="C13" s="10" t="s">
        <v>23</v>
      </c>
      <c r="D13" s="46">
        <v>1277213</v>
      </c>
      <c r="E13" s="42">
        <v>13280.460773999999</v>
      </c>
      <c r="F13" s="42">
        <v>3.5892849698808149</v>
      </c>
      <c r="G13" s="17"/>
    </row>
    <row r="14" spans="1:7" x14ac:dyDescent="0.2">
      <c r="A14" s="10" t="s">
        <v>18</v>
      </c>
      <c r="B14" s="10" t="s">
        <v>19</v>
      </c>
      <c r="C14" s="10" t="s">
        <v>20</v>
      </c>
      <c r="D14" s="46">
        <v>5696192</v>
      </c>
      <c r="E14" s="42">
        <v>11930.674144000001</v>
      </c>
      <c r="F14" s="42">
        <v>3.2244806949350253</v>
      </c>
      <c r="G14" s="17"/>
    </row>
    <row r="15" spans="1:7" x14ac:dyDescent="0.2">
      <c r="A15" s="10" t="s">
        <v>59</v>
      </c>
      <c r="B15" s="10" t="s">
        <v>60</v>
      </c>
      <c r="C15" s="10" t="s">
        <v>10</v>
      </c>
      <c r="D15" s="46">
        <v>3350985</v>
      </c>
      <c r="E15" s="42">
        <v>11601.110070000001</v>
      </c>
      <c r="F15" s="42">
        <v>3.135410037105387</v>
      </c>
      <c r="G15" s="17"/>
    </row>
    <row r="16" spans="1:7" x14ac:dyDescent="0.2">
      <c r="A16" s="10" t="s">
        <v>32</v>
      </c>
      <c r="B16" s="10" t="s">
        <v>33</v>
      </c>
      <c r="C16" s="10" t="s">
        <v>34</v>
      </c>
      <c r="D16" s="46">
        <v>6110124</v>
      </c>
      <c r="E16" s="42">
        <v>10637.725883999999</v>
      </c>
      <c r="F16" s="42">
        <v>2.8750380185531133</v>
      </c>
      <c r="G16" s="17"/>
    </row>
    <row r="17" spans="1:7" x14ac:dyDescent="0.2">
      <c r="A17" s="10" t="s">
        <v>29</v>
      </c>
      <c r="B17" s="10" t="s">
        <v>30</v>
      </c>
      <c r="C17" s="10" t="s">
        <v>31</v>
      </c>
      <c r="D17" s="46">
        <v>860942</v>
      </c>
      <c r="E17" s="42">
        <v>10605.083556</v>
      </c>
      <c r="F17" s="42">
        <v>2.8662158384144774</v>
      </c>
      <c r="G17" s="17"/>
    </row>
    <row r="18" spans="1:7" x14ac:dyDescent="0.2">
      <c r="A18" s="10" t="s">
        <v>27</v>
      </c>
      <c r="B18" s="10" t="s">
        <v>28</v>
      </c>
      <c r="C18" s="10" t="s">
        <v>10</v>
      </c>
      <c r="D18" s="46">
        <v>3495798</v>
      </c>
      <c r="E18" s="42">
        <v>9422.9235090000002</v>
      </c>
      <c r="F18" s="42">
        <v>2.5467156824411465</v>
      </c>
      <c r="G18" s="17"/>
    </row>
    <row r="19" spans="1:7" x14ac:dyDescent="0.2">
      <c r="A19" s="10" t="s">
        <v>53</v>
      </c>
      <c r="B19" s="10" t="s">
        <v>54</v>
      </c>
      <c r="C19" s="10" t="s">
        <v>37</v>
      </c>
      <c r="D19" s="46">
        <v>526774</v>
      </c>
      <c r="E19" s="42">
        <v>8488.6996230000004</v>
      </c>
      <c r="F19" s="42">
        <v>2.294224762917616</v>
      </c>
      <c r="G19" s="17"/>
    </row>
    <row r="20" spans="1:7" x14ac:dyDescent="0.2">
      <c r="A20" s="10" t="s">
        <v>41</v>
      </c>
      <c r="B20" s="10" t="s">
        <v>42</v>
      </c>
      <c r="C20" s="10" t="s">
        <v>20</v>
      </c>
      <c r="D20" s="46">
        <v>4780035</v>
      </c>
      <c r="E20" s="42">
        <v>8008.9486424999996</v>
      </c>
      <c r="F20" s="42">
        <v>2.1645633744388793</v>
      </c>
      <c r="G20" s="17"/>
    </row>
    <row r="21" spans="1:7" x14ac:dyDescent="0.2">
      <c r="A21" s="10" t="s">
        <v>38</v>
      </c>
      <c r="B21" s="10" t="s">
        <v>39</v>
      </c>
      <c r="C21" s="10" t="s">
        <v>40</v>
      </c>
      <c r="D21" s="46">
        <v>2121971</v>
      </c>
      <c r="E21" s="42">
        <v>7927.6836560000002</v>
      </c>
      <c r="F21" s="42">
        <v>2.1426000405165304</v>
      </c>
      <c r="G21" s="17"/>
    </row>
    <row r="22" spans="1:7" x14ac:dyDescent="0.2">
      <c r="A22" s="10" t="s">
        <v>45</v>
      </c>
      <c r="B22" s="10" t="s">
        <v>46</v>
      </c>
      <c r="C22" s="10" t="s">
        <v>47</v>
      </c>
      <c r="D22" s="46">
        <v>3578627</v>
      </c>
      <c r="E22" s="42">
        <v>7860.4542055000002</v>
      </c>
      <c r="F22" s="42">
        <v>2.1244300643146943</v>
      </c>
      <c r="G22" s="17"/>
    </row>
    <row r="23" spans="1:7" x14ac:dyDescent="0.2">
      <c r="A23" s="10" t="s">
        <v>69</v>
      </c>
      <c r="B23" s="10" t="s">
        <v>70</v>
      </c>
      <c r="C23" s="10" t="s">
        <v>37</v>
      </c>
      <c r="D23" s="46">
        <v>511834</v>
      </c>
      <c r="E23" s="42">
        <v>5991.0169699999997</v>
      </c>
      <c r="F23" s="42">
        <v>1.6191808048422991</v>
      </c>
      <c r="G23" s="17"/>
    </row>
    <row r="24" spans="1:7" x14ac:dyDescent="0.2">
      <c r="A24" s="10" t="s">
        <v>93</v>
      </c>
      <c r="B24" s="10" t="s">
        <v>94</v>
      </c>
      <c r="C24" s="10" t="s">
        <v>95</v>
      </c>
      <c r="D24" s="46">
        <v>649808</v>
      </c>
      <c r="E24" s="42">
        <v>5848.9218080000001</v>
      </c>
      <c r="F24" s="42">
        <v>1.5807770146471671</v>
      </c>
      <c r="G24" s="17"/>
    </row>
    <row r="25" spans="1:7" x14ac:dyDescent="0.2">
      <c r="A25" s="10" t="s">
        <v>74</v>
      </c>
      <c r="B25" s="10" t="s">
        <v>75</v>
      </c>
      <c r="C25" s="10" t="s">
        <v>76</v>
      </c>
      <c r="D25" s="46">
        <v>985561</v>
      </c>
      <c r="E25" s="42">
        <v>5673.3818965</v>
      </c>
      <c r="F25" s="42">
        <v>1.5333341753750032</v>
      </c>
      <c r="G25" s="17"/>
    </row>
    <row r="26" spans="1:7" x14ac:dyDescent="0.2">
      <c r="A26" s="10" t="s">
        <v>43</v>
      </c>
      <c r="B26" s="10" t="s">
        <v>44</v>
      </c>
      <c r="C26" s="10" t="s">
        <v>37</v>
      </c>
      <c r="D26" s="46">
        <v>440701</v>
      </c>
      <c r="E26" s="42">
        <v>5551.5104970000002</v>
      </c>
      <c r="F26" s="42">
        <v>1.5003962231512311</v>
      </c>
      <c r="G26" s="17"/>
    </row>
    <row r="27" spans="1:7" x14ac:dyDescent="0.2">
      <c r="A27" s="10" t="s">
        <v>63</v>
      </c>
      <c r="B27" s="10" t="s">
        <v>64</v>
      </c>
      <c r="C27" s="10" t="s">
        <v>65</v>
      </c>
      <c r="D27" s="46">
        <v>3192706</v>
      </c>
      <c r="E27" s="42">
        <v>5247.2123110000002</v>
      </c>
      <c r="F27" s="42">
        <v>1.4181541289981359</v>
      </c>
      <c r="G27" s="17"/>
    </row>
    <row r="28" spans="1:7" x14ac:dyDescent="0.2">
      <c r="A28" s="10" t="s">
        <v>55</v>
      </c>
      <c r="B28" s="10" t="s">
        <v>56</v>
      </c>
      <c r="C28" s="10" t="s">
        <v>47</v>
      </c>
      <c r="D28" s="46">
        <v>2795176</v>
      </c>
      <c r="E28" s="42">
        <v>5013.1481560000002</v>
      </c>
      <c r="F28" s="42">
        <v>1.3548940533256024</v>
      </c>
      <c r="G28" s="17"/>
    </row>
    <row r="29" spans="1:7" x14ac:dyDescent="0.2">
      <c r="A29" s="10" t="s">
        <v>61</v>
      </c>
      <c r="B29" s="10" t="s">
        <v>62</v>
      </c>
      <c r="C29" s="10" t="s">
        <v>31</v>
      </c>
      <c r="D29" s="46">
        <v>666348</v>
      </c>
      <c r="E29" s="42">
        <v>4746.7299780000003</v>
      </c>
      <c r="F29" s="42">
        <v>1.2828897171605089</v>
      </c>
      <c r="G29" s="17"/>
    </row>
    <row r="30" spans="1:7" x14ac:dyDescent="0.2">
      <c r="A30" s="10" t="s">
        <v>50</v>
      </c>
      <c r="B30" s="10" t="s">
        <v>51</v>
      </c>
      <c r="C30" s="10" t="s">
        <v>52</v>
      </c>
      <c r="D30" s="46">
        <v>242107</v>
      </c>
      <c r="E30" s="42">
        <v>4688.6441619999996</v>
      </c>
      <c r="F30" s="42">
        <v>1.2671909737298419</v>
      </c>
      <c r="G30" s="17"/>
    </row>
    <row r="31" spans="1:7" x14ac:dyDescent="0.2">
      <c r="A31" s="10" t="s">
        <v>71</v>
      </c>
      <c r="B31" s="10" t="s">
        <v>72</v>
      </c>
      <c r="C31" s="10" t="s">
        <v>73</v>
      </c>
      <c r="D31" s="46">
        <v>402972</v>
      </c>
      <c r="E31" s="42">
        <v>4572.120312</v>
      </c>
      <c r="F31" s="42">
        <v>1.2356982935770227</v>
      </c>
      <c r="G31" s="17"/>
    </row>
    <row r="32" spans="1:7" x14ac:dyDescent="0.2">
      <c r="A32" s="10" t="s">
        <v>35</v>
      </c>
      <c r="B32" s="10" t="s">
        <v>36</v>
      </c>
      <c r="C32" s="10" t="s">
        <v>37</v>
      </c>
      <c r="D32" s="46">
        <v>44826</v>
      </c>
      <c r="E32" s="42">
        <v>4327.5020400000003</v>
      </c>
      <c r="F32" s="42">
        <v>1.1695857767005944</v>
      </c>
      <c r="G32" s="17"/>
    </row>
    <row r="33" spans="1:7" x14ac:dyDescent="0.2">
      <c r="A33" s="10" t="s">
        <v>48</v>
      </c>
      <c r="B33" s="10" t="s">
        <v>49</v>
      </c>
      <c r="C33" s="10" t="s">
        <v>17</v>
      </c>
      <c r="D33" s="46">
        <v>1446634</v>
      </c>
      <c r="E33" s="42">
        <v>4086.7410500000001</v>
      </c>
      <c r="F33" s="42">
        <v>1.104515760121618</v>
      </c>
      <c r="G33" s="17"/>
    </row>
    <row r="34" spans="1:7" x14ac:dyDescent="0.2">
      <c r="A34" s="10" t="s">
        <v>82</v>
      </c>
      <c r="B34" s="10" t="s">
        <v>83</v>
      </c>
      <c r="C34" s="10" t="s">
        <v>84</v>
      </c>
      <c r="D34" s="46">
        <v>750000</v>
      </c>
      <c r="E34" s="42">
        <v>4049.625</v>
      </c>
      <c r="F34" s="42">
        <v>1.0944844756147463</v>
      </c>
      <c r="G34" s="17"/>
    </row>
    <row r="35" spans="1:7" x14ac:dyDescent="0.2">
      <c r="A35" s="10" t="s">
        <v>1085</v>
      </c>
      <c r="B35" s="10" t="s">
        <v>1086</v>
      </c>
      <c r="C35" s="10" t="s">
        <v>73</v>
      </c>
      <c r="D35" s="46">
        <v>1500000</v>
      </c>
      <c r="E35" s="42">
        <v>3895.5</v>
      </c>
      <c r="F35" s="42">
        <v>1.0528294038972112</v>
      </c>
      <c r="G35" s="17"/>
    </row>
    <row r="36" spans="1:7" x14ac:dyDescent="0.2">
      <c r="A36" s="10" t="s">
        <v>66</v>
      </c>
      <c r="B36" s="10" t="s">
        <v>67</v>
      </c>
      <c r="C36" s="10" t="s">
        <v>68</v>
      </c>
      <c r="D36" s="46">
        <v>2524608</v>
      </c>
      <c r="E36" s="42">
        <v>3743.9936640000001</v>
      </c>
      <c r="F36" s="42">
        <v>1.0118820735371725</v>
      </c>
      <c r="G36" s="17"/>
    </row>
    <row r="37" spans="1:7" x14ac:dyDescent="0.2">
      <c r="A37" s="10" t="s">
        <v>87</v>
      </c>
      <c r="B37" s="10" t="s">
        <v>88</v>
      </c>
      <c r="C37" s="10" t="s">
        <v>34</v>
      </c>
      <c r="D37" s="46">
        <v>919031</v>
      </c>
      <c r="E37" s="42">
        <v>3712.4257244999999</v>
      </c>
      <c r="F37" s="42">
        <v>1.003350266342705</v>
      </c>
      <c r="G37" s="17"/>
    </row>
    <row r="38" spans="1:7" x14ac:dyDescent="0.2">
      <c r="A38" s="10" t="s">
        <v>91</v>
      </c>
      <c r="B38" s="10" t="s">
        <v>92</v>
      </c>
      <c r="C38" s="10" t="s">
        <v>52</v>
      </c>
      <c r="D38" s="46">
        <v>920735</v>
      </c>
      <c r="E38" s="42">
        <v>3326.6155549999999</v>
      </c>
      <c r="F38" s="42">
        <v>0.89907808285607493</v>
      </c>
      <c r="G38" s="17"/>
    </row>
    <row r="39" spans="1:7" x14ac:dyDescent="0.2">
      <c r="A39" s="10" t="s">
        <v>57</v>
      </c>
      <c r="B39" s="10" t="s">
        <v>58</v>
      </c>
      <c r="C39" s="10" t="s">
        <v>34</v>
      </c>
      <c r="D39" s="46">
        <v>1064749</v>
      </c>
      <c r="E39" s="42">
        <v>3320.4197564999999</v>
      </c>
      <c r="F39" s="42">
        <v>0.89740355613513489</v>
      </c>
      <c r="G39" s="17"/>
    </row>
    <row r="40" spans="1:7" x14ac:dyDescent="0.2">
      <c r="A40" s="10" t="s">
        <v>85</v>
      </c>
      <c r="B40" s="10" t="s">
        <v>86</v>
      </c>
      <c r="C40" s="10" t="s">
        <v>73</v>
      </c>
      <c r="D40" s="46">
        <v>381779</v>
      </c>
      <c r="E40" s="42">
        <v>3048.3144255000002</v>
      </c>
      <c r="F40" s="42">
        <v>0.82386216390461686</v>
      </c>
      <c r="G40" s="17"/>
    </row>
    <row r="41" spans="1:7" x14ac:dyDescent="0.2">
      <c r="A41" s="10" t="s">
        <v>1087</v>
      </c>
      <c r="B41" s="10" t="s">
        <v>1088</v>
      </c>
      <c r="C41" s="10" t="s">
        <v>17</v>
      </c>
      <c r="D41" s="46">
        <v>1791828</v>
      </c>
      <c r="E41" s="42">
        <v>3023.70975</v>
      </c>
      <c r="F41" s="42">
        <v>0.81721230487759866</v>
      </c>
      <c r="G41" s="17"/>
    </row>
    <row r="42" spans="1:7" x14ac:dyDescent="0.2">
      <c r="A42" s="10" t="s">
        <v>1089</v>
      </c>
      <c r="B42" s="10" t="s">
        <v>1090</v>
      </c>
      <c r="C42" s="10" t="s">
        <v>380</v>
      </c>
      <c r="D42" s="46">
        <v>163295</v>
      </c>
      <c r="E42" s="42">
        <v>2913.3460949999999</v>
      </c>
      <c r="F42" s="42">
        <v>0.78738452895523503</v>
      </c>
      <c r="G42" s="17"/>
    </row>
    <row r="43" spans="1:7" x14ac:dyDescent="0.2">
      <c r="A43" s="10" t="s">
        <v>80</v>
      </c>
      <c r="B43" s="10" t="s">
        <v>81</v>
      </c>
      <c r="C43" s="10" t="s">
        <v>17</v>
      </c>
      <c r="D43" s="46">
        <v>104310</v>
      </c>
      <c r="E43" s="42">
        <v>2868.8379300000001</v>
      </c>
      <c r="F43" s="42">
        <v>0.77535539153372079</v>
      </c>
      <c r="G43" s="17"/>
    </row>
    <row r="44" spans="1:7" x14ac:dyDescent="0.2">
      <c r="A44" s="10" t="s">
        <v>1091</v>
      </c>
      <c r="B44" s="10" t="s">
        <v>1092</v>
      </c>
      <c r="C44" s="10" t="s">
        <v>31</v>
      </c>
      <c r="D44" s="46">
        <v>381063</v>
      </c>
      <c r="E44" s="42">
        <v>2807.672184</v>
      </c>
      <c r="F44" s="42">
        <v>0.75882424125773351</v>
      </c>
      <c r="G44" s="17"/>
    </row>
    <row r="45" spans="1:7" x14ac:dyDescent="0.2">
      <c r="A45" s="10" t="s">
        <v>1093</v>
      </c>
      <c r="B45" s="10" t="s">
        <v>1094</v>
      </c>
      <c r="C45" s="10" t="s">
        <v>1095</v>
      </c>
      <c r="D45" s="46">
        <v>1695647</v>
      </c>
      <c r="E45" s="42">
        <v>2780.8610800000001</v>
      </c>
      <c r="F45" s="42">
        <v>0.75157805498070984</v>
      </c>
      <c r="G45" s="17"/>
    </row>
    <row r="46" spans="1:7" x14ac:dyDescent="0.2">
      <c r="A46" s="10" t="s">
        <v>96</v>
      </c>
      <c r="B46" s="10" t="s">
        <v>97</v>
      </c>
      <c r="C46" s="10" t="s">
        <v>37</v>
      </c>
      <c r="D46" s="46">
        <v>200000</v>
      </c>
      <c r="E46" s="42">
        <v>2609.3000000000002</v>
      </c>
      <c r="F46" s="42">
        <v>0.7052105669590536</v>
      </c>
      <c r="G46" s="17"/>
    </row>
    <row r="47" spans="1:7" x14ac:dyDescent="0.2">
      <c r="A47" s="10" t="s">
        <v>1096</v>
      </c>
      <c r="B47" s="10" t="s">
        <v>1097</v>
      </c>
      <c r="C47" s="10" t="s">
        <v>1095</v>
      </c>
      <c r="D47" s="46">
        <v>341490</v>
      </c>
      <c r="E47" s="42">
        <v>2576.2005600000002</v>
      </c>
      <c r="F47" s="42">
        <v>0.69626484402630262</v>
      </c>
      <c r="G47" s="17"/>
    </row>
    <row r="48" spans="1:7" x14ac:dyDescent="0.2">
      <c r="A48" s="10" t="s">
        <v>374</v>
      </c>
      <c r="B48" s="10" t="s">
        <v>375</v>
      </c>
      <c r="C48" s="10" t="s">
        <v>37</v>
      </c>
      <c r="D48" s="46">
        <v>513020</v>
      </c>
      <c r="E48" s="42">
        <v>2514.82404</v>
      </c>
      <c r="F48" s="42">
        <v>0.67967672826070502</v>
      </c>
      <c r="G48" s="17"/>
    </row>
    <row r="49" spans="1:7" x14ac:dyDescent="0.2">
      <c r="A49" s="10" t="s">
        <v>1098</v>
      </c>
      <c r="B49" s="10" t="s">
        <v>1099</v>
      </c>
      <c r="C49" s="10" t="s">
        <v>1095</v>
      </c>
      <c r="D49" s="46">
        <v>413934</v>
      </c>
      <c r="E49" s="42">
        <v>2443.866336</v>
      </c>
      <c r="F49" s="42">
        <v>0.66049912404963207</v>
      </c>
      <c r="G49" s="17"/>
    </row>
    <row r="50" spans="1:7" x14ac:dyDescent="0.2">
      <c r="A50" s="10" t="s">
        <v>1100</v>
      </c>
      <c r="B50" s="10" t="s">
        <v>1101</v>
      </c>
      <c r="C50" s="10" t="s">
        <v>37</v>
      </c>
      <c r="D50" s="46">
        <v>648889</v>
      </c>
      <c r="E50" s="42">
        <v>2088.4492464999998</v>
      </c>
      <c r="F50" s="42">
        <v>0.56444122070650093</v>
      </c>
      <c r="G50" s="17"/>
    </row>
    <row r="51" spans="1:7" x14ac:dyDescent="0.2">
      <c r="A51" s="10" t="s">
        <v>1102</v>
      </c>
      <c r="B51" s="10" t="s">
        <v>1103</v>
      </c>
      <c r="C51" s="10" t="s">
        <v>1095</v>
      </c>
      <c r="D51" s="46">
        <v>160000</v>
      </c>
      <c r="E51" s="42">
        <v>2074.16</v>
      </c>
      <c r="F51" s="42">
        <v>0.56057929312987798</v>
      </c>
      <c r="G51" s="17"/>
    </row>
    <row r="52" spans="1:7" x14ac:dyDescent="0.2">
      <c r="A52" s="10" t="s">
        <v>1104</v>
      </c>
      <c r="B52" s="10" t="s">
        <v>1105</v>
      </c>
      <c r="C52" s="10" t="s">
        <v>104</v>
      </c>
      <c r="D52" s="46">
        <v>1774842</v>
      </c>
      <c r="E52" s="42">
        <v>2049.055089</v>
      </c>
      <c r="F52" s="42">
        <v>0.55379423640210934</v>
      </c>
      <c r="G52" s="17"/>
    </row>
    <row r="53" spans="1:7" x14ac:dyDescent="0.2">
      <c r="A53" s="10" t="s">
        <v>1106</v>
      </c>
      <c r="B53" s="10" t="s">
        <v>1107</v>
      </c>
      <c r="C53" s="10" t="s">
        <v>31</v>
      </c>
      <c r="D53" s="46">
        <v>198897</v>
      </c>
      <c r="E53" s="42">
        <v>1810.6588395000001</v>
      </c>
      <c r="F53" s="42">
        <v>0.4893633337574127</v>
      </c>
      <c r="G53" s="17"/>
    </row>
    <row r="54" spans="1:7" x14ac:dyDescent="0.2">
      <c r="A54" s="10" t="s">
        <v>98</v>
      </c>
      <c r="B54" s="10" t="s">
        <v>99</v>
      </c>
      <c r="C54" s="10" t="s">
        <v>52</v>
      </c>
      <c r="D54" s="46">
        <v>349064</v>
      </c>
      <c r="E54" s="42">
        <v>1676.728924</v>
      </c>
      <c r="F54" s="42">
        <v>0.45316634926251631</v>
      </c>
      <c r="G54" s="17"/>
    </row>
    <row r="55" spans="1:7" x14ac:dyDescent="0.2">
      <c r="A55" s="10" t="s">
        <v>1108</v>
      </c>
      <c r="B55" s="10" t="s">
        <v>1109</v>
      </c>
      <c r="C55" s="10" t="s">
        <v>79</v>
      </c>
      <c r="D55" s="46">
        <v>420122</v>
      </c>
      <c r="E55" s="42">
        <v>1630.7035430000001</v>
      </c>
      <c r="F55" s="42">
        <v>0.44072715674746765</v>
      </c>
      <c r="G55" s="17"/>
    </row>
    <row r="56" spans="1:7" x14ac:dyDescent="0.2">
      <c r="A56" s="10" t="s">
        <v>77</v>
      </c>
      <c r="B56" s="10" t="s">
        <v>78</v>
      </c>
      <c r="C56" s="10" t="s">
        <v>79</v>
      </c>
      <c r="D56" s="46">
        <v>455018</v>
      </c>
      <c r="E56" s="42">
        <v>1590.9704369999999</v>
      </c>
      <c r="F56" s="42">
        <v>0.42998856547421266</v>
      </c>
      <c r="G56" s="17"/>
    </row>
    <row r="57" spans="1:7" ht="22.5" x14ac:dyDescent="0.2">
      <c r="A57" s="10" t="s">
        <v>89</v>
      </c>
      <c r="B57" s="10" t="s">
        <v>90</v>
      </c>
      <c r="C57" s="49" t="s">
        <v>618</v>
      </c>
      <c r="D57" s="46">
        <v>1102125</v>
      </c>
      <c r="E57" s="42">
        <v>1564.4664375</v>
      </c>
      <c r="F57" s="42">
        <v>0.42282537974850948</v>
      </c>
      <c r="G57" s="17"/>
    </row>
    <row r="58" spans="1:7" x14ac:dyDescent="0.2">
      <c r="A58" s="10" t="s">
        <v>376</v>
      </c>
      <c r="B58" s="10" t="s">
        <v>377</v>
      </c>
      <c r="C58" s="10" t="s">
        <v>17</v>
      </c>
      <c r="D58" s="46">
        <v>265282</v>
      </c>
      <c r="E58" s="42">
        <v>1558.1338270000001</v>
      </c>
      <c r="F58" s="42">
        <v>0.42111387710755754</v>
      </c>
      <c r="G58" s="17"/>
    </row>
    <row r="59" spans="1:7" x14ac:dyDescent="0.2">
      <c r="A59" s="10" t="s">
        <v>383</v>
      </c>
      <c r="B59" s="10" t="s">
        <v>384</v>
      </c>
      <c r="C59" s="10" t="s">
        <v>10</v>
      </c>
      <c r="D59" s="46">
        <v>1079672</v>
      </c>
      <c r="E59" s="42">
        <v>1134.7352719999999</v>
      </c>
      <c r="F59" s="42">
        <v>0.30668275189344107</v>
      </c>
      <c r="G59" s="17"/>
    </row>
    <row r="60" spans="1:7" x14ac:dyDescent="0.2">
      <c r="A60" s="10" t="s">
        <v>100</v>
      </c>
      <c r="B60" s="10" t="s">
        <v>101</v>
      </c>
      <c r="C60" s="10" t="s">
        <v>52</v>
      </c>
      <c r="D60" s="46">
        <v>74503</v>
      </c>
      <c r="E60" s="42">
        <v>573.93386050000004</v>
      </c>
      <c r="F60" s="42">
        <v>0.1551160170008061</v>
      </c>
      <c r="G60" s="17"/>
    </row>
    <row r="61" spans="1:7" x14ac:dyDescent="0.2">
      <c r="A61" s="11" t="s">
        <v>110</v>
      </c>
      <c r="B61" s="10"/>
      <c r="C61" s="10"/>
      <c r="D61" s="46"/>
      <c r="E61" s="43">
        <f xml:space="preserve"> SUM(E8:E60)</f>
        <v>340873.35359099985</v>
      </c>
      <c r="F61" s="43">
        <f>SUM(F8:F60)</f>
        <v>92.127195396138063</v>
      </c>
      <c r="G61" s="17"/>
    </row>
    <row r="62" spans="1:7" x14ac:dyDescent="0.2">
      <c r="A62" s="10"/>
      <c r="B62" s="10"/>
      <c r="C62" s="10"/>
      <c r="D62" s="46"/>
      <c r="E62" s="42"/>
      <c r="F62" s="42"/>
      <c r="G62" s="17"/>
    </row>
    <row r="63" spans="1:7" x14ac:dyDescent="0.2">
      <c r="A63" s="11" t="s">
        <v>1110</v>
      </c>
      <c r="B63" s="10"/>
      <c r="C63" s="10"/>
      <c r="D63" s="46"/>
      <c r="E63" s="42"/>
      <c r="F63" s="42"/>
      <c r="G63" s="17"/>
    </row>
    <row r="64" spans="1:7" x14ac:dyDescent="0.2">
      <c r="A64" s="10" t="s">
        <v>105</v>
      </c>
      <c r="B64" s="10" t="s">
        <v>106</v>
      </c>
      <c r="C64" s="10" t="s">
        <v>31</v>
      </c>
      <c r="D64" s="46">
        <v>30000</v>
      </c>
      <c r="E64" s="42">
        <v>3.0000000000000001E-3</v>
      </c>
      <c r="F64" s="42">
        <v>8.1080431566978137E-7</v>
      </c>
      <c r="G64" s="17"/>
    </row>
    <row r="65" spans="1:10" x14ac:dyDescent="0.2">
      <c r="A65" s="10" t="s">
        <v>1111</v>
      </c>
      <c r="B65" s="10" t="s">
        <v>1112</v>
      </c>
      <c r="C65" s="10" t="s">
        <v>1095</v>
      </c>
      <c r="D65" s="46">
        <v>3500</v>
      </c>
      <c r="E65" s="42">
        <v>3.5E-4</v>
      </c>
      <c r="F65" s="42">
        <v>9.4593836828141168E-8</v>
      </c>
      <c r="G65" s="17"/>
    </row>
    <row r="66" spans="1:10" x14ac:dyDescent="0.2">
      <c r="A66" s="10" t="s">
        <v>108</v>
      </c>
      <c r="B66" s="10" t="s">
        <v>109</v>
      </c>
      <c r="C66" s="10" t="s">
        <v>107</v>
      </c>
      <c r="D66" s="46">
        <v>2900</v>
      </c>
      <c r="E66" s="42">
        <v>2.9E-4</v>
      </c>
      <c r="F66" s="42">
        <v>7.8377750514745544E-8</v>
      </c>
      <c r="G66" s="17"/>
    </row>
    <row r="67" spans="1:10" x14ac:dyDescent="0.2">
      <c r="A67" s="11" t="s">
        <v>110</v>
      </c>
      <c r="B67" s="10"/>
      <c r="C67" s="10"/>
      <c r="D67" s="46"/>
      <c r="E67" s="43">
        <f>SUM(E64:E66)</f>
        <v>3.64E-3</v>
      </c>
      <c r="F67" s="43">
        <f>SUM(F64:F66)</f>
        <v>9.8377590301266796E-7</v>
      </c>
      <c r="G67" s="17"/>
      <c r="I67" s="17"/>
    </row>
    <row r="68" spans="1:10" x14ac:dyDescent="0.2">
      <c r="A68" s="10"/>
      <c r="B68" s="10"/>
      <c r="C68" s="10"/>
      <c r="D68" s="46"/>
      <c r="E68" s="42"/>
      <c r="F68" s="42"/>
      <c r="G68" s="17"/>
      <c r="H68" s="2"/>
      <c r="I68" s="17"/>
    </row>
    <row r="69" spans="1:10" x14ac:dyDescent="0.2">
      <c r="A69" s="11" t="s">
        <v>110</v>
      </c>
      <c r="B69" s="10"/>
      <c r="C69" s="10"/>
      <c r="D69" s="46"/>
      <c r="E69" s="43">
        <v>340873.35723099986</v>
      </c>
      <c r="F69" s="43">
        <v>92.127196379913968</v>
      </c>
      <c r="G69" s="17"/>
      <c r="I69" s="2"/>
      <c r="J69" s="2"/>
    </row>
    <row r="70" spans="1:10" x14ac:dyDescent="0.2">
      <c r="A70" s="10"/>
      <c r="B70" s="10"/>
      <c r="C70" s="10"/>
      <c r="D70" s="46"/>
      <c r="E70" s="42"/>
      <c r="F70" s="42"/>
      <c r="G70" s="17"/>
    </row>
    <row r="71" spans="1:10" x14ac:dyDescent="0.2">
      <c r="A71" s="11" t="s">
        <v>143</v>
      </c>
      <c r="B71" s="10"/>
      <c r="C71" s="10"/>
      <c r="D71" s="46"/>
      <c r="E71" s="43">
        <v>29129.606742100001</v>
      </c>
      <c r="F71" s="43">
        <v>7.87</v>
      </c>
      <c r="G71" s="17"/>
      <c r="I71" s="2"/>
      <c r="J71" s="2"/>
    </row>
    <row r="72" spans="1:10" x14ac:dyDescent="0.2">
      <c r="A72" s="10"/>
      <c r="B72" s="10"/>
      <c r="C72" s="10"/>
      <c r="D72" s="46"/>
      <c r="E72" s="42"/>
      <c r="F72" s="42"/>
      <c r="G72" s="17"/>
    </row>
    <row r="73" spans="1:10" x14ac:dyDescent="0.2">
      <c r="A73" s="13" t="s">
        <v>144</v>
      </c>
      <c r="B73" s="7"/>
      <c r="C73" s="7"/>
      <c r="D73" s="47"/>
      <c r="E73" s="45">
        <v>370002.96397309983</v>
      </c>
      <c r="F73" s="45">
        <f xml:space="preserve"> ROUND(SUM(F69:F72),2)</f>
        <v>100</v>
      </c>
      <c r="G73" s="17"/>
      <c r="I73" s="2"/>
      <c r="J73" s="2"/>
    </row>
    <row r="74" spans="1:10" x14ac:dyDescent="0.2">
      <c r="D74" s="48"/>
    </row>
    <row r="75" spans="1:10" x14ac:dyDescent="0.2">
      <c r="A75" s="14" t="s">
        <v>147</v>
      </c>
    </row>
    <row r="76" spans="1:10" x14ac:dyDescent="0.2">
      <c r="A76" s="14" t="s">
        <v>148</v>
      </c>
    </row>
    <row r="77" spans="1:10" x14ac:dyDescent="0.2">
      <c r="A77" s="14" t="s">
        <v>149</v>
      </c>
    </row>
    <row r="78" spans="1:10" x14ac:dyDescent="0.2">
      <c r="A78" s="2" t="s">
        <v>648</v>
      </c>
      <c r="B78" s="15">
        <v>547.05999999999995</v>
      </c>
    </row>
    <row r="79" spans="1:10" x14ac:dyDescent="0.2">
      <c r="A79" s="2" t="s">
        <v>645</v>
      </c>
      <c r="B79" s="15">
        <v>47.603000000000002</v>
      </c>
    </row>
    <row r="80" spans="1:10" x14ac:dyDescent="0.2">
      <c r="A80" s="2" t="s">
        <v>646</v>
      </c>
      <c r="B80" s="15">
        <v>570.43370000000004</v>
      </c>
    </row>
    <row r="81" spans="1:4" x14ac:dyDescent="0.2">
      <c r="A81" s="2" t="s">
        <v>647</v>
      </c>
      <c r="B81" s="15">
        <v>49.989199999999997</v>
      </c>
    </row>
    <row r="83" spans="1:4" x14ac:dyDescent="0.2">
      <c r="A83" s="14" t="s">
        <v>152</v>
      </c>
    </row>
    <row r="84" spans="1:4" x14ac:dyDescent="0.2">
      <c r="A84" s="2" t="s">
        <v>645</v>
      </c>
      <c r="B84" s="15">
        <v>44.697200000000002</v>
      </c>
    </row>
    <row r="85" spans="1:4" x14ac:dyDescent="0.2">
      <c r="A85" s="2" t="s">
        <v>648</v>
      </c>
      <c r="B85" s="15">
        <v>564.69460000000004</v>
      </c>
    </row>
    <row r="86" spans="1:4" x14ac:dyDescent="0.2">
      <c r="A86" s="2" t="s">
        <v>647</v>
      </c>
      <c r="B86" s="15">
        <v>47.393900000000002</v>
      </c>
    </row>
    <row r="87" spans="1:4" x14ac:dyDescent="0.2">
      <c r="A87" s="2" t="s">
        <v>646</v>
      </c>
      <c r="B87" s="15">
        <v>591.65020000000004</v>
      </c>
    </row>
    <row r="89" spans="1:4" x14ac:dyDescent="0.2">
      <c r="A89" s="14" t="s">
        <v>153</v>
      </c>
      <c r="B89" s="31"/>
    </row>
    <row r="90" spans="1:4" x14ac:dyDescent="0.2">
      <c r="A90" s="22" t="s">
        <v>704</v>
      </c>
      <c r="B90" s="23"/>
      <c r="C90" s="70" t="s">
        <v>705</v>
      </c>
      <c r="D90" s="71"/>
    </row>
    <row r="91" spans="1:4" x14ac:dyDescent="0.2">
      <c r="A91" s="72"/>
      <c r="B91" s="73"/>
      <c r="C91" s="24" t="s">
        <v>706</v>
      </c>
      <c r="D91" s="24" t="s">
        <v>707</v>
      </c>
    </row>
    <row r="92" spans="1:4" x14ac:dyDescent="0.2">
      <c r="A92" s="25" t="s">
        <v>647</v>
      </c>
      <c r="B92" s="26"/>
      <c r="C92" s="27">
        <v>4.5</v>
      </c>
      <c r="D92" s="27">
        <v>4.5</v>
      </c>
    </row>
    <row r="93" spans="1:4" x14ac:dyDescent="0.2">
      <c r="A93" s="25" t="s">
        <v>645</v>
      </c>
      <c r="B93" s="26"/>
      <c r="C93" s="27">
        <v>4.5</v>
      </c>
      <c r="D93" s="27">
        <v>4.5</v>
      </c>
    </row>
    <row r="94" spans="1:4" x14ac:dyDescent="0.2">
      <c r="A94" s="14"/>
      <c r="B94" s="31"/>
    </row>
    <row r="95" spans="1:4" x14ac:dyDescent="0.2">
      <c r="A95" s="14" t="s">
        <v>1113</v>
      </c>
      <c r="B95" s="32">
        <v>0.11037200419894282</v>
      </c>
    </row>
  </sheetData>
  <mergeCells count="3">
    <mergeCell ref="A1:E1"/>
    <mergeCell ref="C90:D90"/>
    <mergeCell ref="A91:B9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31"/>
  <sheetViews>
    <sheetView showGridLines="0" workbookViewId="0">
      <selection sqref="A1:D1"/>
    </sheetView>
  </sheetViews>
  <sheetFormatPr defaultRowHeight="11.25" x14ac:dyDescent="0.2"/>
  <cols>
    <col min="1" max="1" width="59.42578125" style="2" bestFit="1" customWidth="1"/>
    <col min="2" max="2" width="33.5703125" style="2" bestFit="1" customWidth="1"/>
    <col min="3" max="3" width="10" style="2" bestFit="1" customWidth="1"/>
    <col min="4" max="4" width="23.85546875" style="2" bestFit="1" customWidth="1"/>
    <col min="5" max="5" width="14" style="2" bestFit="1" customWidth="1"/>
    <col min="6" max="16384" width="9.140625" style="3"/>
  </cols>
  <sheetData>
    <row r="1" spans="1:9" x14ac:dyDescent="0.2">
      <c r="A1" s="69" t="s">
        <v>1459</v>
      </c>
      <c r="B1" s="69"/>
      <c r="C1" s="69"/>
      <c r="D1" s="69"/>
    </row>
    <row r="3" spans="1:9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</row>
    <row r="4" spans="1:9" x14ac:dyDescent="0.2">
      <c r="A4" s="7"/>
      <c r="B4" s="7"/>
      <c r="C4" s="7"/>
      <c r="D4" s="7"/>
      <c r="E4" s="7"/>
    </row>
    <row r="5" spans="1:9" x14ac:dyDescent="0.2">
      <c r="A5" s="35" t="s">
        <v>1348</v>
      </c>
      <c r="B5" s="20"/>
      <c r="C5" s="20"/>
      <c r="D5" s="20"/>
      <c r="E5" s="20"/>
      <c r="G5" s="2"/>
    </row>
    <row r="6" spans="1:9" x14ac:dyDescent="0.2">
      <c r="A6" s="20" t="s">
        <v>1460</v>
      </c>
      <c r="B6" s="20" t="s">
        <v>1461</v>
      </c>
      <c r="C6" s="55">
        <v>1974659.419</v>
      </c>
      <c r="D6" s="34">
        <v>57273.383094600002</v>
      </c>
      <c r="E6" s="34">
        <f>D6/$D$13*100</f>
        <v>99.844570585105146</v>
      </c>
      <c r="F6" s="17"/>
      <c r="G6" s="17"/>
      <c r="H6" s="2"/>
      <c r="I6" s="2"/>
    </row>
    <row r="7" spans="1:9" x14ac:dyDescent="0.2">
      <c r="A7" s="35" t="s">
        <v>110</v>
      </c>
      <c r="B7" s="20"/>
      <c r="C7" s="20"/>
      <c r="D7" s="36">
        <f>D6</f>
        <v>57273.383094600002</v>
      </c>
      <c r="E7" s="36">
        <f>E6</f>
        <v>99.844570585105146</v>
      </c>
      <c r="F7" s="17"/>
      <c r="G7" s="17"/>
      <c r="H7" s="2"/>
      <c r="I7" s="2"/>
    </row>
    <row r="8" spans="1:9" x14ac:dyDescent="0.2">
      <c r="A8" s="35"/>
      <c r="B8" s="20"/>
      <c r="C8" s="20"/>
      <c r="D8" s="36"/>
      <c r="E8" s="36"/>
      <c r="F8" s="17"/>
      <c r="G8" s="17"/>
    </row>
    <row r="9" spans="1:9" x14ac:dyDescent="0.2">
      <c r="A9" s="11" t="s">
        <v>110</v>
      </c>
      <c r="B9" s="10"/>
      <c r="C9" s="10"/>
      <c r="D9" s="43">
        <f>D7</f>
        <v>57273.383094600002</v>
      </c>
      <c r="E9" s="43">
        <f>E7</f>
        <v>99.844570585105146</v>
      </c>
      <c r="F9" s="17"/>
      <c r="G9" s="17"/>
      <c r="H9" s="2"/>
      <c r="I9" s="2"/>
    </row>
    <row r="10" spans="1:9" x14ac:dyDescent="0.2">
      <c r="A10" s="10"/>
      <c r="B10" s="10"/>
      <c r="C10" s="10"/>
      <c r="D10" s="42"/>
      <c r="E10" s="42"/>
      <c r="F10" s="17"/>
      <c r="G10" s="17"/>
    </row>
    <row r="11" spans="1:9" x14ac:dyDescent="0.2">
      <c r="A11" s="11" t="s">
        <v>143</v>
      </c>
      <c r="B11" s="10"/>
      <c r="C11" s="10"/>
      <c r="D11" s="43">
        <v>89.158262400000098</v>
      </c>
      <c r="E11" s="43">
        <f>D11/$D$13*100</f>
        <v>0.15542941489484763</v>
      </c>
      <c r="F11" s="17"/>
      <c r="G11" s="17"/>
      <c r="H11" s="2"/>
      <c r="I11" s="2"/>
    </row>
    <row r="12" spans="1:9" x14ac:dyDescent="0.2">
      <c r="A12" s="10"/>
      <c r="B12" s="10"/>
      <c r="C12" s="10"/>
      <c r="D12" s="42"/>
      <c r="E12" s="42"/>
      <c r="F12" s="17"/>
      <c r="G12" s="17"/>
    </row>
    <row r="13" spans="1:9" x14ac:dyDescent="0.2">
      <c r="A13" s="13" t="s">
        <v>144</v>
      </c>
      <c r="B13" s="7"/>
      <c r="C13" s="7"/>
      <c r="D13" s="45">
        <f>D9+D11</f>
        <v>57362.541357000002</v>
      </c>
      <c r="E13" s="45">
        <f>E9+E11</f>
        <v>100</v>
      </c>
      <c r="F13" s="17"/>
      <c r="G13" s="17"/>
      <c r="H13" s="2"/>
      <c r="I13" s="2"/>
    </row>
    <row r="15" spans="1:9" x14ac:dyDescent="0.2">
      <c r="A15" s="14" t="s">
        <v>147</v>
      </c>
    </row>
    <row r="16" spans="1:9" x14ac:dyDescent="0.2">
      <c r="A16" s="14" t="s">
        <v>148</v>
      </c>
    </row>
    <row r="17" spans="1:2" x14ac:dyDescent="0.2">
      <c r="A17" s="14" t="s">
        <v>149</v>
      </c>
    </row>
    <row r="18" spans="1:2" x14ac:dyDescent="0.2">
      <c r="A18" s="2" t="s">
        <v>647</v>
      </c>
      <c r="B18" s="15">
        <v>25.862400000000001</v>
      </c>
    </row>
    <row r="19" spans="1:2" x14ac:dyDescent="0.2">
      <c r="A19" s="2" t="s">
        <v>646</v>
      </c>
      <c r="B19" s="15">
        <v>25.862400000000001</v>
      </c>
    </row>
    <row r="20" spans="1:2" x14ac:dyDescent="0.2">
      <c r="A20" s="2" t="s">
        <v>645</v>
      </c>
      <c r="B20" s="15">
        <v>24.617799999999999</v>
      </c>
    </row>
    <row r="21" spans="1:2" x14ac:dyDescent="0.2">
      <c r="A21" s="2" t="s">
        <v>648</v>
      </c>
      <c r="B21" s="15">
        <v>24.617799999999999</v>
      </c>
    </row>
    <row r="23" spans="1:2" x14ac:dyDescent="0.2">
      <c r="A23" s="14" t="s">
        <v>152</v>
      </c>
    </row>
    <row r="24" spans="1:2" x14ac:dyDescent="0.2">
      <c r="A24" s="2" t="s">
        <v>645</v>
      </c>
      <c r="B24" s="15">
        <v>28.303799999999999</v>
      </c>
    </row>
    <row r="25" spans="1:2" x14ac:dyDescent="0.2">
      <c r="A25" s="2" t="s">
        <v>646</v>
      </c>
      <c r="B25" s="15">
        <v>29.863499999999998</v>
      </c>
    </row>
    <row r="26" spans="1:2" x14ac:dyDescent="0.2">
      <c r="A26" s="2" t="s">
        <v>647</v>
      </c>
      <c r="B26" s="15">
        <v>29.863499999999998</v>
      </c>
    </row>
    <row r="27" spans="1:2" x14ac:dyDescent="0.2">
      <c r="A27" s="2" t="s">
        <v>648</v>
      </c>
      <c r="B27" s="15">
        <v>28.303799999999999</v>
      </c>
    </row>
    <row r="29" spans="1:2" x14ac:dyDescent="0.2">
      <c r="A29" s="14" t="s">
        <v>153</v>
      </c>
      <c r="B29" s="31" t="s">
        <v>154</v>
      </c>
    </row>
    <row r="30" spans="1:2" x14ac:dyDescent="0.2">
      <c r="A30" s="14"/>
      <c r="B30" s="31"/>
    </row>
    <row r="31" spans="1:2" x14ac:dyDescent="0.2">
      <c r="A31" s="14" t="s">
        <v>1113</v>
      </c>
      <c r="B31" s="32">
        <v>3.6488101596959678E-2</v>
      </c>
    </row>
  </sheetData>
  <mergeCells count="1">
    <mergeCell ref="A1:D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31"/>
  <sheetViews>
    <sheetView showGridLines="0" workbookViewId="0">
      <selection sqref="A1:D1"/>
    </sheetView>
  </sheetViews>
  <sheetFormatPr defaultRowHeight="11.25" x14ac:dyDescent="0.2"/>
  <cols>
    <col min="1" max="1" width="59.42578125" style="2" bestFit="1" customWidth="1"/>
    <col min="2" max="2" width="33.85546875" style="2" bestFit="1" customWidth="1"/>
    <col min="3" max="3" width="7.85546875" style="2" bestFit="1" customWidth="1"/>
    <col min="4" max="4" width="23.85546875" style="2" bestFit="1" customWidth="1"/>
    <col min="5" max="5" width="14" style="2" bestFit="1" customWidth="1"/>
    <col min="6" max="16384" width="9.140625" style="3"/>
  </cols>
  <sheetData>
    <row r="1" spans="1:9" x14ac:dyDescent="0.2">
      <c r="A1" s="69" t="s">
        <v>1462</v>
      </c>
      <c r="B1" s="69"/>
      <c r="C1" s="69"/>
      <c r="D1" s="69"/>
    </row>
    <row r="3" spans="1:9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</row>
    <row r="4" spans="1:9" x14ac:dyDescent="0.2">
      <c r="A4" s="7"/>
      <c r="B4" s="7"/>
      <c r="C4" s="7"/>
      <c r="D4" s="7"/>
      <c r="E4" s="7"/>
    </row>
    <row r="5" spans="1:9" x14ac:dyDescent="0.2">
      <c r="A5" s="35" t="s">
        <v>1348</v>
      </c>
      <c r="B5" s="20"/>
      <c r="C5" s="20"/>
      <c r="D5" s="38"/>
      <c r="E5" s="19"/>
    </row>
    <row r="6" spans="1:9" x14ac:dyDescent="0.2">
      <c r="A6" s="20" t="s">
        <v>1463</v>
      </c>
      <c r="B6" s="39" t="s">
        <v>1464</v>
      </c>
      <c r="C6" s="55">
        <v>75503.402000000002</v>
      </c>
      <c r="D6" s="34">
        <v>1940.7166327000002</v>
      </c>
      <c r="E6" s="34">
        <f>D6/$D$13*100</f>
        <v>98.775280519149476</v>
      </c>
      <c r="G6" s="2"/>
    </row>
    <row r="7" spans="1:9" x14ac:dyDescent="0.2">
      <c r="A7" s="35" t="s">
        <v>110</v>
      </c>
      <c r="B7" s="20"/>
      <c r="C7" s="20"/>
      <c r="D7" s="36">
        <f>D6</f>
        <v>1940.7166327000002</v>
      </c>
      <c r="E7" s="36">
        <f>E6</f>
        <v>98.775280519149476</v>
      </c>
      <c r="H7" s="2"/>
      <c r="I7" s="2"/>
    </row>
    <row r="8" spans="1:9" x14ac:dyDescent="0.2">
      <c r="A8" s="35"/>
      <c r="B8" s="20"/>
      <c r="C8" s="20"/>
      <c r="D8" s="36"/>
      <c r="E8" s="36"/>
    </row>
    <row r="9" spans="1:9" x14ac:dyDescent="0.2">
      <c r="A9" s="11" t="s">
        <v>110</v>
      </c>
      <c r="B9" s="10"/>
      <c r="C9" s="10"/>
      <c r="D9" s="43">
        <f>D7</f>
        <v>1940.7166327000002</v>
      </c>
      <c r="E9" s="43">
        <f>E7</f>
        <v>98.775280519149476</v>
      </c>
      <c r="H9" s="2"/>
      <c r="I9" s="2"/>
    </row>
    <row r="10" spans="1:9" x14ac:dyDescent="0.2">
      <c r="A10" s="10"/>
      <c r="B10" s="10"/>
      <c r="C10" s="10"/>
      <c r="D10" s="42"/>
      <c r="E10" s="42"/>
    </row>
    <row r="11" spans="1:9" x14ac:dyDescent="0.2">
      <c r="A11" s="11" t="s">
        <v>143</v>
      </c>
      <c r="B11" s="10"/>
      <c r="C11" s="10"/>
      <c r="D11" s="43">
        <v>24.063039399999752</v>
      </c>
      <c r="E11" s="43">
        <f>D11/$D$13*100</f>
        <v>1.2247194808505244</v>
      </c>
      <c r="H11" s="2"/>
      <c r="I11" s="2"/>
    </row>
    <row r="12" spans="1:9" x14ac:dyDescent="0.2">
      <c r="A12" s="10"/>
      <c r="B12" s="10"/>
      <c r="C12" s="10"/>
      <c r="D12" s="42"/>
      <c r="E12" s="42"/>
    </row>
    <row r="13" spans="1:9" x14ac:dyDescent="0.2">
      <c r="A13" s="13" t="s">
        <v>144</v>
      </c>
      <c r="B13" s="7"/>
      <c r="C13" s="7"/>
      <c r="D13" s="45">
        <f>D9+D11</f>
        <v>1964.7796721</v>
      </c>
      <c r="E13" s="45">
        <f>E9+E11</f>
        <v>100</v>
      </c>
      <c r="H13" s="2"/>
      <c r="I13" s="2"/>
    </row>
    <row r="15" spans="1:9" x14ac:dyDescent="0.2">
      <c r="A15" s="14" t="s">
        <v>147</v>
      </c>
    </row>
    <row r="16" spans="1:9" x14ac:dyDescent="0.2">
      <c r="A16" s="14" t="s">
        <v>148</v>
      </c>
    </row>
    <row r="17" spans="1:2" x14ac:dyDescent="0.2">
      <c r="A17" s="14" t="s">
        <v>149</v>
      </c>
    </row>
    <row r="18" spans="1:2" x14ac:dyDescent="0.2">
      <c r="A18" s="2" t="s">
        <v>647</v>
      </c>
      <c r="B18" s="15">
        <v>10.4999</v>
      </c>
    </row>
    <row r="19" spans="1:2" x14ac:dyDescent="0.2">
      <c r="A19" s="2" t="s">
        <v>645</v>
      </c>
      <c r="B19" s="15">
        <v>9.9998000000000005</v>
      </c>
    </row>
    <row r="20" spans="1:2" x14ac:dyDescent="0.2">
      <c r="A20" s="2" t="s">
        <v>646</v>
      </c>
      <c r="B20" s="15">
        <v>10.4999</v>
      </c>
    </row>
    <row r="21" spans="1:2" x14ac:dyDescent="0.2">
      <c r="A21" s="2" t="s">
        <v>648</v>
      </c>
      <c r="B21" s="15">
        <v>9.9998000000000005</v>
      </c>
    </row>
    <row r="23" spans="1:2" x14ac:dyDescent="0.2">
      <c r="A23" s="14" t="s">
        <v>152</v>
      </c>
    </row>
    <row r="24" spans="1:2" x14ac:dyDescent="0.2">
      <c r="A24" s="2" t="s">
        <v>647</v>
      </c>
      <c r="B24" s="15">
        <v>10.618499999999999</v>
      </c>
    </row>
    <row r="25" spans="1:2" x14ac:dyDescent="0.2">
      <c r="A25" s="2" t="s">
        <v>646</v>
      </c>
      <c r="B25" s="15">
        <v>10.618499999999999</v>
      </c>
    </row>
    <row r="26" spans="1:2" x14ac:dyDescent="0.2">
      <c r="A26" s="2" t="s">
        <v>645</v>
      </c>
      <c r="B26" s="15">
        <v>10.0549</v>
      </c>
    </row>
    <row r="27" spans="1:2" x14ac:dyDescent="0.2">
      <c r="A27" s="2" t="s">
        <v>648</v>
      </c>
      <c r="B27" s="15">
        <v>10.0549</v>
      </c>
    </row>
    <row r="29" spans="1:2" x14ac:dyDescent="0.2">
      <c r="A29" s="14" t="s">
        <v>153</v>
      </c>
      <c r="B29" s="31" t="s">
        <v>154</v>
      </c>
    </row>
    <row r="30" spans="1:2" x14ac:dyDescent="0.2">
      <c r="A30" s="14"/>
      <c r="B30" s="31"/>
    </row>
    <row r="31" spans="1:2" x14ac:dyDescent="0.2">
      <c r="A31" s="14" t="s">
        <v>1113</v>
      </c>
      <c r="B31" s="32">
        <v>5.1027418353680257E-2</v>
      </c>
    </row>
  </sheetData>
  <mergeCells count="1">
    <mergeCell ref="A1:D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92"/>
  <sheetViews>
    <sheetView showGridLines="0" workbookViewId="0">
      <selection sqref="A1:E1"/>
    </sheetView>
  </sheetViews>
  <sheetFormatPr defaultRowHeight="11.25" x14ac:dyDescent="0.2"/>
  <cols>
    <col min="1" max="1" width="59.42578125" style="2" bestFit="1" customWidth="1"/>
    <col min="2" max="2" width="41" style="2" bestFit="1" customWidth="1"/>
    <col min="3" max="3" width="35.7109375" style="2" bestFit="1" customWidth="1"/>
    <col min="4" max="4" width="10.5703125" style="2" bestFit="1" customWidth="1"/>
    <col min="5" max="5" width="24" style="2" bestFit="1" customWidth="1"/>
    <col min="6" max="6" width="14.140625" style="2" bestFit="1" customWidth="1"/>
    <col min="7" max="7" width="10" style="3" bestFit="1" customWidth="1"/>
    <col min="8" max="16384" width="9.140625" style="3"/>
  </cols>
  <sheetData>
    <row r="1" spans="1:6" x14ac:dyDescent="0.2">
      <c r="A1" s="69" t="s">
        <v>1465</v>
      </c>
      <c r="B1" s="69"/>
      <c r="C1" s="69"/>
      <c r="D1" s="69"/>
      <c r="E1" s="69"/>
    </row>
    <row r="3" spans="1:6" s="1" customFormat="1" x14ac:dyDescent="0.2">
      <c r="A3" s="5" t="s">
        <v>0</v>
      </c>
      <c r="B3" s="5" t="s">
        <v>1</v>
      </c>
      <c r="C3" s="5" t="s">
        <v>1084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6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10"/>
      <c r="E7" s="10"/>
      <c r="F7" s="10"/>
    </row>
    <row r="8" spans="1:6" x14ac:dyDescent="0.2">
      <c r="A8" s="10" t="s">
        <v>8</v>
      </c>
      <c r="B8" s="10" t="s">
        <v>9</v>
      </c>
      <c r="C8" s="10" t="s">
        <v>10</v>
      </c>
      <c r="D8" s="46">
        <v>1329408</v>
      </c>
      <c r="E8" s="42">
        <v>17742.279168000001</v>
      </c>
      <c r="F8" s="42">
        <f t="shared" ref="F8:F57" si="0">E8/$E$68*100</f>
        <v>6.2583679264158647</v>
      </c>
    </row>
    <row r="9" spans="1:6" x14ac:dyDescent="0.2">
      <c r="A9" s="10" t="s">
        <v>11</v>
      </c>
      <c r="B9" s="10" t="s">
        <v>12</v>
      </c>
      <c r="C9" s="10" t="s">
        <v>10</v>
      </c>
      <c r="D9" s="46">
        <v>801431</v>
      </c>
      <c r="E9" s="42">
        <v>17146.215529500001</v>
      </c>
      <c r="F9" s="42">
        <f t="shared" si="0"/>
        <v>6.0481139042596093</v>
      </c>
    </row>
    <row r="10" spans="1:6" x14ac:dyDescent="0.2">
      <c r="A10" s="10" t="s">
        <v>13</v>
      </c>
      <c r="B10" s="10" t="s">
        <v>14</v>
      </c>
      <c r="C10" s="10" t="s">
        <v>10</v>
      </c>
      <c r="D10" s="46">
        <v>3030760</v>
      </c>
      <c r="E10" s="42">
        <v>16544.918839999998</v>
      </c>
      <c r="F10" s="42">
        <f t="shared" si="0"/>
        <v>5.836013988561402</v>
      </c>
    </row>
    <row r="11" spans="1:6" x14ac:dyDescent="0.2">
      <c r="A11" s="10" t="s">
        <v>15</v>
      </c>
      <c r="B11" s="10" t="s">
        <v>16</v>
      </c>
      <c r="C11" s="10" t="s">
        <v>17</v>
      </c>
      <c r="D11" s="46">
        <v>1634075</v>
      </c>
      <c r="E11" s="42">
        <v>15081.695212500001</v>
      </c>
      <c r="F11" s="42">
        <f t="shared" si="0"/>
        <v>5.3198800841847786</v>
      </c>
    </row>
    <row r="12" spans="1:6" x14ac:dyDescent="0.2">
      <c r="A12" s="10" t="s">
        <v>43</v>
      </c>
      <c r="B12" s="10" t="s">
        <v>44</v>
      </c>
      <c r="C12" s="10" t="s">
        <v>37</v>
      </c>
      <c r="D12" s="46">
        <v>851359</v>
      </c>
      <c r="E12" s="42">
        <v>10724.569323</v>
      </c>
      <c r="F12" s="42">
        <f t="shared" si="0"/>
        <v>3.7829582118593512</v>
      </c>
    </row>
    <row r="13" spans="1:6" x14ac:dyDescent="0.2">
      <c r="A13" s="10" t="s">
        <v>24</v>
      </c>
      <c r="B13" s="10" t="s">
        <v>25</v>
      </c>
      <c r="C13" s="10" t="s">
        <v>26</v>
      </c>
      <c r="D13" s="46">
        <v>4170977</v>
      </c>
      <c r="E13" s="42">
        <v>9768.4281339999998</v>
      </c>
      <c r="F13" s="42">
        <f t="shared" si="0"/>
        <v>3.4456913199509387</v>
      </c>
    </row>
    <row r="14" spans="1:6" x14ac:dyDescent="0.2">
      <c r="A14" s="10" t="s">
        <v>18</v>
      </c>
      <c r="B14" s="10" t="s">
        <v>19</v>
      </c>
      <c r="C14" s="10" t="s">
        <v>20</v>
      </c>
      <c r="D14" s="46">
        <v>3950093</v>
      </c>
      <c r="E14" s="42">
        <v>8273.4697885000005</v>
      </c>
      <c r="F14" s="42">
        <f t="shared" si="0"/>
        <v>2.91836338918095</v>
      </c>
    </row>
    <row r="15" spans="1:6" x14ac:dyDescent="0.2">
      <c r="A15" s="10" t="s">
        <v>29</v>
      </c>
      <c r="B15" s="10" t="s">
        <v>30</v>
      </c>
      <c r="C15" s="10" t="s">
        <v>31</v>
      </c>
      <c r="D15" s="46">
        <v>671388</v>
      </c>
      <c r="E15" s="42">
        <v>8270.1573840000001</v>
      </c>
      <c r="F15" s="42">
        <f t="shared" si="0"/>
        <v>2.9171949797626429</v>
      </c>
    </row>
    <row r="16" spans="1:6" x14ac:dyDescent="0.2">
      <c r="A16" s="10" t="s">
        <v>374</v>
      </c>
      <c r="B16" s="10" t="s">
        <v>375</v>
      </c>
      <c r="C16" s="10" t="s">
        <v>37</v>
      </c>
      <c r="D16" s="46">
        <v>1631156</v>
      </c>
      <c r="E16" s="42">
        <v>7995.9267120000004</v>
      </c>
      <c r="F16" s="42">
        <f t="shared" si="0"/>
        <v>2.8204635268397471</v>
      </c>
    </row>
    <row r="17" spans="1:6" x14ac:dyDescent="0.2">
      <c r="A17" s="10" t="s">
        <v>32</v>
      </c>
      <c r="B17" s="10" t="s">
        <v>33</v>
      </c>
      <c r="C17" s="10" t="s">
        <v>34</v>
      </c>
      <c r="D17" s="46">
        <v>4558616</v>
      </c>
      <c r="E17" s="42">
        <v>7936.5504559999999</v>
      </c>
      <c r="F17" s="42">
        <f t="shared" si="0"/>
        <v>2.7995192923013077</v>
      </c>
    </row>
    <row r="18" spans="1:6" x14ac:dyDescent="0.2">
      <c r="A18" s="10" t="s">
        <v>21</v>
      </c>
      <c r="B18" s="10" t="s">
        <v>22</v>
      </c>
      <c r="C18" s="10" t="s">
        <v>23</v>
      </c>
      <c r="D18" s="46">
        <v>758369</v>
      </c>
      <c r="E18" s="42">
        <v>7885.5208620000003</v>
      </c>
      <c r="F18" s="42">
        <f t="shared" si="0"/>
        <v>2.7815192387927583</v>
      </c>
    </row>
    <row r="19" spans="1:6" x14ac:dyDescent="0.2">
      <c r="A19" s="10" t="s">
        <v>55</v>
      </c>
      <c r="B19" s="10" t="s">
        <v>56</v>
      </c>
      <c r="C19" s="10" t="s">
        <v>47</v>
      </c>
      <c r="D19" s="46">
        <v>4037803</v>
      </c>
      <c r="E19" s="42">
        <v>7241.7996805000002</v>
      </c>
      <c r="F19" s="42">
        <f t="shared" si="0"/>
        <v>2.5544546121060026</v>
      </c>
    </row>
    <row r="20" spans="1:6" x14ac:dyDescent="0.2">
      <c r="A20" s="10" t="s">
        <v>27</v>
      </c>
      <c r="B20" s="10" t="s">
        <v>28</v>
      </c>
      <c r="C20" s="10" t="s">
        <v>10</v>
      </c>
      <c r="D20" s="46">
        <v>2677732</v>
      </c>
      <c r="E20" s="42">
        <v>7217.8266059999996</v>
      </c>
      <c r="F20" s="42">
        <f t="shared" si="0"/>
        <v>2.5459984087553655</v>
      </c>
    </row>
    <row r="21" spans="1:6" x14ac:dyDescent="0.2">
      <c r="A21" s="10" t="s">
        <v>45</v>
      </c>
      <c r="B21" s="10" t="s">
        <v>46</v>
      </c>
      <c r="C21" s="10" t="s">
        <v>47</v>
      </c>
      <c r="D21" s="46">
        <v>3229392</v>
      </c>
      <c r="E21" s="42">
        <v>7093.359528</v>
      </c>
      <c r="F21" s="42">
        <f t="shared" si="0"/>
        <v>2.5020941977194555</v>
      </c>
    </row>
    <row r="22" spans="1:6" x14ac:dyDescent="0.2">
      <c r="A22" s="10" t="s">
        <v>1466</v>
      </c>
      <c r="B22" s="10" t="s">
        <v>1467</v>
      </c>
      <c r="C22" s="10" t="s">
        <v>1095</v>
      </c>
      <c r="D22" s="46">
        <v>587569</v>
      </c>
      <c r="E22" s="42">
        <v>7080.7940189999999</v>
      </c>
      <c r="F22" s="42">
        <f t="shared" si="0"/>
        <v>2.4976618709727023</v>
      </c>
    </row>
    <row r="23" spans="1:6" x14ac:dyDescent="0.2">
      <c r="A23" s="10" t="s">
        <v>1310</v>
      </c>
      <c r="B23" s="10" t="s">
        <v>1311</v>
      </c>
      <c r="C23" s="10" t="s">
        <v>1312</v>
      </c>
      <c r="D23" s="46">
        <v>1315491</v>
      </c>
      <c r="E23" s="42">
        <v>5932.2066645000004</v>
      </c>
      <c r="F23" s="42">
        <f t="shared" si="0"/>
        <v>2.0925119918605279</v>
      </c>
    </row>
    <row r="24" spans="1:6" x14ac:dyDescent="0.2">
      <c r="A24" s="10" t="s">
        <v>1468</v>
      </c>
      <c r="B24" s="10" t="s">
        <v>1469</v>
      </c>
      <c r="C24" s="10" t="s">
        <v>20</v>
      </c>
      <c r="D24" s="46">
        <v>7193593</v>
      </c>
      <c r="E24" s="42">
        <v>5848.3911090000001</v>
      </c>
      <c r="F24" s="42">
        <f t="shared" si="0"/>
        <v>2.0629470989113741</v>
      </c>
    </row>
    <row r="25" spans="1:6" x14ac:dyDescent="0.2">
      <c r="A25" s="10" t="s">
        <v>1087</v>
      </c>
      <c r="B25" s="10" t="s">
        <v>1088</v>
      </c>
      <c r="C25" s="10" t="s">
        <v>17</v>
      </c>
      <c r="D25" s="46">
        <v>3415915</v>
      </c>
      <c r="E25" s="42">
        <v>5764.3565625000001</v>
      </c>
      <c r="F25" s="42">
        <f t="shared" si="0"/>
        <v>2.0333049596153665</v>
      </c>
    </row>
    <row r="26" spans="1:6" x14ac:dyDescent="0.2">
      <c r="A26" s="10" t="s">
        <v>38</v>
      </c>
      <c r="B26" s="10" t="s">
        <v>39</v>
      </c>
      <c r="C26" s="10" t="s">
        <v>40</v>
      </c>
      <c r="D26" s="46">
        <v>1473483</v>
      </c>
      <c r="E26" s="42">
        <v>5504.9324880000004</v>
      </c>
      <c r="F26" s="42">
        <f t="shared" si="0"/>
        <v>1.9417963494859987</v>
      </c>
    </row>
    <row r="27" spans="1:6" x14ac:dyDescent="0.2">
      <c r="A27" s="10" t="s">
        <v>35</v>
      </c>
      <c r="B27" s="10" t="s">
        <v>36</v>
      </c>
      <c r="C27" s="10" t="s">
        <v>37</v>
      </c>
      <c r="D27" s="46">
        <v>55512</v>
      </c>
      <c r="E27" s="42">
        <v>5359.1284800000003</v>
      </c>
      <c r="F27" s="42">
        <f t="shared" si="0"/>
        <v>1.890365802228245</v>
      </c>
    </row>
    <row r="28" spans="1:6" x14ac:dyDescent="0.2">
      <c r="A28" s="10" t="s">
        <v>50</v>
      </c>
      <c r="B28" s="10" t="s">
        <v>51</v>
      </c>
      <c r="C28" s="10" t="s">
        <v>52</v>
      </c>
      <c r="D28" s="46">
        <v>271771</v>
      </c>
      <c r="E28" s="42">
        <v>5263.1171860000004</v>
      </c>
      <c r="F28" s="42">
        <f t="shared" si="0"/>
        <v>1.8564990144692619</v>
      </c>
    </row>
    <row r="29" spans="1:6" x14ac:dyDescent="0.2">
      <c r="A29" s="10" t="s">
        <v>1470</v>
      </c>
      <c r="B29" s="10" t="s">
        <v>1471</v>
      </c>
      <c r="C29" s="10" t="s">
        <v>1095</v>
      </c>
      <c r="D29" s="46">
        <v>742352</v>
      </c>
      <c r="E29" s="42">
        <v>4983.7801520000003</v>
      </c>
      <c r="F29" s="42">
        <f t="shared" si="0"/>
        <v>1.7579663559707539</v>
      </c>
    </row>
    <row r="30" spans="1:6" x14ac:dyDescent="0.2">
      <c r="A30" s="10" t="s">
        <v>66</v>
      </c>
      <c r="B30" s="10" t="s">
        <v>67</v>
      </c>
      <c r="C30" s="10" t="s">
        <v>68</v>
      </c>
      <c r="D30" s="46">
        <v>3321949</v>
      </c>
      <c r="E30" s="42">
        <v>4926.4503670000004</v>
      </c>
      <c r="F30" s="42">
        <f t="shared" si="0"/>
        <v>1.7377439885806933</v>
      </c>
    </row>
    <row r="31" spans="1:6" x14ac:dyDescent="0.2">
      <c r="A31" s="10" t="s">
        <v>1472</v>
      </c>
      <c r="B31" s="10" t="s">
        <v>1473</v>
      </c>
      <c r="C31" s="10" t="s">
        <v>380</v>
      </c>
      <c r="D31" s="46">
        <v>1937736</v>
      </c>
      <c r="E31" s="42">
        <v>4685.4456479999999</v>
      </c>
      <c r="F31" s="42">
        <f t="shared" si="0"/>
        <v>1.6527325766181964</v>
      </c>
    </row>
    <row r="32" spans="1:6" x14ac:dyDescent="0.2">
      <c r="A32" s="10" t="s">
        <v>69</v>
      </c>
      <c r="B32" s="10" t="s">
        <v>70</v>
      </c>
      <c r="C32" s="10" t="s">
        <v>37</v>
      </c>
      <c r="D32" s="46">
        <v>389213</v>
      </c>
      <c r="E32" s="42">
        <v>4555.7381649999998</v>
      </c>
      <c r="F32" s="42">
        <f t="shared" si="0"/>
        <v>1.6069798780084588</v>
      </c>
    </row>
    <row r="33" spans="1:6" x14ac:dyDescent="0.2">
      <c r="A33" s="10" t="s">
        <v>91</v>
      </c>
      <c r="B33" s="10" t="s">
        <v>92</v>
      </c>
      <c r="C33" s="10" t="s">
        <v>52</v>
      </c>
      <c r="D33" s="46">
        <v>1160468</v>
      </c>
      <c r="E33" s="42">
        <v>4192.7708839999996</v>
      </c>
      <c r="F33" s="42">
        <f t="shared" si="0"/>
        <v>1.478947691825423</v>
      </c>
    </row>
    <row r="34" spans="1:6" x14ac:dyDescent="0.2">
      <c r="A34" s="10" t="s">
        <v>89</v>
      </c>
      <c r="B34" s="10" t="s">
        <v>90</v>
      </c>
      <c r="C34" s="10" t="s">
        <v>618</v>
      </c>
      <c r="D34" s="46">
        <v>2865052</v>
      </c>
      <c r="E34" s="42">
        <v>4066.9413140000001</v>
      </c>
      <c r="F34" s="42">
        <f t="shared" si="0"/>
        <v>1.4345628787117271</v>
      </c>
    </row>
    <row r="35" spans="1:6" x14ac:dyDescent="0.2">
      <c r="A35" s="10" t="s">
        <v>82</v>
      </c>
      <c r="B35" s="10" t="s">
        <v>83</v>
      </c>
      <c r="C35" s="10" t="s">
        <v>84</v>
      </c>
      <c r="D35" s="46">
        <v>752050</v>
      </c>
      <c r="E35" s="42">
        <v>4060.6939750000001</v>
      </c>
      <c r="F35" s="42">
        <f t="shared" si="0"/>
        <v>1.4323592077147358</v>
      </c>
    </row>
    <row r="36" spans="1:6" x14ac:dyDescent="0.2">
      <c r="A36" s="10" t="s">
        <v>1474</v>
      </c>
      <c r="B36" s="10" t="s">
        <v>1475</v>
      </c>
      <c r="C36" s="10" t="s">
        <v>1160</v>
      </c>
      <c r="D36" s="46">
        <v>1624200</v>
      </c>
      <c r="E36" s="42">
        <v>4028.0160000000001</v>
      </c>
      <c r="F36" s="42">
        <f t="shared" si="0"/>
        <v>1.4208324591666082</v>
      </c>
    </row>
    <row r="37" spans="1:6" x14ac:dyDescent="0.2">
      <c r="A37" s="10" t="s">
        <v>393</v>
      </c>
      <c r="B37" s="10" t="s">
        <v>394</v>
      </c>
      <c r="C37" s="10" t="s">
        <v>52</v>
      </c>
      <c r="D37" s="46">
        <v>260775</v>
      </c>
      <c r="E37" s="42">
        <v>3680.839125</v>
      </c>
      <c r="F37" s="42">
        <f t="shared" si="0"/>
        <v>1.2983701419682583</v>
      </c>
    </row>
    <row r="38" spans="1:6" x14ac:dyDescent="0.2">
      <c r="A38" s="10" t="s">
        <v>71</v>
      </c>
      <c r="B38" s="10" t="s">
        <v>72</v>
      </c>
      <c r="C38" s="10" t="s">
        <v>73</v>
      </c>
      <c r="D38" s="46">
        <v>307387</v>
      </c>
      <c r="E38" s="42">
        <v>3487.6129019999998</v>
      </c>
      <c r="F38" s="42">
        <f t="shared" si="0"/>
        <v>1.2302119992000653</v>
      </c>
    </row>
    <row r="39" spans="1:6" x14ac:dyDescent="0.2">
      <c r="A39" s="10" t="s">
        <v>1102</v>
      </c>
      <c r="B39" s="10" t="s">
        <v>1103</v>
      </c>
      <c r="C39" s="10" t="s">
        <v>1095</v>
      </c>
      <c r="D39" s="46">
        <v>250000</v>
      </c>
      <c r="E39" s="42">
        <v>3240.875</v>
      </c>
      <c r="F39" s="42">
        <f t="shared" si="0"/>
        <v>1.1431782783637356</v>
      </c>
    </row>
    <row r="40" spans="1:6" x14ac:dyDescent="0.2">
      <c r="A40" s="10" t="s">
        <v>1286</v>
      </c>
      <c r="B40" s="10" t="s">
        <v>1287</v>
      </c>
      <c r="C40" s="10" t="s">
        <v>20</v>
      </c>
      <c r="D40" s="46">
        <v>316525</v>
      </c>
      <c r="E40" s="42">
        <v>3226.3393249999999</v>
      </c>
      <c r="F40" s="42">
        <f t="shared" si="0"/>
        <v>1.1380510001066739</v>
      </c>
    </row>
    <row r="41" spans="1:6" x14ac:dyDescent="0.2">
      <c r="A41" s="10" t="s">
        <v>85</v>
      </c>
      <c r="B41" s="10" t="s">
        <v>86</v>
      </c>
      <c r="C41" s="10" t="s">
        <v>73</v>
      </c>
      <c r="D41" s="46">
        <v>356295</v>
      </c>
      <c r="E41" s="42">
        <v>2844.8374275000001</v>
      </c>
      <c r="F41" s="42">
        <f t="shared" si="0"/>
        <v>1.0034809588750473</v>
      </c>
    </row>
    <row r="42" spans="1:6" x14ac:dyDescent="0.2">
      <c r="A42" s="10" t="s">
        <v>63</v>
      </c>
      <c r="B42" s="10" t="s">
        <v>64</v>
      </c>
      <c r="C42" s="10" t="s">
        <v>65</v>
      </c>
      <c r="D42" s="46">
        <v>1730461</v>
      </c>
      <c r="E42" s="42">
        <v>2844.0126534999999</v>
      </c>
      <c r="F42" s="42">
        <f t="shared" si="0"/>
        <v>1.003190030122362</v>
      </c>
    </row>
    <row r="43" spans="1:6" x14ac:dyDescent="0.2">
      <c r="A43" s="10" t="s">
        <v>1304</v>
      </c>
      <c r="B43" s="10" t="s">
        <v>1305</v>
      </c>
      <c r="C43" s="10" t="s">
        <v>1182</v>
      </c>
      <c r="D43" s="46">
        <v>297232</v>
      </c>
      <c r="E43" s="42">
        <v>2824.7443119999998</v>
      </c>
      <c r="F43" s="42">
        <f t="shared" si="0"/>
        <v>0.99639336272146095</v>
      </c>
    </row>
    <row r="44" spans="1:6" x14ac:dyDescent="0.2">
      <c r="A44" s="10" t="s">
        <v>74</v>
      </c>
      <c r="B44" s="10" t="s">
        <v>75</v>
      </c>
      <c r="C44" s="10" t="s">
        <v>76</v>
      </c>
      <c r="D44" s="46">
        <v>479110</v>
      </c>
      <c r="E44" s="42">
        <v>2757.9967150000002</v>
      </c>
      <c r="F44" s="42">
        <f t="shared" si="0"/>
        <v>0.97284897948441051</v>
      </c>
    </row>
    <row r="45" spans="1:6" x14ac:dyDescent="0.2">
      <c r="A45" s="10" t="s">
        <v>1300</v>
      </c>
      <c r="B45" s="10" t="s">
        <v>1301</v>
      </c>
      <c r="C45" s="10" t="s">
        <v>1224</v>
      </c>
      <c r="D45" s="46">
        <v>240138</v>
      </c>
      <c r="E45" s="42">
        <v>2666.4923520000002</v>
      </c>
      <c r="F45" s="42">
        <f t="shared" si="0"/>
        <v>0.9405719554840678</v>
      </c>
    </row>
    <row r="46" spans="1:6" x14ac:dyDescent="0.2">
      <c r="A46" s="10" t="s">
        <v>1093</v>
      </c>
      <c r="B46" s="10" t="s">
        <v>1094</v>
      </c>
      <c r="C46" s="10" t="s">
        <v>1095</v>
      </c>
      <c r="D46" s="46">
        <v>1614973</v>
      </c>
      <c r="E46" s="42">
        <v>2648.5557199999998</v>
      </c>
      <c r="F46" s="42">
        <f t="shared" si="0"/>
        <v>0.93424503201759523</v>
      </c>
    </row>
    <row r="47" spans="1:6" x14ac:dyDescent="0.2">
      <c r="A47" s="10" t="s">
        <v>1330</v>
      </c>
      <c r="B47" s="10" t="s">
        <v>1331</v>
      </c>
      <c r="C47" s="10" t="s">
        <v>65</v>
      </c>
      <c r="D47" s="46">
        <v>3584713</v>
      </c>
      <c r="E47" s="42">
        <v>2616.84049</v>
      </c>
      <c r="F47" s="42">
        <f t="shared" si="0"/>
        <v>0.9230578797734299</v>
      </c>
    </row>
    <row r="48" spans="1:6" x14ac:dyDescent="0.2">
      <c r="A48" s="10" t="s">
        <v>378</v>
      </c>
      <c r="B48" s="10" t="s">
        <v>379</v>
      </c>
      <c r="C48" s="10" t="s">
        <v>380</v>
      </c>
      <c r="D48" s="46">
        <v>372425</v>
      </c>
      <c r="E48" s="42">
        <v>2612.0027375</v>
      </c>
      <c r="F48" s="42">
        <f t="shared" si="0"/>
        <v>0.9213514228523515</v>
      </c>
    </row>
    <row r="49" spans="1:10" x14ac:dyDescent="0.2">
      <c r="A49" s="10" t="s">
        <v>1089</v>
      </c>
      <c r="B49" s="10" t="s">
        <v>1090</v>
      </c>
      <c r="C49" s="10" t="s">
        <v>380</v>
      </c>
      <c r="D49" s="46">
        <v>146012</v>
      </c>
      <c r="E49" s="42">
        <v>2605.0000920000002</v>
      </c>
      <c r="F49" s="42">
        <f t="shared" si="0"/>
        <v>0.91888132689780799</v>
      </c>
    </row>
    <row r="50" spans="1:10" x14ac:dyDescent="0.2">
      <c r="A50" s="10" t="s">
        <v>1132</v>
      </c>
      <c r="B50" s="10" t="s">
        <v>1133</v>
      </c>
      <c r="C50" s="10" t="s">
        <v>10</v>
      </c>
      <c r="D50" s="46">
        <v>2803425</v>
      </c>
      <c r="E50" s="42">
        <v>2377.3044</v>
      </c>
      <c r="F50" s="42">
        <f t="shared" si="0"/>
        <v>0.83856450839311403</v>
      </c>
    </row>
    <row r="51" spans="1:10" x14ac:dyDescent="0.2">
      <c r="A51" s="10" t="s">
        <v>87</v>
      </c>
      <c r="B51" s="10" t="s">
        <v>88</v>
      </c>
      <c r="C51" s="10" t="s">
        <v>34</v>
      </c>
      <c r="D51" s="46">
        <v>545944</v>
      </c>
      <c r="E51" s="42">
        <v>2205.340788</v>
      </c>
      <c r="F51" s="42">
        <f t="shared" si="0"/>
        <v>0.77790648674545115</v>
      </c>
    </row>
    <row r="52" spans="1:10" x14ac:dyDescent="0.2">
      <c r="A52" s="10" t="s">
        <v>59</v>
      </c>
      <c r="B52" s="10" t="s">
        <v>60</v>
      </c>
      <c r="C52" s="10" t="s">
        <v>10</v>
      </c>
      <c r="D52" s="46">
        <v>397923</v>
      </c>
      <c r="E52" s="42">
        <v>1377.609426</v>
      </c>
      <c r="F52" s="42">
        <f t="shared" si="0"/>
        <v>0.48593456146020259</v>
      </c>
    </row>
    <row r="53" spans="1:10" x14ac:dyDescent="0.2">
      <c r="A53" s="10" t="s">
        <v>100</v>
      </c>
      <c r="B53" s="10" t="s">
        <v>101</v>
      </c>
      <c r="C53" s="10" t="s">
        <v>52</v>
      </c>
      <c r="D53" s="46">
        <v>167169</v>
      </c>
      <c r="E53" s="42">
        <v>1287.7863915</v>
      </c>
      <c r="F53" s="42">
        <f t="shared" si="0"/>
        <v>0.45425060514065424</v>
      </c>
    </row>
    <row r="54" spans="1:10" x14ac:dyDescent="0.2">
      <c r="A54" s="10" t="s">
        <v>98</v>
      </c>
      <c r="B54" s="10" t="s">
        <v>99</v>
      </c>
      <c r="C54" s="10" t="s">
        <v>52</v>
      </c>
      <c r="D54" s="46">
        <v>226723</v>
      </c>
      <c r="E54" s="42">
        <v>1089.0639305</v>
      </c>
      <c r="F54" s="42">
        <f t="shared" si="0"/>
        <v>0.38415373289529314</v>
      </c>
    </row>
    <row r="55" spans="1:10" x14ac:dyDescent="0.2">
      <c r="A55" s="10" t="s">
        <v>1241</v>
      </c>
      <c r="B55" s="10" t="s">
        <v>1242</v>
      </c>
      <c r="C55" s="10" t="s">
        <v>40</v>
      </c>
      <c r="D55" s="46">
        <v>1578063</v>
      </c>
      <c r="E55" s="42">
        <v>970.50874499999998</v>
      </c>
      <c r="F55" s="42">
        <f t="shared" si="0"/>
        <v>0.34233486828280935</v>
      </c>
    </row>
    <row r="56" spans="1:10" x14ac:dyDescent="0.2">
      <c r="A56" s="10" t="s">
        <v>1476</v>
      </c>
      <c r="B56" s="10" t="s">
        <v>1477</v>
      </c>
      <c r="C56" s="10" t="s">
        <v>40</v>
      </c>
      <c r="D56" s="46">
        <v>125388</v>
      </c>
      <c r="E56" s="42">
        <v>774.08281799999997</v>
      </c>
      <c r="F56" s="42">
        <f t="shared" si="0"/>
        <v>0.27304806979355539</v>
      </c>
    </row>
    <row r="57" spans="1:10" x14ac:dyDescent="0.2">
      <c r="A57" s="10" t="s">
        <v>77</v>
      </c>
      <c r="B57" s="10" t="s">
        <v>78</v>
      </c>
      <c r="C57" s="10" t="s">
        <v>79</v>
      </c>
      <c r="D57" s="46">
        <v>156332</v>
      </c>
      <c r="E57" s="42">
        <v>546.61483799999996</v>
      </c>
      <c r="F57" s="42">
        <f t="shared" si="0"/>
        <v>0.19281157385981015</v>
      </c>
    </row>
    <row r="58" spans="1:10" x14ac:dyDescent="0.2">
      <c r="A58" s="11" t="s">
        <v>110</v>
      </c>
      <c r="B58" s="10"/>
      <c r="C58" s="10"/>
      <c r="D58" s="10"/>
      <c r="E58" s="43">
        <f>SUM(E8:E57)</f>
        <v>273859.94042649987</v>
      </c>
      <c r="F58" s="43">
        <f>SUM(F8:F57)</f>
        <v>96.600681979268401</v>
      </c>
    </row>
    <row r="59" spans="1:10" x14ac:dyDescent="0.2">
      <c r="A59" s="11"/>
      <c r="B59" s="10"/>
      <c r="C59" s="10"/>
      <c r="D59" s="10"/>
      <c r="E59" s="43"/>
      <c r="F59" s="43"/>
    </row>
    <row r="60" spans="1:10" x14ac:dyDescent="0.2">
      <c r="A60" s="35" t="s">
        <v>1334</v>
      </c>
      <c r="B60" s="20"/>
      <c r="C60" s="20"/>
      <c r="D60" s="40"/>
      <c r="E60" s="36"/>
      <c r="F60" s="36"/>
      <c r="G60" s="17"/>
    </row>
    <row r="61" spans="1:10" x14ac:dyDescent="0.2">
      <c r="A61" s="20" t="s">
        <v>1335</v>
      </c>
      <c r="B61" s="20" t="s">
        <v>1478</v>
      </c>
      <c r="C61" s="20" t="s">
        <v>31</v>
      </c>
      <c r="D61" s="40">
        <v>60000</v>
      </c>
      <c r="E61" s="34">
        <v>3063.9589799999999</v>
      </c>
      <c r="F61" s="42">
        <f t="shared" ref="F61" si="1">E61/$E$68*100</f>
        <v>1.0807733564958562</v>
      </c>
      <c r="G61" s="17"/>
    </row>
    <row r="62" spans="1:10" x14ac:dyDescent="0.2">
      <c r="A62" s="35" t="s">
        <v>110</v>
      </c>
      <c r="B62" s="20"/>
      <c r="C62" s="20"/>
      <c r="D62" s="40"/>
      <c r="E62" s="36">
        <f>SUM(E61)</f>
        <v>3063.9589799999999</v>
      </c>
      <c r="F62" s="36">
        <f>SUM(F61)</f>
        <v>1.0807733564958562</v>
      </c>
      <c r="G62" s="17"/>
      <c r="I62" s="2"/>
    </row>
    <row r="63" spans="1:10" x14ac:dyDescent="0.2">
      <c r="A63" s="10"/>
      <c r="B63" s="10"/>
      <c r="C63" s="10"/>
      <c r="D63" s="10"/>
      <c r="E63" s="42"/>
      <c r="F63" s="42"/>
      <c r="G63" s="2"/>
      <c r="I63" s="2"/>
    </row>
    <row r="64" spans="1:10" x14ac:dyDescent="0.2">
      <c r="A64" s="11" t="s">
        <v>110</v>
      </c>
      <c r="B64" s="10"/>
      <c r="C64" s="10"/>
      <c r="D64" s="10"/>
      <c r="E64" s="43">
        <f>E58+E62</f>
        <v>276923.89940649987</v>
      </c>
      <c r="F64" s="43">
        <f>F58+F62</f>
        <v>97.681455335764255</v>
      </c>
      <c r="G64" s="17"/>
      <c r="H64" s="17"/>
      <c r="I64" s="2"/>
      <c r="J64" s="2"/>
    </row>
    <row r="65" spans="1:10" x14ac:dyDescent="0.2">
      <c r="A65" s="10"/>
      <c r="B65" s="10"/>
      <c r="C65" s="10"/>
      <c r="D65" s="10"/>
      <c r="E65" s="42"/>
      <c r="F65" s="42"/>
      <c r="G65" s="17"/>
      <c r="H65" s="17"/>
    </row>
    <row r="66" spans="1:10" x14ac:dyDescent="0.2">
      <c r="A66" s="11" t="s">
        <v>143</v>
      </c>
      <c r="B66" s="10"/>
      <c r="C66" s="10"/>
      <c r="D66" s="10"/>
      <c r="E66" s="43">
        <v>6573.0022875000004</v>
      </c>
      <c r="F66" s="43">
        <f t="shared" ref="F66" si="2">E66/$E$68*100</f>
        <v>2.3185446642357839</v>
      </c>
      <c r="G66" s="17"/>
      <c r="H66" s="17"/>
      <c r="I66" s="2"/>
      <c r="J66" s="2"/>
    </row>
    <row r="67" spans="1:10" x14ac:dyDescent="0.2">
      <c r="A67" s="10"/>
      <c r="B67" s="10"/>
      <c r="C67" s="10"/>
      <c r="D67" s="10"/>
      <c r="E67" s="42"/>
      <c r="F67" s="42"/>
      <c r="G67" s="17"/>
      <c r="H67" s="17"/>
    </row>
    <row r="68" spans="1:10" x14ac:dyDescent="0.2">
      <c r="A68" s="13" t="s">
        <v>144</v>
      </c>
      <c r="B68" s="7"/>
      <c r="C68" s="7"/>
      <c r="D68" s="7"/>
      <c r="E68" s="45">
        <f>E64+E66</f>
        <v>283496.90169399988</v>
      </c>
      <c r="F68" s="45">
        <f>F64+F66</f>
        <v>100.00000000000004</v>
      </c>
      <c r="G68" s="17"/>
      <c r="H68" s="17"/>
      <c r="I68" s="2"/>
      <c r="J68" s="2"/>
    </row>
    <row r="69" spans="1:10" x14ac:dyDescent="0.2">
      <c r="E69" s="17"/>
      <c r="F69" s="17"/>
    </row>
    <row r="70" spans="1:10" x14ac:dyDescent="0.2">
      <c r="A70" s="14" t="s">
        <v>147</v>
      </c>
    </row>
    <row r="71" spans="1:10" x14ac:dyDescent="0.2">
      <c r="A71" s="14" t="s">
        <v>148</v>
      </c>
    </row>
    <row r="72" spans="1:10" x14ac:dyDescent="0.2">
      <c r="A72" s="14" t="s">
        <v>149</v>
      </c>
    </row>
    <row r="73" spans="1:10" x14ac:dyDescent="0.2">
      <c r="A73" s="2" t="s">
        <v>647</v>
      </c>
      <c r="B73" s="15">
        <v>19.482099999999999</v>
      </c>
    </row>
    <row r="74" spans="1:10" x14ac:dyDescent="0.2">
      <c r="A74" s="2" t="s">
        <v>648</v>
      </c>
      <c r="B74" s="15">
        <v>79.364500000000007</v>
      </c>
    </row>
    <row r="75" spans="1:10" x14ac:dyDescent="0.2">
      <c r="A75" s="2" t="s">
        <v>646</v>
      </c>
      <c r="B75" s="15">
        <v>82.211399999999998</v>
      </c>
    </row>
    <row r="76" spans="1:10" x14ac:dyDescent="0.2">
      <c r="A76" s="2" t="s">
        <v>645</v>
      </c>
      <c r="B76" s="15">
        <v>18.663499999999999</v>
      </c>
    </row>
    <row r="78" spans="1:10" x14ac:dyDescent="0.2">
      <c r="A78" s="14" t="s">
        <v>152</v>
      </c>
    </row>
    <row r="79" spans="1:10" x14ac:dyDescent="0.2">
      <c r="A79" s="2" t="s">
        <v>646</v>
      </c>
      <c r="B79" s="15">
        <v>84.087599999999995</v>
      </c>
    </row>
    <row r="80" spans="1:10" x14ac:dyDescent="0.2">
      <c r="A80" s="2" t="s">
        <v>648</v>
      </c>
      <c r="B80" s="15">
        <v>80.852199999999996</v>
      </c>
    </row>
    <row r="81" spans="1:4" x14ac:dyDescent="0.2">
      <c r="A81" s="2" t="s">
        <v>647</v>
      </c>
      <c r="B81" s="15">
        <v>17.8567</v>
      </c>
    </row>
    <row r="82" spans="1:4" x14ac:dyDescent="0.2">
      <c r="A82" s="2" t="s">
        <v>645</v>
      </c>
      <c r="B82" s="15">
        <v>16.947900000000001</v>
      </c>
    </row>
    <row r="84" spans="1:4" x14ac:dyDescent="0.2">
      <c r="A84" s="14" t="s">
        <v>153</v>
      </c>
      <c r="B84" s="31"/>
    </row>
    <row r="85" spans="1:4" x14ac:dyDescent="0.2">
      <c r="A85" s="22" t="s">
        <v>704</v>
      </c>
      <c r="B85" s="23"/>
      <c r="C85" s="70" t="s">
        <v>705</v>
      </c>
      <c r="D85" s="71"/>
    </row>
    <row r="86" spans="1:4" x14ac:dyDescent="0.2">
      <c r="A86" s="72"/>
      <c r="B86" s="73"/>
      <c r="C86" s="24" t="s">
        <v>706</v>
      </c>
      <c r="D86" s="24" t="s">
        <v>707</v>
      </c>
    </row>
    <row r="87" spans="1:4" x14ac:dyDescent="0.2">
      <c r="A87" s="25" t="s">
        <v>645</v>
      </c>
      <c r="B87" s="26"/>
      <c r="C87" s="27">
        <v>2</v>
      </c>
      <c r="D87" s="27">
        <v>2</v>
      </c>
    </row>
    <row r="88" spans="1:4" x14ac:dyDescent="0.2">
      <c r="A88" s="25" t="s">
        <v>647</v>
      </c>
      <c r="B88" s="26"/>
      <c r="C88" s="27">
        <v>2</v>
      </c>
      <c r="D88" s="27">
        <v>2</v>
      </c>
    </row>
    <row r="90" spans="1:4" x14ac:dyDescent="0.2">
      <c r="A90" s="14" t="s">
        <v>1113</v>
      </c>
      <c r="B90" s="32">
        <v>0.32430559069381948</v>
      </c>
    </row>
    <row r="92" spans="1:4" x14ac:dyDescent="0.2">
      <c r="A92" s="14" t="s">
        <v>1479</v>
      </c>
    </row>
  </sheetData>
  <mergeCells count="3">
    <mergeCell ref="A1:E1"/>
    <mergeCell ref="C85:D85"/>
    <mergeCell ref="A86:B8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33"/>
  <sheetViews>
    <sheetView showGridLines="0" workbookViewId="0">
      <selection sqref="A1:D1"/>
    </sheetView>
  </sheetViews>
  <sheetFormatPr defaultRowHeight="11.25" x14ac:dyDescent="0.2"/>
  <cols>
    <col min="1" max="1" width="59.42578125" style="2" bestFit="1" customWidth="1"/>
    <col min="2" max="2" width="38.140625" style="2" bestFit="1" customWidth="1"/>
    <col min="3" max="3" width="9.5703125" style="2" bestFit="1" customWidth="1"/>
    <col min="4" max="4" width="24" style="2" bestFit="1" customWidth="1"/>
    <col min="5" max="5" width="14.140625" style="2" bestFit="1" customWidth="1"/>
    <col min="6" max="16384" width="9.140625" style="3"/>
  </cols>
  <sheetData>
    <row r="1" spans="1:9" x14ac:dyDescent="0.2">
      <c r="A1" s="69" t="s">
        <v>1450</v>
      </c>
      <c r="B1" s="69"/>
      <c r="C1" s="69"/>
      <c r="D1" s="69"/>
    </row>
    <row r="3" spans="1:9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</row>
    <row r="4" spans="1:9" x14ac:dyDescent="0.2">
      <c r="A4" s="7"/>
      <c r="B4" s="7"/>
      <c r="C4" s="7"/>
      <c r="D4" s="7"/>
      <c r="E4" s="7"/>
    </row>
    <row r="5" spans="1:9" x14ac:dyDescent="0.2">
      <c r="A5" s="11" t="s">
        <v>1598</v>
      </c>
      <c r="B5" s="10"/>
      <c r="C5" s="10"/>
      <c r="D5" s="10"/>
      <c r="E5" s="10"/>
    </row>
    <row r="6" spans="1:9" x14ac:dyDescent="0.2">
      <c r="A6" s="10" t="s">
        <v>1451</v>
      </c>
      <c r="B6" s="10" t="s">
        <v>1452</v>
      </c>
      <c r="C6" s="46">
        <v>39050.71</v>
      </c>
      <c r="D6" s="42">
        <v>1498.2083309</v>
      </c>
      <c r="E6" s="42">
        <v>39.526113478619969</v>
      </c>
    </row>
    <row r="7" spans="1:9" x14ac:dyDescent="0.2">
      <c r="A7" s="10" t="s">
        <v>1453</v>
      </c>
      <c r="B7" s="10" t="s">
        <v>1454</v>
      </c>
      <c r="C7" s="46">
        <v>297443</v>
      </c>
      <c r="D7" s="42">
        <v>1408.2551721</v>
      </c>
      <c r="E7" s="42">
        <v>37.152946350151744</v>
      </c>
    </row>
    <row r="8" spans="1:9" x14ac:dyDescent="0.2">
      <c r="A8" s="10" t="s">
        <v>1455</v>
      </c>
      <c r="B8" s="10" t="s">
        <v>1456</v>
      </c>
      <c r="C8" s="46">
        <v>29984</v>
      </c>
      <c r="D8" s="42">
        <v>833.015488</v>
      </c>
      <c r="E8" s="42">
        <v>21.976826606188236</v>
      </c>
    </row>
    <row r="9" spans="1:9" x14ac:dyDescent="0.2">
      <c r="A9" s="11" t="s">
        <v>110</v>
      </c>
      <c r="B9" s="10"/>
      <c r="C9" s="37"/>
      <c r="D9" s="43">
        <f>SUM(D6:D8)</f>
        <v>3739.478991</v>
      </c>
      <c r="E9" s="43">
        <f>SUM(E6:E8)</f>
        <v>98.655886434959953</v>
      </c>
      <c r="H9" s="2"/>
      <c r="I9" s="2"/>
    </row>
    <row r="10" spans="1:9" x14ac:dyDescent="0.2">
      <c r="A10" s="10"/>
      <c r="B10" s="10"/>
      <c r="C10" s="37"/>
      <c r="D10" s="42"/>
      <c r="E10" s="42"/>
    </row>
    <row r="11" spans="1:9" x14ac:dyDescent="0.2">
      <c r="A11" s="11" t="s">
        <v>110</v>
      </c>
      <c r="B11" s="10"/>
      <c r="C11" s="37"/>
      <c r="D11" s="43">
        <f>D9</f>
        <v>3739.478991</v>
      </c>
      <c r="E11" s="43">
        <f>E9</f>
        <v>98.655886434959953</v>
      </c>
      <c r="H11" s="2"/>
      <c r="I11" s="2"/>
    </row>
    <row r="12" spans="1:9" x14ac:dyDescent="0.2">
      <c r="A12" s="10"/>
      <c r="B12" s="10"/>
      <c r="C12" s="10"/>
      <c r="D12" s="42"/>
      <c r="E12" s="42"/>
    </row>
    <row r="13" spans="1:9" x14ac:dyDescent="0.2">
      <c r="A13" s="11" t="s">
        <v>143</v>
      </c>
      <c r="B13" s="10"/>
      <c r="C13" s="10"/>
      <c r="D13" s="43">
        <v>50.947638499999812</v>
      </c>
      <c r="E13" s="43">
        <f t="shared" ref="E13" si="0">D13/$D$15*100</f>
        <v>1.3441135650400489</v>
      </c>
      <c r="H13" s="2"/>
      <c r="I13" s="2"/>
    </row>
    <row r="14" spans="1:9" x14ac:dyDescent="0.2">
      <c r="A14" s="10"/>
      <c r="B14" s="10"/>
      <c r="C14" s="10"/>
      <c r="D14" s="42"/>
      <c r="E14" s="42"/>
    </row>
    <row r="15" spans="1:9" x14ac:dyDescent="0.2">
      <c r="A15" s="13" t="s">
        <v>144</v>
      </c>
      <c r="B15" s="7"/>
      <c r="C15" s="7"/>
      <c r="D15" s="45">
        <f>D11+D13</f>
        <v>3790.4266294999998</v>
      </c>
      <c r="E15" s="45">
        <f xml:space="preserve"> ROUND(SUM(E11:E14),2)</f>
        <v>100</v>
      </c>
      <c r="H15" s="2"/>
      <c r="I15" s="2"/>
    </row>
    <row r="17" spans="1:2" x14ac:dyDescent="0.2">
      <c r="A17" s="14" t="s">
        <v>147</v>
      </c>
    </row>
    <row r="18" spans="1:2" x14ac:dyDescent="0.2">
      <c r="A18" s="14" t="s">
        <v>148</v>
      </c>
    </row>
    <row r="19" spans="1:2" x14ac:dyDescent="0.2">
      <c r="A19" s="14" t="s">
        <v>149</v>
      </c>
    </row>
    <row r="20" spans="1:2" x14ac:dyDescent="0.2">
      <c r="A20" s="2" t="s">
        <v>648</v>
      </c>
      <c r="B20" s="15">
        <v>12.0023</v>
      </c>
    </row>
    <row r="21" spans="1:2" x14ac:dyDescent="0.2">
      <c r="A21" s="2" t="s">
        <v>645</v>
      </c>
      <c r="B21" s="15">
        <v>12.0023</v>
      </c>
    </row>
    <row r="22" spans="1:2" x14ac:dyDescent="0.2">
      <c r="A22" s="2" t="s">
        <v>646</v>
      </c>
      <c r="B22" s="15">
        <v>12.647500000000001</v>
      </c>
    </row>
    <row r="23" spans="1:2" x14ac:dyDescent="0.2">
      <c r="A23" s="2" t="s">
        <v>647</v>
      </c>
      <c r="B23" s="15">
        <v>12.647500000000001</v>
      </c>
    </row>
    <row r="25" spans="1:2" x14ac:dyDescent="0.2">
      <c r="A25" s="14" t="s">
        <v>152</v>
      </c>
    </row>
    <row r="26" spans="1:2" x14ac:dyDescent="0.2">
      <c r="A26" s="2" t="s">
        <v>645</v>
      </c>
      <c r="B26" s="15">
        <v>12.113099999999999</v>
      </c>
    </row>
    <row r="27" spans="1:2" x14ac:dyDescent="0.2">
      <c r="A27" s="2" t="s">
        <v>646</v>
      </c>
      <c r="B27" s="15">
        <v>12.832599999999999</v>
      </c>
    </row>
    <row r="28" spans="1:2" x14ac:dyDescent="0.2">
      <c r="A28" s="2" t="s">
        <v>647</v>
      </c>
      <c r="B28" s="15">
        <v>12.832599999999999</v>
      </c>
    </row>
    <row r="29" spans="1:2" x14ac:dyDescent="0.2">
      <c r="A29" s="2" t="s">
        <v>648</v>
      </c>
      <c r="B29" s="15">
        <v>12.113099999999999</v>
      </c>
    </row>
    <row r="31" spans="1:2" x14ac:dyDescent="0.2">
      <c r="A31" s="14" t="s">
        <v>153</v>
      </c>
      <c r="B31" s="31" t="s">
        <v>154</v>
      </c>
    </row>
    <row r="32" spans="1:2" x14ac:dyDescent="0.2">
      <c r="A32" s="14"/>
      <c r="B32" s="31"/>
    </row>
    <row r="33" spans="1:2" x14ac:dyDescent="0.2">
      <c r="A33" s="14" t="s">
        <v>1113</v>
      </c>
      <c r="B33" s="32">
        <v>0.48817470171799116</v>
      </c>
    </row>
  </sheetData>
  <mergeCells count="1">
    <mergeCell ref="A1:D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36"/>
  <sheetViews>
    <sheetView showGridLines="0" workbookViewId="0">
      <selection sqref="A1:E1"/>
    </sheetView>
  </sheetViews>
  <sheetFormatPr defaultRowHeight="11.25" x14ac:dyDescent="0.2"/>
  <cols>
    <col min="1" max="1" width="59.42578125" style="2" bestFit="1" customWidth="1"/>
    <col min="2" max="2" width="38.140625" style="2" bestFit="1" customWidth="1"/>
    <col min="3" max="3" width="19.140625" style="2" bestFit="1" customWidth="1"/>
    <col min="4" max="4" width="18.7109375" style="2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9" x14ac:dyDescent="0.2">
      <c r="A1" s="69" t="s">
        <v>1457</v>
      </c>
      <c r="B1" s="69"/>
      <c r="C1" s="69"/>
      <c r="D1" s="69"/>
      <c r="E1" s="69"/>
    </row>
    <row r="3" spans="1:9" s="1" customFormat="1" ht="22.5" x14ac:dyDescent="0.2">
      <c r="A3" s="5" t="s">
        <v>0</v>
      </c>
      <c r="B3" s="5" t="s">
        <v>1</v>
      </c>
      <c r="C3" s="53" t="s">
        <v>3</v>
      </c>
      <c r="D3" s="52" t="s">
        <v>4</v>
      </c>
      <c r="E3" s="54" t="s">
        <v>5</v>
      </c>
    </row>
    <row r="4" spans="1:9" x14ac:dyDescent="0.2">
      <c r="A4" s="7"/>
      <c r="B4" s="7"/>
      <c r="C4" s="7"/>
      <c r="D4" s="7"/>
      <c r="E4" s="7"/>
      <c r="F4" s="3"/>
    </row>
    <row r="5" spans="1:9" x14ac:dyDescent="0.2">
      <c r="A5" s="11" t="s">
        <v>1458</v>
      </c>
      <c r="B5" s="10"/>
      <c r="C5" s="10"/>
      <c r="D5" s="10"/>
      <c r="E5" s="10"/>
      <c r="F5" s="3"/>
    </row>
    <row r="6" spans="1:9" x14ac:dyDescent="0.2">
      <c r="A6" s="10" t="s">
        <v>1451</v>
      </c>
      <c r="B6" s="10" t="s">
        <v>1452</v>
      </c>
      <c r="C6" s="46">
        <v>1384129.31</v>
      </c>
      <c r="D6" s="42">
        <v>53103.105055699998</v>
      </c>
      <c r="E6" s="42">
        <v>60.12033120931217</v>
      </c>
      <c r="F6" s="3"/>
    </row>
    <row r="7" spans="1:9" x14ac:dyDescent="0.2">
      <c r="A7" s="10" t="s">
        <v>1453</v>
      </c>
      <c r="B7" s="10" t="s">
        <v>1454</v>
      </c>
      <c r="C7" s="46">
        <v>7572474.0199999996</v>
      </c>
      <c r="D7" s="42">
        <v>35852.166011200003</v>
      </c>
      <c r="E7" s="42">
        <v>40.589794003641352</v>
      </c>
      <c r="F7" s="3"/>
    </row>
    <row r="8" spans="1:9" x14ac:dyDescent="0.2">
      <c r="A8" s="11" t="s">
        <v>110</v>
      </c>
      <c r="B8" s="10"/>
      <c r="C8" s="42"/>
      <c r="D8" s="43">
        <f>SUM(D6:D7)</f>
        <v>88955.271066899993</v>
      </c>
      <c r="E8" s="43">
        <f>SUM(E6:E7)</f>
        <v>100.71012521295353</v>
      </c>
      <c r="F8" s="17"/>
      <c r="G8" s="17"/>
      <c r="H8" s="2"/>
      <c r="I8" s="2"/>
    </row>
    <row r="9" spans="1:9" x14ac:dyDescent="0.2">
      <c r="A9" s="10"/>
      <c r="B9" s="10"/>
      <c r="C9" s="42"/>
      <c r="D9" s="42"/>
      <c r="E9" s="42"/>
      <c r="F9" s="17"/>
      <c r="G9" s="17"/>
    </row>
    <row r="10" spans="1:9" x14ac:dyDescent="0.2">
      <c r="A10" s="11" t="s">
        <v>110</v>
      </c>
      <c r="B10" s="10"/>
      <c r="C10" s="42"/>
      <c r="D10" s="43">
        <v>88955.271066899993</v>
      </c>
      <c r="E10" s="43">
        <v>100.71012521295353</v>
      </c>
      <c r="F10" s="17"/>
      <c r="G10" s="17"/>
      <c r="H10" s="2"/>
      <c r="I10" s="2"/>
    </row>
    <row r="11" spans="1:9" x14ac:dyDescent="0.2">
      <c r="A11" s="10"/>
      <c r="B11" s="10"/>
      <c r="C11" s="42"/>
      <c r="D11" s="42"/>
      <c r="E11" s="42"/>
      <c r="F11" s="17"/>
      <c r="G11" s="17"/>
    </row>
    <row r="12" spans="1:9" x14ac:dyDescent="0.2">
      <c r="A12" s="11" t="s">
        <v>143</v>
      </c>
      <c r="B12" s="10"/>
      <c r="C12" s="42"/>
      <c r="D12" s="43">
        <v>-627.23962140000003</v>
      </c>
      <c r="E12" s="43">
        <v>-0.71</v>
      </c>
      <c r="F12" s="17"/>
      <c r="G12" s="17"/>
      <c r="H12" s="2"/>
      <c r="I12" s="2"/>
    </row>
    <row r="13" spans="1:9" x14ac:dyDescent="0.2">
      <c r="A13" s="10"/>
      <c r="B13" s="10"/>
      <c r="C13" s="42"/>
      <c r="D13" s="42"/>
      <c r="E13" s="42"/>
      <c r="F13" s="17"/>
      <c r="G13" s="17"/>
    </row>
    <row r="14" spans="1:9" x14ac:dyDescent="0.2">
      <c r="A14" s="13" t="s">
        <v>144</v>
      </c>
      <c r="B14" s="7"/>
      <c r="C14" s="44"/>
      <c r="D14" s="45">
        <v>88328.03144549999</v>
      </c>
      <c r="E14" s="45">
        <f xml:space="preserve"> ROUND(SUM(E10:E13),2)</f>
        <v>100</v>
      </c>
      <c r="F14" s="17"/>
      <c r="G14" s="17"/>
      <c r="H14" s="2"/>
      <c r="I14" s="2"/>
    </row>
    <row r="16" spans="1:9" x14ac:dyDescent="0.2">
      <c r="A16" s="14" t="s">
        <v>147</v>
      </c>
    </row>
    <row r="17" spans="1:4" x14ac:dyDescent="0.2">
      <c r="A17" s="14" t="s">
        <v>148</v>
      </c>
    </row>
    <row r="18" spans="1:4" x14ac:dyDescent="0.2">
      <c r="A18" s="14" t="s">
        <v>149</v>
      </c>
    </row>
    <row r="19" spans="1:4" x14ac:dyDescent="0.2">
      <c r="A19" s="2" t="s">
        <v>647</v>
      </c>
      <c r="B19" s="15">
        <v>40.904800000000002</v>
      </c>
    </row>
    <row r="20" spans="1:4" x14ac:dyDescent="0.2">
      <c r="A20" s="2" t="s">
        <v>646</v>
      </c>
      <c r="B20" s="15">
        <v>80.556600000000003</v>
      </c>
    </row>
    <row r="21" spans="1:4" x14ac:dyDescent="0.2">
      <c r="A21" s="2" t="s">
        <v>648</v>
      </c>
      <c r="B21" s="15">
        <v>76.877700000000004</v>
      </c>
    </row>
    <row r="22" spans="1:4" x14ac:dyDescent="0.2">
      <c r="A22" s="2" t="s">
        <v>645</v>
      </c>
      <c r="B22" s="15">
        <v>38.6526</v>
      </c>
    </row>
    <row r="24" spans="1:4" x14ac:dyDescent="0.2">
      <c r="A24" s="14" t="s">
        <v>152</v>
      </c>
    </row>
    <row r="25" spans="1:4" x14ac:dyDescent="0.2">
      <c r="A25" s="2" t="s">
        <v>647</v>
      </c>
      <c r="B25" s="15">
        <v>40.174900000000001</v>
      </c>
    </row>
    <row r="26" spans="1:4" x14ac:dyDescent="0.2">
      <c r="A26" s="2" t="s">
        <v>645</v>
      </c>
      <c r="B26" s="15">
        <v>37.658499999999997</v>
      </c>
    </row>
    <row r="27" spans="1:4" x14ac:dyDescent="0.2">
      <c r="A27" s="2" t="s">
        <v>648</v>
      </c>
      <c r="B27" s="15">
        <v>78.2684</v>
      </c>
    </row>
    <row r="28" spans="1:4" x14ac:dyDescent="0.2">
      <c r="A28" s="2" t="s">
        <v>646</v>
      </c>
      <c r="B28" s="15">
        <v>82.468699999999998</v>
      </c>
    </row>
    <row r="30" spans="1:4" x14ac:dyDescent="0.2">
      <c r="A30" s="14" t="s">
        <v>153</v>
      </c>
      <c r="B30" s="31"/>
    </row>
    <row r="31" spans="1:4" x14ac:dyDescent="0.2">
      <c r="A31" s="22" t="s">
        <v>704</v>
      </c>
      <c r="B31" s="23"/>
      <c r="C31" s="70" t="s">
        <v>705</v>
      </c>
      <c r="D31" s="71"/>
    </row>
    <row r="32" spans="1:4" x14ac:dyDescent="0.2">
      <c r="A32" s="72"/>
      <c r="B32" s="73"/>
      <c r="C32" s="24" t="s">
        <v>706</v>
      </c>
      <c r="D32" s="24" t="s">
        <v>707</v>
      </c>
    </row>
    <row r="33" spans="1:4" x14ac:dyDescent="0.2">
      <c r="A33" s="25" t="s">
        <v>645</v>
      </c>
      <c r="B33" s="26"/>
      <c r="C33" s="27">
        <v>1.2261995620000001</v>
      </c>
      <c r="D33" s="27">
        <v>1.1357591965</v>
      </c>
    </row>
    <row r="34" spans="1:4" x14ac:dyDescent="0.2">
      <c r="A34" s="25" t="s">
        <v>647</v>
      </c>
      <c r="B34" s="26"/>
      <c r="C34" s="27">
        <v>1.2261995620000001</v>
      </c>
      <c r="D34" s="27">
        <v>1.1357591965</v>
      </c>
    </row>
    <row r="35" spans="1:4" x14ac:dyDescent="0.2">
      <c r="A35" s="14"/>
      <c r="B35" s="31"/>
    </row>
    <row r="36" spans="1:4" x14ac:dyDescent="0.2">
      <c r="A36" s="14" t="s">
        <v>1113</v>
      </c>
      <c r="B36" s="32">
        <v>0.32787326784804716</v>
      </c>
    </row>
  </sheetData>
  <mergeCells count="3">
    <mergeCell ref="A1:E1"/>
    <mergeCell ref="C31:D31"/>
    <mergeCell ref="A32:B3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38"/>
  <sheetViews>
    <sheetView showGridLines="0" workbookViewId="0">
      <selection sqref="A1:D1"/>
    </sheetView>
  </sheetViews>
  <sheetFormatPr defaultRowHeight="11.25" x14ac:dyDescent="0.2"/>
  <cols>
    <col min="1" max="1" width="59.42578125" style="2" bestFit="1" customWidth="1"/>
    <col min="2" max="2" width="68.7109375" style="2" bestFit="1" customWidth="1"/>
    <col min="3" max="3" width="9.5703125" style="2" bestFit="1" customWidth="1"/>
    <col min="4" max="4" width="24" style="2" bestFit="1" customWidth="1"/>
    <col min="5" max="5" width="14.140625" style="2" bestFit="1" customWidth="1"/>
    <col min="6" max="16384" width="9.140625" style="3"/>
  </cols>
  <sheetData>
    <row r="1" spans="1:9" x14ac:dyDescent="0.2">
      <c r="A1" s="69" t="s">
        <v>1492</v>
      </c>
      <c r="B1" s="69"/>
      <c r="C1" s="69"/>
      <c r="D1" s="69"/>
    </row>
    <row r="3" spans="1:9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</row>
    <row r="4" spans="1:9" x14ac:dyDescent="0.2">
      <c r="A4" s="7"/>
      <c r="B4" s="7"/>
      <c r="C4" s="7"/>
      <c r="D4" s="7"/>
      <c r="E4" s="7"/>
    </row>
    <row r="5" spans="1:9" x14ac:dyDescent="0.2">
      <c r="A5" s="11" t="s">
        <v>1481</v>
      </c>
      <c r="B5" s="10"/>
      <c r="C5" s="10"/>
      <c r="D5" s="10"/>
      <c r="E5" s="10"/>
    </row>
    <row r="6" spans="1:9" x14ac:dyDescent="0.2">
      <c r="A6" s="10" t="s">
        <v>1453</v>
      </c>
      <c r="B6" s="10" t="s">
        <v>1454</v>
      </c>
      <c r="C6" s="65">
        <v>142326.57</v>
      </c>
      <c r="D6" s="42">
        <v>673.85057300000005</v>
      </c>
      <c r="E6" s="42">
        <v>50.458837333131434</v>
      </c>
    </row>
    <row r="7" spans="1:9" x14ac:dyDescent="0.2">
      <c r="A7" s="10" t="s">
        <v>1489</v>
      </c>
      <c r="B7" s="10" t="s">
        <v>1490</v>
      </c>
      <c r="C7" s="65">
        <v>19166.04</v>
      </c>
      <c r="D7" s="42">
        <v>198.80015399999999</v>
      </c>
      <c r="E7" s="42">
        <v>14.886422946601066</v>
      </c>
    </row>
    <row r="8" spans="1:9" x14ac:dyDescent="0.2">
      <c r="A8" s="10" t="s">
        <v>1483</v>
      </c>
      <c r="B8" s="10" t="s">
        <v>1669</v>
      </c>
      <c r="C8" s="65">
        <v>71746.009999999995</v>
      </c>
      <c r="D8" s="42">
        <v>196.0102483</v>
      </c>
      <c r="E8" s="42">
        <v>14.677511054956693</v>
      </c>
    </row>
    <row r="9" spans="1:9" x14ac:dyDescent="0.2">
      <c r="A9" s="10" t="s">
        <v>1485</v>
      </c>
      <c r="B9" s="10" t="s">
        <v>1486</v>
      </c>
      <c r="C9" s="65">
        <v>208487.86</v>
      </c>
      <c r="D9" s="42">
        <v>133.5147935</v>
      </c>
      <c r="E9" s="42">
        <v>9.9977673340690831</v>
      </c>
    </row>
    <row r="10" spans="1:9" x14ac:dyDescent="0.2">
      <c r="A10" s="10" t="s">
        <v>1487</v>
      </c>
      <c r="B10" s="10" t="s">
        <v>1668</v>
      </c>
      <c r="C10" s="65">
        <v>209272.71</v>
      </c>
      <c r="D10" s="42">
        <v>133.30336729999999</v>
      </c>
      <c r="E10" s="42">
        <v>9.9819354558141349</v>
      </c>
    </row>
    <row r="11" spans="1:9" x14ac:dyDescent="0.2">
      <c r="A11" s="11" t="s">
        <v>110</v>
      </c>
      <c r="B11" s="10"/>
      <c r="C11" s="10"/>
      <c r="D11" s="43">
        <f>SUM(D6:D10)</f>
        <v>1335.4791361</v>
      </c>
      <c r="E11" s="43">
        <f>SUM(E6:E10)</f>
        <v>100.00247412457242</v>
      </c>
      <c r="F11" s="17"/>
      <c r="G11" s="17"/>
      <c r="H11" s="2"/>
      <c r="I11" s="2"/>
    </row>
    <row r="12" spans="1:9" x14ac:dyDescent="0.2">
      <c r="A12" s="10"/>
      <c r="B12" s="10"/>
      <c r="C12" s="10"/>
      <c r="D12" s="42"/>
      <c r="E12" s="42"/>
      <c r="F12" s="17"/>
      <c r="G12" s="17"/>
    </row>
    <row r="13" spans="1:9" x14ac:dyDescent="0.2">
      <c r="A13" s="11" t="s">
        <v>110</v>
      </c>
      <c r="B13" s="10"/>
      <c r="C13" s="10"/>
      <c r="D13" s="43">
        <v>1335.4791361</v>
      </c>
      <c r="E13" s="43">
        <v>100.00247412457242</v>
      </c>
      <c r="F13" s="17"/>
      <c r="G13" s="17"/>
      <c r="H13" s="2"/>
      <c r="I13" s="2"/>
    </row>
    <row r="14" spans="1:9" x14ac:dyDescent="0.2">
      <c r="A14" s="10"/>
      <c r="B14" s="10"/>
      <c r="C14" s="10"/>
      <c r="D14" s="42"/>
      <c r="E14" s="42"/>
      <c r="F14" s="17"/>
      <c r="G14" s="17"/>
    </row>
    <row r="15" spans="1:9" x14ac:dyDescent="0.2">
      <c r="A15" s="11" t="s">
        <v>143</v>
      </c>
      <c r="B15" s="10"/>
      <c r="C15" s="10"/>
      <c r="D15" s="43">
        <v>-3.3040600000000198E-2</v>
      </c>
      <c r="E15" s="43">
        <v>0</v>
      </c>
      <c r="F15" s="17"/>
      <c r="G15" s="17"/>
      <c r="H15" s="2"/>
      <c r="I15" s="2"/>
    </row>
    <row r="16" spans="1:9" x14ac:dyDescent="0.2">
      <c r="A16" s="10"/>
      <c r="B16" s="10"/>
      <c r="C16" s="10"/>
      <c r="D16" s="42"/>
      <c r="E16" s="42"/>
      <c r="F16" s="17"/>
      <c r="G16" s="17"/>
    </row>
    <row r="17" spans="1:9" x14ac:dyDescent="0.2">
      <c r="A17" s="13" t="s">
        <v>144</v>
      </c>
      <c r="B17" s="7"/>
      <c r="C17" s="7"/>
      <c r="D17" s="45">
        <v>1335.4460955</v>
      </c>
      <c r="E17" s="45">
        <f xml:space="preserve"> ROUND(SUM(E13:E16),2)</f>
        <v>100</v>
      </c>
      <c r="F17" s="17"/>
      <c r="G17" s="17"/>
      <c r="H17" s="2"/>
      <c r="I17" s="2"/>
    </row>
    <row r="19" spans="1:9" x14ac:dyDescent="0.2">
      <c r="A19" s="14" t="s">
        <v>147</v>
      </c>
    </row>
    <row r="20" spans="1:9" x14ac:dyDescent="0.2">
      <c r="A20" s="14" t="s">
        <v>148</v>
      </c>
    </row>
    <row r="21" spans="1:9" x14ac:dyDescent="0.2">
      <c r="A21" s="14" t="s">
        <v>149</v>
      </c>
    </row>
    <row r="22" spans="1:9" x14ac:dyDescent="0.2">
      <c r="A22" s="2" t="s">
        <v>645</v>
      </c>
      <c r="B22" s="15">
        <v>31.776900000000001</v>
      </c>
    </row>
    <row r="23" spans="1:9" x14ac:dyDescent="0.2">
      <c r="A23" s="2" t="s">
        <v>646</v>
      </c>
      <c r="B23" s="15">
        <v>83.160200000000003</v>
      </c>
    </row>
    <row r="24" spans="1:9" x14ac:dyDescent="0.2">
      <c r="A24" s="2" t="s">
        <v>647</v>
      </c>
      <c r="B24" s="15">
        <v>32.591500000000003</v>
      </c>
    </row>
    <row r="25" spans="1:9" x14ac:dyDescent="0.2">
      <c r="A25" s="2" t="s">
        <v>648</v>
      </c>
      <c r="B25" s="15">
        <v>81.450100000000006</v>
      </c>
    </row>
    <row r="27" spans="1:9" x14ac:dyDescent="0.2">
      <c r="A27" s="14" t="s">
        <v>152</v>
      </c>
    </row>
    <row r="28" spans="1:9" x14ac:dyDescent="0.2">
      <c r="A28" s="2" t="s">
        <v>645</v>
      </c>
      <c r="B28" s="15">
        <v>31.750399999999999</v>
      </c>
    </row>
    <row r="29" spans="1:9" x14ac:dyDescent="0.2">
      <c r="A29" s="2" t="s">
        <v>646</v>
      </c>
      <c r="B29" s="15">
        <v>83.286199999999994</v>
      </c>
    </row>
    <row r="30" spans="1:9" x14ac:dyDescent="0.2">
      <c r="A30" s="2" t="s">
        <v>647</v>
      </c>
      <c r="B30" s="15">
        <v>32.628500000000003</v>
      </c>
    </row>
    <row r="31" spans="1:9" x14ac:dyDescent="0.2">
      <c r="A31" s="2" t="s">
        <v>648</v>
      </c>
      <c r="B31" s="15">
        <v>81.382099999999994</v>
      </c>
    </row>
    <row r="33" spans="1:2" x14ac:dyDescent="0.2">
      <c r="A33" s="14" t="s">
        <v>153</v>
      </c>
      <c r="B33" s="31" t="s">
        <v>154</v>
      </c>
    </row>
    <row r="34" spans="1:2" x14ac:dyDescent="0.2">
      <c r="A34" s="14"/>
      <c r="B34" s="31"/>
    </row>
    <row r="35" spans="1:2" x14ac:dyDescent="0.2">
      <c r="A35" s="14" t="s">
        <v>1113</v>
      </c>
      <c r="B35" s="32">
        <v>0.107359922324182</v>
      </c>
    </row>
    <row r="37" spans="1:2" x14ac:dyDescent="0.2">
      <c r="A37" s="2" t="s">
        <v>1665</v>
      </c>
    </row>
    <row r="38" spans="1:2" x14ac:dyDescent="0.2">
      <c r="A38" s="2" t="s">
        <v>1664</v>
      </c>
    </row>
  </sheetData>
  <mergeCells count="1">
    <mergeCell ref="A1:D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38"/>
  <sheetViews>
    <sheetView showGridLines="0" workbookViewId="0">
      <selection sqref="A1:D1"/>
    </sheetView>
  </sheetViews>
  <sheetFormatPr defaultRowHeight="11.25" x14ac:dyDescent="0.2"/>
  <cols>
    <col min="1" max="1" width="59.42578125" style="2" bestFit="1" customWidth="1"/>
    <col min="2" max="2" width="68.7109375" style="2" bestFit="1" customWidth="1"/>
    <col min="3" max="3" width="9.5703125" style="2" bestFit="1" customWidth="1"/>
    <col min="4" max="4" width="24" style="2" bestFit="1" customWidth="1"/>
    <col min="5" max="5" width="14.140625" style="2" bestFit="1" customWidth="1"/>
    <col min="6" max="16384" width="9.140625" style="3"/>
  </cols>
  <sheetData>
    <row r="1" spans="1:9" x14ac:dyDescent="0.2">
      <c r="A1" s="69" t="s">
        <v>1491</v>
      </c>
      <c r="B1" s="69"/>
      <c r="C1" s="69"/>
      <c r="D1" s="69"/>
    </row>
    <row r="3" spans="1:9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</row>
    <row r="4" spans="1:9" x14ac:dyDescent="0.2">
      <c r="A4" s="7"/>
      <c r="B4" s="7"/>
      <c r="C4" s="7"/>
      <c r="D4" s="7"/>
      <c r="E4" s="7"/>
    </row>
    <row r="5" spans="1:9" x14ac:dyDescent="0.2">
      <c r="A5" s="11" t="s">
        <v>1481</v>
      </c>
      <c r="B5" s="10"/>
      <c r="C5" s="10"/>
      <c r="D5" s="10"/>
      <c r="E5" s="10"/>
    </row>
    <row r="6" spans="1:9" x14ac:dyDescent="0.2">
      <c r="A6" s="10" t="s">
        <v>1453</v>
      </c>
      <c r="B6" s="10" t="s">
        <v>1454</v>
      </c>
      <c r="C6" s="65">
        <v>58923.05</v>
      </c>
      <c r="D6" s="10">
        <v>278.9734335</v>
      </c>
      <c r="E6" s="10">
        <v>36.793373301942111</v>
      </c>
    </row>
    <row r="7" spans="1:9" x14ac:dyDescent="0.2">
      <c r="A7" s="10" t="s">
        <v>1485</v>
      </c>
      <c r="B7" s="10" t="s">
        <v>1486</v>
      </c>
      <c r="C7" s="65">
        <v>307235.87</v>
      </c>
      <c r="D7" s="10">
        <v>196.7526216</v>
      </c>
      <c r="E7" s="10">
        <v>25.949397990488432</v>
      </c>
    </row>
    <row r="8" spans="1:9" x14ac:dyDescent="0.2">
      <c r="A8" s="10" t="s">
        <v>1487</v>
      </c>
      <c r="B8" s="10" t="s">
        <v>1668</v>
      </c>
      <c r="C8" s="65">
        <v>246908.37</v>
      </c>
      <c r="D8" s="10">
        <v>157.27668180000001</v>
      </c>
      <c r="E8" s="10">
        <v>20.74297753932245</v>
      </c>
    </row>
    <row r="9" spans="1:9" x14ac:dyDescent="0.2">
      <c r="A9" s="10" t="s">
        <v>1489</v>
      </c>
      <c r="B9" s="10" t="s">
        <v>1490</v>
      </c>
      <c r="C9" s="65">
        <v>7637.56</v>
      </c>
      <c r="D9" s="10">
        <v>79.220712700000007</v>
      </c>
      <c r="E9" s="10">
        <v>10.448296882781875</v>
      </c>
    </row>
    <row r="10" spans="1:9" x14ac:dyDescent="0.2">
      <c r="A10" s="10" t="s">
        <v>1483</v>
      </c>
      <c r="B10" s="10" t="s">
        <v>1669</v>
      </c>
      <c r="C10" s="65">
        <v>28811.59</v>
      </c>
      <c r="D10" s="10">
        <v>78.713327000000007</v>
      </c>
      <c r="E10" s="10">
        <v>10.381378570045236</v>
      </c>
    </row>
    <row r="11" spans="1:9" x14ac:dyDescent="0.2">
      <c r="A11" s="11" t="s">
        <v>110</v>
      </c>
      <c r="B11" s="10"/>
      <c r="C11" s="10"/>
      <c r="D11" s="11">
        <f>SUM(D6:D10)</f>
        <v>790.93677660000003</v>
      </c>
      <c r="E11" s="11">
        <f>SUM(E6:E10)</f>
        <v>104.3154242845801</v>
      </c>
      <c r="F11" s="17"/>
      <c r="G11" s="17"/>
      <c r="H11" s="2"/>
      <c r="I11" s="2"/>
    </row>
    <row r="12" spans="1:9" x14ac:dyDescent="0.2">
      <c r="A12" s="10"/>
      <c r="B12" s="10"/>
      <c r="C12" s="10"/>
      <c r="D12" s="10"/>
      <c r="E12" s="10"/>
      <c r="F12" s="17"/>
      <c r="G12" s="17"/>
    </row>
    <row r="13" spans="1:9" x14ac:dyDescent="0.2">
      <c r="A13" s="11" t="s">
        <v>110</v>
      </c>
      <c r="B13" s="10"/>
      <c r="C13" s="10"/>
      <c r="D13" s="11">
        <v>790.93677660000003</v>
      </c>
      <c r="E13" s="11">
        <v>104.3154242845801</v>
      </c>
      <c r="F13" s="17"/>
      <c r="G13" s="17"/>
      <c r="H13" s="2"/>
      <c r="I13" s="2"/>
    </row>
    <row r="14" spans="1:9" x14ac:dyDescent="0.2">
      <c r="A14" s="10"/>
      <c r="B14" s="10"/>
      <c r="C14" s="10"/>
      <c r="D14" s="10"/>
      <c r="E14" s="10"/>
      <c r="F14" s="17"/>
      <c r="G14" s="17"/>
    </row>
    <row r="15" spans="1:9" x14ac:dyDescent="0.2">
      <c r="A15" s="11" t="s">
        <v>143</v>
      </c>
      <c r="B15" s="10"/>
      <c r="C15" s="10"/>
      <c r="D15" s="11">
        <v>-32.7202597</v>
      </c>
      <c r="E15" s="11">
        <v>-4.32</v>
      </c>
      <c r="F15" s="17"/>
      <c r="G15" s="17"/>
      <c r="H15" s="2"/>
      <c r="I15" s="2"/>
    </row>
    <row r="16" spans="1:9" x14ac:dyDescent="0.2">
      <c r="A16" s="10"/>
      <c r="B16" s="10"/>
      <c r="C16" s="10"/>
      <c r="D16" s="10"/>
      <c r="E16" s="10"/>
      <c r="F16" s="17"/>
      <c r="G16" s="17"/>
    </row>
    <row r="17" spans="1:9" x14ac:dyDescent="0.2">
      <c r="A17" s="13" t="s">
        <v>144</v>
      </c>
      <c r="B17" s="7"/>
      <c r="C17" s="7"/>
      <c r="D17" s="13">
        <v>758.21651689999999</v>
      </c>
      <c r="E17" s="13">
        <f xml:space="preserve"> ROUND(SUM(E13:E16),2)</f>
        <v>100</v>
      </c>
      <c r="F17" s="17"/>
      <c r="G17" s="17"/>
      <c r="H17" s="2"/>
      <c r="I17" s="2"/>
    </row>
    <row r="19" spans="1:9" x14ac:dyDescent="0.2">
      <c r="A19" s="14" t="s">
        <v>147</v>
      </c>
    </row>
    <row r="20" spans="1:9" x14ac:dyDescent="0.2">
      <c r="A20" s="14" t="s">
        <v>148</v>
      </c>
    </row>
    <row r="21" spans="1:9" x14ac:dyDescent="0.2">
      <c r="A21" s="14" t="s">
        <v>149</v>
      </c>
    </row>
    <row r="22" spans="1:9" x14ac:dyDescent="0.2">
      <c r="A22" s="2" t="s">
        <v>659</v>
      </c>
      <c r="B22" s="15">
        <v>59.080199999999998</v>
      </c>
    </row>
    <row r="23" spans="1:9" x14ac:dyDescent="0.2">
      <c r="A23" s="2" t="s">
        <v>658</v>
      </c>
      <c r="B23" s="15">
        <v>57.499200000000002</v>
      </c>
    </row>
    <row r="24" spans="1:9" x14ac:dyDescent="0.2">
      <c r="A24" s="2" t="s">
        <v>709</v>
      </c>
      <c r="B24" s="15">
        <v>25.066800000000001</v>
      </c>
    </row>
    <row r="25" spans="1:9" x14ac:dyDescent="0.2">
      <c r="A25" s="2" t="s">
        <v>708</v>
      </c>
      <c r="B25" s="15">
        <v>24.257999999999999</v>
      </c>
    </row>
    <row r="27" spans="1:9" x14ac:dyDescent="0.2">
      <c r="A27" s="14" t="s">
        <v>152</v>
      </c>
    </row>
    <row r="28" spans="1:9" x14ac:dyDescent="0.2">
      <c r="A28" s="2" t="s">
        <v>659</v>
      </c>
      <c r="B28" s="15">
        <v>59.551200000000001</v>
      </c>
    </row>
    <row r="29" spans="1:9" x14ac:dyDescent="0.2">
      <c r="A29" s="2" t="s">
        <v>658</v>
      </c>
      <c r="B29" s="15">
        <v>57.754300000000001</v>
      </c>
    </row>
    <row r="30" spans="1:9" x14ac:dyDescent="0.2">
      <c r="A30" s="2" t="s">
        <v>709</v>
      </c>
      <c r="B30" s="15">
        <v>25.2529</v>
      </c>
    </row>
    <row r="31" spans="1:9" x14ac:dyDescent="0.2">
      <c r="A31" s="2" t="s">
        <v>708</v>
      </c>
      <c r="B31" s="15">
        <v>24.3657</v>
      </c>
    </row>
    <row r="33" spans="1:2" x14ac:dyDescent="0.2">
      <c r="A33" s="14" t="s">
        <v>153</v>
      </c>
      <c r="B33" s="31" t="s">
        <v>154</v>
      </c>
    </row>
    <row r="34" spans="1:2" x14ac:dyDescent="0.2">
      <c r="A34" s="14"/>
      <c r="B34" s="31"/>
    </row>
    <row r="35" spans="1:2" x14ac:dyDescent="0.2">
      <c r="A35" s="14" t="s">
        <v>1113</v>
      </c>
      <c r="B35" s="32">
        <v>0.14405628497186726</v>
      </c>
    </row>
    <row r="37" spans="1:2" x14ac:dyDescent="0.2">
      <c r="A37" s="2" t="s">
        <v>1665</v>
      </c>
    </row>
    <row r="38" spans="1:2" x14ac:dyDescent="0.2">
      <c r="A38" s="2" t="s">
        <v>1664</v>
      </c>
    </row>
  </sheetData>
  <mergeCells count="1">
    <mergeCell ref="A1:D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38"/>
  <sheetViews>
    <sheetView showGridLines="0" workbookViewId="0">
      <selection sqref="A1:D1"/>
    </sheetView>
  </sheetViews>
  <sheetFormatPr defaultRowHeight="11.25" x14ac:dyDescent="0.2"/>
  <cols>
    <col min="1" max="1" width="59.42578125" style="2" bestFit="1" customWidth="1"/>
    <col min="2" max="2" width="68.7109375" style="2" bestFit="1" customWidth="1"/>
    <col min="3" max="3" width="9.5703125" style="2" bestFit="1" customWidth="1"/>
    <col min="4" max="4" width="24" style="2" bestFit="1" customWidth="1"/>
    <col min="5" max="5" width="14.140625" style="2" bestFit="1" customWidth="1"/>
    <col min="6" max="16384" width="9.140625" style="3"/>
  </cols>
  <sheetData>
    <row r="1" spans="1:9" x14ac:dyDescent="0.2">
      <c r="A1" s="69" t="s">
        <v>1488</v>
      </c>
      <c r="B1" s="69"/>
      <c r="C1" s="69"/>
      <c r="D1" s="69"/>
    </row>
    <row r="3" spans="1:9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</row>
    <row r="4" spans="1:9" x14ac:dyDescent="0.2">
      <c r="A4" s="7"/>
      <c r="B4" s="7"/>
      <c r="C4" s="7"/>
      <c r="D4" s="7"/>
      <c r="E4" s="7"/>
    </row>
    <row r="5" spans="1:9" x14ac:dyDescent="0.2">
      <c r="A5" s="11" t="s">
        <v>1481</v>
      </c>
      <c r="B5" s="10"/>
      <c r="C5" s="10"/>
      <c r="D5" s="10"/>
      <c r="E5" s="10"/>
    </row>
    <row r="6" spans="1:9" x14ac:dyDescent="0.2">
      <c r="A6" s="10" t="s">
        <v>1485</v>
      </c>
      <c r="B6" s="10" t="s">
        <v>1486</v>
      </c>
      <c r="C6" s="65">
        <v>771632.65</v>
      </c>
      <c r="D6" s="42">
        <v>494.15045930000002</v>
      </c>
      <c r="E6" s="42">
        <v>34.999893892659507</v>
      </c>
    </row>
    <row r="7" spans="1:9" x14ac:dyDescent="0.2">
      <c r="A7" s="10" t="s">
        <v>1487</v>
      </c>
      <c r="B7" s="10" t="s">
        <v>1668</v>
      </c>
      <c r="C7" s="65">
        <v>664373.59</v>
      </c>
      <c r="D7" s="42">
        <v>423.19534370000002</v>
      </c>
      <c r="E7" s="42">
        <v>29.974255505801917</v>
      </c>
    </row>
    <row r="8" spans="1:9" x14ac:dyDescent="0.2">
      <c r="A8" s="10" t="s">
        <v>1453</v>
      </c>
      <c r="B8" s="10" t="s">
        <v>1454</v>
      </c>
      <c r="C8" s="65">
        <v>60431.23</v>
      </c>
      <c r="D8" s="42">
        <v>286.11396430000002</v>
      </c>
      <c r="E8" s="42">
        <v>20.264998652219546</v>
      </c>
    </row>
    <row r="9" spans="1:9" x14ac:dyDescent="0.2">
      <c r="A9" s="10" t="s">
        <v>1489</v>
      </c>
      <c r="B9" s="10" t="s">
        <v>1490</v>
      </c>
      <c r="C9" s="65">
        <v>13687.52</v>
      </c>
      <c r="D9" s="42">
        <v>141.97402310000001</v>
      </c>
      <c r="E9" s="42">
        <v>10.055795052893497</v>
      </c>
    </row>
    <row r="10" spans="1:9" x14ac:dyDescent="0.2">
      <c r="A10" s="10" t="s">
        <v>1483</v>
      </c>
      <c r="B10" s="10" t="s">
        <v>1669</v>
      </c>
      <c r="C10" s="65">
        <v>25805.08</v>
      </c>
      <c r="D10" s="42">
        <v>70.499535600000002</v>
      </c>
      <c r="E10" s="42">
        <v>4.9933703774699119</v>
      </c>
    </row>
    <row r="11" spans="1:9" x14ac:dyDescent="0.2">
      <c r="A11" s="11" t="s">
        <v>110</v>
      </c>
      <c r="B11" s="10"/>
      <c r="C11" s="10"/>
      <c r="D11" s="43">
        <f>SUM(D6:D10)</f>
        <v>1415.9333260000001</v>
      </c>
      <c r="E11" s="43">
        <f>SUM(E6:E10)</f>
        <v>100.28831348104438</v>
      </c>
      <c r="F11" s="17"/>
      <c r="G11" s="17"/>
      <c r="H11" s="2"/>
      <c r="I11" s="2"/>
    </row>
    <row r="12" spans="1:9" x14ac:dyDescent="0.2">
      <c r="A12" s="10"/>
      <c r="B12" s="10"/>
      <c r="C12" s="10"/>
      <c r="D12" s="42"/>
      <c r="E12" s="42"/>
      <c r="F12" s="17"/>
      <c r="G12" s="17"/>
    </row>
    <row r="13" spans="1:9" x14ac:dyDescent="0.2">
      <c r="A13" s="11" t="s">
        <v>110</v>
      </c>
      <c r="B13" s="10"/>
      <c r="C13" s="10"/>
      <c r="D13" s="43">
        <v>1415.9333260000001</v>
      </c>
      <c r="E13" s="43">
        <v>100.28831348104438</v>
      </c>
      <c r="F13" s="17"/>
      <c r="G13" s="17"/>
      <c r="H13" s="2"/>
      <c r="I13" s="2"/>
    </row>
    <row r="14" spans="1:9" x14ac:dyDescent="0.2">
      <c r="A14" s="10"/>
      <c r="B14" s="10"/>
      <c r="C14" s="10"/>
      <c r="D14" s="42"/>
      <c r="E14" s="42"/>
      <c r="F14" s="17"/>
      <c r="G14" s="17"/>
    </row>
    <row r="15" spans="1:9" x14ac:dyDescent="0.2">
      <c r="A15" s="11" t="s">
        <v>143</v>
      </c>
      <c r="B15" s="10"/>
      <c r="C15" s="10"/>
      <c r="D15" s="43">
        <v>-4.0705906000000001</v>
      </c>
      <c r="E15" s="43">
        <v>-0.28999999999999998</v>
      </c>
      <c r="F15" s="17"/>
      <c r="G15" s="17"/>
      <c r="H15" s="2"/>
      <c r="I15" s="2"/>
    </row>
    <row r="16" spans="1:9" x14ac:dyDescent="0.2">
      <c r="A16" s="10"/>
      <c r="B16" s="10"/>
      <c r="C16" s="10"/>
      <c r="D16" s="42"/>
      <c r="E16" s="42"/>
      <c r="F16" s="17"/>
      <c r="G16" s="17"/>
    </row>
    <row r="17" spans="1:9" x14ac:dyDescent="0.2">
      <c r="A17" s="13" t="s">
        <v>144</v>
      </c>
      <c r="B17" s="7"/>
      <c r="C17" s="7"/>
      <c r="D17" s="45">
        <v>1411.8627354</v>
      </c>
      <c r="E17" s="45">
        <f xml:space="preserve"> ROUND(SUM(E13:E16),2)</f>
        <v>100</v>
      </c>
      <c r="F17" s="17"/>
      <c r="G17" s="17"/>
      <c r="H17" s="2"/>
      <c r="I17" s="2"/>
    </row>
    <row r="19" spans="1:9" x14ac:dyDescent="0.2">
      <c r="A19" s="14" t="s">
        <v>147</v>
      </c>
    </row>
    <row r="20" spans="1:9" x14ac:dyDescent="0.2">
      <c r="A20" s="14" t="s">
        <v>148</v>
      </c>
    </row>
    <row r="21" spans="1:9" x14ac:dyDescent="0.2">
      <c r="A21" s="14" t="s">
        <v>149</v>
      </c>
    </row>
    <row r="22" spans="1:9" x14ac:dyDescent="0.2">
      <c r="A22" s="2" t="s">
        <v>658</v>
      </c>
      <c r="B22" s="15">
        <v>45.485900000000001</v>
      </c>
    </row>
    <row r="23" spans="1:9" x14ac:dyDescent="0.2">
      <c r="A23" s="2" t="s">
        <v>709</v>
      </c>
      <c r="B23" s="15">
        <v>15.821899999999999</v>
      </c>
    </row>
    <row r="24" spans="1:9" x14ac:dyDescent="0.2">
      <c r="A24" s="2" t="s">
        <v>659</v>
      </c>
      <c r="B24" s="15">
        <v>47.004800000000003</v>
      </c>
    </row>
    <row r="25" spans="1:9" x14ac:dyDescent="0.2">
      <c r="A25" s="2" t="s">
        <v>708</v>
      </c>
      <c r="B25" s="15">
        <v>15.4117</v>
      </c>
    </row>
    <row r="27" spans="1:9" x14ac:dyDescent="0.2">
      <c r="A27" s="14" t="s">
        <v>152</v>
      </c>
    </row>
    <row r="28" spans="1:9" x14ac:dyDescent="0.2">
      <c r="A28" s="2" t="s">
        <v>658</v>
      </c>
      <c r="B28" s="15">
        <v>45.850900000000003</v>
      </c>
    </row>
    <row r="29" spans="1:9" x14ac:dyDescent="0.2">
      <c r="A29" s="2" t="s">
        <v>709</v>
      </c>
      <c r="B29" s="15">
        <v>15.993499999999999</v>
      </c>
    </row>
    <row r="30" spans="1:9" x14ac:dyDescent="0.2">
      <c r="A30" s="2" t="s">
        <v>659</v>
      </c>
      <c r="B30" s="15">
        <v>47.561599999999999</v>
      </c>
    </row>
    <row r="31" spans="1:9" x14ac:dyDescent="0.2">
      <c r="A31" s="2" t="s">
        <v>708</v>
      </c>
      <c r="B31" s="15">
        <v>15.535299999999999</v>
      </c>
    </row>
    <row r="33" spans="1:2" x14ac:dyDescent="0.2">
      <c r="A33" s="14" t="s">
        <v>153</v>
      </c>
      <c r="B33" s="31" t="s">
        <v>154</v>
      </c>
    </row>
    <row r="34" spans="1:2" x14ac:dyDescent="0.2">
      <c r="A34" s="14"/>
      <c r="B34" s="31"/>
    </row>
    <row r="35" spans="1:2" x14ac:dyDescent="0.2">
      <c r="A35" s="14" t="s">
        <v>1113</v>
      </c>
      <c r="B35" s="32">
        <v>0.13982978705761184</v>
      </c>
    </row>
    <row r="37" spans="1:2" x14ac:dyDescent="0.2">
      <c r="A37" s="2" t="s">
        <v>1665</v>
      </c>
    </row>
    <row r="38" spans="1:2" x14ac:dyDescent="0.2">
      <c r="A38" s="2" t="s">
        <v>1664</v>
      </c>
    </row>
  </sheetData>
  <mergeCells count="1">
    <mergeCell ref="A1:D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41"/>
  <sheetViews>
    <sheetView showGridLines="0" workbookViewId="0">
      <selection sqref="A1:D1"/>
    </sheetView>
  </sheetViews>
  <sheetFormatPr defaultRowHeight="11.25" x14ac:dyDescent="0.2"/>
  <cols>
    <col min="1" max="1" width="59.42578125" style="2" bestFit="1" customWidth="1"/>
    <col min="2" max="2" width="68.7109375" style="2" bestFit="1" customWidth="1"/>
    <col min="3" max="3" width="11.7109375" style="2" bestFit="1" customWidth="1"/>
    <col min="4" max="4" width="24" style="2" bestFit="1" customWidth="1"/>
    <col min="5" max="5" width="14.140625" style="2" bestFit="1" customWidth="1"/>
    <col min="6" max="16384" width="9.140625" style="3"/>
  </cols>
  <sheetData>
    <row r="1" spans="1:9" x14ac:dyDescent="0.2">
      <c r="A1" s="69" t="s">
        <v>1484</v>
      </c>
      <c r="B1" s="69"/>
      <c r="C1" s="69"/>
      <c r="D1" s="69"/>
    </row>
    <row r="3" spans="1:9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</row>
    <row r="4" spans="1:9" x14ac:dyDescent="0.2">
      <c r="A4" s="7"/>
      <c r="B4" s="7"/>
      <c r="C4" s="7"/>
      <c r="D4" s="7"/>
      <c r="E4" s="7"/>
    </row>
    <row r="5" spans="1:9" x14ac:dyDescent="0.2">
      <c r="A5" s="11" t="s">
        <v>1481</v>
      </c>
      <c r="B5" s="10"/>
      <c r="C5" s="10"/>
      <c r="D5" s="10"/>
      <c r="E5" s="10"/>
    </row>
    <row r="6" spans="1:9" x14ac:dyDescent="0.2">
      <c r="A6" s="10" t="s">
        <v>1485</v>
      </c>
      <c r="B6" s="10" t="s">
        <v>1486</v>
      </c>
      <c r="C6" s="64">
        <v>513095.32</v>
      </c>
      <c r="D6" s="42">
        <v>328.58418799999998</v>
      </c>
      <c r="E6" s="42">
        <v>50.121801013772973</v>
      </c>
    </row>
    <row r="7" spans="1:9" x14ac:dyDescent="0.2">
      <c r="A7" s="10" t="s">
        <v>1487</v>
      </c>
      <c r="B7" s="10" t="s">
        <v>1668</v>
      </c>
      <c r="C7" s="64">
        <v>309033.86</v>
      </c>
      <c r="D7" s="42">
        <v>196.84962489999998</v>
      </c>
      <c r="E7" s="42">
        <v>30.027183562690631</v>
      </c>
    </row>
    <row r="8" spans="1:9" x14ac:dyDescent="0.2">
      <c r="A8" s="10" t="s">
        <v>1453</v>
      </c>
      <c r="B8" s="10" t="s">
        <v>1454</v>
      </c>
      <c r="C8" s="64">
        <v>14009.16</v>
      </c>
      <c r="D8" s="42">
        <v>66.3268956</v>
      </c>
      <c r="E8" s="42">
        <v>10.117417649824629</v>
      </c>
    </row>
    <row r="9" spans="1:9" x14ac:dyDescent="0.2">
      <c r="A9" s="10" t="s">
        <v>1483</v>
      </c>
      <c r="B9" s="10" t="s">
        <v>1669</v>
      </c>
      <c r="C9" s="64">
        <v>23532.98</v>
      </c>
      <c r="D9" s="42">
        <v>64.292153900000002</v>
      </c>
      <c r="E9" s="42">
        <v>9.8070408200003474</v>
      </c>
    </row>
    <row r="10" spans="1:9" x14ac:dyDescent="0.2">
      <c r="A10" s="11" t="s">
        <v>110</v>
      </c>
      <c r="B10" s="10"/>
      <c r="C10" s="10"/>
      <c r="D10" s="43">
        <f>SUM(D6:D9)</f>
        <v>656.05286239999998</v>
      </c>
      <c r="E10" s="43">
        <f>SUM(E6:E9)</f>
        <v>100.07344304628859</v>
      </c>
      <c r="H10" s="2"/>
      <c r="I10" s="2"/>
    </row>
    <row r="11" spans="1:9" x14ac:dyDescent="0.2">
      <c r="A11" s="10"/>
      <c r="B11" s="10"/>
      <c r="C11" s="10"/>
      <c r="D11" s="42"/>
      <c r="E11" s="42"/>
    </row>
    <row r="12" spans="1:9" x14ac:dyDescent="0.2">
      <c r="A12" s="11" t="s">
        <v>110</v>
      </c>
      <c r="B12" s="10"/>
      <c r="C12" s="10"/>
      <c r="D12" s="43">
        <f>D10</f>
        <v>656.05286239999998</v>
      </c>
      <c r="E12" s="43">
        <f>E10</f>
        <v>100.07344304628859</v>
      </c>
      <c r="H12" s="2"/>
      <c r="I12" s="2"/>
    </row>
    <row r="13" spans="1:9" x14ac:dyDescent="0.2">
      <c r="A13" s="10"/>
      <c r="B13" s="10"/>
      <c r="C13" s="10"/>
      <c r="D13" s="42"/>
      <c r="E13" s="42"/>
    </row>
    <row r="14" spans="1:9" x14ac:dyDescent="0.2">
      <c r="A14" s="11" t="s">
        <v>143</v>
      </c>
      <c r="B14" s="10"/>
      <c r="C14" s="10"/>
      <c r="D14" s="43">
        <v>-0.48147159999996347</v>
      </c>
      <c r="E14" s="43">
        <v>-7.3443046288584848E-2</v>
      </c>
      <c r="H14" s="2"/>
      <c r="I14" s="2"/>
    </row>
    <row r="15" spans="1:9" x14ac:dyDescent="0.2">
      <c r="A15" s="10"/>
      <c r="B15" s="10"/>
      <c r="C15" s="10"/>
      <c r="D15" s="42"/>
      <c r="E15" s="42"/>
    </row>
    <row r="16" spans="1:9" x14ac:dyDescent="0.2">
      <c r="A16" s="13" t="s">
        <v>144</v>
      </c>
      <c r="B16" s="7"/>
      <c r="C16" s="7"/>
      <c r="D16" s="45">
        <v>655.57139080000002</v>
      </c>
      <c r="E16" s="45">
        <f xml:space="preserve"> ROUND(SUM(E12:E15),2)</f>
        <v>100</v>
      </c>
      <c r="H16" s="2"/>
      <c r="I16" s="2"/>
    </row>
    <row r="18" spans="1:2" x14ac:dyDescent="0.2">
      <c r="A18" s="14" t="s">
        <v>147</v>
      </c>
    </row>
    <row r="19" spans="1:2" x14ac:dyDescent="0.2">
      <c r="A19" s="14" t="s">
        <v>148</v>
      </c>
    </row>
    <row r="20" spans="1:2" x14ac:dyDescent="0.2">
      <c r="A20" s="14" t="s">
        <v>149</v>
      </c>
    </row>
    <row r="21" spans="1:2" x14ac:dyDescent="0.2">
      <c r="A21" s="2" t="s">
        <v>658</v>
      </c>
      <c r="B21" s="15">
        <v>33.6342</v>
      </c>
    </row>
    <row r="22" spans="1:2" x14ac:dyDescent="0.2">
      <c r="A22" s="2" t="s">
        <v>709</v>
      </c>
      <c r="B22" s="15">
        <v>14.5908</v>
      </c>
    </row>
    <row r="23" spans="1:2" x14ac:dyDescent="0.2">
      <c r="A23" s="2" t="s">
        <v>659</v>
      </c>
      <c r="B23" s="15">
        <v>34.724800000000002</v>
      </c>
    </row>
    <row r="24" spans="1:2" x14ac:dyDescent="0.2">
      <c r="A24" s="2" t="s">
        <v>708</v>
      </c>
      <c r="B24" s="15">
        <v>14.160500000000001</v>
      </c>
    </row>
    <row r="26" spans="1:2" x14ac:dyDescent="0.2">
      <c r="A26" s="14" t="s">
        <v>152</v>
      </c>
    </row>
    <row r="27" spans="1:2" x14ac:dyDescent="0.2">
      <c r="A27" s="2" t="s">
        <v>658</v>
      </c>
      <c r="B27" s="15">
        <v>33.932400000000001</v>
      </c>
    </row>
    <row r="28" spans="1:2" x14ac:dyDescent="0.2">
      <c r="A28" s="2" t="s">
        <v>659</v>
      </c>
      <c r="B28" s="15">
        <v>35.182299999999998</v>
      </c>
    </row>
    <row r="29" spans="1:2" x14ac:dyDescent="0.2">
      <c r="A29" s="2" t="s">
        <v>708</v>
      </c>
      <c r="B29" s="15">
        <v>13.7324</v>
      </c>
    </row>
    <row r="30" spans="1:2" x14ac:dyDescent="0.2">
      <c r="A30" s="2" t="s">
        <v>709</v>
      </c>
      <c r="B30" s="15">
        <v>14.2104</v>
      </c>
    </row>
    <row r="32" spans="1:2" x14ac:dyDescent="0.2">
      <c r="A32" s="14" t="s">
        <v>153</v>
      </c>
      <c r="B32" s="31"/>
    </row>
    <row r="33" spans="1:4" x14ac:dyDescent="0.2">
      <c r="A33" s="22" t="s">
        <v>704</v>
      </c>
      <c r="B33" s="23"/>
      <c r="C33" s="70" t="s">
        <v>705</v>
      </c>
      <c r="D33" s="71"/>
    </row>
    <row r="34" spans="1:4" x14ac:dyDescent="0.2">
      <c r="A34" s="72"/>
      <c r="B34" s="73"/>
      <c r="C34" s="24" t="s">
        <v>706</v>
      </c>
      <c r="D34" s="24" t="s">
        <v>707</v>
      </c>
    </row>
    <row r="35" spans="1:4" x14ac:dyDescent="0.2">
      <c r="A35" s="25" t="s">
        <v>645</v>
      </c>
      <c r="B35" s="26"/>
      <c r="C35" s="27">
        <v>0.39724576100000003</v>
      </c>
      <c r="D35" s="27">
        <v>0.36804068400000001</v>
      </c>
    </row>
    <row r="36" spans="1:4" x14ac:dyDescent="0.2">
      <c r="A36" s="25" t="s">
        <v>647</v>
      </c>
      <c r="B36" s="26"/>
      <c r="C36" s="27">
        <v>0.39724576100000003</v>
      </c>
      <c r="D36" s="27">
        <v>0.36804068400000001</v>
      </c>
    </row>
    <row r="37" spans="1:4" x14ac:dyDescent="0.2">
      <c r="A37" s="14"/>
      <c r="B37" s="31"/>
    </row>
    <row r="38" spans="1:4" x14ac:dyDescent="0.2">
      <c r="A38" s="14" t="s">
        <v>1113</v>
      </c>
      <c r="B38" s="32">
        <v>7.6380859477606172E-2</v>
      </c>
    </row>
    <row r="39" spans="1:4" x14ac:dyDescent="0.2">
      <c r="A39" s="14"/>
      <c r="B39" s="32"/>
    </row>
    <row r="40" spans="1:4" x14ac:dyDescent="0.2">
      <c r="A40" s="2" t="s">
        <v>1665</v>
      </c>
    </row>
    <row r="41" spans="1:4" x14ac:dyDescent="0.2">
      <c r="A41" s="2" t="s">
        <v>1664</v>
      </c>
    </row>
  </sheetData>
  <mergeCells count="3">
    <mergeCell ref="A1:D1"/>
    <mergeCell ref="C33:D33"/>
    <mergeCell ref="A34:B34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40"/>
  <sheetViews>
    <sheetView showGridLines="0" workbookViewId="0">
      <selection sqref="A1:D1"/>
    </sheetView>
  </sheetViews>
  <sheetFormatPr defaultRowHeight="11.25" x14ac:dyDescent="0.2"/>
  <cols>
    <col min="1" max="1" width="59.42578125" style="2" bestFit="1" customWidth="1"/>
    <col min="2" max="2" width="60" style="2" bestFit="1" customWidth="1"/>
    <col min="3" max="3" width="11.7109375" style="2" bestFit="1" customWidth="1"/>
    <col min="4" max="4" width="24" style="2" bestFit="1" customWidth="1"/>
    <col min="5" max="5" width="14.140625" style="2" bestFit="1" customWidth="1"/>
    <col min="6" max="16384" width="9.140625" style="3"/>
  </cols>
  <sheetData>
    <row r="1" spans="1:9" x14ac:dyDescent="0.2">
      <c r="A1" s="69" t="s">
        <v>1480</v>
      </c>
      <c r="B1" s="69"/>
      <c r="C1" s="69"/>
      <c r="D1" s="69"/>
    </row>
    <row r="3" spans="1:9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</row>
    <row r="4" spans="1:9" x14ac:dyDescent="0.2">
      <c r="A4" s="7"/>
      <c r="B4" s="7"/>
      <c r="C4" s="7"/>
      <c r="D4" s="7"/>
      <c r="E4" s="7"/>
    </row>
    <row r="5" spans="1:9" x14ac:dyDescent="0.2">
      <c r="A5" s="11" t="s">
        <v>1599</v>
      </c>
      <c r="B5" s="10"/>
      <c r="C5" s="10"/>
      <c r="D5" s="10"/>
      <c r="E5" s="10"/>
    </row>
    <row r="6" spans="1:9" x14ac:dyDescent="0.2">
      <c r="A6" s="10" t="s">
        <v>1482</v>
      </c>
      <c r="B6" s="10" t="s">
        <v>1670</v>
      </c>
      <c r="C6" s="46">
        <v>6892550.1799999997</v>
      </c>
      <c r="D6" s="42">
        <v>2256.7036382000001</v>
      </c>
      <c r="E6" s="42">
        <v>79.362072462395076</v>
      </c>
    </row>
    <row r="7" spans="1:9" x14ac:dyDescent="0.2">
      <c r="A7" s="10" t="s">
        <v>1453</v>
      </c>
      <c r="B7" s="10" t="s">
        <v>1454</v>
      </c>
      <c r="C7" s="46">
        <v>90604.44</v>
      </c>
      <c r="D7" s="42">
        <v>428.97017840000001</v>
      </c>
      <c r="E7" s="42">
        <v>15.08570368129579</v>
      </c>
    </row>
    <row r="8" spans="1:9" x14ac:dyDescent="0.2">
      <c r="A8" s="10" t="s">
        <v>1483</v>
      </c>
      <c r="B8" s="10" t="s">
        <v>1669</v>
      </c>
      <c r="C8" s="46">
        <v>51723.94</v>
      </c>
      <c r="D8" s="42">
        <v>141.3099048</v>
      </c>
      <c r="E8" s="42">
        <v>4.9694814660452344</v>
      </c>
    </row>
    <row r="9" spans="1:9" x14ac:dyDescent="0.2">
      <c r="A9" s="11" t="s">
        <v>110</v>
      </c>
      <c r="B9" s="10"/>
      <c r="C9" s="10"/>
      <c r="D9" s="43">
        <f>SUM(D6:D8)</f>
        <v>2826.9837213999999</v>
      </c>
      <c r="E9" s="43">
        <f>SUM(E6:E8)</f>
        <v>99.417257609736112</v>
      </c>
      <c r="F9" s="17"/>
      <c r="G9" s="17"/>
      <c r="H9" s="2"/>
      <c r="I9" s="2"/>
    </row>
    <row r="10" spans="1:9" x14ac:dyDescent="0.2">
      <c r="A10" s="10"/>
      <c r="B10" s="10"/>
      <c r="C10" s="10"/>
      <c r="D10" s="42"/>
      <c r="E10" s="42"/>
      <c r="F10" s="17"/>
      <c r="G10" s="17"/>
    </row>
    <row r="11" spans="1:9" x14ac:dyDescent="0.2">
      <c r="A11" s="11" t="s">
        <v>110</v>
      </c>
      <c r="B11" s="10"/>
      <c r="C11" s="10"/>
      <c r="D11" s="43">
        <f>D9</f>
        <v>2826.9837213999999</v>
      </c>
      <c r="E11" s="43">
        <f>E9</f>
        <v>99.417257609736112</v>
      </c>
      <c r="F11" s="17"/>
      <c r="G11" s="17"/>
      <c r="H11" s="2"/>
      <c r="I11" s="2"/>
    </row>
    <row r="12" spans="1:9" x14ac:dyDescent="0.2">
      <c r="A12" s="10"/>
      <c r="B12" s="10"/>
      <c r="C12" s="10"/>
      <c r="D12" s="42"/>
      <c r="E12" s="42"/>
      <c r="F12" s="17"/>
      <c r="G12" s="17"/>
    </row>
    <row r="13" spans="1:9" x14ac:dyDescent="0.2">
      <c r="A13" s="11" t="s">
        <v>143</v>
      </c>
      <c r="B13" s="10"/>
      <c r="C13" s="10"/>
      <c r="D13" s="43">
        <v>16.570596399999886</v>
      </c>
      <c r="E13" s="43">
        <v>0.58274239026389407</v>
      </c>
      <c r="F13" s="17"/>
      <c r="G13" s="17"/>
      <c r="H13" s="2"/>
      <c r="I13" s="2"/>
    </row>
    <row r="14" spans="1:9" x14ac:dyDescent="0.2">
      <c r="A14" s="10"/>
      <c r="B14" s="10"/>
      <c r="C14" s="10"/>
      <c r="D14" s="42"/>
      <c r="E14" s="42"/>
      <c r="F14" s="17"/>
      <c r="G14" s="17"/>
    </row>
    <row r="15" spans="1:9" x14ac:dyDescent="0.2">
      <c r="A15" s="13" t="s">
        <v>144</v>
      </c>
      <c r="B15" s="7"/>
      <c r="C15" s="7"/>
      <c r="D15" s="45">
        <v>2843.5487877999999</v>
      </c>
      <c r="E15" s="45">
        <f xml:space="preserve"> ROUND(SUM(E11:E14),2)</f>
        <v>100</v>
      </c>
      <c r="F15" s="17"/>
      <c r="G15" s="17"/>
      <c r="H15" s="2"/>
      <c r="I15" s="2"/>
    </row>
    <row r="17" spans="1:4" x14ac:dyDescent="0.2">
      <c r="A17" s="14" t="s">
        <v>147</v>
      </c>
    </row>
    <row r="18" spans="1:4" x14ac:dyDescent="0.2">
      <c r="A18" s="14" t="s">
        <v>148</v>
      </c>
    </row>
    <row r="19" spans="1:4" x14ac:dyDescent="0.2">
      <c r="A19" s="14" t="s">
        <v>149</v>
      </c>
    </row>
    <row r="20" spans="1:4" x14ac:dyDescent="0.2">
      <c r="A20" s="2" t="s">
        <v>708</v>
      </c>
      <c r="B20" s="15">
        <v>14.775499999999999</v>
      </c>
    </row>
    <row r="21" spans="1:4" x14ac:dyDescent="0.2">
      <c r="A21" s="2" t="s">
        <v>659</v>
      </c>
      <c r="B21" s="15">
        <v>35.590699999999998</v>
      </c>
    </row>
    <row r="22" spans="1:4" x14ac:dyDescent="0.2">
      <c r="A22" s="2" t="s">
        <v>709</v>
      </c>
      <c r="B22" s="15">
        <v>15.065</v>
      </c>
    </row>
    <row r="23" spans="1:4" x14ac:dyDescent="0.2">
      <c r="A23" s="2" t="s">
        <v>658</v>
      </c>
      <c r="B23" s="15">
        <v>34.868200000000002</v>
      </c>
    </row>
    <row r="25" spans="1:4" x14ac:dyDescent="0.2">
      <c r="A25" s="14" t="s">
        <v>152</v>
      </c>
    </row>
    <row r="26" spans="1:4" x14ac:dyDescent="0.2">
      <c r="A26" s="2" t="s">
        <v>658</v>
      </c>
      <c r="B26" s="15">
        <v>35.594799999999999</v>
      </c>
    </row>
    <row r="27" spans="1:4" x14ac:dyDescent="0.2">
      <c r="A27" s="2" t="s">
        <v>709</v>
      </c>
      <c r="B27" s="15">
        <v>14.847799999999999</v>
      </c>
    </row>
    <row r="28" spans="1:4" x14ac:dyDescent="0.2">
      <c r="A28" s="2" t="s">
        <v>708</v>
      </c>
      <c r="B28" s="15">
        <v>14.5246</v>
      </c>
    </row>
    <row r="29" spans="1:4" x14ac:dyDescent="0.2">
      <c r="A29" s="2" t="s">
        <v>659</v>
      </c>
      <c r="B29" s="15">
        <v>36.402999999999999</v>
      </c>
    </row>
    <row r="31" spans="1:4" x14ac:dyDescent="0.2">
      <c r="A31" s="14" t="s">
        <v>153</v>
      </c>
      <c r="B31" s="31"/>
    </row>
    <row r="32" spans="1:4" x14ac:dyDescent="0.2">
      <c r="A32" s="22" t="s">
        <v>704</v>
      </c>
      <c r="B32" s="23"/>
      <c r="C32" s="70" t="s">
        <v>705</v>
      </c>
      <c r="D32" s="71"/>
    </row>
    <row r="33" spans="1:4" x14ac:dyDescent="0.2">
      <c r="A33" s="72"/>
      <c r="B33" s="73"/>
      <c r="C33" s="24" t="s">
        <v>706</v>
      </c>
      <c r="D33" s="24" t="s">
        <v>707</v>
      </c>
    </row>
    <row r="34" spans="1:4" x14ac:dyDescent="0.2">
      <c r="A34" s="25" t="s">
        <v>645</v>
      </c>
      <c r="B34" s="26"/>
      <c r="C34" s="27">
        <v>0.39724576100000003</v>
      </c>
      <c r="D34" s="27">
        <v>0.36804068400000001</v>
      </c>
    </row>
    <row r="35" spans="1:4" x14ac:dyDescent="0.2">
      <c r="A35" s="25" t="s">
        <v>647</v>
      </c>
      <c r="B35" s="26"/>
      <c r="C35" s="27">
        <v>0.39724576100000003</v>
      </c>
      <c r="D35" s="27">
        <v>0.36804068400000001</v>
      </c>
    </row>
    <row r="36" spans="1:4" x14ac:dyDescent="0.2">
      <c r="A36" s="14"/>
      <c r="B36" s="31"/>
    </row>
    <row r="37" spans="1:4" x14ac:dyDescent="0.2">
      <c r="A37" s="14" t="s">
        <v>1113</v>
      </c>
      <c r="B37" s="32">
        <v>7.2909501650034028E-2</v>
      </c>
    </row>
    <row r="39" spans="1:4" x14ac:dyDescent="0.2">
      <c r="A39" s="2" t="s">
        <v>1663</v>
      </c>
    </row>
    <row r="40" spans="1:4" x14ac:dyDescent="0.2">
      <c r="A40" s="2" t="s">
        <v>1664</v>
      </c>
    </row>
  </sheetData>
  <mergeCells count="3">
    <mergeCell ref="A1:D1"/>
    <mergeCell ref="C32:D32"/>
    <mergeCell ref="A33:B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68"/>
  <sheetViews>
    <sheetView showGridLines="0" workbookViewId="0">
      <selection sqref="A1:E1"/>
    </sheetView>
  </sheetViews>
  <sheetFormatPr defaultRowHeight="11.25" x14ac:dyDescent="0.2"/>
  <cols>
    <col min="1" max="1" width="59.42578125" style="2" bestFit="1" customWidth="1"/>
    <col min="2" max="2" width="27.140625" style="2" bestFit="1" customWidth="1"/>
    <col min="3" max="3" width="20" style="2" bestFit="1" customWidth="1"/>
    <col min="4" max="4" width="10.5703125" style="2" bestFit="1" customWidth="1"/>
    <col min="5" max="5" width="24" style="2" bestFit="1" customWidth="1"/>
    <col min="6" max="6" width="14.140625" style="2" bestFit="1" customWidth="1"/>
    <col min="7" max="7" width="10" style="3" bestFit="1" customWidth="1"/>
    <col min="8" max="16384" width="9.140625" style="3"/>
  </cols>
  <sheetData>
    <row r="1" spans="1:6" x14ac:dyDescent="0.2">
      <c r="A1" s="69" t="s">
        <v>1114</v>
      </c>
      <c r="B1" s="69"/>
      <c r="C1" s="69"/>
      <c r="D1" s="69"/>
      <c r="E1" s="69"/>
    </row>
    <row r="3" spans="1:6" s="1" customFormat="1" x14ac:dyDescent="0.2">
      <c r="A3" s="5" t="s">
        <v>0</v>
      </c>
      <c r="B3" s="5" t="s">
        <v>1</v>
      </c>
      <c r="C3" s="5" t="s">
        <v>1084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6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46"/>
      <c r="E7" s="50"/>
      <c r="F7" s="10"/>
    </row>
    <row r="8" spans="1:6" x14ac:dyDescent="0.2">
      <c r="A8" s="10" t="s">
        <v>11</v>
      </c>
      <c r="B8" s="10" t="s">
        <v>12</v>
      </c>
      <c r="C8" s="10" t="s">
        <v>10</v>
      </c>
      <c r="D8" s="46">
        <v>249400</v>
      </c>
      <c r="E8" s="42">
        <v>5335.7883000000002</v>
      </c>
      <c r="F8" s="42">
        <v>8.9746879966631532</v>
      </c>
    </row>
    <row r="9" spans="1:6" x14ac:dyDescent="0.2">
      <c r="A9" s="10" t="s">
        <v>1115</v>
      </c>
      <c r="B9" s="10" t="s">
        <v>1116</v>
      </c>
      <c r="C9" s="10" t="s">
        <v>1095</v>
      </c>
      <c r="D9" s="46">
        <v>170145</v>
      </c>
      <c r="E9" s="42">
        <v>4712.9314274999997</v>
      </c>
      <c r="F9" s="42">
        <v>7.9270553352877196</v>
      </c>
    </row>
    <row r="10" spans="1:6" x14ac:dyDescent="0.2">
      <c r="A10" s="10" t="s">
        <v>1117</v>
      </c>
      <c r="B10" s="10" t="s">
        <v>1118</v>
      </c>
      <c r="C10" s="10" t="s">
        <v>1119</v>
      </c>
      <c r="D10" s="46">
        <v>567141</v>
      </c>
      <c r="E10" s="42">
        <v>4204.7833739999996</v>
      </c>
      <c r="F10" s="42">
        <v>7.072360587320639</v>
      </c>
    </row>
    <row r="11" spans="1:6" x14ac:dyDescent="0.2">
      <c r="A11" s="10" t="s">
        <v>1120</v>
      </c>
      <c r="B11" s="10" t="s">
        <v>1121</v>
      </c>
      <c r="C11" s="10" t="s">
        <v>34</v>
      </c>
      <c r="D11" s="46">
        <v>373800</v>
      </c>
      <c r="E11" s="42">
        <v>3444.0063</v>
      </c>
      <c r="F11" s="42">
        <v>5.7927489366552045</v>
      </c>
    </row>
    <row r="12" spans="1:6" x14ac:dyDescent="0.2">
      <c r="A12" s="10" t="s">
        <v>381</v>
      </c>
      <c r="B12" s="10" t="s">
        <v>382</v>
      </c>
      <c r="C12" s="10" t="s">
        <v>10</v>
      </c>
      <c r="D12" s="46">
        <v>1042550</v>
      </c>
      <c r="E12" s="42">
        <v>2979.6079</v>
      </c>
      <c r="F12" s="42">
        <v>5.0116402209759157</v>
      </c>
    </row>
    <row r="13" spans="1:6" x14ac:dyDescent="0.2">
      <c r="A13" s="10" t="s">
        <v>59</v>
      </c>
      <c r="B13" s="10" t="s">
        <v>60</v>
      </c>
      <c r="C13" s="10" t="s">
        <v>10</v>
      </c>
      <c r="D13" s="46">
        <v>809000</v>
      </c>
      <c r="E13" s="42">
        <v>2800.7579999999998</v>
      </c>
      <c r="F13" s="42">
        <v>4.7108183066705065</v>
      </c>
    </row>
    <row r="14" spans="1:6" x14ac:dyDescent="0.2">
      <c r="A14" s="10" t="s">
        <v>1122</v>
      </c>
      <c r="B14" s="10" t="s">
        <v>1123</v>
      </c>
      <c r="C14" s="10" t="s">
        <v>73</v>
      </c>
      <c r="D14" s="46">
        <v>1022300</v>
      </c>
      <c r="E14" s="42">
        <v>2753.0538999999999</v>
      </c>
      <c r="F14" s="42">
        <v>4.6305809753540412</v>
      </c>
    </row>
    <row r="15" spans="1:6" x14ac:dyDescent="0.2">
      <c r="A15" s="10" t="s">
        <v>29</v>
      </c>
      <c r="B15" s="10" t="s">
        <v>30</v>
      </c>
      <c r="C15" s="10" t="s">
        <v>31</v>
      </c>
      <c r="D15" s="46">
        <v>210373</v>
      </c>
      <c r="E15" s="42">
        <v>2591.3746139999998</v>
      </c>
      <c r="F15" s="42">
        <v>4.3586396864964474</v>
      </c>
    </row>
    <row r="16" spans="1:6" x14ac:dyDescent="0.2">
      <c r="A16" s="10" t="s">
        <v>1124</v>
      </c>
      <c r="B16" s="10" t="s">
        <v>1125</v>
      </c>
      <c r="C16" s="10" t="s">
        <v>23</v>
      </c>
      <c r="D16" s="46">
        <v>251563</v>
      </c>
      <c r="E16" s="42">
        <v>2364.9437630000002</v>
      </c>
      <c r="F16" s="42">
        <v>3.9777875750017095</v>
      </c>
    </row>
    <row r="17" spans="1:6" x14ac:dyDescent="0.2">
      <c r="A17" s="10" t="s">
        <v>1126</v>
      </c>
      <c r="B17" s="10" t="s">
        <v>1127</v>
      </c>
      <c r="C17" s="10" t="s">
        <v>1095</v>
      </c>
      <c r="D17" s="46">
        <v>259985</v>
      </c>
      <c r="E17" s="42">
        <v>2101.7187399999998</v>
      </c>
      <c r="F17" s="42">
        <v>3.5350484104176334</v>
      </c>
    </row>
    <row r="18" spans="1:6" x14ac:dyDescent="0.2">
      <c r="A18" s="10" t="s">
        <v>1128</v>
      </c>
      <c r="B18" s="10" t="s">
        <v>1129</v>
      </c>
      <c r="C18" s="10" t="s">
        <v>1095</v>
      </c>
      <c r="D18" s="46">
        <v>572110</v>
      </c>
      <c r="E18" s="42">
        <v>1866.79493</v>
      </c>
      <c r="F18" s="42">
        <v>3.1399113136671173</v>
      </c>
    </row>
    <row r="19" spans="1:6" x14ac:dyDescent="0.2">
      <c r="A19" s="10" t="s">
        <v>1093</v>
      </c>
      <c r="B19" s="10" t="s">
        <v>1094</v>
      </c>
      <c r="C19" s="10" t="s">
        <v>1095</v>
      </c>
      <c r="D19" s="46">
        <v>1084661</v>
      </c>
      <c r="E19" s="42">
        <v>1778.8440399999999</v>
      </c>
      <c r="F19" s="42">
        <v>2.991979695619444</v>
      </c>
    </row>
    <row r="20" spans="1:6" x14ac:dyDescent="0.2">
      <c r="A20" s="10" t="s">
        <v>1130</v>
      </c>
      <c r="B20" s="10" t="s">
        <v>1131</v>
      </c>
      <c r="C20" s="10" t="s">
        <v>52</v>
      </c>
      <c r="D20" s="46">
        <v>267122</v>
      </c>
      <c r="E20" s="42">
        <v>1777.4297879999999</v>
      </c>
      <c r="F20" s="42">
        <v>2.9896009523607101</v>
      </c>
    </row>
    <row r="21" spans="1:6" x14ac:dyDescent="0.2">
      <c r="A21" s="10" t="s">
        <v>1132</v>
      </c>
      <c r="B21" s="10" t="s">
        <v>1133</v>
      </c>
      <c r="C21" s="10" t="s">
        <v>10</v>
      </c>
      <c r="D21" s="46">
        <v>2091750</v>
      </c>
      <c r="E21" s="42">
        <v>1773.8040000000001</v>
      </c>
      <c r="F21" s="42">
        <v>2.9835024502814496</v>
      </c>
    </row>
    <row r="22" spans="1:6" x14ac:dyDescent="0.2">
      <c r="A22" s="10" t="s">
        <v>1134</v>
      </c>
      <c r="B22" s="10" t="s">
        <v>1135</v>
      </c>
      <c r="C22" s="10" t="s">
        <v>52</v>
      </c>
      <c r="D22" s="46">
        <v>278900</v>
      </c>
      <c r="E22" s="42">
        <v>1494.7645500000001</v>
      </c>
      <c r="F22" s="42">
        <v>2.5141637393527403</v>
      </c>
    </row>
    <row r="23" spans="1:6" x14ac:dyDescent="0.2">
      <c r="A23" s="10" t="s">
        <v>71</v>
      </c>
      <c r="B23" s="10" t="s">
        <v>72</v>
      </c>
      <c r="C23" s="10" t="s">
        <v>73</v>
      </c>
      <c r="D23" s="46">
        <v>127800</v>
      </c>
      <c r="E23" s="42">
        <v>1450.0188000000001</v>
      </c>
      <c r="F23" s="42">
        <v>2.4389022928994226</v>
      </c>
    </row>
    <row r="24" spans="1:6" x14ac:dyDescent="0.2">
      <c r="A24" s="10" t="s">
        <v>1136</v>
      </c>
      <c r="B24" s="10" t="s">
        <v>1137</v>
      </c>
      <c r="C24" s="10" t="s">
        <v>23</v>
      </c>
      <c r="D24" s="46">
        <v>52400</v>
      </c>
      <c r="E24" s="42">
        <v>1428.6335999999999</v>
      </c>
      <c r="F24" s="42">
        <v>2.4029328190456263</v>
      </c>
    </row>
    <row r="25" spans="1:6" x14ac:dyDescent="0.2">
      <c r="A25" s="10" t="s">
        <v>1138</v>
      </c>
      <c r="B25" s="10" t="s">
        <v>1139</v>
      </c>
      <c r="C25" s="10" t="s">
        <v>1140</v>
      </c>
      <c r="D25" s="46">
        <v>109433</v>
      </c>
      <c r="E25" s="42">
        <v>1371.9615209999999</v>
      </c>
      <c r="F25" s="42">
        <v>2.3076115284413405</v>
      </c>
    </row>
    <row r="26" spans="1:6" x14ac:dyDescent="0.2">
      <c r="A26" s="10" t="s">
        <v>1087</v>
      </c>
      <c r="B26" s="10" t="s">
        <v>1088</v>
      </c>
      <c r="C26" s="10" t="s">
        <v>17</v>
      </c>
      <c r="D26" s="46">
        <v>805448</v>
      </c>
      <c r="E26" s="42">
        <v>1359.1935000000001</v>
      </c>
      <c r="F26" s="42">
        <v>2.2861359753707964</v>
      </c>
    </row>
    <row r="27" spans="1:6" x14ac:dyDescent="0.2">
      <c r="A27" s="10" t="s">
        <v>1141</v>
      </c>
      <c r="B27" s="10" t="s">
        <v>1142</v>
      </c>
      <c r="C27" s="10" t="s">
        <v>26</v>
      </c>
      <c r="D27" s="46">
        <v>509100</v>
      </c>
      <c r="E27" s="42">
        <v>1264.0953</v>
      </c>
      <c r="F27" s="42">
        <v>2.1261827264676727</v>
      </c>
    </row>
    <row r="28" spans="1:6" x14ac:dyDescent="0.2">
      <c r="A28" s="10" t="s">
        <v>1143</v>
      </c>
      <c r="B28" s="10" t="s">
        <v>1144</v>
      </c>
      <c r="C28" s="10" t="s">
        <v>1095</v>
      </c>
      <c r="D28" s="46">
        <v>721082</v>
      </c>
      <c r="E28" s="42">
        <v>1224.757777</v>
      </c>
      <c r="F28" s="42">
        <v>2.060017808439242</v>
      </c>
    </row>
    <row r="29" spans="1:6" x14ac:dyDescent="0.2">
      <c r="A29" s="10" t="s">
        <v>1145</v>
      </c>
      <c r="B29" s="10" t="s">
        <v>1146</v>
      </c>
      <c r="C29" s="10" t="s">
        <v>84</v>
      </c>
      <c r="D29" s="46">
        <v>1000000</v>
      </c>
      <c r="E29" s="42">
        <v>1199.5</v>
      </c>
      <c r="F29" s="42">
        <v>2.0175347383998452</v>
      </c>
    </row>
    <row r="30" spans="1:6" x14ac:dyDescent="0.2">
      <c r="A30" s="10" t="s">
        <v>1147</v>
      </c>
      <c r="B30" s="10" t="s">
        <v>1148</v>
      </c>
      <c r="C30" s="10" t="s">
        <v>37</v>
      </c>
      <c r="D30" s="46">
        <v>484054</v>
      </c>
      <c r="E30" s="42">
        <v>1191.9829749999999</v>
      </c>
      <c r="F30" s="42">
        <v>2.0048912543924082</v>
      </c>
    </row>
    <row r="31" spans="1:6" x14ac:dyDescent="0.2">
      <c r="A31" s="10" t="s">
        <v>385</v>
      </c>
      <c r="B31" s="10" t="s">
        <v>386</v>
      </c>
      <c r="C31" s="10" t="s">
        <v>387</v>
      </c>
      <c r="D31" s="46">
        <v>399300</v>
      </c>
      <c r="E31" s="42">
        <v>1182.92625</v>
      </c>
      <c r="F31" s="42">
        <v>1.9896580261276029</v>
      </c>
    </row>
    <row r="32" spans="1:6" x14ac:dyDescent="0.2">
      <c r="A32" s="10" t="s">
        <v>1149</v>
      </c>
      <c r="B32" s="10" t="s">
        <v>1150</v>
      </c>
      <c r="C32" s="10" t="s">
        <v>104</v>
      </c>
      <c r="D32" s="46">
        <v>725863</v>
      </c>
      <c r="E32" s="42">
        <v>864.50283300000001</v>
      </c>
      <c r="F32" s="42">
        <v>1.4540762793018591</v>
      </c>
    </row>
    <row r="33" spans="1:10" x14ac:dyDescent="0.2">
      <c r="A33" s="10" t="s">
        <v>1151</v>
      </c>
      <c r="B33" s="10" t="s">
        <v>1152</v>
      </c>
      <c r="C33" s="10" t="s">
        <v>1153</v>
      </c>
      <c r="D33" s="46">
        <v>425242</v>
      </c>
      <c r="E33" s="42">
        <v>756.50551800000005</v>
      </c>
      <c r="F33" s="42">
        <v>1.2724269798717542</v>
      </c>
    </row>
    <row r="34" spans="1:10" x14ac:dyDescent="0.2">
      <c r="A34" s="10" t="s">
        <v>1154</v>
      </c>
      <c r="B34" s="10" t="s">
        <v>1155</v>
      </c>
      <c r="C34" s="10" t="s">
        <v>104</v>
      </c>
      <c r="D34" s="46">
        <v>154809</v>
      </c>
      <c r="E34" s="42">
        <v>509.01199200000002</v>
      </c>
      <c r="F34" s="42">
        <v>0.8561478750496907</v>
      </c>
    </row>
    <row r="35" spans="1:10" x14ac:dyDescent="0.2">
      <c r="A35" s="10" t="s">
        <v>1156</v>
      </c>
      <c r="B35" s="10" t="s">
        <v>1157</v>
      </c>
      <c r="C35" s="10" t="s">
        <v>79</v>
      </c>
      <c r="D35" s="46">
        <v>710100</v>
      </c>
      <c r="E35" s="42">
        <v>414.34334999999999</v>
      </c>
      <c r="F35" s="42">
        <v>0.69691713401414368</v>
      </c>
    </row>
    <row r="36" spans="1:10" x14ac:dyDescent="0.2">
      <c r="A36" s="10" t="s">
        <v>1158</v>
      </c>
      <c r="B36" s="10" t="s">
        <v>1159</v>
      </c>
      <c r="C36" s="10" t="s">
        <v>1160</v>
      </c>
      <c r="D36" s="46">
        <v>46400</v>
      </c>
      <c r="E36" s="42">
        <v>386.21039999999999</v>
      </c>
      <c r="F36" s="42">
        <v>0.64959808114322592</v>
      </c>
    </row>
    <row r="37" spans="1:10" x14ac:dyDescent="0.2">
      <c r="A37" s="10" t="s">
        <v>1161</v>
      </c>
      <c r="B37" s="10" t="s">
        <v>1162</v>
      </c>
      <c r="C37" s="10" t="s">
        <v>1160</v>
      </c>
      <c r="D37" s="46">
        <v>123400</v>
      </c>
      <c r="E37" s="42">
        <v>333.79700000000003</v>
      </c>
      <c r="F37" s="42">
        <v>0.56143980247907721</v>
      </c>
    </row>
    <row r="38" spans="1:10" x14ac:dyDescent="0.2">
      <c r="A38" s="11" t="s">
        <v>110</v>
      </c>
      <c r="B38" s="10"/>
      <c r="C38" s="10"/>
      <c r="D38" s="10"/>
      <c r="E38" s="43">
        <f xml:space="preserve"> SUM(E8:E37)</f>
        <v>56918.044442499988</v>
      </c>
      <c r="F38" s="43">
        <f>SUM(F8:F37)</f>
        <v>95.734999503568119</v>
      </c>
      <c r="I38" s="2"/>
    </row>
    <row r="39" spans="1:10" x14ac:dyDescent="0.2">
      <c r="A39" s="10"/>
      <c r="B39" s="10"/>
      <c r="C39" s="10"/>
      <c r="D39" s="10"/>
      <c r="E39" s="10"/>
      <c r="F39" s="10"/>
      <c r="G39" s="2"/>
      <c r="I39" s="2"/>
    </row>
    <row r="40" spans="1:10" x14ac:dyDescent="0.2">
      <c r="A40" s="11" t="s">
        <v>110</v>
      </c>
      <c r="B40" s="10"/>
      <c r="C40" s="10"/>
      <c r="D40" s="10"/>
      <c r="E40" s="43">
        <v>56918.044442499988</v>
      </c>
      <c r="F40" s="43">
        <v>95.734999503568119</v>
      </c>
      <c r="I40" s="2"/>
      <c r="J40" s="2"/>
    </row>
    <row r="41" spans="1:10" x14ac:dyDescent="0.2">
      <c r="A41" s="10"/>
      <c r="B41" s="10"/>
      <c r="C41" s="10"/>
      <c r="D41" s="10"/>
      <c r="E41" s="42"/>
      <c r="F41" s="42"/>
    </row>
    <row r="42" spans="1:10" x14ac:dyDescent="0.2">
      <c r="A42" s="11" t="s">
        <v>143</v>
      </c>
      <c r="B42" s="10"/>
      <c r="C42" s="10"/>
      <c r="D42" s="10"/>
      <c r="E42" s="43">
        <v>2535.7026068</v>
      </c>
      <c r="F42" s="43">
        <v>4.2699999999999996</v>
      </c>
      <c r="I42" s="2"/>
      <c r="J42" s="2"/>
    </row>
    <row r="43" spans="1:10" x14ac:dyDescent="0.2">
      <c r="A43" s="10"/>
      <c r="B43" s="10"/>
      <c r="C43" s="10"/>
      <c r="D43" s="10"/>
      <c r="E43" s="42"/>
      <c r="F43" s="42"/>
    </row>
    <row r="44" spans="1:10" x14ac:dyDescent="0.2">
      <c r="A44" s="13" t="s">
        <v>144</v>
      </c>
      <c r="B44" s="7"/>
      <c r="C44" s="7"/>
      <c r="D44" s="7"/>
      <c r="E44" s="45">
        <v>59453.747049299986</v>
      </c>
      <c r="F44" s="45">
        <f xml:space="preserve"> ROUND(SUM(F40:F43),2)</f>
        <v>100</v>
      </c>
      <c r="I44" s="2"/>
      <c r="J44" s="2"/>
    </row>
    <row r="46" spans="1:10" x14ac:dyDescent="0.2">
      <c r="A46" s="14" t="s">
        <v>147</v>
      </c>
    </row>
    <row r="47" spans="1:10" x14ac:dyDescent="0.2">
      <c r="A47" s="14" t="s">
        <v>148</v>
      </c>
    </row>
    <row r="48" spans="1:10" x14ac:dyDescent="0.2">
      <c r="A48" s="14" t="s">
        <v>149</v>
      </c>
    </row>
    <row r="49" spans="1:4" x14ac:dyDescent="0.2">
      <c r="A49" s="2" t="s">
        <v>645</v>
      </c>
      <c r="B49" s="15">
        <v>78.798500000000004</v>
      </c>
    </row>
    <row r="50" spans="1:4" x14ac:dyDescent="0.2">
      <c r="A50" s="2" t="s">
        <v>646</v>
      </c>
      <c r="B50" s="15">
        <v>280.83670000000001</v>
      </c>
    </row>
    <row r="51" spans="1:4" x14ac:dyDescent="0.2">
      <c r="A51" s="2" t="s">
        <v>647</v>
      </c>
      <c r="B51" s="15">
        <v>81.822800000000001</v>
      </c>
    </row>
    <row r="52" spans="1:4" x14ac:dyDescent="0.2">
      <c r="A52" s="2" t="s">
        <v>648</v>
      </c>
      <c r="B52" s="15">
        <v>271.72570000000002</v>
      </c>
    </row>
    <row r="54" spans="1:4" x14ac:dyDescent="0.2">
      <c r="A54" s="14" t="s">
        <v>152</v>
      </c>
    </row>
    <row r="55" spans="1:4" x14ac:dyDescent="0.2">
      <c r="A55" s="2" t="s">
        <v>645</v>
      </c>
      <c r="B55" s="15">
        <v>70.123199999999997</v>
      </c>
    </row>
    <row r="56" spans="1:4" x14ac:dyDescent="0.2">
      <c r="A56" s="2" t="s">
        <v>648</v>
      </c>
      <c r="B56" s="15">
        <v>263.31139999999999</v>
      </c>
    </row>
    <row r="57" spans="1:4" x14ac:dyDescent="0.2">
      <c r="A57" s="2" t="s">
        <v>647</v>
      </c>
      <c r="B57" s="15">
        <v>73.327399999999997</v>
      </c>
    </row>
    <row r="58" spans="1:4" x14ac:dyDescent="0.2">
      <c r="A58" s="2" t="s">
        <v>646</v>
      </c>
      <c r="B58" s="15">
        <v>273.2002</v>
      </c>
    </row>
    <row r="60" spans="1:4" x14ac:dyDescent="0.2">
      <c r="A60" s="14" t="s">
        <v>153</v>
      </c>
      <c r="B60" s="31"/>
    </row>
    <row r="61" spans="1:4" x14ac:dyDescent="0.2">
      <c r="A61" s="22" t="s">
        <v>704</v>
      </c>
      <c r="B61" s="23"/>
      <c r="C61" s="70" t="s">
        <v>705</v>
      </c>
      <c r="D61" s="71"/>
    </row>
    <row r="62" spans="1:4" x14ac:dyDescent="0.2">
      <c r="A62" s="72"/>
      <c r="B62" s="73"/>
      <c r="C62" s="24" t="s">
        <v>706</v>
      </c>
      <c r="D62" s="24" t="s">
        <v>707</v>
      </c>
    </row>
    <row r="63" spans="1:4" x14ac:dyDescent="0.2">
      <c r="A63" s="25" t="s">
        <v>645</v>
      </c>
      <c r="B63" s="26"/>
      <c r="C63" s="27">
        <v>6.5</v>
      </c>
      <c r="D63" s="27">
        <v>6.5</v>
      </c>
    </row>
    <row r="64" spans="1:4" x14ac:dyDescent="0.2">
      <c r="A64" s="25" t="s">
        <v>647</v>
      </c>
      <c r="B64" s="26"/>
      <c r="C64" s="27">
        <v>6.5</v>
      </c>
      <c r="D64" s="27">
        <v>6.5</v>
      </c>
    </row>
    <row r="65" spans="1:2" x14ac:dyDescent="0.2">
      <c r="A65" s="14"/>
      <c r="B65" s="31"/>
    </row>
    <row r="66" spans="1:2" x14ac:dyDescent="0.2">
      <c r="A66" s="14" t="s">
        <v>1113</v>
      </c>
      <c r="B66" s="32">
        <v>5.6222616779049592E-2</v>
      </c>
    </row>
    <row r="68" spans="1:2" x14ac:dyDescent="0.2">
      <c r="A68" s="14" t="s">
        <v>1163</v>
      </c>
    </row>
  </sheetData>
  <mergeCells count="3">
    <mergeCell ref="A1:E1"/>
    <mergeCell ref="C61:D61"/>
    <mergeCell ref="A62:B6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86"/>
  <sheetViews>
    <sheetView showGridLines="0" workbookViewId="0">
      <selection sqref="A1:E1"/>
    </sheetView>
  </sheetViews>
  <sheetFormatPr defaultRowHeight="11.25" x14ac:dyDescent="0.2"/>
  <cols>
    <col min="1" max="1" width="59.42578125" style="2" bestFit="1" customWidth="1"/>
    <col min="2" max="2" width="25.7109375" style="2" bestFit="1" customWidth="1"/>
    <col min="3" max="3" width="19.140625" style="2" bestFit="1" customWidth="1"/>
    <col min="4" max="4" width="10.5703125" style="2" bestFit="1" customWidth="1"/>
    <col min="5" max="5" width="24" style="2" bestFit="1" customWidth="1"/>
    <col min="6" max="6" width="14.140625" style="2" bestFit="1" customWidth="1"/>
    <col min="7" max="7" width="10" style="3" bestFit="1" customWidth="1"/>
    <col min="8" max="16384" width="9.140625" style="3"/>
  </cols>
  <sheetData>
    <row r="1" spans="1:6" x14ac:dyDescent="0.2">
      <c r="A1" s="69" t="s">
        <v>1493</v>
      </c>
      <c r="B1" s="69"/>
      <c r="C1" s="69"/>
      <c r="D1" s="69"/>
      <c r="E1" s="69"/>
    </row>
    <row r="3" spans="1:6" s="1" customFormat="1" x14ac:dyDescent="0.2">
      <c r="A3" s="5" t="s">
        <v>0</v>
      </c>
      <c r="B3" s="5" t="s">
        <v>1</v>
      </c>
      <c r="C3" s="5" t="s">
        <v>1084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6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10"/>
      <c r="E7" s="10"/>
      <c r="F7" s="10"/>
    </row>
    <row r="8" spans="1:6" x14ac:dyDescent="0.2">
      <c r="A8" s="10" t="s">
        <v>27</v>
      </c>
      <c r="B8" s="10" t="s">
        <v>28</v>
      </c>
      <c r="C8" s="10" t="s">
        <v>10</v>
      </c>
      <c r="D8" s="65">
        <v>4250000</v>
      </c>
      <c r="E8" s="42">
        <v>11455.875</v>
      </c>
      <c r="F8" s="42">
        <v>9.4922631276629019</v>
      </c>
    </row>
    <row r="9" spans="1:6" x14ac:dyDescent="0.2">
      <c r="A9" s="10" t="s">
        <v>11</v>
      </c>
      <c r="B9" s="10" t="s">
        <v>12</v>
      </c>
      <c r="C9" s="10" t="s">
        <v>10</v>
      </c>
      <c r="D9" s="65">
        <v>525000</v>
      </c>
      <c r="E9" s="42">
        <v>11232.112499999999</v>
      </c>
      <c r="F9" s="42">
        <v>9.3068549830992016</v>
      </c>
    </row>
    <row r="10" spans="1:6" x14ac:dyDescent="0.2">
      <c r="A10" s="10" t="s">
        <v>13</v>
      </c>
      <c r="B10" s="10" t="s">
        <v>14</v>
      </c>
      <c r="C10" s="10" t="s">
        <v>10</v>
      </c>
      <c r="D10" s="65">
        <v>2000000</v>
      </c>
      <c r="E10" s="42">
        <v>10918</v>
      </c>
      <c r="F10" s="42">
        <v>9.0465834192345476</v>
      </c>
    </row>
    <row r="11" spans="1:6" x14ac:dyDescent="0.2">
      <c r="A11" s="10" t="s">
        <v>381</v>
      </c>
      <c r="B11" s="10" t="s">
        <v>382</v>
      </c>
      <c r="C11" s="10" t="s">
        <v>10</v>
      </c>
      <c r="D11" s="65">
        <v>3600000</v>
      </c>
      <c r="E11" s="42">
        <v>10288.799999999999</v>
      </c>
      <c r="F11" s="42">
        <v>8.5252324128796833</v>
      </c>
    </row>
    <row r="12" spans="1:6" x14ac:dyDescent="0.2">
      <c r="A12" s="10" t="s">
        <v>38</v>
      </c>
      <c r="B12" s="10" t="s">
        <v>39</v>
      </c>
      <c r="C12" s="10" t="s">
        <v>40</v>
      </c>
      <c r="D12" s="65">
        <v>1900000</v>
      </c>
      <c r="E12" s="42">
        <v>7098.4</v>
      </c>
      <c r="F12" s="42">
        <v>5.881687831388029</v>
      </c>
    </row>
    <row r="13" spans="1:6" x14ac:dyDescent="0.2">
      <c r="A13" s="10" t="s">
        <v>32</v>
      </c>
      <c r="B13" s="10" t="s">
        <v>33</v>
      </c>
      <c r="C13" s="10" t="s">
        <v>34</v>
      </c>
      <c r="D13" s="65">
        <v>3300000</v>
      </c>
      <c r="E13" s="42">
        <v>5745.3</v>
      </c>
      <c r="F13" s="42">
        <v>4.760518017817204</v>
      </c>
    </row>
    <row r="14" spans="1:6" x14ac:dyDescent="0.2">
      <c r="A14" s="10" t="s">
        <v>87</v>
      </c>
      <c r="B14" s="10" t="s">
        <v>88</v>
      </c>
      <c r="C14" s="10" t="s">
        <v>34</v>
      </c>
      <c r="D14" s="65">
        <v>1200000</v>
      </c>
      <c r="E14" s="42">
        <v>4847.3999999999996</v>
      </c>
      <c r="F14" s="42">
        <v>4.016523948195414</v>
      </c>
    </row>
    <row r="15" spans="1:6" x14ac:dyDescent="0.2">
      <c r="A15" s="10" t="s">
        <v>15</v>
      </c>
      <c r="B15" s="10" t="s">
        <v>16</v>
      </c>
      <c r="C15" s="10" t="s">
        <v>17</v>
      </c>
      <c r="D15" s="65">
        <v>500000</v>
      </c>
      <c r="E15" s="42">
        <v>4614.75</v>
      </c>
      <c r="F15" s="42">
        <v>3.8237516792372799</v>
      </c>
    </row>
    <row r="16" spans="1:6" x14ac:dyDescent="0.2">
      <c r="A16" s="10" t="s">
        <v>41</v>
      </c>
      <c r="B16" s="10" t="s">
        <v>42</v>
      </c>
      <c r="C16" s="10" t="s">
        <v>20</v>
      </c>
      <c r="D16" s="65">
        <v>2250000</v>
      </c>
      <c r="E16" s="42">
        <v>3769.875</v>
      </c>
      <c r="F16" s="42">
        <v>3.1236937779434726</v>
      </c>
    </row>
    <row r="17" spans="1:6" x14ac:dyDescent="0.2">
      <c r="A17" s="10" t="s">
        <v>1405</v>
      </c>
      <c r="B17" s="10" t="s">
        <v>1406</v>
      </c>
      <c r="C17" s="10" t="s">
        <v>380</v>
      </c>
      <c r="D17" s="65">
        <v>700000</v>
      </c>
      <c r="E17" s="42">
        <v>3375.75</v>
      </c>
      <c r="F17" s="42">
        <v>2.7971243796923448</v>
      </c>
    </row>
    <row r="18" spans="1:6" x14ac:dyDescent="0.2">
      <c r="A18" s="10" t="s">
        <v>1087</v>
      </c>
      <c r="B18" s="10" t="s">
        <v>1088</v>
      </c>
      <c r="C18" s="10" t="s">
        <v>17</v>
      </c>
      <c r="D18" s="65">
        <v>1925000</v>
      </c>
      <c r="E18" s="42">
        <v>3248.4375</v>
      </c>
      <c r="F18" s="42">
        <v>2.6916340745484266</v>
      </c>
    </row>
    <row r="19" spans="1:6" x14ac:dyDescent="0.2">
      <c r="A19" s="10" t="s">
        <v>1407</v>
      </c>
      <c r="B19" s="10" t="s">
        <v>1408</v>
      </c>
      <c r="C19" s="10" t="s">
        <v>47</v>
      </c>
      <c r="D19" s="65">
        <v>900000</v>
      </c>
      <c r="E19" s="42">
        <v>3158.1</v>
      </c>
      <c r="F19" s="42">
        <v>2.6167810126657467</v>
      </c>
    </row>
    <row r="20" spans="1:6" x14ac:dyDescent="0.2">
      <c r="A20" s="10" t="s">
        <v>1187</v>
      </c>
      <c r="B20" s="10" t="s">
        <v>1188</v>
      </c>
      <c r="C20" s="10" t="s">
        <v>380</v>
      </c>
      <c r="D20" s="65">
        <v>48000</v>
      </c>
      <c r="E20" s="42">
        <v>2559.12</v>
      </c>
      <c r="F20" s="42">
        <v>2.1204701007356213</v>
      </c>
    </row>
    <row r="21" spans="1:6" x14ac:dyDescent="0.2">
      <c r="A21" s="10" t="s">
        <v>1494</v>
      </c>
      <c r="B21" s="10" t="s">
        <v>1495</v>
      </c>
      <c r="C21" s="10" t="s">
        <v>23</v>
      </c>
      <c r="D21" s="65">
        <v>15000</v>
      </c>
      <c r="E21" s="42">
        <v>2532.09</v>
      </c>
      <c r="F21" s="42">
        <v>2.0980732194549918</v>
      </c>
    </row>
    <row r="22" spans="1:6" x14ac:dyDescent="0.2">
      <c r="A22" s="10" t="s">
        <v>1315</v>
      </c>
      <c r="B22" s="10" t="s">
        <v>1316</v>
      </c>
      <c r="C22" s="10" t="s">
        <v>52</v>
      </c>
      <c r="D22" s="65">
        <v>50000</v>
      </c>
      <c r="E22" s="42">
        <v>2500.4499999999998</v>
      </c>
      <c r="F22" s="42">
        <v>2.0718565223140701</v>
      </c>
    </row>
    <row r="23" spans="1:6" x14ac:dyDescent="0.2">
      <c r="A23" s="10" t="s">
        <v>1241</v>
      </c>
      <c r="B23" s="10" t="s">
        <v>1242</v>
      </c>
      <c r="C23" s="10" t="s">
        <v>40</v>
      </c>
      <c r="D23" s="65">
        <v>4000000</v>
      </c>
      <c r="E23" s="42">
        <v>2460</v>
      </c>
      <c r="F23" s="42">
        <v>2.0383399167720264</v>
      </c>
    </row>
    <row r="24" spans="1:6" x14ac:dyDescent="0.2">
      <c r="A24" s="10" t="s">
        <v>1288</v>
      </c>
      <c r="B24" s="10" t="s">
        <v>1289</v>
      </c>
      <c r="C24" s="10" t="s">
        <v>95</v>
      </c>
      <c r="D24" s="65">
        <v>150000</v>
      </c>
      <c r="E24" s="42">
        <v>2311.5749999999998</v>
      </c>
      <c r="F24" s="42">
        <v>1.91535593215947</v>
      </c>
    </row>
    <row r="25" spans="1:6" x14ac:dyDescent="0.2">
      <c r="A25" s="10" t="s">
        <v>45</v>
      </c>
      <c r="B25" s="10" t="s">
        <v>46</v>
      </c>
      <c r="C25" s="10" t="s">
        <v>47</v>
      </c>
      <c r="D25" s="65">
        <v>1000000</v>
      </c>
      <c r="E25" s="42">
        <v>2196.5</v>
      </c>
      <c r="F25" s="42">
        <v>1.8200055395080308</v>
      </c>
    </row>
    <row r="26" spans="1:6" x14ac:dyDescent="0.2">
      <c r="A26" s="10" t="s">
        <v>1089</v>
      </c>
      <c r="B26" s="10" t="s">
        <v>1090</v>
      </c>
      <c r="C26" s="10" t="s">
        <v>380</v>
      </c>
      <c r="D26" s="65">
        <v>122325</v>
      </c>
      <c r="E26" s="42">
        <v>2182.4003250000001</v>
      </c>
      <c r="F26" s="42">
        <v>1.8083226409852615</v>
      </c>
    </row>
    <row r="27" spans="1:6" x14ac:dyDescent="0.2">
      <c r="A27" s="10" t="s">
        <v>1233</v>
      </c>
      <c r="B27" s="10" t="s">
        <v>1234</v>
      </c>
      <c r="C27" s="10" t="s">
        <v>23</v>
      </c>
      <c r="D27" s="65">
        <v>475000</v>
      </c>
      <c r="E27" s="42">
        <v>1713.5625</v>
      </c>
      <c r="F27" s="42">
        <v>1.419846684403929</v>
      </c>
    </row>
    <row r="28" spans="1:6" x14ac:dyDescent="0.2">
      <c r="A28" s="10" t="s">
        <v>1496</v>
      </c>
      <c r="B28" s="10" t="s">
        <v>1497</v>
      </c>
      <c r="C28" s="10" t="s">
        <v>26</v>
      </c>
      <c r="D28" s="65">
        <v>2300000</v>
      </c>
      <c r="E28" s="42">
        <v>1620.35</v>
      </c>
      <c r="F28" s="42">
        <v>1.3426114163177045</v>
      </c>
    </row>
    <row r="29" spans="1:6" x14ac:dyDescent="0.2">
      <c r="A29" s="10" t="s">
        <v>1411</v>
      </c>
      <c r="B29" s="10" t="s">
        <v>1412</v>
      </c>
      <c r="C29" s="10" t="s">
        <v>23</v>
      </c>
      <c r="D29" s="65">
        <v>1250000</v>
      </c>
      <c r="E29" s="42">
        <v>1618.75</v>
      </c>
      <c r="F29" s="42">
        <v>1.3412856667783406</v>
      </c>
    </row>
    <row r="30" spans="1:6" x14ac:dyDescent="0.2">
      <c r="A30" s="10" t="s">
        <v>1413</v>
      </c>
      <c r="B30" s="10" t="s">
        <v>1414</v>
      </c>
      <c r="C30" s="10" t="s">
        <v>1160</v>
      </c>
      <c r="D30" s="65">
        <v>1025000</v>
      </c>
      <c r="E30" s="42">
        <v>1607.7125000000001</v>
      </c>
      <c r="F30" s="42">
        <v>1.3321400664403849</v>
      </c>
    </row>
    <row r="31" spans="1:6" x14ac:dyDescent="0.2">
      <c r="A31" s="10" t="s">
        <v>1185</v>
      </c>
      <c r="B31" s="10" t="s">
        <v>1186</v>
      </c>
      <c r="C31" s="10" t="s">
        <v>1160</v>
      </c>
      <c r="D31" s="65">
        <v>305000</v>
      </c>
      <c r="E31" s="42">
        <v>1555.5</v>
      </c>
      <c r="F31" s="42">
        <v>1.2888771303003606</v>
      </c>
    </row>
    <row r="32" spans="1:6" x14ac:dyDescent="0.2">
      <c r="A32" s="10" t="s">
        <v>18</v>
      </c>
      <c r="B32" s="10" t="s">
        <v>19</v>
      </c>
      <c r="C32" s="10" t="s">
        <v>20</v>
      </c>
      <c r="D32" s="65">
        <v>700000</v>
      </c>
      <c r="E32" s="42">
        <v>1466.15</v>
      </c>
      <c r="F32" s="42">
        <v>1.2148423044615067</v>
      </c>
    </row>
    <row r="33" spans="1:10" x14ac:dyDescent="0.2">
      <c r="A33" s="10" t="s">
        <v>1251</v>
      </c>
      <c r="B33" s="10" t="s">
        <v>1252</v>
      </c>
      <c r="C33" s="10" t="s">
        <v>380</v>
      </c>
      <c r="D33" s="65">
        <v>125000</v>
      </c>
      <c r="E33" s="42">
        <v>1441.875</v>
      </c>
      <c r="F33" s="42">
        <v>1.1947281981689697</v>
      </c>
    </row>
    <row r="34" spans="1:10" x14ac:dyDescent="0.2">
      <c r="A34" s="10" t="s">
        <v>1269</v>
      </c>
      <c r="B34" s="10" t="s">
        <v>1270</v>
      </c>
      <c r="C34" s="10" t="s">
        <v>1160</v>
      </c>
      <c r="D34" s="65">
        <v>272000</v>
      </c>
      <c r="E34" s="42">
        <v>1435.0719999999999</v>
      </c>
      <c r="F34" s="42">
        <v>1.1890912768462867</v>
      </c>
    </row>
    <row r="35" spans="1:10" x14ac:dyDescent="0.2">
      <c r="A35" s="10" t="s">
        <v>1239</v>
      </c>
      <c r="B35" s="10" t="s">
        <v>1240</v>
      </c>
      <c r="C35" s="10" t="s">
        <v>95</v>
      </c>
      <c r="D35" s="65">
        <v>195039</v>
      </c>
      <c r="E35" s="42">
        <v>1366.7357924999999</v>
      </c>
      <c r="F35" s="42">
        <v>1.1324683420869102</v>
      </c>
    </row>
    <row r="36" spans="1:10" x14ac:dyDescent="0.2">
      <c r="A36" s="10" t="s">
        <v>1498</v>
      </c>
      <c r="B36" s="10" t="s">
        <v>1499</v>
      </c>
      <c r="C36" s="10" t="s">
        <v>380</v>
      </c>
      <c r="D36" s="65">
        <v>700000</v>
      </c>
      <c r="E36" s="42">
        <v>1162</v>
      </c>
      <c r="F36" s="42">
        <v>0.96282560296304665</v>
      </c>
    </row>
    <row r="37" spans="1:10" x14ac:dyDescent="0.2">
      <c r="A37" s="10" t="s">
        <v>1500</v>
      </c>
      <c r="B37" s="10" t="s">
        <v>1501</v>
      </c>
      <c r="C37" s="10" t="s">
        <v>104</v>
      </c>
      <c r="D37" s="65">
        <v>75000</v>
      </c>
      <c r="E37" s="42">
        <v>1034.2874999999999</v>
      </c>
      <c r="F37" s="42">
        <v>0.85700386043428745</v>
      </c>
    </row>
    <row r="38" spans="1:10" x14ac:dyDescent="0.2">
      <c r="A38" s="10" t="s">
        <v>1415</v>
      </c>
      <c r="B38" s="10" t="s">
        <v>1416</v>
      </c>
      <c r="C38" s="10" t="s">
        <v>10</v>
      </c>
      <c r="D38" s="65">
        <v>1100000</v>
      </c>
      <c r="E38" s="42">
        <v>920.15</v>
      </c>
      <c r="F38" s="42">
        <v>0.76243027415356912</v>
      </c>
    </row>
    <row r="39" spans="1:10" x14ac:dyDescent="0.2">
      <c r="A39" s="10" t="s">
        <v>1502</v>
      </c>
      <c r="B39" s="10" t="s">
        <v>1503</v>
      </c>
      <c r="C39" s="10" t="s">
        <v>65</v>
      </c>
      <c r="D39" s="65">
        <v>400000</v>
      </c>
      <c r="E39" s="42">
        <v>852.4</v>
      </c>
      <c r="F39" s="42">
        <v>0.70629306709612816</v>
      </c>
    </row>
    <row r="40" spans="1:10" x14ac:dyDescent="0.2">
      <c r="A40" s="10" t="s">
        <v>1360</v>
      </c>
      <c r="B40" s="10" t="s">
        <v>1361</v>
      </c>
      <c r="C40" s="10" t="s">
        <v>104</v>
      </c>
      <c r="D40" s="65">
        <v>500000</v>
      </c>
      <c r="E40" s="42">
        <v>596.25</v>
      </c>
      <c r="F40" s="42">
        <v>0.49404885177858565</v>
      </c>
    </row>
    <row r="41" spans="1:10" x14ac:dyDescent="0.2">
      <c r="A41" s="10" t="s">
        <v>74</v>
      </c>
      <c r="B41" s="10" t="s">
        <v>75</v>
      </c>
      <c r="C41" s="10" t="s">
        <v>76</v>
      </c>
      <c r="D41" s="65">
        <v>50000</v>
      </c>
      <c r="E41" s="42">
        <v>287.82499999999999</v>
      </c>
      <c r="F41" s="42">
        <v>0.23848991322963758</v>
      </c>
    </row>
    <row r="42" spans="1:10" x14ac:dyDescent="0.2">
      <c r="A42" s="10" t="s">
        <v>1151</v>
      </c>
      <c r="B42" s="10" t="s">
        <v>1152</v>
      </c>
      <c r="C42" s="10" t="s">
        <v>1153</v>
      </c>
      <c r="D42" s="65">
        <v>125000</v>
      </c>
      <c r="E42" s="42">
        <v>222.375</v>
      </c>
      <c r="F42" s="42">
        <v>0.18425847113503227</v>
      </c>
    </row>
    <row r="43" spans="1:10" x14ac:dyDescent="0.2">
      <c r="A43" s="11" t="s">
        <v>110</v>
      </c>
      <c r="B43" s="10"/>
      <c r="C43" s="10"/>
      <c r="D43" s="10"/>
      <c r="E43" s="43">
        <f xml:space="preserve"> SUM(E8:E42)</f>
        <v>115395.93061749998</v>
      </c>
      <c r="F43" s="43">
        <f>SUM(F8:F42)</f>
        <v>95.616313662888444</v>
      </c>
      <c r="G43" s="2"/>
      <c r="I43" s="2"/>
    </row>
    <row r="44" spans="1:10" x14ac:dyDescent="0.2">
      <c r="A44" s="10"/>
      <c r="B44" s="10"/>
      <c r="C44" s="10"/>
      <c r="D44" s="10"/>
      <c r="E44" s="42"/>
      <c r="F44" s="42"/>
      <c r="I44" s="2"/>
    </row>
    <row r="45" spans="1:10" x14ac:dyDescent="0.2">
      <c r="A45" s="11" t="s">
        <v>110</v>
      </c>
      <c r="B45" s="10"/>
      <c r="C45" s="10"/>
      <c r="D45" s="10"/>
      <c r="E45" s="43">
        <v>115395.93061749998</v>
      </c>
      <c r="F45" s="43">
        <v>95.616313662888444</v>
      </c>
      <c r="I45" s="2"/>
      <c r="J45" s="2"/>
    </row>
    <row r="46" spans="1:10" x14ac:dyDescent="0.2">
      <c r="A46" s="10"/>
      <c r="B46" s="10"/>
      <c r="C46" s="10"/>
      <c r="D46" s="10"/>
      <c r="E46" s="42"/>
      <c r="F46" s="42"/>
    </row>
    <row r="47" spans="1:10" x14ac:dyDescent="0.2">
      <c r="A47" s="11" t="s">
        <v>143</v>
      </c>
      <c r="B47" s="10"/>
      <c r="C47" s="10"/>
      <c r="D47" s="10"/>
      <c r="E47" s="43">
        <v>5290.5152377000004</v>
      </c>
      <c r="F47" s="43">
        <v>4.38</v>
      </c>
      <c r="I47" s="2"/>
      <c r="J47" s="2"/>
    </row>
    <row r="48" spans="1:10" x14ac:dyDescent="0.2">
      <c r="A48" s="10"/>
      <c r="B48" s="10"/>
      <c r="C48" s="10"/>
      <c r="D48" s="10"/>
      <c r="E48" s="42"/>
      <c r="F48" s="42"/>
    </row>
    <row r="49" spans="1:10" x14ac:dyDescent="0.2">
      <c r="A49" s="13" t="s">
        <v>144</v>
      </c>
      <c r="B49" s="7"/>
      <c r="C49" s="7"/>
      <c r="D49" s="7"/>
      <c r="E49" s="45">
        <v>120686.44585519999</v>
      </c>
      <c r="F49" s="45">
        <f xml:space="preserve"> ROUND(SUM(F45:F48),2)</f>
        <v>100</v>
      </c>
      <c r="I49" s="2"/>
      <c r="J49" s="2"/>
    </row>
    <row r="50" spans="1:10" x14ac:dyDescent="0.2">
      <c r="E50" s="17"/>
      <c r="F50" s="17"/>
    </row>
    <row r="51" spans="1:10" x14ac:dyDescent="0.2">
      <c r="A51" s="14" t="s">
        <v>147</v>
      </c>
      <c r="E51" s="17"/>
      <c r="F51" s="17"/>
    </row>
    <row r="52" spans="1:10" x14ac:dyDescent="0.2">
      <c r="A52" s="14" t="s">
        <v>148</v>
      </c>
      <c r="E52" s="17"/>
      <c r="F52" s="17"/>
    </row>
    <row r="53" spans="1:10" x14ac:dyDescent="0.2">
      <c r="A53" s="14" t="s">
        <v>149</v>
      </c>
      <c r="E53" s="17"/>
      <c r="F53" s="17"/>
    </row>
    <row r="54" spans="1:10" x14ac:dyDescent="0.2">
      <c r="A54" s="2" t="s">
        <v>645</v>
      </c>
      <c r="B54" s="15">
        <v>26.6081</v>
      </c>
      <c r="E54" s="17"/>
      <c r="F54" s="17"/>
    </row>
    <row r="55" spans="1:10" x14ac:dyDescent="0.2">
      <c r="A55" s="2" t="s">
        <v>646</v>
      </c>
      <c r="B55" s="15">
        <v>45.281500000000001</v>
      </c>
      <c r="E55" s="17"/>
      <c r="F55" s="17"/>
    </row>
    <row r="56" spans="1:10" x14ac:dyDescent="0.2">
      <c r="A56" s="2" t="s">
        <v>647</v>
      </c>
      <c r="B56" s="15">
        <v>28.4207</v>
      </c>
      <c r="E56" s="17"/>
      <c r="F56" s="17"/>
    </row>
    <row r="57" spans="1:10" x14ac:dyDescent="0.2">
      <c r="A57" s="2" t="s">
        <v>648</v>
      </c>
      <c r="B57" s="15">
        <v>42.806399999999996</v>
      </c>
      <c r="E57" s="17"/>
      <c r="F57" s="17"/>
    </row>
    <row r="58" spans="1:10" x14ac:dyDescent="0.2">
      <c r="E58" s="17"/>
      <c r="F58" s="17"/>
    </row>
    <row r="59" spans="1:10" x14ac:dyDescent="0.2">
      <c r="A59" s="14" t="s">
        <v>152</v>
      </c>
      <c r="E59" s="17"/>
      <c r="F59" s="17"/>
    </row>
    <row r="60" spans="1:10" x14ac:dyDescent="0.2">
      <c r="A60" s="2" t="s">
        <v>645</v>
      </c>
      <c r="B60" s="15">
        <v>22.965900000000001</v>
      </c>
      <c r="E60" s="17"/>
      <c r="F60" s="17"/>
    </row>
    <row r="61" spans="1:10" x14ac:dyDescent="0.2">
      <c r="A61" s="2" t="s">
        <v>646</v>
      </c>
      <c r="B61" s="15">
        <v>42.856699999999996</v>
      </c>
      <c r="E61" s="17"/>
      <c r="F61" s="17"/>
    </row>
    <row r="62" spans="1:10" x14ac:dyDescent="0.2">
      <c r="A62" s="2" t="s">
        <v>648</v>
      </c>
      <c r="B62" s="15">
        <v>40.264600000000002</v>
      </c>
      <c r="E62" s="17"/>
      <c r="F62" s="17"/>
    </row>
    <row r="63" spans="1:10" x14ac:dyDescent="0.2">
      <c r="A63" s="2" t="s">
        <v>647</v>
      </c>
      <c r="B63" s="15">
        <v>24.825600000000001</v>
      </c>
      <c r="E63" s="17"/>
      <c r="F63" s="17"/>
    </row>
    <row r="64" spans="1:10" x14ac:dyDescent="0.2">
      <c r="E64" s="17"/>
      <c r="F64" s="17"/>
    </row>
    <row r="65" spans="1:6" x14ac:dyDescent="0.2">
      <c r="A65" s="14" t="s">
        <v>153</v>
      </c>
      <c r="B65" s="31"/>
      <c r="E65" s="17"/>
      <c r="F65" s="17"/>
    </row>
    <row r="66" spans="1:6" x14ac:dyDescent="0.2">
      <c r="A66" s="22" t="s">
        <v>704</v>
      </c>
      <c r="B66" s="23"/>
      <c r="C66" s="70" t="s">
        <v>705</v>
      </c>
      <c r="D66" s="71"/>
      <c r="E66" s="17"/>
      <c r="F66" s="17"/>
    </row>
    <row r="67" spans="1:6" x14ac:dyDescent="0.2">
      <c r="A67" s="72"/>
      <c r="B67" s="73"/>
      <c r="C67" s="24" t="s">
        <v>706</v>
      </c>
      <c r="D67" s="24" t="s">
        <v>707</v>
      </c>
      <c r="E67" s="17"/>
      <c r="F67" s="17"/>
    </row>
    <row r="68" spans="1:6" x14ac:dyDescent="0.2">
      <c r="A68" s="25" t="s">
        <v>645</v>
      </c>
      <c r="B68" s="26"/>
      <c r="C68" s="27">
        <v>2.25</v>
      </c>
      <c r="D68" s="27">
        <v>2.25</v>
      </c>
      <c r="E68" s="17"/>
      <c r="F68" s="17"/>
    </row>
    <row r="69" spans="1:6" x14ac:dyDescent="0.2">
      <c r="A69" s="25" t="s">
        <v>647</v>
      </c>
      <c r="B69" s="26"/>
      <c r="C69" s="27">
        <v>2.25</v>
      </c>
      <c r="D69" s="27">
        <v>2.25</v>
      </c>
      <c r="E69" s="17"/>
      <c r="F69" s="17"/>
    </row>
    <row r="70" spans="1:6" x14ac:dyDescent="0.2">
      <c r="E70" s="17"/>
      <c r="F70" s="17"/>
    </row>
    <row r="71" spans="1:6" x14ac:dyDescent="0.2">
      <c r="A71" s="14" t="s">
        <v>1113</v>
      </c>
      <c r="B71" s="32">
        <v>0.1859236827119751</v>
      </c>
      <c r="E71" s="17"/>
      <c r="F71" s="17"/>
    </row>
    <row r="72" spans="1:6" x14ac:dyDescent="0.2">
      <c r="E72" s="17"/>
      <c r="F72" s="17"/>
    </row>
    <row r="73" spans="1:6" x14ac:dyDescent="0.2">
      <c r="E73" s="17"/>
      <c r="F73" s="17"/>
    </row>
    <row r="74" spans="1:6" x14ac:dyDescent="0.2">
      <c r="E74" s="17"/>
      <c r="F74" s="17"/>
    </row>
    <row r="75" spans="1:6" x14ac:dyDescent="0.2">
      <c r="E75" s="17"/>
      <c r="F75" s="17"/>
    </row>
    <row r="76" spans="1:6" x14ac:dyDescent="0.2">
      <c r="E76" s="17"/>
      <c r="F76" s="17"/>
    </row>
    <row r="77" spans="1:6" x14ac:dyDescent="0.2">
      <c r="E77" s="17"/>
      <c r="F77" s="17"/>
    </row>
    <row r="78" spans="1:6" x14ac:dyDescent="0.2">
      <c r="E78" s="17"/>
      <c r="F78" s="17"/>
    </row>
    <row r="79" spans="1:6" x14ac:dyDescent="0.2">
      <c r="E79" s="17"/>
      <c r="F79" s="17"/>
    </row>
    <row r="80" spans="1:6" x14ac:dyDescent="0.2">
      <c r="E80" s="17"/>
      <c r="F80" s="17"/>
    </row>
    <row r="81" spans="5:6" x14ac:dyDescent="0.2">
      <c r="E81" s="17"/>
      <c r="F81" s="17"/>
    </row>
    <row r="82" spans="5:6" x14ac:dyDescent="0.2">
      <c r="E82" s="17"/>
      <c r="F82" s="17"/>
    </row>
    <row r="83" spans="5:6" x14ac:dyDescent="0.2">
      <c r="E83" s="17"/>
      <c r="F83" s="17"/>
    </row>
    <row r="84" spans="5:6" x14ac:dyDescent="0.2">
      <c r="E84" s="17"/>
      <c r="F84" s="17"/>
    </row>
    <row r="85" spans="5:6" x14ac:dyDescent="0.2">
      <c r="E85" s="17"/>
      <c r="F85" s="17"/>
    </row>
    <row r="86" spans="5:6" x14ac:dyDescent="0.2">
      <c r="E86" s="17"/>
      <c r="F86" s="17"/>
    </row>
  </sheetData>
  <mergeCells count="3">
    <mergeCell ref="A1:E1"/>
    <mergeCell ref="C66:D66"/>
    <mergeCell ref="A67:B6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78"/>
  <sheetViews>
    <sheetView showGridLines="0" workbookViewId="0">
      <selection sqref="A1:E1"/>
    </sheetView>
  </sheetViews>
  <sheetFormatPr defaultRowHeight="11.25" x14ac:dyDescent="0.2"/>
  <cols>
    <col min="1" max="1" width="59.42578125" style="2" bestFit="1" customWidth="1"/>
    <col min="2" max="2" width="39.140625" style="2" bestFit="1" customWidth="1"/>
    <col min="3" max="3" width="20" style="2" bestFit="1" customWidth="1"/>
    <col min="4" max="4" width="11.5703125" style="2" bestFit="1" customWidth="1"/>
    <col min="5" max="5" width="24" style="2" bestFit="1" customWidth="1"/>
    <col min="6" max="6" width="14.140625" style="2" bestFit="1" customWidth="1"/>
    <col min="7" max="7" width="10.85546875" style="3" bestFit="1" customWidth="1"/>
    <col min="8" max="16384" width="9.140625" style="3"/>
  </cols>
  <sheetData>
    <row r="1" spans="1:6" x14ac:dyDescent="0.2">
      <c r="A1" s="69" t="s">
        <v>1504</v>
      </c>
      <c r="B1" s="69"/>
      <c r="C1" s="69"/>
      <c r="D1" s="69"/>
      <c r="E1" s="69"/>
    </row>
    <row r="3" spans="1:6" s="1" customFormat="1" x14ac:dyDescent="0.2">
      <c r="A3" s="5" t="s">
        <v>0</v>
      </c>
      <c r="B3" s="5" t="s">
        <v>1</v>
      </c>
      <c r="C3" s="5" t="s">
        <v>1084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6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10"/>
      <c r="E7" s="10"/>
      <c r="F7" s="10"/>
    </row>
    <row r="8" spans="1:6" x14ac:dyDescent="0.2">
      <c r="A8" s="10" t="s">
        <v>11</v>
      </c>
      <c r="B8" s="10" t="s">
        <v>12</v>
      </c>
      <c r="C8" s="10" t="s">
        <v>10</v>
      </c>
      <c r="D8" s="65">
        <v>3900000</v>
      </c>
      <c r="E8" s="42">
        <v>83438.55</v>
      </c>
      <c r="F8" s="42">
        <v>10.302890708805553</v>
      </c>
    </row>
    <row r="9" spans="1:6" x14ac:dyDescent="0.2">
      <c r="A9" s="10" t="s">
        <v>29</v>
      </c>
      <c r="B9" s="10" t="s">
        <v>30</v>
      </c>
      <c r="C9" s="10" t="s">
        <v>31</v>
      </c>
      <c r="D9" s="65">
        <v>4000000</v>
      </c>
      <c r="E9" s="42">
        <v>49272</v>
      </c>
      <c r="F9" s="42">
        <v>6.0840466547449248</v>
      </c>
    </row>
    <row r="10" spans="1:6" x14ac:dyDescent="0.2">
      <c r="A10" s="10" t="s">
        <v>1354</v>
      </c>
      <c r="B10" s="10" t="s">
        <v>1355</v>
      </c>
      <c r="C10" s="10" t="s">
        <v>84</v>
      </c>
      <c r="D10" s="65">
        <v>2880000</v>
      </c>
      <c r="E10" s="42">
        <v>39467.519999999997</v>
      </c>
      <c r="F10" s="42">
        <v>4.8734013847028415</v>
      </c>
    </row>
    <row r="11" spans="1:6" x14ac:dyDescent="0.2">
      <c r="A11" s="10" t="s">
        <v>38</v>
      </c>
      <c r="B11" s="10" t="s">
        <v>39</v>
      </c>
      <c r="C11" s="10" t="s">
        <v>40</v>
      </c>
      <c r="D11" s="65">
        <v>9800000</v>
      </c>
      <c r="E11" s="42">
        <v>36612.800000000003</v>
      </c>
      <c r="F11" s="42">
        <v>4.5209040298921295</v>
      </c>
    </row>
    <row r="12" spans="1:6" x14ac:dyDescent="0.2">
      <c r="A12" s="10" t="s">
        <v>59</v>
      </c>
      <c r="B12" s="10" t="s">
        <v>60</v>
      </c>
      <c r="C12" s="10" t="s">
        <v>10</v>
      </c>
      <c r="D12" s="65">
        <v>10000000</v>
      </c>
      <c r="E12" s="42">
        <v>34620</v>
      </c>
      <c r="F12" s="42">
        <v>4.2748355087528269</v>
      </c>
    </row>
    <row r="13" spans="1:6" x14ac:dyDescent="0.2">
      <c r="A13" s="10" t="s">
        <v>15</v>
      </c>
      <c r="B13" s="10" t="s">
        <v>16</v>
      </c>
      <c r="C13" s="10" t="s">
        <v>17</v>
      </c>
      <c r="D13" s="65">
        <v>3700000</v>
      </c>
      <c r="E13" s="42">
        <v>34149.15</v>
      </c>
      <c r="F13" s="42">
        <v>4.216695523215674</v>
      </c>
    </row>
    <row r="14" spans="1:6" x14ac:dyDescent="0.2">
      <c r="A14" s="10" t="s">
        <v>381</v>
      </c>
      <c r="B14" s="10" t="s">
        <v>382</v>
      </c>
      <c r="C14" s="10" t="s">
        <v>10</v>
      </c>
      <c r="D14" s="65">
        <v>10500000</v>
      </c>
      <c r="E14" s="42">
        <v>30009</v>
      </c>
      <c r="F14" s="42">
        <v>3.7054748348400808</v>
      </c>
    </row>
    <row r="15" spans="1:6" x14ac:dyDescent="0.2">
      <c r="A15" s="10" t="s">
        <v>13</v>
      </c>
      <c r="B15" s="10" t="s">
        <v>14</v>
      </c>
      <c r="C15" s="10" t="s">
        <v>10</v>
      </c>
      <c r="D15" s="65">
        <v>5000000</v>
      </c>
      <c r="E15" s="42">
        <v>27295</v>
      </c>
      <c r="F15" s="42">
        <v>3.370353414540971</v>
      </c>
    </row>
    <row r="16" spans="1:6" x14ac:dyDescent="0.2">
      <c r="A16" s="10" t="s">
        <v>8</v>
      </c>
      <c r="B16" s="10" t="s">
        <v>9</v>
      </c>
      <c r="C16" s="10" t="s">
        <v>10</v>
      </c>
      <c r="D16" s="65">
        <v>2000000</v>
      </c>
      <c r="E16" s="42">
        <v>26692</v>
      </c>
      <c r="F16" s="42">
        <v>3.295895707672746</v>
      </c>
    </row>
    <row r="17" spans="1:6" x14ac:dyDescent="0.2">
      <c r="A17" s="10" t="s">
        <v>27</v>
      </c>
      <c r="B17" s="10" t="s">
        <v>28</v>
      </c>
      <c r="C17" s="10" t="s">
        <v>10</v>
      </c>
      <c r="D17" s="65">
        <v>7800000</v>
      </c>
      <c r="E17" s="42">
        <v>21024.9</v>
      </c>
      <c r="F17" s="42">
        <v>2.5961290897740419</v>
      </c>
    </row>
    <row r="18" spans="1:6" x14ac:dyDescent="0.2">
      <c r="A18" s="10" t="s">
        <v>1106</v>
      </c>
      <c r="B18" s="10" t="s">
        <v>1107</v>
      </c>
      <c r="C18" s="10" t="s">
        <v>31</v>
      </c>
      <c r="D18" s="65">
        <v>2250000</v>
      </c>
      <c r="E18" s="42">
        <v>20482.875</v>
      </c>
      <c r="F18" s="42">
        <v>2.5292005017719688</v>
      </c>
    </row>
    <row r="19" spans="1:6" x14ac:dyDescent="0.2">
      <c r="A19" s="10" t="s">
        <v>41</v>
      </c>
      <c r="B19" s="10" t="s">
        <v>42</v>
      </c>
      <c r="C19" s="10" t="s">
        <v>20</v>
      </c>
      <c r="D19" s="65">
        <v>11500000</v>
      </c>
      <c r="E19" s="42">
        <v>19268.25</v>
      </c>
      <c r="F19" s="42">
        <v>2.3792200835218562</v>
      </c>
    </row>
    <row r="20" spans="1:6" x14ac:dyDescent="0.2">
      <c r="A20" s="10" t="s">
        <v>1505</v>
      </c>
      <c r="B20" s="10" t="s">
        <v>1506</v>
      </c>
      <c r="C20" s="10" t="s">
        <v>37</v>
      </c>
      <c r="D20" s="65">
        <v>5000000</v>
      </c>
      <c r="E20" s="42">
        <v>19165</v>
      </c>
      <c r="F20" s="42">
        <v>2.3664708990539554</v>
      </c>
    </row>
    <row r="21" spans="1:6" x14ac:dyDescent="0.2">
      <c r="A21" s="10" t="s">
        <v>50</v>
      </c>
      <c r="B21" s="10" t="s">
        <v>51</v>
      </c>
      <c r="C21" s="10" t="s">
        <v>52</v>
      </c>
      <c r="D21" s="65">
        <v>950000</v>
      </c>
      <c r="E21" s="42">
        <v>18397.7</v>
      </c>
      <c r="F21" s="42">
        <v>2.2717256279428626</v>
      </c>
    </row>
    <row r="22" spans="1:6" x14ac:dyDescent="0.2">
      <c r="A22" s="10" t="s">
        <v>61</v>
      </c>
      <c r="B22" s="10" t="s">
        <v>62</v>
      </c>
      <c r="C22" s="10" t="s">
        <v>31</v>
      </c>
      <c r="D22" s="65">
        <v>2400000</v>
      </c>
      <c r="E22" s="42">
        <v>17096.400000000001</v>
      </c>
      <c r="F22" s="42">
        <v>2.1110426860728433</v>
      </c>
    </row>
    <row r="23" spans="1:6" x14ac:dyDescent="0.2">
      <c r="A23" s="10" t="s">
        <v>32</v>
      </c>
      <c r="B23" s="10" t="s">
        <v>33</v>
      </c>
      <c r="C23" s="10" t="s">
        <v>34</v>
      </c>
      <c r="D23" s="65">
        <v>9500000</v>
      </c>
      <c r="E23" s="42">
        <v>16539.5</v>
      </c>
      <c r="F23" s="42">
        <v>2.0422773511559038</v>
      </c>
    </row>
    <row r="24" spans="1:6" x14ac:dyDescent="0.2">
      <c r="A24" s="10" t="s">
        <v>80</v>
      </c>
      <c r="B24" s="10" t="s">
        <v>81</v>
      </c>
      <c r="C24" s="10" t="s">
        <v>17</v>
      </c>
      <c r="D24" s="65">
        <v>600000</v>
      </c>
      <c r="E24" s="42">
        <v>16501.8</v>
      </c>
      <c r="F24" s="42">
        <v>2.0376222009918372</v>
      </c>
    </row>
    <row r="25" spans="1:6" x14ac:dyDescent="0.2">
      <c r="A25" s="10" t="s">
        <v>1100</v>
      </c>
      <c r="B25" s="10" t="s">
        <v>1101</v>
      </c>
      <c r="C25" s="10" t="s">
        <v>37</v>
      </c>
      <c r="D25" s="65">
        <v>5000000</v>
      </c>
      <c r="E25" s="42">
        <v>16092.5</v>
      </c>
      <c r="F25" s="42">
        <v>1.9870823346217468</v>
      </c>
    </row>
    <row r="26" spans="1:6" x14ac:dyDescent="0.2">
      <c r="A26" s="10" t="s">
        <v>1241</v>
      </c>
      <c r="B26" s="10" t="s">
        <v>1242</v>
      </c>
      <c r="C26" s="10" t="s">
        <v>40</v>
      </c>
      <c r="D26" s="65">
        <v>26000000</v>
      </c>
      <c r="E26" s="42">
        <v>15990</v>
      </c>
      <c r="F26" s="42">
        <v>1.9744257592419903</v>
      </c>
    </row>
    <row r="27" spans="1:6" x14ac:dyDescent="0.2">
      <c r="A27" s="10" t="s">
        <v>91</v>
      </c>
      <c r="B27" s="10" t="s">
        <v>92</v>
      </c>
      <c r="C27" s="10" t="s">
        <v>52</v>
      </c>
      <c r="D27" s="65">
        <v>4400000</v>
      </c>
      <c r="E27" s="42">
        <v>15897.2</v>
      </c>
      <c r="F27" s="42">
        <v>1.9629669280689037</v>
      </c>
    </row>
    <row r="28" spans="1:6" x14ac:dyDescent="0.2">
      <c r="A28" s="10" t="s">
        <v>1407</v>
      </c>
      <c r="B28" s="10" t="s">
        <v>1408</v>
      </c>
      <c r="C28" s="10" t="s">
        <v>47</v>
      </c>
      <c r="D28" s="65">
        <v>4400000</v>
      </c>
      <c r="E28" s="42">
        <v>15439.6</v>
      </c>
      <c r="F28" s="42">
        <v>1.9064630364223036</v>
      </c>
    </row>
    <row r="29" spans="1:6" x14ac:dyDescent="0.2">
      <c r="A29" s="10" t="s">
        <v>87</v>
      </c>
      <c r="B29" s="10" t="s">
        <v>88</v>
      </c>
      <c r="C29" s="10" t="s">
        <v>34</v>
      </c>
      <c r="D29" s="65">
        <v>3800000</v>
      </c>
      <c r="E29" s="42">
        <v>15350.1</v>
      </c>
      <c r="F29" s="42">
        <v>1.8954116852370528</v>
      </c>
    </row>
    <row r="30" spans="1:6" x14ac:dyDescent="0.2">
      <c r="A30" s="10" t="s">
        <v>69</v>
      </c>
      <c r="B30" s="10" t="s">
        <v>70</v>
      </c>
      <c r="C30" s="10" t="s">
        <v>37</v>
      </c>
      <c r="D30" s="65">
        <v>1300000</v>
      </c>
      <c r="E30" s="42">
        <v>15216.5</v>
      </c>
      <c r="F30" s="42">
        <v>1.8789149196689021</v>
      </c>
    </row>
    <row r="31" spans="1:6" x14ac:dyDescent="0.2">
      <c r="A31" s="10" t="s">
        <v>100</v>
      </c>
      <c r="B31" s="10" t="s">
        <v>101</v>
      </c>
      <c r="C31" s="10" t="s">
        <v>52</v>
      </c>
      <c r="D31" s="65">
        <v>1930000</v>
      </c>
      <c r="E31" s="42">
        <v>14867.754999999999</v>
      </c>
      <c r="F31" s="42">
        <v>1.8358523110756035</v>
      </c>
    </row>
    <row r="32" spans="1:6" x14ac:dyDescent="0.2">
      <c r="A32" s="10" t="s">
        <v>1507</v>
      </c>
      <c r="B32" s="10" t="s">
        <v>1508</v>
      </c>
      <c r="C32" s="10" t="s">
        <v>23</v>
      </c>
      <c r="D32" s="65">
        <v>1000000</v>
      </c>
      <c r="E32" s="42">
        <v>13546</v>
      </c>
      <c r="F32" s="42">
        <v>1.6726436106749218</v>
      </c>
    </row>
    <row r="33" spans="1:6" x14ac:dyDescent="0.2">
      <c r="A33" s="10" t="s">
        <v>98</v>
      </c>
      <c r="B33" s="10" t="s">
        <v>99</v>
      </c>
      <c r="C33" s="10" t="s">
        <v>52</v>
      </c>
      <c r="D33" s="65">
        <v>2800000</v>
      </c>
      <c r="E33" s="42">
        <v>13449.8</v>
      </c>
      <c r="F33" s="42">
        <v>1.6607649516355798</v>
      </c>
    </row>
    <row r="34" spans="1:6" x14ac:dyDescent="0.2">
      <c r="A34" s="10" t="s">
        <v>48</v>
      </c>
      <c r="B34" s="10" t="s">
        <v>49</v>
      </c>
      <c r="C34" s="10" t="s">
        <v>17</v>
      </c>
      <c r="D34" s="65">
        <v>4200000</v>
      </c>
      <c r="E34" s="42">
        <v>11865</v>
      </c>
      <c r="F34" s="42">
        <v>1.4650757744469178</v>
      </c>
    </row>
    <row r="35" spans="1:6" x14ac:dyDescent="0.2">
      <c r="A35" s="10" t="s">
        <v>1429</v>
      </c>
      <c r="B35" s="10" t="s">
        <v>1430</v>
      </c>
      <c r="C35" s="10" t="s">
        <v>17</v>
      </c>
      <c r="D35" s="65">
        <v>330000</v>
      </c>
      <c r="E35" s="42">
        <v>11698.17</v>
      </c>
      <c r="F35" s="42">
        <v>1.4444758088800422</v>
      </c>
    </row>
    <row r="36" spans="1:6" x14ac:dyDescent="0.2">
      <c r="A36" s="10" t="s">
        <v>1403</v>
      </c>
      <c r="B36" s="10" t="s">
        <v>1404</v>
      </c>
      <c r="C36" s="10" t="s">
        <v>23</v>
      </c>
      <c r="D36" s="65">
        <v>300000</v>
      </c>
      <c r="E36" s="42">
        <v>11234.7</v>
      </c>
      <c r="F36" s="42">
        <v>1.3872470967702308</v>
      </c>
    </row>
    <row r="37" spans="1:6" x14ac:dyDescent="0.2">
      <c r="A37" s="10" t="s">
        <v>24</v>
      </c>
      <c r="B37" s="10" t="s">
        <v>25</v>
      </c>
      <c r="C37" s="10" t="s">
        <v>26</v>
      </c>
      <c r="D37" s="65">
        <v>4500000</v>
      </c>
      <c r="E37" s="42">
        <v>10539</v>
      </c>
      <c r="F37" s="42">
        <v>1.3013429066073381</v>
      </c>
    </row>
    <row r="38" spans="1:6" x14ac:dyDescent="0.2">
      <c r="A38" s="10" t="s">
        <v>1087</v>
      </c>
      <c r="B38" s="10" t="s">
        <v>1088</v>
      </c>
      <c r="C38" s="10" t="s">
        <v>17</v>
      </c>
      <c r="D38" s="65">
        <v>6000000</v>
      </c>
      <c r="E38" s="42">
        <v>10125</v>
      </c>
      <c r="F38" s="42">
        <v>1.2502226899515416</v>
      </c>
    </row>
    <row r="39" spans="1:6" x14ac:dyDescent="0.2">
      <c r="A39" s="10" t="s">
        <v>378</v>
      </c>
      <c r="B39" s="10" t="s">
        <v>379</v>
      </c>
      <c r="C39" s="10" t="s">
        <v>380</v>
      </c>
      <c r="D39" s="65">
        <v>1400000</v>
      </c>
      <c r="E39" s="42">
        <v>9818.9</v>
      </c>
      <c r="F39" s="42">
        <v>1.2124258341101426</v>
      </c>
    </row>
    <row r="40" spans="1:6" x14ac:dyDescent="0.2">
      <c r="A40" s="10" t="s">
        <v>1509</v>
      </c>
      <c r="B40" s="10" t="s">
        <v>1510</v>
      </c>
      <c r="C40" s="10" t="s">
        <v>23</v>
      </c>
      <c r="D40" s="65">
        <v>4600000</v>
      </c>
      <c r="E40" s="42">
        <v>9448.4</v>
      </c>
      <c r="F40" s="42">
        <v>1.1666769445667307</v>
      </c>
    </row>
    <row r="41" spans="1:6" x14ac:dyDescent="0.2">
      <c r="A41" s="10" t="s">
        <v>66</v>
      </c>
      <c r="B41" s="10" t="s">
        <v>67</v>
      </c>
      <c r="C41" s="10" t="s">
        <v>68</v>
      </c>
      <c r="D41" s="65">
        <v>6000000</v>
      </c>
      <c r="E41" s="42">
        <v>8898</v>
      </c>
      <c r="F41" s="42">
        <v>1.0987142217470438</v>
      </c>
    </row>
    <row r="42" spans="1:6" x14ac:dyDescent="0.2">
      <c r="A42" s="10" t="s">
        <v>74</v>
      </c>
      <c r="B42" s="10" t="s">
        <v>75</v>
      </c>
      <c r="C42" s="10" t="s">
        <v>76</v>
      </c>
      <c r="D42" s="65">
        <v>1500000</v>
      </c>
      <c r="E42" s="42">
        <v>8634.75</v>
      </c>
      <c r="F42" s="42">
        <v>1.0662084318083038</v>
      </c>
    </row>
    <row r="43" spans="1:6" x14ac:dyDescent="0.2">
      <c r="A43" s="10" t="s">
        <v>96</v>
      </c>
      <c r="B43" s="10" t="s">
        <v>97</v>
      </c>
      <c r="C43" s="10" t="s">
        <v>37</v>
      </c>
      <c r="D43" s="65">
        <v>650000</v>
      </c>
      <c r="E43" s="42">
        <v>8480.2250000000004</v>
      </c>
      <c r="F43" s="42">
        <v>1.0471278726809199</v>
      </c>
    </row>
    <row r="44" spans="1:6" x14ac:dyDescent="0.2">
      <c r="A44" s="10" t="s">
        <v>43</v>
      </c>
      <c r="B44" s="10" t="s">
        <v>44</v>
      </c>
      <c r="C44" s="10" t="s">
        <v>37</v>
      </c>
      <c r="D44" s="65">
        <v>650000</v>
      </c>
      <c r="E44" s="42">
        <v>8188.05</v>
      </c>
      <c r="F44" s="42">
        <v>1.0110504589094045</v>
      </c>
    </row>
    <row r="45" spans="1:6" x14ac:dyDescent="0.2">
      <c r="A45" s="10" t="s">
        <v>1511</v>
      </c>
      <c r="B45" s="10" t="s">
        <v>1512</v>
      </c>
      <c r="C45" s="10" t="s">
        <v>1095</v>
      </c>
      <c r="D45" s="65">
        <v>4500000</v>
      </c>
      <c r="E45" s="42">
        <v>6601.5</v>
      </c>
      <c r="F45" s="42">
        <v>0.81514519384840534</v>
      </c>
    </row>
    <row r="46" spans="1:6" x14ac:dyDescent="0.2">
      <c r="A46" s="10" t="s">
        <v>18</v>
      </c>
      <c r="B46" s="10" t="s">
        <v>19</v>
      </c>
      <c r="C46" s="10" t="s">
        <v>20</v>
      </c>
      <c r="D46" s="65">
        <v>3000000</v>
      </c>
      <c r="E46" s="42">
        <v>6283.5</v>
      </c>
      <c r="F46" s="42">
        <v>0.7758789404751123</v>
      </c>
    </row>
    <row r="47" spans="1:6" x14ac:dyDescent="0.2">
      <c r="A47" s="10" t="s">
        <v>1421</v>
      </c>
      <c r="B47" s="10" t="s">
        <v>1422</v>
      </c>
      <c r="C47" s="10" t="s">
        <v>37</v>
      </c>
      <c r="D47" s="65">
        <v>2300000</v>
      </c>
      <c r="E47" s="42">
        <v>6247.95</v>
      </c>
      <c r="F47" s="42">
        <v>0.77148926969706033</v>
      </c>
    </row>
    <row r="48" spans="1:6" x14ac:dyDescent="0.2">
      <c r="A48" s="10" t="s">
        <v>1096</v>
      </c>
      <c r="B48" s="10" t="s">
        <v>1097</v>
      </c>
      <c r="C48" s="10" t="s">
        <v>1095</v>
      </c>
      <c r="D48" s="65">
        <v>700000</v>
      </c>
      <c r="E48" s="42">
        <v>5280.8</v>
      </c>
      <c r="F48" s="42">
        <v>0.65206676356504711</v>
      </c>
    </row>
    <row r="49" spans="1:10" x14ac:dyDescent="0.2">
      <c r="A49" s="10" t="s">
        <v>82</v>
      </c>
      <c r="B49" s="10" t="s">
        <v>83</v>
      </c>
      <c r="C49" s="10" t="s">
        <v>84</v>
      </c>
      <c r="D49" s="65">
        <v>700000</v>
      </c>
      <c r="E49" s="42">
        <v>3779.65</v>
      </c>
      <c r="F49" s="42">
        <v>0.46670658667410814</v>
      </c>
    </row>
    <row r="50" spans="1:10" x14ac:dyDescent="0.2">
      <c r="A50" s="11" t="s">
        <v>110</v>
      </c>
      <c r="B50" s="10"/>
      <c r="C50" s="10"/>
      <c r="D50" s="65"/>
      <c r="E50" s="43">
        <f xml:space="preserve"> SUM(E8:E49)</f>
        <v>783005.49500000011</v>
      </c>
      <c r="F50" s="43">
        <f>SUM(F8:F49)</f>
        <v>96.684566538838382</v>
      </c>
      <c r="I50" s="2"/>
    </row>
    <row r="51" spans="1:10" x14ac:dyDescent="0.2">
      <c r="A51" s="10"/>
      <c r="B51" s="10"/>
      <c r="C51" s="10"/>
      <c r="D51" s="65"/>
      <c r="E51" s="42"/>
      <c r="F51" s="42"/>
      <c r="G51" s="2"/>
      <c r="I51" s="2"/>
    </row>
    <row r="52" spans="1:10" x14ac:dyDescent="0.2">
      <c r="A52" s="11" t="s">
        <v>110</v>
      </c>
      <c r="B52" s="10"/>
      <c r="C52" s="10"/>
      <c r="D52" s="65"/>
      <c r="E52" s="43">
        <v>783005.49500000011</v>
      </c>
      <c r="F52" s="43">
        <v>96.684566538838382</v>
      </c>
      <c r="G52" s="17"/>
      <c r="H52" s="17"/>
      <c r="I52" s="2"/>
      <c r="J52" s="2"/>
    </row>
    <row r="53" spans="1:10" x14ac:dyDescent="0.2">
      <c r="A53" s="10"/>
      <c r="B53" s="10"/>
      <c r="C53" s="10"/>
      <c r="D53" s="65"/>
      <c r="E53" s="42"/>
      <c r="F53" s="42"/>
      <c r="G53" s="17"/>
      <c r="H53" s="17"/>
    </row>
    <row r="54" spans="1:10" x14ac:dyDescent="0.2">
      <c r="A54" s="11" t="s">
        <v>143</v>
      </c>
      <c r="B54" s="10"/>
      <c r="C54" s="10"/>
      <c r="D54" s="65"/>
      <c r="E54" s="43">
        <v>26850.227614700001</v>
      </c>
      <c r="F54" s="43">
        <v>3.32</v>
      </c>
      <c r="G54" s="17"/>
      <c r="H54" s="17"/>
      <c r="I54" s="2"/>
      <c r="J54" s="2"/>
    </row>
    <row r="55" spans="1:10" x14ac:dyDescent="0.2">
      <c r="A55" s="10"/>
      <c r="B55" s="10"/>
      <c r="C55" s="10"/>
      <c r="D55" s="65"/>
      <c r="E55" s="42"/>
      <c r="F55" s="42"/>
      <c r="G55" s="17"/>
      <c r="H55" s="17"/>
    </row>
    <row r="56" spans="1:10" x14ac:dyDescent="0.2">
      <c r="A56" s="13" t="s">
        <v>144</v>
      </c>
      <c r="B56" s="7"/>
      <c r="C56" s="7"/>
      <c r="D56" s="66"/>
      <c r="E56" s="45">
        <v>809855.72261470009</v>
      </c>
      <c r="F56" s="45">
        <f xml:space="preserve"> ROUND(SUM(F52:F55),2)</f>
        <v>100</v>
      </c>
      <c r="G56" s="17"/>
      <c r="H56" s="17"/>
      <c r="I56" s="2"/>
      <c r="J56" s="2"/>
    </row>
    <row r="57" spans="1:10" x14ac:dyDescent="0.2">
      <c r="E57" s="17"/>
      <c r="F57" s="17"/>
    </row>
    <row r="58" spans="1:10" x14ac:dyDescent="0.2">
      <c r="A58" s="14" t="s">
        <v>147</v>
      </c>
    </row>
    <row r="59" spans="1:10" x14ac:dyDescent="0.2">
      <c r="A59" s="14" t="s">
        <v>148</v>
      </c>
    </row>
    <row r="60" spans="1:10" x14ac:dyDescent="0.2">
      <c r="A60" s="14" t="s">
        <v>149</v>
      </c>
    </row>
    <row r="61" spans="1:10" x14ac:dyDescent="0.2">
      <c r="A61" s="2" t="s">
        <v>645</v>
      </c>
      <c r="B61" s="15">
        <v>43.927500000000002</v>
      </c>
    </row>
    <row r="62" spans="1:10" x14ac:dyDescent="0.2">
      <c r="A62" s="2" t="s">
        <v>646</v>
      </c>
      <c r="B62" s="15">
        <v>469.87360000000001</v>
      </c>
    </row>
    <row r="63" spans="1:10" x14ac:dyDescent="0.2">
      <c r="A63" s="2" t="s">
        <v>647</v>
      </c>
      <c r="B63" s="15">
        <v>46.1922</v>
      </c>
    </row>
    <row r="64" spans="1:10" x14ac:dyDescent="0.2">
      <c r="A64" s="2" t="s">
        <v>648</v>
      </c>
      <c r="B64" s="15">
        <v>450.9744</v>
      </c>
    </row>
    <row r="66" spans="1:4" x14ac:dyDescent="0.2">
      <c r="A66" s="14" t="s">
        <v>152</v>
      </c>
    </row>
    <row r="67" spans="1:4" x14ac:dyDescent="0.2">
      <c r="A67" s="2" t="s">
        <v>647</v>
      </c>
      <c r="B67" s="15">
        <v>42.686599999999999</v>
      </c>
    </row>
    <row r="68" spans="1:4" x14ac:dyDescent="0.2">
      <c r="A68" s="2" t="s">
        <v>648</v>
      </c>
      <c r="B68" s="15">
        <v>452.43880000000001</v>
      </c>
    </row>
    <row r="69" spans="1:4" x14ac:dyDescent="0.2">
      <c r="A69" s="2" t="s">
        <v>645</v>
      </c>
      <c r="B69" s="15">
        <v>40.224800000000002</v>
      </c>
    </row>
    <row r="70" spans="1:4" x14ac:dyDescent="0.2">
      <c r="A70" s="2" t="s">
        <v>646</v>
      </c>
      <c r="B70" s="15">
        <v>473.4538</v>
      </c>
    </row>
    <row r="72" spans="1:4" x14ac:dyDescent="0.2">
      <c r="A72" s="14" t="s">
        <v>153</v>
      </c>
      <c r="B72" s="31"/>
    </row>
    <row r="73" spans="1:4" x14ac:dyDescent="0.2">
      <c r="A73" s="22" t="s">
        <v>704</v>
      </c>
      <c r="B73" s="23"/>
      <c r="C73" s="70" t="s">
        <v>705</v>
      </c>
      <c r="D73" s="71"/>
    </row>
    <row r="74" spans="1:4" x14ac:dyDescent="0.2">
      <c r="A74" s="72"/>
      <c r="B74" s="73"/>
      <c r="C74" s="24" t="s">
        <v>706</v>
      </c>
      <c r="D74" s="24" t="s">
        <v>707</v>
      </c>
    </row>
    <row r="75" spans="1:4" x14ac:dyDescent="0.2">
      <c r="A75" s="25" t="s">
        <v>645</v>
      </c>
      <c r="B75" s="26"/>
      <c r="C75" s="27">
        <v>4</v>
      </c>
      <c r="D75" s="27">
        <v>4</v>
      </c>
    </row>
    <row r="76" spans="1:4" x14ac:dyDescent="0.2">
      <c r="A76" s="25" t="s">
        <v>647</v>
      </c>
      <c r="B76" s="26"/>
      <c r="C76" s="27">
        <v>4</v>
      </c>
      <c r="D76" s="27">
        <v>4</v>
      </c>
    </row>
    <row r="78" spans="1:4" x14ac:dyDescent="0.2">
      <c r="A78" s="14" t="s">
        <v>1113</v>
      </c>
      <c r="B78" s="32">
        <v>0.14713006826751984</v>
      </c>
    </row>
  </sheetData>
  <mergeCells count="3">
    <mergeCell ref="A1:E1"/>
    <mergeCell ref="C73:D73"/>
    <mergeCell ref="A74:B7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90"/>
  <sheetViews>
    <sheetView showGridLines="0" workbookViewId="0">
      <selection sqref="A1:E1"/>
    </sheetView>
  </sheetViews>
  <sheetFormatPr defaultRowHeight="11.25" x14ac:dyDescent="0.2"/>
  <cols>
    <col min="1" max="1" width="59.42578125" style="2" bestFit="1" customWidth="1"/>
    <col min="2" max="2" width="45" style="2" bestFit="1" customWidth="1"/>
    <col min="3" max="3" width="40.5703125" style="2" bestFit="1" customWidth="1"/>
    <col min="4" max="4" width="10.5703125" style="2" bestFit="1" customWidth="1"/>
    <col min="5" max="5" width="24" style="2" bestFit="1" customWidth="1"/>
    <col min="6" max="6" width="14.140625" style="2" bestFit="1" customWidth="1"/>
    <col min="7" max="7" width="10" style="3" bestFit="1" customWidth="1"/>
    <col min="8" max="16384" width="9.140625" style="3"/>
  </cols>
  <sheetData>
    <row r="1" spans="1:6" x14ac:dyDescent="0.2">
      <c r="A1" s="69" t="s">
        <v>1513</v>
      </c>
      <c r="B1" s="69"/>
      <c r="C1" s="69"/>
      <c r="D1" s="69"/>
      <c r="E1" s="69"/>
    </row>
    <row r="3" spans="1:6" s="1" customFormat="1" x14ac:dyDescent="0.2">
      <c r="A3" s="5" t="s">
        <v>0</v>
      </c>
      <c r="B3" s="5" t="s">
        <v>1</v>
      </c>
      <c r="C3" s="5" t="s">
        <v>1084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6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10"/>
      <c r="E7" s="10"/>
      <c r="F7" s="10"/>
    </row>
    <row r="8" spans="1:6" x14ac:dyDescent="0.2">
      <c r="A8" s="10" t="s">
        <v>11</v>
      </c>
      <c r="B8" s="10" t="s">
        <v>12</v>
      </c>
      <c r="C8" s="10" t="s">
        <v>10</v>
      </c>
      <c r="D8" s="65">
        <v>15692</v>
      </c>
      <c r="E8" s="42">
        <v>335.72249399999998</v>
      </c>
      <c r="F8" s="42">
        <f t="shared" ref="F8:F18" si="0">E8/$E$66*100</f>
        <v>2.6782683081154506</v>
      </c>
    </row>
    <row r="9" spans="1:6" x14ac:dyDescent="0.2">
      <c r="A9" s="10" t="s">
        <v>59</v>
      </c>
      <c r="B9" s="10" t="s">
        <v>60</v>
      </c>
      <c r="C9" s="10" t="s">
        <v>10</v>
      </c>
      <c r="D9" s="65">
        <v>66259</v>
      </c>
      <c r="E9" s="42">
        <v>229.38865799999999</v>
      </c>
      <c r="F9" s="42">
        <f t="shared" si="0"/>
        <v>1.8299767931621933</v>
      </c>
    </row>
    <row r="10" spans="1:6" x14ac:dyDescent="0.2">
      <c r="A10" s="10" t="s">
        <v>89</v>
      </c>
      <c r="B10" s="10" t="s">
        <v>90</v>
      </c>
      <c r="C10" s="10" t="s">
        <v>618</v>
      </c>
      <c r="D10" s="65">
        <v>134100</v>
      </c>
      <c r="E10" s="42">
        <v>190.35495</v>
      </c>
      <c r="F10" s="42">
        <f t="shared" si="0"/>
        <v>1.5185804912967829</v>
      </c>
    </row>
    <row r="11" spans="1:6" x14ac:dyDescent="0.2">
      <c r="A11" s="10" t="s">
        <v>1313</v>
      </c>
      <c r="B11" s="10" t="s">
        <v>1314</v>
      </c>
      <c r="C11" s="10" t="s">
        <v>68</v>
      </c>
      <c r="D11" s="65">
        <v>54190</v>
      </c>
      <c r="E11" s="42">
        <v>178.63733500000001</v>
      </c>
      <c r="F11" s="42">
        <f t="shared" si="0"/>
        <v>1.4251017478045513</v>
      </c>
    </row>
    <row r="12" spans="1:6" x14ac:dyDescent="0.2">
      <c r="A12" s="10" t="s">
        <v>48</v>
      </c>
      <c r="B12" s="10" t="s">
        <v>49</v>
      </c>
      <c r="C12" s="10" t="s">
        <v>17</v>
      </c>
      <c r="D12" s="65">
        <v>54279</v>
      </c>
      <c r="E12" s="42">
        <v>153.33817500000001</v>
      </c>
      <c r="F12" s="42">
        <f t="shared" si="0"/>
        <v>1.2232745254381463</v>
      </c>
    </row>
    <row r="13" spans="1:6" x14ac:dyDescent="0.2">
      <c r="A13" s="10" t="s">
        <v>1292</v>
      </c>
      <c r="B13" s="10" t="s">
        <v>1293</v>
      </c>
      <c r="C13" s="10" t="s">
        <v>1160</v>
      </c>
      <c r="D13" s="65">
        <v>27999</v>
      </c>
      <c r="E13" s="42">
        <v>141.94093050000001</v>
      </c>
      <c r="F13" s="42">
        <f t="shared" si="0"/>
        <v>1.1323515777961777</v>
      </c>
    </row>
    <row r="14" spans="1:6" x14ac:dyDescent="0.2">
      <c r="A14" s="10" t="s">
        <v>24</v>
      </c>
      <c r="B14" s="10" t="s">
        <v>25</v>
      </c>
      <c r="C14" s="10" t="s">
        <v>26</v>
      </c>
      <c r="D14" s="65">
        <v>56959</v>
      </c>
      <c r="E14" s="42">
        <v>133.39797799999999</v>
      </c>
      <c r="F14" s="42">
        <f t="shared" si="0"/>
        <v>1.0641991026198026</v>
      </c>
    </row>
    <row r="15" spans="1:6" x14ac:dyDescent="0.2">
      <c r="A15" s="10" t="s">
        <v>1241</v>
      </c>
      <c r="B15" s="10" t="s">
        <v>1242</v>
      </c>
      <c r="C15" s="10" t="s">
        <v>40</v>
      </c>
      <c r="D15" s="65">
        <v>206620</v>
      </c>
      <c r="E15" s="42">
        <v>127.07129999999999</v>
      </c>
      <c r="F15" s="42">
        <f t="shared" si="0"/>
        <v>1.0137272352713751</v>
      </c>
    </row>
    <row r="16" spans="1:6" x14ac:dyDescent="0.2">
      <c r="A16" s="10" t="s">
        <v>378</v>
      </c>
      <c r="B16" s="10" t="s">
        <v>379</v>
      </c>
      <c r="C16" s="10" t="s">
        <v>380</v>
      </c>
      <c r="D16" s="65">
        <v>15402</v>
      </c>
      <c r="E16" s="42">
        <v>108.02192700000001</v>
      </c>
      <c r="F16" s="42">
        <f t="shared" si="0"/>
        <v>0.8617584726558738</v>
      </c>
    </row>
    <row r="17" spans="1:6" x14ac:dyDescent="0.2">
      <c r="A17" s="10" t="s">
        <v>1514</v>
      </c>
      <c r="B17" s="10" t="s">
        <v>1515</v>
      </c>
      <c r="C17" s="10" t="s">
        <v>1182</v>
      </c>
      <c r="D17" s="65">
        <v>37307</v>
      </c>
      <c r="E17" s="42">
        <v>86.906656499999997</v>
      </c>
      <c r="F17" s="42">
        <f t="shared" si="0"/>
        <v>0.6933087535928576</v>
      </c>
    </row>
    <row r="18" spans="1:6" x14ac:dyDescent="0.2">
      <c r="A18" s="10" t="s">
        <v>1516</v>
      </c>
      <c r="B18" s="10" t="s">
        <v>1517</v>
      </c>
      <c r="C18" s="10" t="s">
        <v>1095</v>
      </c>
      <c r="D18" s="65">
        <v>7506</v>
      </c>
      <c r="E18" s="42">
        <v>68.822513999999998</v>
      </c>
      <c r="F18" s="42">
        <f t="shared" si="0"/>
        <v>0.5490402383673223</v>
      </c>
    </row>
    <row r="19" spans="1:6" x14ac:dyDescent="0.2">
      <c r="A19" s="11" t="s">
        <v>110</v>
      </c>
      <c r="B19" s="10"/>
      <c r="C19" s="10"/>
      <c r="D19" s="65"/>
      <c r="E19" s="43">
        <f xml:space="preserve"> SUM(E8:E18)</f>
        <v>1753.602918</v>
      </c>
      <c r="F19" s="43">
        <f>SUM(F8:F18)</f>
        <v>13.989587246120532</v>
      </c>
    </row>
    <row r="20" spans="1:6" x14ac:dyDescent="0.2">
      <c r="A20" s="10"/>
      <c r="B20" s="10"/>
      <c r="C20" s="10"/>
      <c r="D20" s="65"/>
      <c r="E20" s="42"/>
      <c r="F20" s="42"/>
    </row>
    <row r="21" spans="1:6" x14ac:dyDescent="0.2">
      <c r="A21" s="11" t="s">
        <v>1334</v>
      </c>
      <c r="B21" s="10"/>
      <c r="C21" s="10"/>
      <c r="D21" s="65"/>
      <c r="E21" s="42"/>
      <c r="F21" s="42"/>
    </row>
    <row r="22" spans="1:6" x14ac:dyDescent="0.2">
      <c r="A22" s="10" t="s">
        <v>1518</v>
      </c>
      <c r="B22" s="10" t="s">
        <v>1519</v>
      </c>
      <c r="C22" s="10" t="s">
        <v>68</v>
      </c>
      <c r="D22" s="65">
        <v>10363</v>
      </c>
      <c r="E22" s="42">
        <v>1384.2037110000001</v>
      </c>
      <c r="F22" s="42">
        <f t="shared" ref="F22:F59" si="1">E22/$E$66*100</f>
        <v>11.042658735720874</v>
      </c>
    </row>
    <row r="23" spans="1:6" x14ac:dyDescent="0.2">
      <c r="A23" s="10" t="s">
        <v>1520</v>
      </c>
      <c r="B23" s="10" t="s">
        <v>1521</v>
      </c>
      <c r="C23" s="10" t="s">
        <v>1394</v>
      </c>
      <c r="D23" s="65">
        <v>32100</v>
      </c>
      <c r="E23" s="42">
        <v>1018.093019</v>
      </c>
      <c r="F23" s="42">
        <f t="shared" si="1"/>
        <v>8.1219647662372054</v>
      </c>
    </row>
    <row r="24" spans="1:6" x14ac:dyDescent="0.2">
      <c r="A24" s="10" t="s">
        <v>1522</v>
      </c>
      <c r="B24" s="10" t="s">
        <v>1523</v>
      </c>
      <c r="C24" s="10" t="s">
        <v>31</v>
      </c>
      <c r="D24" s="65">
        <v>29400</v>
      </c>
      <c r="E24" s="42">
        <v>1008.8815080000001</v>
      </c>
      <c r="F24" s="42">
        <f t="shared" si="1"/>
        <v>8.0484787817646932</v>
      </c>
    </row>
    <row r="25" spans="1:6" x14ac:dyDescent="0.2">
      <c r="A25" s="10" t="s">
        <v>1524</v>
      </c>
      <c r="B25" s="10" t="s">
        <v>1525</v>
      </c>
      <c r="C25" s="10" t="s">
        <v>1394</v>
      </c>
      <c r="D25" s="65">
        <v>146714</v>
      </c>
      <c r="E25" s="42">
        <v>739.52632329999994</v>
      </c>
      <c r="F25" s="42">
        <f t="shared" si="1"/>
        <v>5.8996640085472816</v>
      </c>
    </row>
    <row r="26" spans="1:6" x14ac:dyDescent="0.2">
      <c r="A26" s="10" t="s">
        <v>1526</v>
      </c>
      <c r="B26" s="10" t="s">
        <v>1527</v>
      </c>
      <c r="C26" s="10" t="s">
        <v>1095</v>
      </c>
      <c r="D26" s="65">
        <v>109310</v>
      </c>
      <c r="E26" s="42">
        <v>722.58431929999995</v>
      </c>
      <c r="F26" s="42">
        <f t="shared" si="1"/>
        <v>5.7645070464726302</v>
      </c>
    </row>
    <row r="27" spans="1:6" x14ac:dyDescent="0.2">
      <c r="A27" s="10" t="s">
        <v>1528</v>
      </c>
      <c r="B27" s="10" t="s">
        <v>1529</v>
      </c>
      <c r="C27" s="10" t="s">
        <v>104</v>
      </c>
      <c r="D27" s="65">
        <v>19538</v>
      </c>
      <c r="E27" s="42">
        <v>595.02450409999994</v>
      </c>
      <c r="F27" s="42">
        <f t="shared" si="1"/>
        <v>4.7468826199150715</v>
      </c>
    </row>
    <row r="28" spans="1:6" x14ac:dyDescent="0.2">
      <c r="A28" s="10" t="s">
        <v>1530</v>
      </c>
      <c r="B28" s="10" t="s">
        <v>1531</v>
      </c>
      <c r="C28" s="10" t="s">
        <v>1095</v>
      </c>
      <c r="D28" s="65">
        <v>89724</v>
      </c>
      <c r="E28" s="42">
        <v>555.32013659999996</v>
      </c>
      <c r="F28" s="42">
        <f t="shared" si="1"/>
        <v>4.4301360477624803</v>
      </c>
    </row>
    <row r="29" spans="1:6" x14ac:dyDescent="0.2">
      <c r="A29" s="10" t="s">
        <v>1532</v>
      </c>
      <c r="B29" s="10" t="s">
        <v>1533</v>
      </c>
      <c r="C29" s="10" t="s">
        <v>10</v>
      </c>
      <c r="D29" s="65">
        <v>537000</v>
      </c>
      <c r="E29" s="42">
        <v>365.59627819999997</v>
      </c>
      <c r="F29" s="42">
        <f t="shared" si="1"/>
        <v>2.9165901688673253</v>
      </c>
    </row>
    <row r="30" spans="1:6" x14ac:dyDescent="0.2">
      <c r="A30" s="10" t="s">
        <v>1534</v>
      </c>
      <c r="B30" s="10" t="s">
        <v>1535</v>
      </c>
      <c r="C30" s="10" t="s">
        <v>65</v>
      </c>
      <c r="D30" s="65">
        <v>594</v>
      </c>
      <c r="E30" s="42">
        <v>248.59193260000001</v>
      </c>
      <c r="F30" s="42">
        <f t="shared" si="1"/>
        <v>1.9831733250967456</v>
      </c>
    </row>
    <row r="31" spans="1:6" x14ac:dyDescent="0.2">
      <c r="A31" s="10" t="s">
        <v>1536</v>
      </c>
      <c r="B31" s="10" t="s">
        <v>1537</v>
      </c>
      <c r="C31" s="10" t="s">
        <v>10</v>
      </c>
      <c r="D31" s="65">
        <v>17142</v>
      </c>
      <c r="E31" s="42">
        <v>245.23147599999999</v>
      </c>
      <c r="F31" s="42">
        <f t="shared" si="1"/>
        <v>1.9563648610425688</v>
      </c>
    </row>
    <row r="32" spans="1:6" x14ac:dyDescent="0.2">
      <c r="A32" s="10" t="s">
        <v>1538</v>
      </c>
      <c r="B32" s="10" t="s">
        <v>1539</v>
      </c>
      <c r="C32" s="10" t="s">
        <v>1540</v>
      </c>
      <c r="D32" s="65">
        <v>3660</v>
      </c>
      <c r="E32" s="42">
        <v>241.07799220000001</v>
      </c>
      <c r="F32" s="42">
        <f t="shared" si="1"/>
        <v>1.9232299230249488</v>
      </c>
    </row>
    <row r="33" spans="1:6" x14ac:dyDescent="0.2">
      <c r="A33" s="10" t="s">
        <v>1541</v>
      </c>
      <c r="B33" s="10" t="s">
        <v>1542</v>
      </c>
      <c r="C33" s="10" t="s">
        <v>37</v>
      </c>
      <c r="D33" s="65">
        <v>101700</v>
      </c>
      <c r="E33" s="42">
        <v>234.29231609999999</v>
      </c>
      <c r="F33" s="42">
        <f t="shared" si="1"/>
        <v>1.8690963407581422</v>
      </c>
    </row>
    <row r="34" spans="1:6" x14ac:dyDescent="0.2">
      <c r="A34" s="10" t="s">
        <v>1543</v>
      </c>
      <c r="B34" s="10" t="s">
        <v>1544</v>
      </c>
      <c r="C34" s="10" t="s">
        <v>10</v>
      </c>
      <c r="D34" s="65">
        <v>131360</v>
      </c>
      <c r="E34" s="42">
        <v>219.94110179999998</v>
      </c>
      <c r="F34" s="42">
        <f t="shared" si="1"/>
        <v>1.7546077284977337</v>
      </c>
    </row>
    <row r="35" spans="1:6" x14ac:dyDescent="0.2">
      <c r="A35" s="10" t="s">
        <v>1545</v>
      </c>
      <c r="B35" s="10" t="s">
        <v>1546</v>
      </c>
      <c r="C35" s="10" t="s">
        <v>10</v>
      </c>
      <c r="D35" s="65">
        <v>195429</v>
      </c>
      <c r="E35" s="42">
        <v>215.4025962</v>
      </c>
      <c r="F35" s="42">
        <f t="shared" si="1"/>
        <v>1.7184012307743954</v>
      </c>
    </row>
    <row r="36" spans="1:6" x14ac:dyDescent="0.2">
      <c r="A36" s="10" t="s">
        <v>1547</v>
      </c>
      <c r="B36" s="10" t="s">
        <v>1548</v>
      </c>
      <c r="C36" s="10" t="s">
        <v>95</v>
      </c>
      <c r="D36" s="65">
        <v>2000</v>
      </c>
      <c r="E36" s="42">
        <v>184.52189809999999</v>
      </c>
      <c r="F36" s="42">
        <f t="shared" si="1"/>
        <v>1.4720465880803881</v>
      </c>
    </row>
    <row r="37" spans="1:6" x14ac:dyDescent="0.2">
      <c r="A37" s="10" t="s">
        <v>1549</v>
      </c>
      <c r="B37" s="10" t="s">
        <v>1550</v>
      </c>
      <c r="C37" s="10" t="s">
        <v>10</v>
      </c>
      <c r="D37" s="65">
        <v>43451</v>
      </c>
      <c r="E37" s="42">
        <v>178.5285427</v>
      </c>
      <c r="F37" s="42">
        <f t="shared" si="1"/>
        <v>1.4242338435846542</v>
      </c>
    </row>
    <row r="38" spans="1:6" x14ac:dyDescent="0.2">
      <c r="A38" s="10" t="s">
        <v>1551</v>
      </c>
      <c r="B38" s="10" t="s">
        <v>1552</v>
      </c>
      <c r="C38" s="10" t="s">
        <v>1394</v>
      </c>
      <c r="D38" s="65">
        <v>16010</v>
      </c>
      <c r="E38" s="42">
        <v>175.63053049999999</v>
      </c>
      <c r="F38" s="42">
        <f t="shared" si="1"/>
        <v>1.4011145877394025</v>
      </c>
    </row>
    <row r="39" spans="1:6" x14ac:dyDescent="0.2">
      <c r="A39" s="10" t="s">
        <v>1553</v>
      </c>
      <c r="B39" s="10" t="s">
        <v>1554</v>
      </c>
      <c r="C39" s="10"/>
      <c r="D39" s="65">
        <v>11700</v>
      </c>
      <c r="E39" s="42">
        <v>160.5170048</v>
      </c>
      <c r="F39" s="42">
        <f t="shared" si="1"/>
        <v>1.280544540662967</v>
      </c>
    </row>
    <row r="40" spans="1:6" x14ac:dyDescent="0.2">
      <c r="A40" s="10" t="s">
        <v>1364</v>
      </c>
      <c r="B40" s="10" t="s">
        <v>1365</v>
      </c>
      <c r="C40" s="10" t="s">
        <v>52</v>
      </c>
      <c r="D40" s="65">
        <v>323</v>
      </c>
      <c r="E40" s="42">
        <v>152.27123850000001</v>
      </c>
      <c r="F40" s="42">
        <f t="shared" si="1"/>
        <v>1.2147629056754217</v>
      </c>
    </row>
    <row r="41" spans="1:6" x14ac:dyDescent="0.2">
      <c r="A41" s="10" t="s">
        <v>1555</v>
      </c>
      <c r="B41" s="10" t="s">
        <v>1556</v>
      </c>
      <c r="C41" s="10" t="s">
        <v>68</v>
      </c>
      <c r="D41" s="65">
        <v>37521</v>
      </c>
      <c r="E41" s="42">
        <v>151.7526665</v>
      </c>
      <c r="F41" s="42">
        <f t="shared" si="1"/>
        <v>1.2106259324969844</v>
      </c>
    </row>
    <row r="42" spans="1:6" x14ac:dyDescent="0.2">
      <c r="A42" s="10" t="s">
        <v>1557</v>
      </c>
      <c r="B42" s="10" t="s">
        <v>1558</v>
      </c>
      <c r="C42" s="10" t="s">
        <v>31</v>
      </c>
      <c r="D42" s="65">
        <v>6200</v>
      </c>
      <c r="E42" s="42">
        <v>149.7503711</v>
      </c>
      <c r="F42" s="42">
        <f t="shared" si="1"/>
        <v>1.1946523697803157</v>
      </c>
    </row>
    <row r="43" spans="1:6" x14ac:dyDescent="0.2">
      <c r="A43" s="10" t="s">
        <v>1559</v>
      </c>
      <c r="B43" s="10" t="s">
        <v>1560</v>
      </c>
      <c r="C43" s="10" t="s">
        <v>10</v>
      </c>
      <c r="D43" s="65">
        <v>5267</v>
      </c>
      <c r="E43" s="42">
        <v>144.15039730000001</v>
      </c>
      <c r="F43" s="42">
        <f t="shared" si="1"/>
        <v>1.1499778763434334</v>
      </c>
    </row>
    <row r="44" spans="1:6" x14ac:dyDescent="0.2">
      <c r="A44" s="10" t="s">
        <v>1561</v>
      </c>
      <c r="B44" s="10" t="s">
        <v>1562</v>
      </c>
      <c r="C44" s="10" t="s">
        <v>37</v>
      </c>
      <c r="D44" s="65">
        <v>87300</v>
      </c>
      <c r="E44" s="42">
        <v>143.36956190000001</v>
      </c>
      <c r="F44" s="42">
        <f t="shared" si="1"/>
        <v>1.1437486639937995</v>
      </c>
    </row>
    <row r="45" spans="1:6" x14ac:dyDescent="0.2">
      <c r="A45" s="10" t="s">
        <v>1563</v>
      </c>
      <c r="B45" s="10" t="s">
        <v>1564</v>
      </c>
      <c r="C45" s="10" t="s">
        <v>68</v>
      </c>
      <c r="D45" s="65">
        <v>300100</v>
      </c>
      <c r="E45" s="42">
        <v>142.46246819999999</v>
      </c>
      <c r="F45" s="42">
        <f t="shared" si="1"/>
        <v>1.1365122102183751</v>
      </c>
    </row>
    <row r="46" spans="1:6" x14ac:dyDescent="0.2">
      <c r="A46" s="10" t="s">
        <v>1565</v>
      </c>
      <c r="B46" s="10" t="s">
        <v>1566</v>
      </c>
      <c r="C46" s="10" t="s">
        <v>17</v>
      </c>
      <c r="D46" s="65">
        <v>149000</v>
      </c>
      <c r="E46" s="42">
        <v>120.2691272</v>
      </c>
      <c r="F46" s="42">
        <f t="shared" si="1"/>
        <v>0.95946204851101202</v>
      </c>
    </row>
    <row r="47" spans="1:6" x14ac:dyDescent="0.2">
      <c r="A47" s="10" t="s">
        <v>1567</v>
      </c>
      <c r="B47" s="10" t="s">
        <v>1568</v>
      </c>
      <c r="C47" s="10" t="s">
        <v>68</v>
      </c>
      <c r="D47" s="65">
        <v>1925400</v>
      </c>
      <c r="E47" s="42">
        <v>116.8603135</v>
      </c>
      <c r="F47" s="42">
        <f t="shared" si="1"/>
        <v>0.93226780962578615</v>
      </c>
    </row>
    <row r="48" spans="1:6" x14ac:dyDescent="0.2">
      <c r="A48" s="10" t="s">
        <v>1322</v>
      </c>
      <c r="B48" s="10" t="s">
        <v>1323</v>
      </c>
      <c r="C48" s="10" t="s">
        <v>31</v>
      </c>
      <c r="D48" s="65">
        <v>4500</v>
      </c>
      <c r="E48" s="42">
        <v>104.74294970000001</v>
      </c>
      <c r="F48" s="42">
        <f t="shared" si="1"/>
        <v>0.83560001993801691</v>
      </c>
    </row>
    <row r="49" spans="1:10" x14ac:dyDescent="0.2">
      <c r="A49" s="10" t="s">
        <v>1569</v>
      </c>
      <c r="B49" s="10" t="s">
        <v>1570</v>
      </c>
      <c r="C49" s="10" t="s">
        <v>52</v>
      </c>
      <c r="D49" s="65">
        <v>2997</v>
      </c>
      <c r="E49" s="42">
        <v>94.303800600000002</v>
      </c>
      <c r="F49" s="42">
        <f t="shared" si="1"/>
        <v>0.7523203985307545</v>
      </c>
    </row>
    <row r="50" spans="1:10" x14ac:dyDescent="0.2">
      <c r="A50" s="10" t="s">
        <v>1571</v>
      </c>
      <c r="B50" s="10" t="s">
        <v>1572</v>
      </c>
      <c r="C50" s="10" t="s">
        <v>37</v>
      </c>
      <c r="D50" s="65">
        <v>116000</v>
      </c>
      <c r="E50" s="42">
        <v>84.259135099999995</v>
      </c>
      <c r="F50" s="42">
        <f t="shared" si="1"/>
        <v>0.67218781952557571</v>
      </c>
    </row>
    <row r="51" spans="1:10" x14ac:dyDescent="0.2">
      <c r="A51" s="10" t="s">
        <v>1573</v>
      </c>
      <c r="B51" s="10" t="s">
        <v>1574</v>
      </c>
      <c r="C51" s="10" t="s">
        <v>23</v>
      </c>
      <c r="D51" s="65">
        <v>95800</v>
      </c>
      <c r="E51" s="42">
        <v>81.984301599999995</v>
      </c>
      <c r="F51" s="42">
        <f t="shared" si="1"/>
        <v>0.65404004992962672</v>
      </c>
    </row>
    <row r="52" spans="1:10" x14ac:dyDescent="0.2">
      <c r="A52" s="10" t="s">
        <v>1575</v>
      </c>
      <c r="B52" s="10" t="s">
        <v>1576</v>
      </c>
      <c r="C52" s="10" t="s">
        <v>1577</v>
      </c>
      <c r="D52" s="65">
        <v>117000</v>
      </c>
      <c r="E52" s="42">
        <v>80.120286800000002</v>
      </c>
      <c r="F52" s="42">
        <f t="shared" si="1"/>
        <v>0.63916963804504767</v>
      </c>
    </row>
    <row r="53" spans="1:10" x14ac:dyDescent="0.2">
      <c r="A53" s="10" t="s">
        <v>1578</v>
      </c>
      <c r="B53" s="10" t="s">
        <v>1579</v>
      </c>
      <c r="C53" s="10" t="s">
        <v>23</v>
      </c>
      <c r="D53" s="65">
        <v>184500</v>
      </c>
      <c r="E53" s="42">
        <v>75.250904300000002</v>
      </c>
      <c r="F53" s="42">
        <f t="shared" si="1"/>
        <v>0.60032352834754854</v>
      </c>
    </row>
    <row r="54" spans="1:10" x14ac:dyDescent="0.2">
      <c r="A54" s="10" t="s">
        <v>1580</v>
      </c>
      <c r="B54" s="10" t="s">
        <v>1581</v>
      </c>
      <c r="C54" s="10" t="s">
        <v>68</v>
      </c>
      <c r="D54" s="65">
        <v>154700</v>
      </c>
      <c r="E54" s="42">
        <v>68.730178899999999</v>
      </c>
      <c r="F54" s="42">
        <f t="shared" si="1"/>
        <v>0.54830362352477713</v>
      </c>
    </row>
    <row r="55" spans="1:10" x14ac:dyDescent="0.2">
      <c r="A55" s="10" t="s">
        <v>1582</v>
      </c>
      <c r="B55" s="10" t="s">
        <v>1583</v>
      </c>
      <c r="C55" s="10" t="s">
        <v>1224</v>
      </c>
      <c r="D55" s="65">
        <v>2084</v>
      </c>
      <c r="E55" s="42">
        <v>57.3620758</v>
      </c>
      <c r="F55" s="42">
        <f t="shared" si="1"/>
        <v>0.45761315505673633</v>
      </c>
    </row>
    <row r="56" spans="1:10" x14ac:dyDescent="0.2">
      <c r="A56" s="10" t="s">
        <v>1584</v>
      </c>
      <c r="B56" s="10" t="s">
        <v>1585</v>
      </c>
      <c r="C56" s="10" t="s">
        <v>1343</v>
      </c>
      <c r="D56" s="65">
        <v>5500</v>
      </c>
      <c r="E56" s="42">
        <v>55.8360755</v>
      </c>
      <c r="F56" s="42">
        <f t="shared" si="1"/>
        <v>0.44543929624564138</v>
      </c>
    </row>
    <row r="57" spans="1:10" x14ac:dyDescent="0.2">
      <c r="A57" s="10" t="s">
        <v>1586</v>
      </c>
      <c r="B57" s="10" t="s">
        <v>1587</v>
      </c>
      <c r="C57" s="10" t="s">
        <v>65</v>
      </c>
      <c r="D57" s="65">
        <v>95100</v>
      </c>
      <c r="E57" s="42">
        <v>54.1025274</v>
      </c>
      <c r="F57" s="42">
        <f t="shared" si="1"/>
        <v>0.43160969882574446</v>
      </c>
    </row>
    <row r="58" spans="1:10" x14ac:dyDescent="0.2">
      <c r="A58" s="10" t="s">
        <v>1588</v>
      </c>
      <c r="B58" s="10" t="s">
        <v>1589</v>
      </c>
      <c r="C58" s="10" t="s">
        <v>23</v>
      </c>
      <c r="D58" s="65">
        <v>3412</v>
      </c>
      <c r="E58" s="42">
        <v>32.063959699999998</v>
      </c>
      <c r="F58" s="42">
        <f t="shared" si="1"/>
        <v>0.25579426053352561</v>
      </c>
    </row>
    <row r="59" spans="1:10" x14ac:dyDescent="0.2">
      <c r="A59" s="10" t="s">
        <v>1590</v>
      </c>
      <c r="B59" s="10" t="s">
        <v>1591</v>
      </c>
      <c r="C59" s="10" t="s">
        <v>65</v>
      </c>
      <c r="D59" s="65">
        <v>32</v>
      </c>
      <c r="E59" s="42">
        <v>0.20149300000000001</v>
      </c>
      <c r="F59" s="42">
        <f t="shared" si="1"/>
        <v>1.6074356823022604E-3</v>
      </c>
    </row>
    <row r="60" spans="1:10" x14ac:dyDescent="0.2">
      <c r="A60" s="11" t="s">
        <v>110</v>
      </c>
      <c r="B60" s="10"/>
      <c r="C60" s="10"/>
      <c r="D60" s="10"/>
      <c r="E60" s="43">
        <f>SUM(E22:E59)</f>
        <v>10402.809023099995</v>
      </c>
      <c r="F60" s="43">
        <f>SUM(F22:F59)</f>
        <v>82.989713885379885</v>
      </c>
      <c r="I60" s="17"/>
    </row>
    <row r="61" spans="1:10" x14ac:dyDescent="0.2">
      <c r="A61" s="10"/>
      <c r="B61" s="10"/>
      <c r="C61" s="10"/>
      <c r="D61" s="10"/>
      <c r="E61" s="42"/>
      <c r="F61" s="42"/>
      <c r="G61" s="17"/>
      <c r="I61" s="17"/>
    </row>
    <row r="62" spans="1:10" x14ac:dyDescent="0.2">
      <c r="A62" s="11" t="s">
        <v>110</v>
      </c>
      <c r="B62" s="10"/>
      <c r="C62" s="10"/>
      <c r="D62" s="10"/>
      <c r="E62" s="43">
        <f>E19+E60</f>
        <v>12156.411941099996</v>
      </c>
      <c r="F62" s="43">
        <f>F19+F60</f>
        <v>96.979301131500421</v>
      </c>
      <c r="I62" s="2"/>
      <c r="J62" s="2"/>
    </row>
    <row r="63" spans="1:10" x14ac:dyDescent="0.2">
      <c r="A63" s="10"/>
      <c r="B63" s="10"/>
      <c r="C63" s="10"/>
      <c r="D63" s="10"/>
      <c r="E63" s="42"/>
      <c r="F63" s="42"/>
    </row>
    <row r="64" spans="1:10" x14ac:dyDescent="0.2">
      <c r="A64" s="11" t="s">
        <v>143</v>
      </c>
      <c r="B64" s="10"/>
      <c r="C64" s="10"/>
      <c r="D64" s="10"/>
      <c r="E64" s="43">
        <v>378.64636439999998</v>
      </c>
      <c r="F64" s="43">
        <f t="shared" ref="F64" si="2">E64/$E$66*100</f>
        <v>3.0206988684995721</v>
      </c>
      <c r="I64" s="2"/>
      <c r="J64" s="2"/>
    </row>
    <row r="65" spans="1:10" x14ac:dyDescent="0.2">
      <c r="A65" s="10"/>
      <c r="B65" s="10"/>
      <c r="C65" s="10"/>
      <c r="D65" s="10"/>
      <c r="E65" s="42"/>
      <c r="F65" s="42"/>
    </row>
    <row r="66" spans="1:10" x14ac:dyDescent="0.2">
      <c r="A66" s="13" t="s">
        <v>144</v>
      </c>
      <c r="B66" s="7"/>
      <c r="C66" s="7"/>
      <c r="D66" s="7"/>
      <c r="E66" s="45">
        <f>E62+E64</f>
        <v>12535.058305499995</v>
      </c>
      <c r="F66" s="45">
        <f>F62+F64</f>
        <v>100</v>
      </c>
      <c r="I66" s="2"/>
      <c r="J66" s="2"/>
    </row>
    <row r="67" spans="1:10" x14ac:dyDescent="0.2">
      <c r="E67" s="17"/>
      <c r="F67" s="17"/>
    </row>
    <row r="68" spans="1:10" x14ac:dyDescent="0.2">
      <c r="A68" s="14" t="s">
        <v>147</v>
      </c>
      <c r="E68" s="17"/>
      <c r="F68" s="17"/>
    </row>
    <row r="69" spans="1:10" x14ac:dyDescent="0.2">
      <c r="A69" s="14" t="s">
        <v>148</v>
      </c>
      <c r="E69" s="17"/>
      <c r="F69" s="17"/>
    </row>
    <row r="70" spans="1:10" x14ac:dyDescent="0.2">
      <c r="A70" s="14" t="s">
        <v>149</v>
      </c>
      <c r="E70" s="17"/>
      <c r="F70" s="17"/>
    </row>
    <row r="71" spans="1:10" x14ac:dyDescent="0.2">
      <c r="A71" s="2" t="s">
        <v>647</v>
      </c>
      <c r="B71" s="15">
        <v>14.467700000000001</v>
      </c>
      <c r="E71" s="17"/>
      <c r="F71" s="17"/>
    </row>
    <row r="72" spans="1:10" x14ac:dyDescent="0.2">
      <c r="A72" s="2" t="s">
        <v>646</v>
      </c>
      <c r="B72" s="15">
        <v>22.622</v>
      </c>
      <c r="E72" s="17"/>
      <c r="F72" s="17"/>
    </row>
    <row r="73" spans="1:10" x14ac:dyDescent="0.2">
      <c r="A73" s="2" t="s">
        <v>648</v>
      </c>
      <c r="B73" s="15">
        <v>21.9039</v>
      </c>
      <c r="E73" s="17"/>
      <c r="F73" s="17"/>
    </row>
    <row r="74" spans="1:10" x14ac:dyDescent="0.2">
      <c r="A74" s="2" t="s">
        <v>645</v>
      </c>
      <c r="B74" s="15">
        <v>13.979100000000001</v>
      </c>
      <c r="E74" s="17"/>
      <c r="F74" s="17"/>
    </row>
    <row r="75" spans="1:10" x14ac:dyDescent="0.2">
      <c r="E75" s="17"/>
      <c r="F75" s="17"/>
    </row>
    <row r="76" spans="1:10" x14ac:dyDescent="0.2">
      <c r="A76" s="14" t="s">
        <v>152</v>
      </c>
      <c r="E76" s="17"/>
      <c r="F76" s="17"/>
    </row>
    <row r="77" spans="1:10" x14ac:dyDescent="0.2">
      <c r="A77" s="2" t="s">
        <v>646</v>
      </c>
      <c r="B77" s="15">
        <v>23.504300000000001</v>
      </c>
      <c r="E77" s="17"/>
      <c r="F77" s="17"/>
    </row>
    <row r="78" spans="1:10" x14ac:dyDescent="0.2">
      <c r="A78" s="2" t="s">
        <v>647</v>
      </c>
      <c r="B78" s="15">
        <v>15.0215</v>
      </c>
      <c r="E78" s="17"/>
      <c r="F78" s="17"/>
    </row>
    <row r="79" spans="1:10" x14ac:dyDescent="0.2">
      <c r="A79" s="2" t="s">
        <v>648</v>
      </c>
      <c r="B79" s="15">
        <v>22.6798</v>
      </c>
      <c r="E79" s="17"/>
      <c r="F79" s="17"/>
    </row>
    <row r="80" spans="1:10" x14ac:dyDescent="0.2">
      <c r="A80" s="2" t="s">
        <v>645</v>
      </c>
      <c r="B80" s="15">
        <v>14.474299999999999</v>
      </c>
      <c r="E80" s="17"/>
      <c r="F80" s="17"/>
    </row>
    <row r="81" spans="1:6" x14ac:dyDescent="0.2">
      <c r="E81" s="17"/>
      <c r="F81" s="17"/>
    </row>
    <row r="82" spans="1:6" x14ac:dyDescent="0.2">
      <c r="A82" s="14" t="s">
        <v>153</v>
      </c>
      <c r="B82" s="31" t="s">
        <v>154</v>
      </c>
      <c r="E82" s="17"/>
      <c r="F82" s="17"/>
    </row>
    <row r="83" spans="1:6" x14ac:dyDescent="0.2">
      <c r="A83" s="14"/>
      <c r="B83" s="31"/>
      <c r="E83" s="17"/>
      <c r="F83" s="17"/>
    </row>
    <row r="84" spans="1:6" x14ac:dyDescent="0.2">
      <c r="A84" s="14" t="s">
        <v>1113</v>
      </c>
      <c r="B84" s="32">
        <v>0.36816780746167899</v>
      </c>
      <c r="E84" s="17"/>
      <c r="F84" s="17"/>
    </row>
    <row r="85" spans="1:6" x14ac:dyDescent="0.2">
      <c r="E85" s="17"/>
      <c r="F85" s="17"/>
    </row>
    <row r="86" spans="1:6" x14ac:dyDescent="0.2">
      <c r="E86" s="17"/>
      <c r="F86" s="17"/>
    </row>
    <row r="87" spans="1:6" x14ac:dyDescent="0.2">
      <c r="E87" s="17"/>
      <c r="F87" s="17"/>
    </row>
    <row r="88" spans="1:6" x14ac:dyDescent="0.2">
      <c r="E88" s="17"/>
      <c r="F88" s="17"/>
    </row>
    <row r="89" spans="1:6" x14ac:dyDescent="0.2">
      <c r="E89" s="17"/>
      <c r="F89" s="17"/>
    </row>
    <row r="90" spans="1:6" x14ac:dyDescent="0.2">
      <c r="E90" s="17"/>
      <c r="F90" s="17"/>
    </row>
  </sheetData>
  <mergeCells count="1">
    <mergeCell ref="A1:E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97"/>
  <sheetViews>
    <sheetView showGridLines="0" workbookViewId="0">
      <selection sqref="A1:E1"/>
    </sheetView>
  </sheetViews>
  <sheetFormatPr defaultRowHeight="11.25" x14ac:dyDescent="0.2"/>
  <cols>
    <col min="1" max="1" width="59.42578125" style="2" bestFit="1" customWidth="1"/>
    <col min="2" max="2" width="31.42578125" style="2" bestFit="1" customWidth="1"/>
    <col min="3" max="3" width="20" style="2" bestFit="1" customWidth="1"/>
    <col min="4" max="4" width="11.5703125" style="2" bestFit="1" customWidth="1"/>
    <col min="5" max="5" width="24" style="2" bestFit="1" customWidth="1"/>
    <col min="6" max="6" width="14.140625" style="2" bestFit="1" customWidth="1"/>
    <col min="7" max="7" width="10.85546875" style="3" bestFit="1" customWidth="1"/>
    <col min="8" max="8" width="9.28515625" style="3" bestFit="1" customWidth="1"/>
    <col min="9" max="16384" width="9.140625" style="3"/>
  </cols>
  <sheetData>
    <row r="1" spans="1:6" x14ac:dyDescent="0.2">
      <c r="A1" s="69" t="s">
        <v>1592</v>
      </c>
      <c r="B1" s="69"/>
      <c r="C1" s="69"/>
      <c r="D1" s="69"/>
      <c r="E1" s="69"/>
    </row>
    <row r="3" spans="1:6" s="1" customFormat="1" x14ac:dyDescent="0.2">
      <c r="A3" s="5" t="s">
        <v>0</v>
      </c>
      <c r="B3" s="5" t="s">
        <v>1</v>
      </c>
      <c r="C3" s="5" t="s">
        <v>1084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6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10"/>
      <c r="E7" s="10"/>
      <c r="F7" s="10"/>
    </row>
    <row r="8" spans="1:6" x14ac:dyDescent="0.2">
      <c r="A8" s="10" t="s">
        <v>11</v>
      </c>
      <c r="B8" s="10" t="s">
        <v>12</v>
      </c>
      <c r="C8" s="10" t="s">
        <v>10</v>
      </c>
      <c r="D8" s="65">
        <v>5200000</v>
      </c>
      <c r="E8" s="42">
        <v>111251.4</v>
      </c>
      <c r="F8" s="42">
        <f t="shared" ref="F8:F56" si="0">E8/$E$73*100</f>
        <v>9.6166909023247822</v>
      </c>
    </row>
    <row r="9" spans="1:6" x14ac:dyDescent="0.2">
      <c r="A9" s="10" t="s">
        <v>29</v>
      </c>
      <c r="B9" s="10" t="s">
        <v>30</v>
      </c>
      <c r="C9" s="10" t="s">
        <v>31</v>
      </c>
      <c r="D9" s="65">
        <v>5100000</v>
      </c>
      <c r="E9" s="42">
        <v>62821.8</v>
      </c>
      <c r="F9" s="42">
        <f t="shared" si="0"/>
        <v>5.4303840897972249</v>
      </c>
    </row>
    <row r="10" spans="1:6" x14ac:dyDescent="0.2">
      <c r="A10" s="10" t="s">
        <v>38</v>
      </c>
      <c r="B10" s="10" t="s">
        <v>39</v>
      </c>
      <c r="C10" s="10" t="s">
        <v>40</v>
      </c>
      <c r="D10" s="65">
        <v>13900000</v>
      </c>
      <c r="E10" s="42">
        <v>51930.400000000001</v>
      </c>
      <c r="F10" s="42">
        <f t="shared" si="0"/>
        <v>4.4889197370467864</v>
      </c>
    </row>
    <row r="11" spans="1:6" x14ac:dyDescent="0.2">
      <c r="A11" s="10" t="s">
        <v>59</v>
      </c>
      <c r="B11" s="10" t="s">
        <v>60</v>
      </c>
      <c r="C11" s="10" t="s">
        <v>10</v>
      </c>
      <c r="D11" s="65">
        <v>14200000</v>
      </c>
      <c r="E11" s="42">
        <v>49160.4</v>
      </c>
      <c r="F11" s="42">
        <f t="shared" si="0"/>
        <v>4.2494779520495669</v>
      </c>
    </row>
    <row r="12" spans="1:6" x14ac:dyDescent="0.2">
      <c r="A12" s="10" t="s">
        <v>15</v>
      </c>
      <c r="B12" s="10" t="s">
        <v>16</v>
      </c>
      <c r="C12" s="10" t="s">
        <v>17</v>
      </c>
      <c r="D12" s="65">
        <v>5000000</v>
      </c>
      <c r="E12" s="42">
        <v>46147.5</v>
      </c>
      <c r="F12" s="42">
        <f t="shared" si="0"/>
        <v>3.9890396292993424</v>
      </c>
    </row>
    <row r="13" spans="1:6" x14ac:dyDescent="0.2">
      <c r="A13" s="10" t="s">
        <v>1354</v>
      </c>
      <c r="B13" s="10" t="s">
        <v>1355</v>
      </c>
      <c r="C13" s="10" t="s">
        <v>84</v>
      </c>
      <c r="D13" s="65">
        <v>3300000</v>
      </c>
      <c r="E13" s="42">
        <v>45223.199999999997</v>
      </c>
      <c r="F13" s="42">
        <f t="shared" si="0"/>
        <v>3.909142141258573</v>
      </c>
    </row>
    <row r="14" spans="1:6" x14ac:dyDescent="0.2">
      <c r="A14" s="10" t="s">
        <v>381</v>
      </c>
      <c r="B14" s="10" t="s">
        <v>382</v>
      </c>
      <c r="C14" s="10" t="s">
        <v>10</v>
      </c>
      <c r="D14" s="65">
        <v>15300000</v>
      </c>
      <c r="E14" s="42">
        <v>43727.4</v>
      </c>
      <c r="F14" s="42">
        <f t="shared" si="0"/>
        <v>3.7798435773600749</v>
      </c>
    </row>
    <row r="15" spans="1:6" x14ac:dyDescent="0.2">
      <c r="A15" s="10" t="s">
        <v>8</v>
      </c>
      <c r="B15" s="10" t="s">
        <v>9</v>
      </c>
      <c r="C15" s="10" t="s">
        <v>10</v>
      </c>
      <c r="D15" s="65">
        <v>3000000</v>
      </c>
      <c r="E15" s="42">
        <v>40038</v>
      </c>
      <c r="F15" s="42">
        <f t="shared" si="0"/>
        <v>3.4609278656024069</v>
      </c>
    </row>
    <row r="16" spans="1:6" x14ac:dyDescent="0.2">
      <c r="A16" s="10" t="s">
        <v>13</v>
      </c>
      <c r="B16" s="10" t="s">
        <v>14</v>
      </c>
      <c r="C16" s="10" t="s">
        <v>10</v>
      </c>
      <c r="D16" s="65">
        <v>7200000</v>
      </c>
      <c r="E16" s="42">
        <v>39304.800000000003</v>
      </c>
      <c r="F16" s="42">
        <f t="shared" si="0"/>
        <v>3.3975492674941177</v>
      </c>
    </row>
    <row r="17" spans="1:6" x14ac:dyDescent="0.2">
      <c r="A17" s="10" t="s">
        <v>1106</v>
      </c>
      <c r="B17" s="10" t="s">
        <v>1107</v>
      </c>
      <c r="C17" s="10" t="s">
        <v>31</v>
      </c>
      <c r="D17" s="65">
        <v>3200000</v>
      </c>
      <c r="E17" s="42">
        <v>29131.200000000001</v>
      </c>
      <c r="F17" s="42">
        <f t="shared" si="0"/>
        <v>2.5181323202566772</v>
      </c>
    </row>
    <row r="18" spans="1:6" x14ac:dyDescent="0.2">
      <c r="A18" s="10" t="s">
        <v>48</v>
      </c>
      <c r="B18" s="10" t="s">
        <v>49</v>
      </c>
      <c r="C18" s="10" t="s">
        <v>17</v>
      </c>
      <c r="D18" s="65">
        <v>9500000</v>
      </c>
      <c r="E18" s="42">
        <v>26837.5</v>
      </c>
      <c r="F18" s="42">
        <f t="shared" si="0"/>
        <v>2.3198624205281129</v>
      </c>
    </row>
    <row r="19" spans="1:6" x14ac:dyDescent="0.2">
      <c r="A19" s="10" t="s">
        <v>50</v>
      </c>
      <c r="B19" s="10" t="s">
        <v>51</v>
      </c>
      <c r="C19" s="10" t="s">
        <v>52</v>
      </c>
      <c r="D19" s="65">
        <v>1300000</v>
      </c>
      <c r="E19" s="42">
        <v>25175.8</v>
      </c>
      <c r="F19" s="42">
        <f t="shared" si="0"/>
        <v>2.1762232818530665</v>
      </c>
    </row>
    <row r="20" spans="1:6" x14ac:dyDescent="0.2">
      <c r="A20" s="10" t="s">
        <v>1241</v>
      </c>
      <c r="B20" s="10" t="s">
        <v>1242</v>
      </c>
      <c r="C20" s="10" t="s">
        <v>40</v>
      </c>
      <c r="D20" s="65">
        <v>37500000</v>
      </c>
      <c r="E20" s="42">
        <v>23062.5</v>
      </c>
      <c r="F20" s="42">
        <f t="shared" si="0"/>
        <v>1.9935473525264875</v>
      </c>
    </row>
    <row r="21" spans="1:6" x14ac:dyDescent="0.2">
      <c r="A21" s="10" t="s">
        <v>61</v>
      </c>
      <c r="B21" s="10" t="s">
        <v>62</v>
      </c>
      <c r="C21" s="10" t="s">
        <v>31</v>
      </c>
      <c r="D21" s="65">
        <v>3200000</v>
      </c>
      <c r="E21" s="42">
        <v>22795.200000000001</v>
      </c>
      <c r="F21" s="42">
        <f t="shared" si="0"/>
        <v>1.9704416524796442</v>
      </c>
    </row>
    <row r="22" spans="1:6" x14ac:dyDescent="0.2">
      <c r="A22" s="10" t="s">
        <v>82</v>
      </c>
      <c r="B22" s="10" t="s">
        <v>83</v>
      </c>
      <c r="C22" s="10" t="s">
        <v>84</v>
      </c>
      <c r="D22" s="65">
        <v>4200000</v>
      </c>
      <c r="E22" s="42">
        <v>22677.9</v>
      </c>
      <c r="F22" s="42">
        <f t="shared" si="0"/>
        <v>1.9603021140752492</v>
      </c>
    </row>
    <row r="23" spans="1:6" x14ac:dyDescent="0.2">
      <c r="A23" s="10" t="s">
        <v>91</v>
      </c>
      <c r="B23" s="10" t="s">
        <v>92</v>
      </c>
      <c r="C23" s="10" t="s">
        <v>52</v>
      </c>
      <c r="D23" s="65">
        <v>6200000</v>
      </c>
      <c r="E23" s="42">
        <v>22400.6</v>
      </c>
      <c r="F23" s="42">
        <f t="shared" si="0"/>
        <v>1.9363320032522422</v>
      </c>
    </row>
    <row r="24" spans="1:6" x14ac:dyDescent="0.2">
      <c r="A24" s="10" t="s">
        <v>1505</v>
      </c>
      <c r="B24" s="10" t="s">
        <v>1506</v>
      </c>
      <c r="C24" s="10" t="s">
        <v>37</v>
      </c>
      <c r="D24" s="65">
        <v>5800000</v>
      </c>
      <c r="E24" s="42">
        <v>22231.4</v>
      </c>
      <c r="F24" s="42">
        <f t="shared" si="0"/>
        <v>1.9217061729195599</v>
      </c>
    </row>
    <row r="25" spans="1:6" x14ac:dyDescent="0.2">
      <c r="A25" s="10" t="s">
        <v>41</v>
      </c>
      <c r="B25" s="10" t="s">
        <v>42</v>
      </c>
      <c r="C25" s="10" t="s">
        <v>20</v>
      </c>
      <c r="D25" s="65">
        <v>13000000</v>
      </c>
      <c r="E25" s="42">
        <v>21781.5</v>
      </c>
      <c r="F25" s="42">
        <f t="shared" si="0"/>
        <v>1.8828163320999756</v>
      </c>
    </row>
    <row r="26" spans="1:6" x14ac:dyDescent="0.2">
      <c r="A26" s="10" t="s">
        <v>69</v>
      </c>
      <c r="B26" s="10" t="s">
        <v>70</v>
      </c>
      <c r="C26" s="10" t="s">
        <v>37</v>
      </c>
      <c r="D26" s="65">
        <v>1850000</v>
      </c>
      <c r="E26" s="42">
        <v>21654.25</v>
      </c>
      <c r="F26" s="42">
        <f t="shared" si="0"/>
        <v>1.8718167049732983</v>
      </c>
    </row>
    <row r="27" spans="1:6" x14ac:dyDescent="0.2">
      <c r="A27" s="10" t="s">
        <v>27</v>
      </c>
      <c r="B27" s="10" t="s">
        <v>28</v>
      </c>
      <c r="C27" s="10" t="s">
        <v>10</v>
      </c>
      <c r="D27" s="65">
        <v>8000000</v>
      </c>
      <c r="E27" s="42">
        <v>21564</v>
      </c>
      <c r="F27" s="42">
        <f t="shared" si="0"/>
        <v>1.8640153977184251</v>
      </c>
    </row>
    <row r="28" spans="1:6" x14ac:dyDescent="0.2">
      <c r="A28" s="10" t="s">
        <v>1100</v>
      </c>
      <c r="B28" s="10" t="s">
        <v>1101</v>
      </c>
      <c r="C28" s="10" t="s">
        <v>37</v>
      </c>
      <c r="D28" s="65">
        <v>6000000</v>
      </c>
      <c r="E28" s="42">
        <v>19311</v>
      </c>
      <c r="F28" s="42">
        <f t="shared" si="0"/>
        <v>1.6692636498488456</v>
      </c>
    </row>
    <row r="29" spans="1:6" x14ac:dyDescent="0.2">
      <c r="A29" s="10" t="s">
        <v>1108</v>
      </c>
      <c r="B29" s="10" t="s">
        <v>1109</v>
      </c>
      <c r="C29" s="10" t="s">
        <v>79</v>
      </c>
      <c r="D29" s="65">
        <v>4900000</v>
      </c>
      <c r="E29" s="42">
        <v>19019.349999999999</v>
      </c>
      <c r="F29" s="42">
        <f t="shared" si="0"/>
        <v>1.6440531095620443</v>
      </c>
    </row>
    <row r="30" spans="1:6" x14ac:dyDescent="0.2">
      <c r="A30" s="10" t="s">
        <v>393</v>
      </c>
      <c r="B30" s="10" t="s">
        <v>394</v>
      </c>
      <c r="C30" s="10" t="s">
        <v>52</v>
      </c>
      <c r="D30" s="65">
        <v>1266062</v>
      </c>
      <c r="E30" s="42">
        <v>17870.46513</v>
      </c>
      <c r="F30" s="42">
        <f t="shared" si="0"/>
        <v>1.5447422633421535</v>
      </c>
    </row>
    <row r="31" spans="1:6" x14ac:dyDescent="0.2">
      <c r="A31" s="10" t="s">
        <v>57</v>
      </c>
      <c r="B31" s="10" t="s">
        <v>58</v>
      </c>
      <c r="C31" s="10" t="s">
        <v>34</v>
      </c>
      <c r="D31" s="65">
        <v>5500000</v>
      </c>
      <c r="E31" s="42">
        <v>17151.75</v>
      </c>
      <c r="F31" s="42">
        <f t="shared" si="0"/>
        <v>1.4826157530057966</v>
      </c>
    </row>
    <row r="32" spans="1:6" x14ac:dyDescent="0.2">
      <c r="A32" s="10" t="s">
        <v>80</v>
      </c>
      <c r="B32" s="10" t="s">
        <v>81</v>
      </c>
      <c r="C32" s="10" t="s">
        <v>17</v>
      </c>
      <c r="D32" s="65">
        <v>610000</v>
      </c>
      <c r="E32" s="42">
        <v>16776.830000000002</v>
      </c>
      <c r="F32" s="42">
        <f t="shared" si="0"/>
        <v>1.4502072641858841</v>
      </c>
    </row>
    <row r="33" spans="1:6" x14ac:dyDescent="0.2">
      <c r="A33" s="10" t="s">
        <v>1122</v>
      </c>
      <c r="B33" s="10" t="s">
        <v>1123</v>
      </c>
      <c r="C33" s="10" t="s">
        <v>73</v>
      </c>
      <c r="D33" s="65">
        <v>6200000</v>
      </c>
      <c r="E33" s="42">
        <v>16696.599999999999</v>
      </c>
      <c r="F33" s="42">
        <f t="shared" si="0"/>
        <v>1.4432720965287262</v>
      </c>
    </row>
    <row r="34" spans="1:6" x14ac:dyDescent="0.2">
      <c r="A34" s="10" t="s">
        <v>100</v>
      </c>
      <c r="B34" s="10" t="s">
        <v>101</v>
      </c>
      <c r="C34" s="10" t="s">
        <v>52</v>
      </c>
      <c r="D34" s="65">
        <v>2150000</v>
      </c>
      <c r="E34" s="42">
        <v>16562.525000000001</v>
      </c>
      <c r="F34" s="42">
        <f t="shared" si="0"/>
        <v>1.4316825090473178</v>
      </c>
    </row>
    <row r="35" spans="1:6" x14ac:dyDescent="0.2">
      <c r="A35" s="10" t="s">
        <v>1507</v>
      </c>
      <c r="B35" s="10" t="s">
        <v>1508</v>
      </c>
      <c r="C35" s="10" t="s">
        <v>23</v>
      </c>
      <c r="D35" s="65">
        <v>1200000</v>
      </c>
      <c r="E35" s="42">
        <v>16255.2</v>
      </c>
      <c r="F35" s="42">
        <f t="shared" si="0"/>
        <v>1.4051170048688806</v>
      </c>
    </row>
    <row r="36" spans="1:6" x14ac:dyDescent="0.2">
      <c r="A36" s="10" t="s">
        <v>98</v>
      </c>
      <c r="B36" s="10" t="s">
        <v>99</v>
      </c>
      <c r="C36" s="10" t="s">
        <v>52</v>
      </c>
      <c r="D36" s="65">
        <v>3350000</v>
      </c>
      <c r="E36" s="42">
        <v>16091.725</v>
      </c>
      <c r="F36" s="42">
        <f t="shared" si="0"/>
        <v>1.390986049705552</v>
      </c>
    </row>
    <row r="37" spans="1:6" x14ac:dyDescent="0.2">
      <c r="A37" s="10" t="s">
        <v>87</v>
      </c>
      <c r="B37" s="10" t="s">
        <v>88</v>
      </c>
      <c r="C37" s="10" t="s">
        <v>34</v>
      </c>
      <c r="D37" s="65">
        <v>3800000</v>
      </c>
      <c r="E37" s="42">
        <v>15350.1</v>
      </c>
      <c r="F37" s="42">
        <f t="shared" si="0"/>
        <v>1.3268791855183453</v>
      </c>
    </row>
    <row r="38" spans="1:6" x14ac:dyDescent="0.2">
      <c r="A38" s="10" t="s">
        <v>66</v>
      </c>
      <c r="B38" s="10" t="s">
        <v>67</v>
      </c>
      <c r="C38" s="10" t="s">
        <v>68</v>
      </c>
      <c r="D38" s="65">
        <v>10000000</v>
      </c>
      <c r="E38" s="42">
        <v>14830</v>
      </c>
      <c r="F38" s="42">
        <f t="shared" si="0"/>
        <v>1.2819211810500946</v>
      </c>
    </row>
    <row r="39" spans="1:6" x14ac:dyDescent="0.2">
      <c r="A39" s="10" t="s">
        <v>1284</v>
      </c>
      <c r="B39" s="10" t="s">
        <v>1285</v>
      </c>
      <c r="C39" s="10" t="s">
        <v>95</v>
      </c>
      <c r="D39" s="65">
        <v>1900000</v>
      </c>
      <c r="E39" s="42">
        <v>14810.5</v>
      </c>
      <c r="F39" s="42">
        <f t="shared" si="0"/>
        <v>1.2802355800365766</v>
      </c>
    </row>
    <row r="40" spans="1:6" x14ac:dyDescent="0.2">
      <c r="A40" s="10" t="s">
        <v>24</v>
      </c>
      <c r="B40" s="10" t="s">
        <v>25</v>
      </c>
      <c r="C40" s="10" t="s">
        <v>26</v>
      </c>
      <c r="D40" s="65">
        <v>5600000</v>
      </c>
      <c r="E40" s="42">
        <v>13115.2</v>
      </c>
      <c r="F40" s="42">
        <f t="shared" si="0"/>
        <v>1.1336920211536212</v>
      </c>
    </row>
    <row r="41" spans="1:6" x14ac:dyDescent="0.2">
      <c r="A41" s="10" t="s">
        <v>1180</v>
      </c>
      <c r="B41" s="10" t="s">
        <v>1181</v>
      </c>
      <c r="C41" s="10" t="s">
        <v>1182</v>
      </c>
      <c r="D41" s="65">
        <v>1500000</v>
      </c>
      <c r="E41" s="42">
        <v>12918.75</v>
      </c>
      <c r="F41" s="42">
        <f t="shared" si="0"/>
        <v>1.1167106714558943</v>
      </c>
    </row>
    <row r="42" spans="1:6" x14ac:dyDescent="0.2">
      <c r="A42" s="10" t="s">
        <v>1306</v>
      </c>
      <c r="B42" s="10" t="s">
        <v>1307</v>
      </c>
      <c r="C42" s="10" t="s">
        <v>1217</v>
      </c>
      <c r="D42" s="65">
        <v>275000</v>
      </c>
      <c r="E42" s="42">
        <v>12712.424999999999</v>
      </c>
      <c r="F42" s="42">
        <f t="shared" si="0"/>
        <v>1.098875716116706</v>
      </c>
    </row>
    <row r="43" spans="1:6" x14ac:dyDescent="0.2">
      <c r="A43" s="10" t="s">
        <v>1104</v>
      </c>
      <c r="B43" s="10" t="s">
        <v>1105</v>
      </c>
      <c r="C43" s="10" t="s">
        <v>104</v>
      </c>
      <c r="D43" s="65">
        <v>10200000</v>
      </c>
      <c r="E43" s="42">
        <v>11775.9</v>
      </c>
      <c r="F43" s="42">
        <f t="shared" si="0"/>
        <v>1.0179214859020775</v>
      </c>
    </row>
    <row r="44" spans="1:6" x14ac:dyDescent="0.2">
      <c r="A44" s="10" t="s">
        <v>1089</v>
      </c>
      <c r="B44" s="10" t="s">
        <v>1090</v>
      </c>
      <c r="C44" s="10" t="s">
        <v>380</v>
      </c>
      <c r="D44" s="65">
        <v>640000</v>
      </c>
      <c r="E44" s="42">
        <v>11418.24</v>
      </c>
      <c r="F44" s="42">
        <f t="shared" si="0"/>
        <v>0.98700497008182286</v>
      </c>
    </row>
    <row r="45" spans="1:6" x14ac:dyDescent="0.2">
      <c r="A45" s="10" t="s">
        <v>1233</v>
      </c>
      <c r="B45" s="10" t="s">
        <v>1234</v>
      </c>
      <c r="C45" s="10" t="s">
        <v>23</v>
      </c>
      <c r="D45" s="65">
        <v>3000000</v>
      </c>
      <c r="E45" s="42">
        <v>10822.5</v>
      </c>
      <c r="F45" s="42">
        <f t="shared" si="0"/>
        <v>0.93550856250267356</v>
      </c>
    </row>
    <row r="46" spans="1:6" x14ac:dyDescent="0.2">
      <c r="A46" s="10" t="s">
        <v>1231</v>
      </c>
      <c r="B46" s="10" t="s">
        <v>1232</v>
      </c>
      <c r="C46" s="10" t="s">
        <v>380</v>
      </c>
      <c r="D46" s="65">
        <v>1500000</v>
      </c>
      <c r="E46" s="42">
        <v>9268.5</v>
      </c>
      <c r="F46" s="42">
        <f t="shared" si="0"/>
        <v>0.80117912788690515</v>
      </c>
    </row>
    <row r="47" spans="1:6" x14ac:dyDescent="0.2">
      <c r="A47" s="10" t="s">
        <v>1093</v>
      </c>
      <c r="B47" s="10" t="s">
        <v>1094</v>
      </c>
      <c r="C47" s="10" t="s">
        <v>1095</v>
      </c>
      <c r="D47" s="65">
        <v>5500000</v>
      </c>
      <c r="E47" s="42">
        <v>9020</v>
      </c>
      <c r="F47" s="42">
        <f t="shared" si="0"/>
        <v>0.77969852009924845</v>
      </c>
    </row>
    <row r="48" spans="1:6" x14ac:dyDescent="0.2">
      <c r="A48" s="10" t="s">
        <v>1290</v>
      </c>
      <c r="B48" s="10" t="s">
        <v>1291</v>
      </c>
      <c r="C48" s="10" t="s">
        <v>31</v>
      </c>
      <c r="D48" s="65">
        <v>700000</v>
      </c>
      <c r="E48" s="42">
        <v>8888.25</v>
      </c>
      <c r="F48" s="42">
        <f t="shared" si="0"/>
        <v>0.76830990812329769</v>
      </c>
    </row>
    <row r="49" spans="1:6" x14ac:dyDescent="0.2">
      <c r="A49" s="10" t="s">
        <v>1511</v>
      </c>
      <c r="B49" s="10" t="s">
        <v>1512</v>
      </c>
      <c r="C49" s="10" t="s">
        <v>1095</v>
      </c>
      <c r="D49" s="65">
        <v>5900000</v>
      </c>
      <c r="E49" s="42">
        <v>8655.2999999999993</v>
      </c>
      <c r="F49" s="42">
        <f t="shared" si="0"/>
        <v>0.74817345909257482</v>
      </c>
    </row>
    <row r="50" spans="1:6" x14ac:dyDescent="0.2">
      <c r="A50" s="10" t="s">
        <v>383</v>
      </c>
      <c r="B50" s="10" t="s">
        <v>384</v>
      </c>
      <c r="C50" s="10" t="s">
        <v>10</v>
      </c>
      <c r="D50" s="65">
        <v>8200000</v>
      </c>
      <c r="E50" s="42">
        <v>8618.2000000000007</v>
      </c>
      <c r="F50" s="42">
        <f t="shared" si="0"/>
        <v>0.74496649511300916</v>
      </c>
    </row>
    <row r="51" spans="1:6" x14ac:dyDescent="0.2">
      <c r="A51" s="10" t="s">
        <v>85</v>
      </c>
      <c r="B51" s="10" t="s">
        <v>86</v>
      </c>
      <c r="C51" s="10" t="s">
        <v>73</v>
      </c>
      <c r="D51" s="65">
        <v>900000</v>
      </c>
      <c r="E51" s="42">
        <v>7186.05</v>
      </c>
      <c r="F51" s="42">
        <f t="shared" si="0"/>
        <v>0.62116990580478981</v>
      </c>
    </row>
    <row r="52" spans="1:6" x14ac:dyDescent="0.2">
      <c r="A52" s="10" t="s">
        <v>1403</v>
      </c>
      <c r="B52" s="10" t="s">
        <v>1404</v>
      </c>
      <c r="C52" s="10" t="s">
        <v>23</v>
      </c>
      <c r="D52" s="65">
        <v>180000</v>
      </c>
      <c r="E52" s="42">
        <v>6740.82</v>
      </c>
      <c r="F52" s="42">
        <f t="shared" si="0"/>
        <v>0.5826837448176736</v>
      </c>
    </row>
    <row r="53" spans="1:6" x14ac:dyDescent="0.2">
      <c r="A53" s="10" t="s">
        <v>378</v>
      </c>
      <c r="B53" s="10" t="s">
        <v>379</v>
      </c>
      <c r="C53" s="10" t="s">
        <v>380</v>
      </c>
      <c r="D53" s="65">
        <v>884000</v>
      </c>
      <c r="E53" s="42">
        <v>6199.9340000000002</v>
      </c>
      <c r="F53" s="42">
        <f t="shared" si="0"/>
        <v>0.53592897611009027</v>
      </c>
    </row>
    <row r="54" spans="1:6" x14ac:dyDescent="0.2">
      <c r="A54" s="10" t="s">
        <v>1593</v>
      </c>
      <c r="B54" s="10" t="s">
        <v>1594</v>
      </c>
      <c r="C54" s="10" t="s">
        <v>1224</v>
      </c>
      <c r="D54" s="65">
        <v>8300000</v>
      </c>
      <c r="E54" s="42">
        <v>5104.5</v>
      </c>
      <c r="F54" s="42">
        <f t="shared" si="0"/>
        <v>0.44123848069252924</v>
      </c>
    </row>
    <row r="55" spans="1:6" x14ac:dyDescent="0.2">
      <c r="A55" s="10" t="s">
        <v>63</v>
      </c>
      <c r="B55" s="10" t="s">
        <v>64</v>
      </c>
      <c r="C55" s="10" t="s">
        <v>65</v>
      </c>
      <c r="D55" s="65">
        <v>3000000</v>
      </c>
      <c r="E55" s="42">
        <v>4930.5</v>
      </c>
      <c r="F55" s="42">
        <f t="shared" si="0"/>
        <v>0.42619773318728876</v>
      </c>
    </row>
    <row r="56" spans="1:6" x14ac:dyDescent="0.2">
      <c r="A56" s="10" t="s">
        <v>1273</v>
      </c>
      <c r="B56" s="10" t="s">
        <v>1274</v>
      </c>
      <c r="C56" s="10" t="s">
        <v>1095</v>
      </c>
      <c r="D56" s="65">
        <v>192304</v>
      </c>
      <c r="E56" s="42">
        <v>737.96659999999997</v>
      </c>
      <c r="F56" s="42">
        <f t="shared" si="0"/>
        <v>6.3790628148855208E-2</v>
      </c>
    </row>
    <row r="57" spans="1:6" x14ac:dyDescent="0.2">
      <c r="A57" s="11" t="s">
        <v>110</v>
      </c>
      <c r="B57" s="10"/>
      <c r="C57" s="10"/>
      <c r="D57" s="10"/>
      <c r="E57" s="43">
        <f xml:space="preserve"> SUM(E8:E56)</f>
        <v>1097755.83073</v>
      </c>
      <c r="F57" s="43">
        <f>SUM(F8:F56)</f>
        <v>94.891196967904889</v>
      </c>
    </row>
    <row r="58" spans="1:6" x14ac:dyDescent="0.2">
      <c r="A58" s="11"/>
      <c r="B58" s="10"/>
      <c r="C58" s="10"/>
      <c r="D58" s="10"/>
      <c r="E58" s="43"/>
      <c r="F58" s="43"/>
    </row>
    <row r="59" spans="1:6" x14ac:dyDescent="0.2">
      <c r="A59" s="35" t="s">
        <v>1334</v>
      </c>
      <c r="B59" s="20"/>
      <c r="C59" s="20"/>
      <c r="D59" s="41"/>
      <c r="E59" s="36"/>
      <c r="F59" s="36"/>
    </row>
    <row r="60" spans="1:6" x14ac:dyDescent="0.2">
      <c r="A60" s="20" t="s">
        <v>1322</v>
      </c>
      <c r="B60" s="20" t="s">
        <v>1323</v>
      </c>
      <c r="C60" s="20" t="s">
        <v>31</v>
      </c>
      <c r="D60" s="67">
        <v>600000</v>
      </c>
      <c r="E60" s="34">
        <v>13965.726619999999</v>
      </c>
      <c r="F60" s="42">
        <f t="shared" ref="F60" si="1">E60/$E$73*100</f>
        <v>1.2072124587277915</v>
      </c>
    </row>
    <row r="61" spans="1:6" x14ac:dyDescent="0.2">
      <c r="A61" s="35" t="s">
        <v>110</v>
      </c>
      <c r="B61" s="20"/>
      <c r="C61" s="20"/>
      <c r="D61" s="67"/>
      <c r="E61" s="36">
        <f>SUM(E60)</f>
        <v>13965.726619999999</v>
      </c>
      <c r="F61" s="36">
        <f>SUM(F60)</f>
        <v>1.2072124587277915</v>
      </c>
    </row>
    <row r="62" spans="1:6" x14ac:dyDescent="0.2">
      <c r="A62" s="10"/>
      <c r="B62" s="10"/>
      <c r="C62" s="10"/>
      <c r="D62" s="65"/>
      <c r="E62" s="42"/>
      <c r="F62" s="42"/>
    </row>
    <row r="63" spans="1:6" x14ac:dyDescent="0.2">
      <c r="A63" s="11" t="s">
        <v>1110</v>
      </c>
      <c r="B63" s="10"/>
      <c r="C63" s="10"/>
      <c r="D63" s="65"/>
      <c r="E63" s="42"/>
      <c r="F63" s="42"/>
    </row>
    <row r="64" spans="1:6" x14ac:dyDescent="0.2">
      <c r="A64" s="10" t="s">
        <v>108</v>
      </c>
      <c r="B64" s="10" t="s">
        <v>109</v>
      </c>
      <c r="C64" s="10" t="s">
        <v>1095</v>
      </c>
      <c r="D64" s="65">
        <v>73500</v>
      </c>
      <c r="E64" s="42">
        <v>7.3499999999999998E-3</v>
      </c>
      <c r="F64" s="42">
        <f t="shared" ref="F64:F66" si="2">E64/$E$73*100</f>
        <v>6.3534192047998625E-7</v>
      </c>
    </row>
    <row r="65" spans="1:10" x14ac:dyDescent="0.2">
      <c r="A65" s="10" t="s">
        <v>108</v>
      </c>
      <c r="B65" s="10" t="s">
        <v>1595</v>
      </c>
      <c r="C65" s="10" t="s">
        <v>31</v>
      </c>
      <c r="D65" s="65">
        <v>45000</v>
      </c>
      <c r="E65" s="42">
        <v>4.4999999999999997E-3</v>
      </c>
      <c r="F65" s="42">
        <f t="shared" si="2"/>
        <v>3.8898484927346098E-7</v>
      </c>
    </row>
    <row r="66" spans="1:10" x14ac:dyDescent="0.2">
      <c r="A66" s="10" t="s">
        <v>1111</v>
      </c>
      <c r="B66" s="10" t="s">
        <v>1112</v>
      </c>
      <c r="C66" s="10" t="s">
        <v>1095</v>
      </c>
      <c r="D66" s="65">
        <v>38000</v>
      </c>
      <c r="E66" s="42">
        <v>3.8E-3</v>
      </c>
      <c r="F66" s="42">
        <f t="shared" si="2"/>
        <v>3.2847609494203373E-7</v>
      </c>
    </row>
    <row r="67" spans="1:10" x14ac:dyDescent="0.2">
      <c r="A67" s="11" t="s">
        <v>110</v>
      </c>
      <c r="B67" s="10"/>
      <c r="C67" s="10"/>
      <c r="D67" s="10"/>
      <c r="E67" s="43">
        <f>SUM(E64:E66)</f>
        <v>1.5650000000000001E-2</v>
      </c>
      <c r="F67" s="43">
        <f>SUM(F64:F66)</f>
        <v>1.3528028646954812E-6</v>
      </c>
      <c r="I67" s="2"/>
    </row>
    <row r="68" spans="1:10" x14ac:dyDescent="0.2">
      <c r="A68" s="10"/>
      <c r="B68" s="10"/>
      <c r="C68" s="10"/>
      <c r="D68" s="10"/>
      <c r="E68" s="42"/>
      <c r="F68" s="42"/>
      <c r="G68" s="2"/>
      <c r="I68" s="2"/>
    </row>
    <row r="69" spans="1:10" x14ac:dyDescent="0.2">
      <c r="A69" s="11" t="s">
        <v>110</v>
      </c>
      <c r="B69" s="10"/>
      <c r="C69" s="10"/>
      <c r="D69" s="10"/>
      <c r="E69" s="43">
        <f>E57+E61+E67</f>
        <v>1111721.5730000001</v>
      </c>
      <c r="F69" s="43">
        <f>F57+F61+F67</f>
        <v>96.098410779435554</v>
      </c>
      <c r="G69" s="17"/>
      <c r="H69" s="17"/>
      <c r="I69" s="2"/>
      <c r="J69" s="2"/>
    </row>
    <row r="70" spans="1:10" x14ac:dyDescent="0.2">
      <c r="A70" s="10"/>
      <c r="B70" s="10"/>
      <c r="C70" s="10"/>
      <c r="D70" s="10"/>
      <c r="E70" s="42"/>
      <c r="F70" s="42"/>
      <c r="G70" s="17"/>
      <c r="H70" s="17"/>
    </row>
    <row r="71" spans="1:10" x14ac:dyDescent="0.2">
      <c r="A71" s="11" t="s">
        <v>143</v>
      </c>
      <c r="B71" s="10"/>
      <c r="C71" s="10"/>
      <c r="D71" s="10"/>
      <c r="E71" s="43">
        <v>45135.823478300001</v>
      </c>
      <c r="F71" s="43">
        <f t="shared" ref="F71" si="3">E71/$E$73*100</f>
        <v>3.9015892205644596</v>
      </c>
      <c r="G71" s="17"/>
      <c r="H71" s="17"/>
      <c r="I71" s="2"/>
      <c r="J71" s="2"/>
    </row>
    <row r="72" spans="1:10" x14ac:dyDescent="0.2">
      <c r="A72" s="10"/>
      <c r="B72" s="10"/>
      <c r="C72" s="10"/>
      <c r="D72" s="10"/>
      <c r="E72" s="42"/>
      <c r="F72" s="42"/>
      <c r="G72" s="17"/>
      <c r="H72" s="17"/>
    </row>
    <row r="73" spans="1:10" x14ac:dyDescent="0.2">
      <c r="A73" s="13" t="s">
        <v>144</v>
      </c>
      <c r="B73" s="7"/>
      <c r="C73" s="7"/>
      <c r="D73" s="7"/>
      <c r="E73" s="45">
        <f>E69+E71</f>
        <v>1156857.3964783</v>
      </c>
      <c r="F73" s="45">
        <f>F69+F71</f>
        <v>100.00000000000001</v>
      </c>
      <c r="G73" s="17"/>
      <c r="H73" s="17"/>
      <c r="I73" s="17"/>
      <c r="J73" s="2"/>
    </row>
    <row r="74" spans="1:10" x14ac:dyDescent="0.2">
      <c r="E74" s="17"/>
      <c r="F74" s="17"/>
    </row>
    <row r="75" spans="1:10" x14ac:dyDescent="0.2">
      <c r="A75" s="14" t="s">
        <v>147</v>
      </c>
      <c r="E75" s="17"/>
      <c r="F75" s="17"/>
    </row>
    <row r="76" spans="1:10" x14ac:dyDescent="0.2">
      <c r="A76" s="14" t="s">
        <v>148</v>
      </c>
      <c r="E76" s="17"/>
      <c r="F76" s="17"/>
    </row>
    <row r="77" spans="1:10" x14ac:dyDescent="0.2">
      <c r="A77" s="14" t="s">
        <v>149</v>
      </c>
      <c r="E77" s="17"/>
      <c r="F77" s="17"/>
    </row>
    <row r="78" spans="1:10" x14ac:dyDescent="0.2">
      <c r="A78" s="2" t="s">
        <v>646</v>
      </c>
      <c r="B78" s="15">
        <v>606.79229999999995</v>
      </c>
      <c r="E78" s="17"/>
      <c r="F78" s="17"/>
    </row>
    <row r="79" spans="1:10" x14ac:dyDescent="0.2">
      <c r="A79" s="2" t="s">
        <v>645</v>
      </c>
      <c r="B79" s="15">
        <v>41.679900000000004</v>
      </c>
      <c r="E79" s="17"/>
      <c r="F79" s="17"/>
    </row>
    <row r="80" spans="1:10" x14ac:dyDescent="0.2">
      <c r="A80" s="2" t="s">
        <v>647</v>
      </c>
      <c r="B80" s="15">
        <v>43.940800000000003</v>
      </c>
      <c r="E80" s="17"/>
      <c r="F80" s="17"/>
    </row>
    <row r="81" spans="1:6" x14ac:dyDescent="0.2">
      <c r="A81" s="2" t="s">
        <v>648</v>
      </c>
      <c r="B81" s="15">
        <v>579.52110000000005</v>
      </c>
      <c r="E81" s="17"/>
      <c r="F81" s="17"/>
    </row>
    <row r="82" spans="1:6" x14ac:dyDescent="0.2">
      <c r="E82" s="17"/>
      <c r="F82" s="17"/>
    </row>
    <row r="83" spans="1:6" x14ac:dyDescent="0.2">
      <c r="A83" s="14" t="s">
        <v>152</v>
      </c>
      <c r="E83" s="17"/>
      <c r="F83" s="17"/>
    </row>
    <row r="84" spans="1:6" x14ac:dyDescent="0.2">
      <c r="A84" s="2" t="s">
        <v>648</v>
      </c>
      <c r="B84" s="15">
        <v>579.72149999999999</v>
      </c>
      <c r="E84" s="17"/>
      <c r="F84" s="17"/>
    </row>
    <row r="85" spans="1:6" x14ac:dyDescent="0.2">
      <c r="A85" s="2" t="s">
        <v>647</v>
      </c>
      <c r="B85" s="15">
        <v>40.712699999999998</v>
      </c>
      <c r="E85" s="17"/>
      <c r="F85" s="17"/>
    </row>
    <row r="86" spans="1:6" x14ac:dyDescent="0.2">
      <c r="A86" s="2" t="s">
        <v>645</v>
      </c>
      <c r="B86" s="15">
        <v>38.228400000000001</v>
      </c>
      <c r="E86" s="17"/>
      <c r="F86" s="17"/>
    </row>
    <row r="87" spans="1:6" x14ac:dyDescent="0.2">
      <c r="A87" s="2" t="s">
        <v>646</v>
      </c>
      <c r="B87" s="15">
        <v>610.2038</v>
      </c>
      <c r="E87" s="17"/>
      <c r="F87" s="17"/>
    </row>
    <row r="88" spans="1:6" x14ac:dyDescent="0.2">
      <c r="E88" s="17"/>
      <c r="F88" s="17"/>
    </row>
    <row r="89" spans="1:6" x14ac:dyDescent="0.2">
      <c r="A89" s="14" t="s">
        <v>153</v>
      </c>
      <c r="B89" s="31"/>
      <c r="E89" s="17"/>
      <c r="F89" s="17"/>
    </row>
    <row r="90" spans="1:6" x14ac:dyDescent="0.2">
      <c r="A90" s="22" t="s">
        <v>704</v>
      </c>
      <c r="B90" s="23"/>
      <c r="C90" s="70" t="s">
        <v>705</v>
      </c>
      <c r="D90" s="71"/>
      <c r="E90" s="17"/>
      <c r="F90" s="17"/>
    </row>
    <row r="91" spans="1:6" x14ac:dyDescent="0.2">
      <c r="A91" s="72"/>
      <c r="B91" s="73"/>
      <c r="C91" s="24" t="s">
        <v>706</v>
      </c>
      <c r="D91" s="24" t="s">
        <v>707</v>
      </c>
    </row>
    <row r="92" spans="1:6" x14ac:dyDescent="0.2">
      <c r="A92" s="25" t="s">
        <v>647</v>
      </c>
      <c r="B92" s="26"/>
      <c r="C92" s="27">
        <v>3.5</v>
      </c>
      <c r="D92" s="27">
        <v>3.5</v>
      </c>
    </row>
    <row r="93" spans="1:6" x14ac:dyDescent="0.2">
      <c r="A93" s="25" t="s">
        <v>645</v>
      </c>
      <c r="B93" s="26"/>
      <c r="C93" s="27">
        <v>3.5</v>
      </c>
      <c r="D93" s="27">
        <v>3.5</v>
      </c>
    </row>
    <row r="95" spans="1:6" x14ac:dyDescent="0.2">
      <c r="A95" s="14" t="s">
        <v>1113</v>
      </c>
      <c r="B95" s="32">
        <v>0.14044667931082516</v>
      </c>
    </row>
    <row r="97" spans="1:1" x14ac:dyDescent="0.2">
      <c r="A97" s="14" t="s">
        <v>1596</v>
      </c>
    </row>
  </sheetData>
  <mergeCells count="3">
    <mergeCell ref="A1:E1"/>
    <mergeCell ref="C90:D90"/>
    <mergeCell ref="A91:B9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184"/>
  <sheetViews>
    <sheetView showGridLines="0" workbookViewId="0"/>
  </sheetViews>
  <sheetFormatPr defaultRowHeight="11.25" x14ac:dyDescent="0.2"/>
  <cols>
    <col min="1" max="1" width="38" style="3" customWidth="1"/>
    <col min="2" max="2" width="83.7109375" style="3" bestFit="1" customWidth="1"/>
    <col min="3" max="3" width="11.855468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9" width="9.140625" style="3"/>
    <col min="10" max="10" width="13.5703125" style="3" bestFit="1" customWidth="1"/>
    <col min="11" max="16384" width="9.140625" style="3"/>
  </cols>
  <sheetData>
    <row r="1" spans="1:6" x14ac:dyDescent="0.2">
      <c r="A1" s="1"/>
      <c r="B1" s="74" t="s">
        <v>617</v>
      </c>
      <c r="C1" s="74"/>
      <c r="D1" s="74"/>
      <c r="E1" s="74"/>
    </row>
    <row r="3" spans="1:6" s="1" customFormat="1" x14ac:dyDescent="0.2">
      <c r="A3" s="4" t="s">
        <v>0</v>
      </c>
      <c r="B3" s="4" t="s">
        <v>1</v>
      </c>
      <c r="C3" s="4" t="s">
        <v>156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111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244</v>
      </c>
      <c r="B8" s="9" t="s">
        <v>736</v>
      </c>
      <c r="C8" s="9" t="s">
        <v>133</v>
      </c>
      <c r="D8" s="9">
        <v>6590</v>
      </c>
      <c r="E8" s="42">
        <v>65467.234700000001</v>
      </c>
      <c r="F8" s="42">
        <v>4.9974144316362796</v>
      </c>
    </row>
    <row r="9" spans="1:6" x14ac:dyDescent="0.2">
      <c r="A9" s="9" t="s">
        <v>126</v>
      </c>
      <c r="B9" s="9" t="s">
        <v>737</v>
      </c>
      <c r="C9" s="9" t="s">
        <v>117</v>
      </c>
      <c r="D9" s="9">
        <v>3880</v>
      </c>
      <c r="E9" s="42">
        <v>38785.449999999997</v>
      </c>
      <c r="F9" s="42">
        <v>2.9606713718046702</v>
      </c>
    </row>
    <row r="10" spans="1:6" x14ac:dyDescent="0.2">
      <c r="A10" s="9" t="s">
        <v>271</v>
      </c>
      <c r="B10" s="9" t="s">
        <v>738</v>
      </c>
      <c r="C10" s="9" t="s">
        <v>272</v>
      </c>
      <c r="D10" s="9">
        <v>3150</v>
      </c>
      <c r="E10" s="42">
        <v>31475.1445628</v>
      </c>
      <c r="F10" s="42">
        <v>2.4026422132654202</v>
      </c>
    </row>
    <row r="11" spans="1:6" x14ac:dyDescent="0.2">
      <c r="A11" s="9" t="s">
        <v>319</v>
      </c>
      <c r="B11" s="9" t="s">
        <v>739</v>
      </c>
      <c r="C11" s="9" t="s">
        <v>320</v>
      </c>
      <c r="D11" s="9">
        <v>2850</v>
      </c>
      <c r="E11" s="42">
        <v>28501.045000999999</v>
      </c>
      <c r="F11" s="42">
        <v>2.1756155465767999</v>
      </c>
    </row>
    <row r="12" spans="1:6" x14ac:dyDescent="0.2">
      <c r="A12" s="9" t="s">
        <v>575</v>
      </c>
      <c r="B12" s="9" t="s">
        <v>740</v>
      </c>
      <c r="C12" s="9" t="s">
        <v>165</v>
      </c>
      <c r="D12" s="9">
        <v>2500</v>
      </c>
      <c r="E12" s="42">
        <v>24988.3</v>
      </c>
      <c r="F12" s="42">
        <v>1.90747160185241</v>
      </c>
    </row>
    <row r="13" spans="1:6" x14ac:dyDescent="0.2">
      <c r="A13" s="9" t="s">
        <v>576</v>
      </c>
      <c r="B13" s="9" t="s">
        <v>741</v>
      </c>
      <c r="C13" s="9" t="s">
        <v>165</v>
      </c>
      <c r="D13" s="9">
        <v>2500</v>
      </c>
      <c r="E13" s="42">
        <v>24981.724999999999</v>
      </c>
      <c r="F13" s="42">
        <v>1.90696970193196</v>
      </c>
    </row>
    <row r="14" spans="1:6" x14ac:dyDescent="0.2">
      <c r="A14" s="9" t="s">
        <v>577</v>
      </c>
      <c r="B14" s="9" t="s">
        <v>742</v>
      </c>
      <c r="C14" s="9" t="s">
        <v>121</v>
      </c>
      <c r="D14" s="9">
        <v>2500</v>
      </c>
      <c r="E14" s="42">
        <v>24962.43</v>
      </c>
      <c r="F14" s="42">
        <v>1.9054968260437399</v>
      </c>
    </row>
    <row r="15" spans="1:6" x14ac:dyDescent="0.2">
      <c r="A15" s="9" t="s">
        <v>312</v>
      </c>
      <c r="B15" s="9" t="s">
        <v>743</v>
      </c>
      <c r="C15" s="9" t="s">
        <v>117</v>
      </c>
      <c r="D15" s="9">
        <v>2500</v>
      </c>
      <c r="E15" s="42">
        <v>24727.775000000001</v>
      </c>
      <c r="F15" s="42">
        <v>1.8875845331413501</v>
      </c>
    </row>
    <row r="16" spans="1:6" x14ac:dyDescent="0.2">
      <c r="A16" s="9" t="s">
        <v>292</v>
      </c>
      <c r="B16" s="9" t="s">
        <v>744</v>
      </c>
      <c r="C16" s="9" t="s">
        <v>133</v>
      </c>
      <c r="D16" s="9">
        <v>2350</v>
      </c>
      <c r="E16" s="42">
        <v>23464.044999999998</v>
      </c>
      <c r="F16" s="42">
        <v>1.79111822341204</v>
      </c>
    </row>
    <row r="17" spans="1:6" x14ac:dyDescent="0.2">
      <c r="A17" s="9" t="s">
        <v>284</v>
      </c>
      <c r="B17" s="9" t="s">
        <v>745</v>
      </c>
      <c r="C17" s="9" t="s">
        <v>165</v>
      </c>
      <c r="D17" s="9">
        <v>2000</v>
      </c>
      <c r="E17" s="42">
        <v>19939.54</v>
      </c>
      <c r="F17" s="42">
        <v>1.52207658400132</v>
      </c>
    </row>
    <row r="18" spans="1:6" x14ac:dyDescent="0.2">
      <c r="A18" s="9" t="s">
        <v>273</v>
      </c>
      <c r="B18" s="9" t="s">
        <v>746</v>
      </c>
      <c r="C18" s="9" t="s">
        <v>239</v>
      </c>
      <c r="D18" s="9">
        <v>1780</v>
      </c>
      <c r="E18" s="42">
        <v>17780.5802</v>
      </c>
      <c r="F18" s="42">
        <v>1.3572732757314101</v>
      </c>
    </row>
    <row r="19" spans="1:6" x14ac:dyDescent="0.2">
      <c r="A19" s="9" t="s">
        <v>578</v>
      </c>
      <c r="B19" s="9" t="s">
        <v>747</v>
      </c>
      <c r="C19" s="9" t="s">
        <v>125</v>
      </c>
      <c r="D19" s="9">
        <v>1750</v>
      </c>
      <c r="E19" s="42">
        <v>17479.052500000002</v>
      </c>
      <c r="F19" s="42">
        <v>1.3342562827818401</v>
      </c>
    </row>
    <row r="20" spans="1:6" x14ac:dyDescent="0.2">
      <c r="A20" s="9" t="s">
        <v>579</v>
      </c>
      <c r="B20" s="9" t="s">
        <v>748</v>
      </c>
      <c r="C20" s="9" t="s">
        <v>123</v>
      </c>
      <c r="D20" s="9">
        <v>1750</v>
      </c>
      <c r="E20" s="42">
        <v>17440.1325</v>
      </c>
      <c r="F20" s="42">
        <v>1.33128534059113</v>
      </c>
    </row>
    <row r="21" spans="1:6" x14ac:dyDescent="0.2">
      <c r="A21" s="9" t="s">
        <v>307</v>
      </c>
      <c r="B21" s="9" t="s">
        <v>749</v>
      </c>
      <c r="C21" s="9" t="s">
        <v>308</v>
      </c>
      <c r="D21" s="9">
        <v>1740</v>
      </c>
      <c r="E21" s="42">
        <v>17423.385600000001</v>
      </c>
      <c r="F21" s="42">
        <v>1.33000697286827</v>
      </c>
    </row>
    <row r="22" spans="1:6" x14ac:dyDescent="0.2">
      <c r="A22" s="9" t="s">
        <v>316</v>
      </c>
      <c r="B22" s="9" t="s">
        <v>750</v>
      </c>
      <c r="C22" s="9" t="s">
        <v>290</v>
      </c>
      <c r="D22" s="9">
        <v>1558</v>
      </c>
      <c r="E22" s="42">
        <v>15551.3328</v>
      </c>
      <c r="F22" s="42">
        <v>1.1871045924274899</v>
      </c>
    </row>
    <row r="23" spans="1:6" x14ac:dyDescent="0.2">
      <c r="A23" s="9" t="s">
        <v>325</v>
      </c>
      <c r="B23" s="9" t="s">
        <v>751</v>
      </c>
      <c r="C23" s="9" t="s">
        <v>128</v>
      </c>
      <c r="D23" s="9">
        <v>1550</v>
      </c>
      <c r="E23" s="42">
        <v>15386.0285</v>
      </c>
      <c r="F23" s="42">
        <v>1.174486156683</v>
      </c>
    </row>
    <row r="24" spans="1:6" x14ac:dyDescent="0.2">
      <c r="A24" s="9" t="s">
        <v>289</v>
      </c>
      <c r="B24" s="9" t="s">
        <v>752</v>
      </c>
      <c r="C24" s="9" t="s">
        <v>290</v>
      </c>
      <c r="D24" s="9">
        <v>1412</v>
      </c>
      <c r="E24" s="42">
        <v>14111.640960000001</v>
      </c>
      <c r="F24" s="42">
        <v>1.0772063080216501</v>
      </c>
    </row>
    <row r="25" spans="1:6" x14ac:dyDescent="0.2">
      <c r="A25" s="9" t="s">
        <v>580</v>
      </c>
      <c r="B25" s="9" t="s">
        <v>753</v>
      </c>
      <c r="C25" s="9" t="s">
        <v>308</v>
      </c>
      <c r="D25" s="9">
        <v>1284</v>
      </c>
      <c r="E25" s="42">
        <v>12840</v>
      </c>
      <c r="F25" s="42">
        <v>0.98013611841481696</v>
      </c>
    </row>
    <row r="26" spans="1:6" x14ac:dyDescent="0.2">
      <c r="A26" s="9" t="s">
        <v>162</v>
      </c>
      <c r="B26" s="9" t="s">
        <v>754</v>
      </c>
      <c r="C26" s="9" t="s">
        <v>163</v>
      </c>
      <c r="D26" s="9">
        <v>1280</v>
      </c>
      <c r="E26" s="42">
        <v>12825.6384</v>
      </c>
      <c r="F26" s="42">
        <v>0.97903983158629504</v>
      </c>
    </row>
    <row r="27" spans="1:6" x14ac:dyDescent="0.2">
      <c r="A27" s="9" t="s">
        <v>285</v>
      </c>
      <c r="B27" s="9" t="s">
        <v>755</v>
      </c>
      <c r="C27" s="9" t="s">
        <v>165</v>
      </c>
      <c r="D27" s="9">
        <v>1250</v>
      </c>
      <c r="E27" s="42">
        <v>12640.85</v>
      </c>
      <c r="F27" s="42">
        <v>0.96493408508286105</v>
      </c>
    </row>
    <row r="28" spans="1:6" x14ac:dyDescent="0.2">
      <c r="A28" s="9" t="s">
        <v>242</v>
      </c>
      <c r="B28" s="9" t="s">
        <v>756</v>
      </c>
      <c r="C28" s="9" t="s">
        <v>123</v>
      </c>
      <c r="D28" s="9">
        <v>120</v>
      </c>
      <c r="E28" s="42">
        <v>11921.111999999999</v>
      </c>
      <c r="F28" s="42">
        <v>0.90999318090874604</v>
      </c>
    </row>
    <row r="29" spans="1:6" x14ac:dyDescent="0.2">
      <c r="A29" s="9" t="s">
        <v>287</v>
      </c>
      <c r="B29" s="9" t="s">
        <v>757</v>
      </c>
      <c r="C29" s="9" t="s">
        <v>288</v>
      </c>
      <c r="D29" s="9">
        <v>23</v>
      </c>
      <c r="E29" s="42">
        <v>11559.754000000001</v>
      </c>
      <c r="F29" s="42">
        <v>0.88240906661917096</v>
      </c>
    </row>
    <row r="30" spans="1:6" x14ac:dyDescent="0.2">
      <c r="A30" s="9" t="s">
        <v>305</v>
      </c>
      <c r="B30" s="9" t="s">
        <v>758</v>
      </c>
      <c r="C30" s="9" t="s">
        <v>133</v>
      </c>
      <c r="D30" s="9">
        <v>1020</v>
      </c>
      <c r="E30" s="42">
        <v>10184.394</v>
      </c>
      <c r="F30" s="42">
        <v>0.77742152675756604</v>
      </c>
    </row>
    <row r="31" spans="1:6" x14ac:dyDescent="0.2">
      <c r="A31" s="9" t="s">
        <v>581</v>
      </c>
      <c r="B31" s="9" t="s">
        <v>1607</v>
      </c>
      <c r="C31" s="9" t="s">
        <v>297</v>
      </c>
      <c r="D31" s="9">
        <v>1000</v>
      </c>
      <c r="E31" s="42">
        <v>9945.5499999999993</v>
      </c>
      <c r="F31" s="42">
        <v>0.75918946826327705</v>
      </c>
    </row>
    <row r="32" spans="1:6" x14ac:dyDescent="0.2">
      <c r="A32" s="9" t="s">
        <v>582</v>
      </c>
      <c r="B32" s="9" t="s">
        <v>759</v>
      </c>
      <c r="C32" s="9" t="s">
        <v>297</v>
      </c>
      <c r="D32" s="9">
        <v>1000</v>
      </c>
      <c r="E32" s="42">
        <v>9909.31</v>
      </c>
      <c r="F32" s="42">
        <v>0.75642310277018099</v>
      </c>
    </row>
    <row r="33" spans="1:6" x14ac:dyDescent="0.2">
      <c r="A33" s="9" t="s">
        <v>583</v>
      </c>
      <c r="B33" s="9" t="s">
        <v>760</v>
      </c>
      <c r="C33" s="9" t="s">
        <v>288</v>
      </c>
      <c r="D33" s="9">
        <v>19</v>
      </c>
      <c r="E33" s="42">
        <v>9549.3619999999992</v>
      </c>
      <c r="F33" s="42">
        <v>0.72894662025061896</v>
      </c>
    </row>
    <row r="34" spans="1:6" x14ac:dyDescent="0.2">
      <c r="A34" s="9" t="s">
        <v>388</v>
      </c>
      <c r="B34" s="9" t="s">
        <v>761</v>
      </c>
      <c r="C34" s="9" t="s">
        <v>121</v>
      </c>
      <c r="D34" s="9">
        <v>830</v>
      </c>
      <c r="E34" s="42">
        <v>8374.5755000000008</v>
      </c>
      <c r="F34" s="42">
        <v>0.63926977600793</v>
      </c>
    </row>
    <row r="35" spans="1:6" x14ac:dyDescent="0.2">
      <c r="A35" s="9" t="s">
        <v>584</v>
      </c>
      <c r="B35" s="9" t="s">
        <v>762</v>
      </c>
      <c r="C35" s="9" t="s">
        <v>297</v>
      </c>
      <c r="D35" s="9">
        <v>800</v>
      </c>
      <c r="E35" s="42">
        <v>7998.8720000000003</v>
      </c>
      <c r="F35" s="42">
        <v>0.61059060387671105</v>
      </c>
    </row>
    <row r="36" spans="1:6" x14ac:dyDescent="0.2">
      <c r="A36" s="9" t="s">
        <v>585</v>
      </c>
      <c r="B36" s="9" t="s">
        <v>762</v>
      </c>
      <c r="C36" s="9" t="s">
        <v>297</v>
      </c>
      <c r="D36" s="9">
        <v>800</v>
      </c>
      <c r="E36" s="42">
        <v>7998.8720000000003</v>
      </c>
      <c r="F36" s="42">
        <v>0.61059060387671105</v>
      </c>
    </row>
    <row r="37" spans="1:6" x14ac:dyDescent="0.2">
      <c r="A37" s="9" t="s">
        <v>291</v>
      </c>
      <c r="B37" s="9" t="s">
        <v>763</v>
      </c>
      <c r="C37" s="9" t="s">
        <v>290</v>
      </c>
      <c r="D37" s="9">
        <v>794</v>
      </c>
      <c r="E37" s="42">
        <v>7947.28892</v>
      </c>
      <c r="F37" s="42">
        <v>0.60665303068301302</v>
      </c>
    </row>
    <row r="38" spans="1:6" x14ac:dyDescent="0.2">
      <c r="A38" s="9" t="s">
        <v>586</v>
      </c>
      <c r="B38" s="9" t="s">
        <v>764</v>
      </c>
      <c r="C38" s="9" t="s">
        <v>113</v>
      </c>
      <c r="D38" s="9">
        <v>750</v>
      </c>
      <c r="E38" s="42">
        <v>7556.1480000000001</v>
      </c>
      <c r="F38" s="42">
        <v>0.57679544944609695</v>
      </c>
    </row>
    <row r="39" spans="1:6" x14ac:dyDescent="0.2">
      <c r="A39" s="9" t="s">
        <v>317</v>
      </c>
      <c r="B39" s="9" t="s">
        <v>765</v>
      </c>
      <c r="C39" s="9" t="s">
        <v>290</v>
      </c>
      <c r="D39" s="9">
        <v>750</v>
      </c>
      <c r="E39" s="42">
        <v>7450.7250000000004</v>
      </c>
      <c r="F39" s="42">
        <v>0.56874802810562597</v>
      </c>
    </row>
    <row r="40" spans="1:6" x14ac:dyDescent="0.2">
      <c r="A40" s="9" t="s">
        <v>587</v>
      </c>
      <c r="B40" s="9" t="s">
        <v>766</v>
      </c>
      <c r="C40" s="9" t="s">
        <v>121</v>
      </c>
      <c r="D40" s="9">
        <v>750</v>
      </c>
      <c r="E40" s="42">
        <v>7400.2425000000003</v>
      </c>
      <c r="F40" s="42">
        <v>0.56489446723351699</v>
      </c>
    </row>
    <row r="41" spans="1:6" x14ac:dyDescent="0.2">
      <c r="A41" s="9" t="s">
        <v>331</v>
      </c>
      <c r="B41" s="9" t="s">
        <v>767</v>
      </c>
      <c r="C41" s="9" t="s">
        <v>113</v>
      </c>
      <c r="D41" s="9">
        <v>730</v>
      </c>
      <c r="E41" s="42">
        <v>7366.2475000000004</v>
      </c>
      <c r="F41" s="42">
        <v>0.56229947289196602</v>
      </c>
    </row>
    <row r="42" spans="1:6" x14ac:dyDescent="0.2">
      <c r="A42" s="9" t="s">
        <v>588</v>
      </c>
      <c r="B42" s="9" t="s">
        <v>1608</v>
      </c>
      <c r="C42" s="9" t="s">
        <v>123</v>
      </c>
      <c r="D42" s="9">
        <v>700</v>
      </c>
      <c r="E42" s="42">
        <v>7003.5529998000002</v>
      </c>
      <c r="F42" s="42">
        <v>0.534613337409378</v>
      </c>
    </row>
    <row r="43" spans="1:6" x14ac:dyDescent="0.2">
      <c r="A43" s="9" t="s">
        <v>293</v>
      </c>
      <c r="B43" s="9" t="s">
        <v>1609</v>
      </c>
      <c r="C43" s="9" t="s">
        <v>123</v>
      </c>
      <c r="D43" s="9">
        <v>700</v>
      </c>
      <c r="E43" s="42">
        <v>6974.576</v>
      </c>
      <c r="F43" s="42">
        <v>0.532401390048998</v>
      </c>
    </row>
    <row r="44" spans="1:6" x14ac:dyDescent="0.2">
      <c r="A44" s="9" t="s">
        <v>589</v>
      </c>
      <c r="B44" s="9" t="s">
        <v>768</v>
      </c>
      <c r="C44" s="9" t="s">
        <v>123</v>
      </c>
      <c r="D44" s="9">
        <v>55</v>
      </c>
      <c r="E44" s="42">
        <v>5477.2849999999999</v>
      </c>
      <c r="F44" s="42">
        <v>0.41810629745729799</v>
      </c>
    </row>
    <row r="45" spans="1:6" x14ac:dyDescent="0.2">
      <c r="A45" s="9" t="s">
        <v>304</v>
      </c>
      <c r="B45" s="9" t="s">
        <v>762</v>
      </c>
      <c r="C45" s="9" t="s">
        <v>297</v>
      </c>
      <c r="D45" s="9">
        <v>520</v>
      </c>
      <c r="E45" s="42">
        <v>5199.2668000000003</v>
      </c>
      <c r="F45" s="42">
        <v>0.396883892519862</v>
      </c>
    </row>
    <row r="46" spans="1:6" x14ac:dyDescent="0.2">
      <c r="A46" s="9" t="s">
        <v>590</v>
      </c>
      <c r="B46" s="9" t="s">
        <v>769</v>
      </c>
      <c r="C46" s="9" t="s">
        <v>133</v>
      </c>
      <c r="D46" s="9">
        <v>500</v>
      </c>
      <c r="E46" s="42">
        <v>5004.83</v>
      </c>
      <c r="F46" s="42">
        <v>0.38204163937118601</v>
      </c>
    </row>
    <row r="47" spans="1:6" x14ac:dyDescent="0.2">
      <c r="A47" s="9" t="s">
        <v>591</v>
      </c>
      <c r="B47" s="9" t="s">
        <v>770</v>
      </c>
      <c r="C47" s="9" t="s">
        <v>123</v>
      </c>
      <c r="D47" s="9">
        <v>50</v>
      </c>
      <c r="E47" s="42">
        <v>5000.5210834</v>
      </c>
      <c r="F47" s="42">
        <v>0.38171271999494799</v>
      </c>
    </row>
    <row r="48" spans="1:6" x14ac:dyDescent="0.2">
      <c r="A48" s="9" t="s">
        <v>592</v>
      </c>
      <c r="B48" s="9" t="s">
        <v>771</v>
      </c>
      <c r="C48" s="9" t="s">
        <v>123</v>
      </c>
      <c r="D48" s="9">
        <v>500</v>
      </c>
      <c r="E48" s="42">
        <v>4977.7449999999999</v>
      </c>
      <c r="F48" s="42">
        <v>0.37997411703728701</v>
      </c>
    </row>
    <row r="49" spans="1:6" x14ac:dyDescent="0.2">
      <c r="A49" s="9" t="s">
        <v>593</v>
      </c>
      <c r="B49" s="9" t="s">
        <v>772</v>
      </c>
      <c r="C49" s="9" t="s">
        <v>123</v>
      </c>
      <c r="D49" s="9">
        <v>50</v>
      </c>
      <c r="E49" s="42">
        <v>4971.9949999999999</v>
      </c>
      <c r="F49" s="42">
        <v>0.37953519315248302</v>
      </c>
    </row>
    <row r="50" spans="1:6" x14ac:dyDescent="0.2">
      <c r="A50" s="9" t="s">
        <v>230</v>
      </c>
      <c r="B50" s="9" t="s">
        <v>773</v>
      </c>
      <c r="C50" s="9" t="s">
        <v>123</v>
      </c>
      <c r="D50" s="9">
        <v>50</v>
      </c>
      <c r="E50" s="42">
        <v>4964.32</v>
      </c>
      <c r="F50" s="42">
        <v>0.37894932518450503</v>
      </c>
    </row>
    <row r="51" spans="1:6" x14ac:dyDescent="0.2">
      <c r="A51" s="9" t="s">
        <v>411</v>
      </c>
      <c r="B51" s="9" t="s">
        <v>774</v>
      </c>
      <c r="C51" s="9" t="s">
        <v>128</v>
      </c>
      <c r="D51" s="9">
        <v>459</v>
      </c>
      <c r="E51" s="42">
        <v>4786.1628300000002</v>
      </c>
      <c r="F51" s="42">
        <v>0.36534977089544202</v>
      </c>
    </row>
    <row r="52" spans="1:6" x14ac:dyDescent="0.2">
      <c r="A52" s="9" t="s">
        <v>309</v>
      </c>
      <c r="B52" s="9" t="s">
        <v>775</v>
      </c>
      <c r="C52" s="9" t="s">
        <v>128</v>
      </c>
      <c r="D52" s="9">
        <v>400</v>
      </c>
      <c r="E52" s="42">
        <v>4051.9720000000002</v>
      </c>
      <c r="F52" s="42">
        <v>0.30930561588828098</v>
      </c>
    </row>
    <row r="53" spans="1:6" x14ac:dyDescent="0.2">
      <c r="A53" s="9" t="s">
        <v>330</v>
      </c>
      <c r="B53" s="9" t="s">
        <v>776</v>
      </c>
      <c r="C53" s="9" t="s">
        <v>290</v>
      </c>
      <c r="D53" s="9">
        <v>381</v>
      </c>
      <c r="E53" s="42">
        <v>3798.44427</v>
      </c>
      <c r="F53" s="42">
        <v>0.289952680904424</v>
      </c>
    </row>
    <row r="54" spans="1:6" x14ac:dyDescent="0.2">
      <c r="A54" s="9" t="s">
        <v>594</v>
      </c>
      <c r="B54" s="9" t="s">
        <v>777</v>
      </c>
      <c r="C54" s="9" t="s">
        <v>123</v>
      </c>
      <c r="D54" s="9">
        <v>350</v>
      </c>
      <c r="E54" s="42">
        <v>3501.5124666000002</v>
      </c>
      <c r="F54" s="42">
        <v>0.267286513831341</v>
      </c>
    </row>
    <row r="55" spans="1:6" x14ac:dyDescent="0.2">
      <c r="A55" s="9" t="s">
        <v>595</v>
      </c>
      <c r="B55" s="9" t="s">
        <v>1659</v>
      </c>
      <c r="C55" s="9" t="s">
        <v>123</v>
      </c>
      <c r="D55" s="9">
        <v>350</v>
      </c>
      <c r="E55" s="42">
        <v>3467.3694999999998</v>
      </c>
      <c r="F55" s="42">
        <v>0.26468022452024298</v>
      </c>
    </row>
    <row r="56" spans="1:6" x14ac:dyDescent="0.2">
      <c r="A56" s="9" t="s">
        <v>306</v>
      </c>
      <c r="B56" s="9" t="s">
        <v>778</v>
      </c>
      <c r="C56" s="9" t="s">
        <v>117</v>
      </c>
      <c r="D56" s="9">
        <v>350</v>
      </c>
      <c r="E56" s="42">
        <v>3434.34</v>
      </c>
      <c r="F56" s="42">
        <v>0.26215893122404499</v>
      </c>
    </row>
    <row r="57" spans="1:6" x14ac:dyDescent="0.2">
      <c r="A57" s="9" t="s">
        <v>596</v>
      </c>
      <c r="B57" s="9" t="s">
        <v>779</v>
      </c>
      <c r="C57" s="9" t="s">
        <v>297</v>
      </c>
      <c r="D57" s="9">
        <v>300</v>
      </c>
      <c r="E57" s="42">
        <v>3004.4279999999999</v>
      </c>
      <c r="F57" s="42">
        <v>0.22934177554336399</v>
      </c>
    </row>
    <row r="58" spans="1:6" x14ac:dyDescent="0.2">
      <c r="A58" s="9" t="s">
        <v>597</v>
      </c>
      <c r="B58" s="9" t="s">
        <v>780</v>
      </c>
      <c r="C58" s="9" t="s">
        <v>123</v>
      </c>
      <c r="D58" s="9">
        <v>250</v>
      </c>
      <c r="E58" s="42">
        <v>2505.2600000000002</v>
      </c>
      <c r="F58" s="42">
        <v>0.191237991590335</v>
      </c>
    </row>
    <row r="59" spans="1:6" x14ac:dyDescent="0.2">
      <c r="A59" s="9" t="s">
        <v>598</v>
      </c>
      <c r="B59" s="9" t="s">
        <v>781</v>
      </c>
      <c r="C59" s="9" t="s">
        <v>599</v>
      </c>
      <c r="D59" s="9">
        <v>250</v>
      </c>
      <c r="E59" s="42">
        <v>2502.547</v>
      </c>
      <c r="F59" s="42">
        <v>0.19103089585129601</v>
      </c>
    </row>
    <row r="60" spans="1:6" x14ac:dyDescent="0.2">
      <c r="A60" s="9" t="s">
        <v>600</v>
      </c>
      <c r="B60" s="9" t="s">
        <v>782</v>
      </c>
      <c r="C60" s="9" t="s">
        <v>123</v>
      </c>
      <c r="D60" s="9">
        <v>25</v>
      </c>
      <c r="E60" s="42">
        <v>2471.0300000000002</v>
      </c>
      <c r="F60" s="42">
        <v>0.18862505862044901</v>
      </c>
    </row>
    <row r="61" spans="1:6" x14ac:dyDescent="0.2">
      <c r="A61" s="9" t="s">
        <v>302</v>
      </c>
      <c r="B61" s="9" t="s">
        <v>783</v>
      </c>
      <c r="C61" s="9" t="s">
        <v>303</v>
      </c>
      <c r="D61" s="9">
        <v>200</v>
      </c>
      <c r="E61" s="42">
        <v>2021.28</v>
      </c>
      <c r="F61" s="42">
        <v>0.15429357736989899</v>
      </c>
    </row>
    <row r="62" spans="1:6" x14ac:dyDescent="0.2">
      <c r="A62" s="9" t="s">
        <v>250</v>
      </c>
      <c r="B62" s="9" t="s">
        <v>784</v>
      </c>
      <c r="C62" s="9" t="s">
        <v>158</v>
      </c>
      <c r="D62" s="9">
        <v>170</v>
      </c>
      <c r="E62" s="42">
        <v>1696.3909000000001</v>
      </c>
      <c r="F62" s="42">
        <v>0.129493301560765</v>
      </c>
    </row>
    <row r="63" spans="1:6" x14ac:dyDescent="0.2">
      <c r="A63" s="9" t="s">
        <v>601</v>
      </c>
      <c r="B63" s="9" t="s">
        <v>785</v>
      </c>
      <c r="C63" s="9" t="s">
        <v>128</v>
      </c>
      <c r="D63" s="9">
        <v>150</v>
      </c>
      <c r="E63" s="42">
        <v>1515.117</v>
      </c>
      <c r="F63" s="42">
        <v>0.115655832969182</v>
      </c>
    </row>
    <row r="64" spans="1:6" x14ac:dyDescent="0.2">
      <c r="A64" s="9" t="s">
        <v>395</v>
      </c>
      <c r="B64" s="9" t="s">
        <v>786</v>
      </c>
      <c r="C64" s="9" t="s">
        <v>123</v>
      </c>
      <c r="D64" s="9">
        <v>150</v>
      </c>
      <c r="E64" s="42">
        <v>1499.721</v>
      </c>
      <c r="F64" s="42">
        <v>0.114480585642149</v>
      </c>
    </row>
    <row r="65" spans="1:6" x14ac:dyDescent="0.2">
      <c r="A65" s="9" t="s">
        <v>602</v>
      </c>
      <c r="B65" s="9" t="s">
        <v>787</v>
      </c>
      <c r="C65" s="9" t="s">
        <v>123</v>
      </c>
      <c r="D65" s="9">
        <v>150</v>
      </c>
      <c r="E65" s="42">
        <v>1496.7059999999999</v>
      </c>
      <c r="F65" s="42">
        <v>0.11425043685733401</v>
      </c>
    </row>
    <row r="66" spans="1:6" x14ac:dyDescent="0.2">
      <c r="A66" s="9" t="s">
        <v>116</v>
      </c>
      <c r="B66" s="9" t="s">
        <v>1652</v>
      </c>
      <c r="C66" s="9" t="s">
        <v>117</v>
      </c>
      <c r="D66" s="9">
        <v>150</v>
      </c>
      <c r="E66" s="42">
        <v>1485.7004999999999</v>
      </c>
      <c r="F66" s="42">
        <v>0.11341033654181901</v>
      </c>
    </row>
    <row r="67" spans="1:6" x14ac:dyDescent="0.2">
      <c r="A67" s="9" t="s">
        <v>603</v>
      </c>
      <c r="B67" s="9" t="s">
        <v>788</v>
      </c>
      <c r="C67" s="9" t="s">
        <v>128</v>
      </c>
      <c r="D67" s="9">
        <v>100</v>
      </c>
      <c r="E67" s="42">
        <v>1035.3689999999999</v>
      </c>
      <c r="F67" s="42">
        <v>7.9034466727961897E-2</v>
      </c>
    </row>
    <row r="68" spans="1:6" x14ac:dyDescent="0.2">
      <c r="A68" s="9" t="s">
        <v>604</v>
      </c>
      <c r="B68" s="9" t="s">
        <v>1610</v>
      </c>
      <c r="C68" s="9" t="s">
        <v>128</v>
      </c>
      <c r="D68" s="9">
        <v>100</v>
      </c>
      <c r="E68" s="42">
        <v>1035.3689999999999</v>
      </c>
      <c r="F68" s="42">
        <v>7.9034466727961897E-2</v>
      </c>
    </row>
    <row r="69" spans="1:6" x14ac:dyDescent="0.2">
      <c r="A69" s="9" t="s">
        <v>315</v>
      </c>
      <c r="B69" s="9" t="s">
        <v>789</v>
      </c>
      <c r="C69" s="9" t="s">
        <v>128</v>
      </c>
      <c r="D69" s="9">
        <v>70</v>
      </c>
      <c r="E69" s="42">
        <v>684.23530000000005</v>
      </c>
      <c r="F69" s="42">
        <v>5.2230820173239698E-2</v>
      </c>
    </row>
    <row r="70" spans="1:6" x14ac:dyDescent="0.2">
      <c r="A70" s="8" t="s">
        <v>110</v>
      </c>
      <c r="B70" s="9"/>
      <c r="C70" s="9"/>
      <c r="D70" s="9"/>
      <c r="E70" s="43">
        <f>SUM(E8:E69)</f>
        <v>681500.83079359971</v>
      </c>
      <c r="F70" s="43">
        <f>SUM(F8:F69)</f>
        <v>52.02208559116135</v>
      </c>
    </row>
    <row r="71" spans="1:6" x14ac:dyDescent="0.2">
      <c r="A71" s="9"/>
      <c r="B71" s="9"/>
      <c r="C71" s="9"/>
      <c r="D71" s="9"/>
      <c r="E71" s="42"/>
      <c r="F71" s="42"/>
    </row>
    <row r="72" spans="1:6" x14ac:dyDescent="0.2">
      <c r="A72" s="8" t="s">
        <v>131</v>
      </c>
      <c r="B72" s="9"/>
      <c r="C72" s="9"/>
      <c r="D72" s="9"/>
      <c r="E72" s="42"/>
      <c r="F72" s="42"/>
    </row>
    <row r="73" spans="1:6" x14ac:dyDescent="0.2">
      <c r="A73" s="9" t="s">
        <v>278</v>
      </c>
      <c r="B73" s="9" t="s">
        <v>790</v>
      </c>
      <c r="C73" s="9" t="s">
        <v>279</v>
      </c>
      <c r="D73" s="9">
        <v>9300</v>
      </c>
      <c r="E73" s="42">
        <v>46500</v>
      </c>
      <c r="F73" s="42">
        <v>3.5495583727639399</v>
      </c>
    </row>
    <row r="74" spans="1:6" x14ac:dyDescent="0.2">
      <c r="A74" s="9" t="s">
        <v>344</v>
      </c>
      <c r="B74" s="9" t="s">
        <v>1623</v>
      </c>
      <c r="C74" s="9" t="s">
        <v>345</v>
      </c>
      <c r="D74" s="9">
        <v>2600</v>
      </c>
      <c r="E74" s="42">
        <v>25993.9836</v>
      </c>
      <c r="F74" s="42">
        <v>1.9842400457821201</v>
      </c>
    </row>
    <row r="75" spans="1:6" x14ac:dyDescent="0.2">
      <c r="A75" s="9" t="s">
        <v>605</v>
      </c>
      <c r="B75" s="9" t="s">
        <v>791</v>
      </c>
      <c r="C75" s="9" t="s">
        <v>277</v>
      </c>
      <c r="D75" s="9">
        <v>2500</v>
      </c>
      <c r="E75" s="42">
        <v>24750.5</v>
      </c>
      <c r="F75" s="42">
        <v>1.8893192366686899</v>
      </c>
    </row>
    <row r="76" spans="1:6" x14ac:dyDescent="0.2">
      <c r="A76" s="9" t="s">
        <v>342</v>
      </c>
      <c r="B76" s="9" t="s">
        <v>792</v>
      </c>
      <c r="C76" s="9" t="s">
        <v>239</v>
      </c>
      <c r="D76" s="9">
        <v>1820</v>
      </c>
      <c r="E76" s="42">
        <v>19129.4558</v>
      </c>
      <c r="F76" s="42">
        <v>1.4602391398130701</v>
      </c>
    </row>
    <row r="77" spans="1:6" x14ac:dyDescent="0.2">
      <c r="A77" s="9" t="s">
        <v>541</v>
      </c>
      <c r="B77" s="9" t="s">
        <v>1624</v>
      </c>
      <c r="C77" s="9" t="s">
        <v>256</v>
      </c>
      <c r="D77" s="9">
        <v>17000</v>
      </c>
      <c r="E77" s="42">
        <v>16960.543000000001</v>
      </c>
      <c r="F77" s="42">
        <v>1.29467607338221</v>
      </c>
    </row>
    <row r="78" spans="1:6" x14ac:dyDescent="0.2">
      <c r="A78" s="9" t="s">
        <v>512</v>
      </c>
      <c r="B78" s="9" t="s">
        <v>793</v>
      </c>
      <c r="C78" s="9" t="s">
        <v>345</v>
      </c>
      <c r="D78" s="9">
        <v>1500</v>
      </c>
      <c r="E78" s="42">
        <v>15003.38625</v>
      </c>
      <c r="F78" s="42">
        <v>1.14527731792471</v>
      </c>
    </row>
    <row r="79" spans="1:6" x14ac:dyDescent="0.2">
      <c r="A79" s="9" t="s">
        <v>607</v>
      </c>
      <c r="B79" s="9" t="s">
        <v>794</v>
      </c>
      <c r="C79" s="9" t="s">
        <v>345</v>
      </c>
      <c r="D79" s="9">
        <v>1500</v>
      </c>
      <c r="E79" s="42">
        <v>15003.159</v>
      </c>
      <c r="F79" s="42">
        <v>1.14525997088943</v>
      </c>
    </row>
    <row r="80" spans="1:6" x14ac:dyDescent="0.2">
      <c r="A80" s="9" t="s">
        <v>608</v>
      </c>
      <c r="B80" s="9" t="s">
        <v>795</v>
      </c>
      <c r="C80" s="9" t="s">
        <v>277</v>
      </c>
      <c r="D80" s="9">
        <v>100</v>
      </c>
      <c r="E80" s="42">
        <v>13452.44</v>
      </c>
      <c r="F80" s="42">
        <v>1.0268864738947201</v>
      </c>
    </row>
    <row r="81" spans="1:11" x14ac:dyDescent="0.2">
      <c r="A81" s="9" t="s">
        <v>347</v>
      </c>
      <c r="B81" s="9" t="s">
        <v>1611</v>
      </c>
      <c r="C81" s="9" t="s">
        <v>267</v>
      </c>
      <c r="D81" s="9">
        <v>780</v>
      </c>
      <c r="E81" s="42">
        <v>12071.397000000001</v>
      </c>
      <c r="F81" s="42">
        <v>0.92146512456575302</v>
      </c>
    </row>
    <row r="82" spans="1:11" x14ac:dyDescent="0.2">
      <c r="A82" s="9" t="s">
        <v>346</v>
      </c>
      <c r="B82" s="9" t="s">
        <v>796</v>
      </c>
      <c r="C82" s="9" t="s">
        <v>258</v>
      </c>
      <c r="D82" s="9">
        <v>1000</v>
      </c>
      <c r="E82" s="42">
        <v>10508.04</v>
      </c>
      <c r="F82" s="42">
        <v>0.80212691103953504</v>
      </c>
    </row>
    <row r="83" spans="1:11" x14ac:dyDescent="0.2">
      <c r="A83" s="9" t="s">
        <v>606</v>
      </c>
      <c r="B83" s="9" t="s">
        <v>1625</v>
      </c>
      <c r="C83" s="9" t="s">
        <v>256</v>
      </c>
      <c r="D83" s="9">
        <v>1000</v>
      </c>
      <c r="E83" s="42">
        <v>9831.65</v>
      </c>
      <c r="F83" s="42">
        <v>0.75049495861472204</v>
      </c>
    </row>
    <row r="84" spans="1:11" x14ac:dyDescent="0.2">
      <c r="A84" s="9" t="s">
        <v>355</v>
      </c>
      <c r="B84" s="9" t="s">
        <v>797</v>
      </c>
      <c r="C84" s="9" t="s">
        <v>345</v>
      </c>
      <c r="D84" s="9">
        <v>850</v>
      </c>
      <c r="E84" s="42">
        <v>8501.8048331000009</v>
      </c>
      <c r="F84" s="42">
        <v>0.64898177481580699</v>
      </c>
    </row>
    <row r="85" spans="1:11" x14ac:dyDescent="0.2">
      <c r="A85" s="9" t="s">
        <v>543</v>
      </c>
      <c r="B85" s="9" t="s">
        <v>798</v>
      </c>
      <c r="C85" s="9" t="s">
        <v>345</v>
      </c>
      <c r="D85" s="9">
        <v>740</v>
      </c>
      <c r="E85" s="42">
        <v>7286.4174000000003</v>
      </c>
      <c r="F85" s="42">
        <v>0.55620567504565299</v>
      </c>
    </row>
    <row r="86" spans="1:11" x14ac:dyDescent="0.2">
      <c r="A86" s="9" t="s">
        <v>609</v>
      </c>
      <c r="B86" s="9" t="s">
        <v>799</v>
      </c>
      <c r="C86" s="9" t="s">
        <v>334</v>
      </c>
      <c r="D86" s="9">
        <v>300</v>
      </c>
      <c r="E86" s="42">
        <v>4080.0419999999999</v>
      </c>
      <c r="F86" s="42">
        <v>0.31144832779201098</v>
      </c>
    </row>
    <row r="87" spans="1:11" x14ac:dyDescent="0.2">
      <c r="A87" s="9" t="s">
        <v>526</v>
      </c>
      <c r="B87" s="9" t="s">
        <v>1626</v>
      </c>
      <c r="C87" s="9" t="s">
        <v>256</v>
      </c>
      <c r="D87" s="9">
        <v>4000</v>
      </c>
      <c r="E87" s="42">
        <v>3986.596</v>
      </c>
      <c r="F87" s="42">
        <v>0.30431516581994</v>
      </c>
    </row>
    <row r="88" spans="1:11" x14ac:dyDescent="0.2">
      <c r="A88" s="9" t="s">
        <v>610</v>
      </c>
      <c r="B88" s="9" t="s">
        <v>800</v>
      </c>
      <c r="C88" s="9" t="s">
        <v>334</v>
      </c>
      <c r="D88" s="9">
        <v>290</v>
      </c>
      <c r="E88" s="42">
        <v>3940.9985000000001</v>
      </c>
      <c r="F88" s="42">
        <v>0.30083449941344398</v>
      </c>
    </row>
    <row r="89" spans="1:11" x14ac:dyDescent="0.2">
      <c r="A89" s="9" t="s">
        <v>611</v>
      </c>
      <c r="B89" s="9" t="s">
        <v>801</v>
      </c>
      <c r="C89" s="9" t="s">
        <v>334</v>
      </c>
      <c r="D89" s="9">
        <v>278</v>
      </c>
      <c r="E89" s="42">
        <v>3765.34042</v>
      </c>
      <c r="F89" s="42">
        <v>0.28742571213155899</v>
      </c>
    </row>
    <row r="90" spans="1:11" x14ac:dyDescent="0.2">
      <c r="A90" s="9" t="s">
        <v>471</v>
      </c>
      <c r="B90" s="9" t="s">
        <v>802</v>
      </c>
      <c r="C90" s="9" t="s">
        <v>256</v>
      </c>
      <c r="D90" s="9">
        <v>155</v>
      </c>
      <c r="E90" s="42">
        <v>1526.8585</v>
      </c>
      <c r="F90" s="42">
        <v>0.11655211554195199</v>
      </c>
    </row>
    <row r="91" spans="1:11" x14ac:dyDescent="0.2">
      <c r="A91" s="9" t="s">
        <v>477</v>
      </c>
      <c r="B91" s="9" t="s">
        <v>803</v>
      </c>
      <c r="C91" s="9" t="s">
        <v>345</v>
      </c>
      <c r="D91" s="9">
        <v>100</v>
      </c>
      <c r="E91" s="42">
        <v>1001.5731333</v>
      </c>
      <c r="F91" s="42">
        <v>7.6454673144955507E-2</v>
      </c>
    </row>
    <row r="92" spans="1:11" x14ac:dyDescent="0.2">
      <c r="A92" s="9" t="s">
        <v>532</v>
      </c>
      <c r="B92" s="9" t="s">
        <v>804</v>
      </c>
      <c r="C92" s="9" t="s">
        <v>463</v>
      </c>
      <c r="D92" s="9">
        <v>100</v>
      </c>
      <c r="E92" s="42">
        <v>982.01400000000001</v>
      </c>
      <c r="F92" s="42">
        <v>7.4961634749922706E-2</v>
      </c>
    </row>
    <row r="93" spans="1:11" x14ac:dyDescent="0.2">
      <c r="A93" s="9" t="s">
        <v>134</v>
      </c>
      <c r="B93" s="9" t="s">
        <v>805</v>
      </c>
      <c r="C93" s="9" t="s">
        <v>119</v>
      </c>
      <c r="D93" s="9">
        <v>7</v>
      </c>
      <c r="E93" s="42">
        <v>779.58090000000004</v>
      </c>
      <c r="F93" s="42">
        <v>5.9508987329932199E-2</v>
      </c>
    </row>
    <row r="94" spans="1:11" x14ac:dyDescent="0.2">
      <c r="A94" s="8" t="s">
        <v>110</v>
      </c>
      <c r="B94" s="9"/>
      <c r="C94" s="9"/>
      <c r="D94" s="9"/>
      <c r="E94" s="43">
        <f>SUM(E73:E93)</f>
        <v>245055.78033639997</v>
      </c>
      <c r="F94" s="43">
        <f>SUM(F73:F93)</f>
        <v>18.706232191124073</v>
      </c>
      <c r="I94" s="2"/>
      <c r="J94" s="18"/>
      <c r="K94" s="17"/>
    </row>
    <row r="95" spans="1:11" x14ac:dyDescent="0.2">
      <c r="A95" s="9"/>
      <c r="B95" s="9"/>
      <c r="C95" s="9"/>
      <c r="D95" s="9"/>
      <c r="E95" s="42"/>
      <c r="F95" s="42"/>
    </row>
    <row r="96" spans="1:11" x14ac:dyDescent="0.2">
      <c r="A96" s="8" t="s">
        <v>173</v>
      </c>
      <c r="B96" s="9"/>
      <c r="C96" s="9"/>
      <c r="D96" s="9"/>
      <c r="E96" s="42"/>
      <c r="F96" s="42"/>
    </row>
    <row r="97" spans="1:11" x14ac:dyDescent="0.2">
      <c r="A97" s="8" t="s">
        <v>174</v>
      </c>
      <c r="B97" s="9"/>
      <c r="C97" s="9"/>
      <c r="D97" s="9"/>
      <c r="E97" s="42"/>
      <c r="F97" s="42"/>
    </row>
    <row r="98" spans="1:11" x14ac:dyDescent="0.2">
      <c r="A98" s="9" t="s">
        <v>547</v>
      </c>
      <c r="B98" s="9" t="s">
        <v>1031</v>
      </c>
      <c r="C98" s="9" t="s">
        <v>170</v>
      </c>
      <c r="D98" s="9">
        <v>10000</v>
      </c>
      <c r="E98" s="42">
        <v>9923.67</v>
      </c>
      <c r="F98" s="42">
        <v>0.75751926746336196</v>
      </c>
    </row>
    <row r="99" spans="1:11" x14ac:dyDescent="0.2">
      <c r="A99" s="9" t="s">
        <v>359</v>
      </c>
      <c r="B99" s="9" t="s">
        <v>1032</v>
      </c>
      <c r="C99" s="9" t="s">
        <v>360</v>
      </c>
      <c r="D99" s="9">
        <v>10000</v>
      </c>
      <c r="E99" s="42">
        <v>9830.92</v>
      </c>
      <c r="F99" s="42">
        <v>0.75043923436499904</v>
      </c>
    </row>
    <row r="100" spans="1:11" x14ac:dyDescent="0.2">
      <c r="A100" s="9" t="s">
        <v>358</v>
      </c>
      <c r="B100" s="9" t="s">
        <v>1033</v>
      </c>
      <c r="C100" s="9" t="s">
        <v>177</v>
      </c>
      <c r="D100" s="9">
        <v>10000</v>
      </c>
      <c r="E100" s="42">
        <v>9569.2900000000009</v>
      </c>
      <c r="F100" s="42">
        <v>0.73046781593346799</v>
      </c>
    </row>
    <row r="101" spans="1:11" x14ac:dyDescent="0.2">
      <c r="A101" s="9" t="s">
        <v>182</v>
      </c>
      <c r="B101" s="9" t="s">
        <v>1034</v>
      </c>
      <c r="C101" s="9" t="s">
        <v>177</v>
      </c>
      <c r="D101" s="9">
        <v>10000</v>
      </c>
      <c r="E101" s="42">
        <v>9561.2999999999993</v>
      </c>
      <c r="F101" s="42">
        <v>0.729857902570061</v>
      </c>
    </row>
    <row r="102" spans="1:11" x14ac:dyDescent="0.2">
      <c r="A102" s="9" t="s">
        <v>612</v>
      </c>
      <c r="B102" s="9" t="s">
        <v>1035</v>
      </c>
      <c r="C102" s="9" t="s">
        <v>170</v>
      </c>
      <c r="D102" s="9">
        <v>10000</v>
      </c>
      <c r="E102" s="42">
        <v>9492.8700000000008</v>
      </c>
      <c r="F102" s="42">
        <v>0.72463432666794902</v>
      </c>
    </row>
    <row r="103" spans="1:11" x14ac:dyDescent="0.2">
      <c r="A103" s="9" t="s">
        <v>184</v>
      </c>
      <c r="B103" s="9" t="s">
        <v>1036</v>
      </c>
      <c r="C103" s="9" t="s">
        <v>170</v>
      </c>
      <c r="D103" s="9">
        <v>8500</v>
      </c>
      <c r="E103" s="42">
        <v>8133.4629999999997</v>
      </c>
      <c r="F103" s="42">
        <v>0.62086455249926298</v>
      </c>
    </row>
    <row r="104" spans="1:11" x14ac:dyDescent="0.2">
      <c r="A104" s="9" t="s">
        <v>181</v>
      </c>
      <c r="B104" s="9" t="s">
        <v>1037</v>
      </c>
      <c r="C104" s="9" t="s">
        <v>170</v>
      </c>
      <c r="D104" s="9">
        <v>8000</v>
      </c>
      <c r="E104" s="42">
        <v>7834.9120000000003</v>
      </c>
      <c r="F104" s="42">
        <v>0.59807478471975595</v>
      </c>
    </row>
    <row r="105" spans="1:11" x14ac:dyDescent="0.2">
      <c r="A105" s="9" t="s">
        <v>362</v>
      </c>
      <c r="B105" s="9" t="s">
        <v>1038</v>
      </c>
      <c r="C105" s="9" t="s">
        <v>170</v>
      </c>
      <c r="D105" s="9">
        <v>7000</v>
      </c>
      <c r="E105" s="42">
        <v>6975.85</v>
      </c>
      <c r="F105" s="42">
        <v>0.53249864031495298</v>
      </c>
    </row>
    <row r="106" spans="1:11" x14ac:dyDescent="0.2">
      <c r="A106" s="9" t="s">
        <v>361</v>
      </c>
      <c r="B106" s="9" t="s">
        <v>1604</v>
      </c>
      <c r="C106" s="9" t="s">
        <v>177</v>
      </c>
      <c r="D106" s="9">
        <v>5000</v>
      </c>
      <c r="E106" s="42">
        <v>4994.5050000000001</v>
      </c>
      <c r="F106" s="42">
        <v>0.38125348474325499</v>
      </c>
    </row>
    <row r="107" spans="1:11" x14ac:dyDescent="0.2">
      <c r="A107" s="9" t="s">
        <v>613</v>
      </c>
      <c r="B107" s="9" t="s">
        <v>1648</v>
      </c>
      <c r="C107" s="9" t="s">
        <v>177</v>
      </c>
      <c r="D107" s="9">
        <v>5000</v>
      </c>
      <c r="E107" s="42">
        <v>4974.87</v>
      </c>
      <c r="F107" s="42">
        <v>0.37975465509488499</v>
      </c>
    </row>
    <row r="108" spans="1:11" x14ac:dyDescent="0.2">
      <c r="A108" s="9" t="s">
        <v>176</v>
      </c>
      <c r="B108" s="9" t="s">
        <v>1039</v>
      </c>
      <c r="C108" s="9" t="s">
        <v>177</v>
      </c>
      <c r="D108" s="9">
        <v>5000</v>
      </c>
      <c r="E108" s="42">
        <v>4934.0249999999996</v>
      </c>
      <c r="F108" s="42">
        <v>0.376636768821002</v>
      </c>
    </row>
    <row r="109" spans="1:11" x14ac:dyDescent="0.2">
      <c r="A109" s="9" t="s">
        <v>614</v>
      </c>
      <c r="B109" s="9" t="s">
        <v>1040</v>
      </c>
      <c r="C109" s="9" t="s">
        <v>170</v>
      </c>
      <c r="D109" s="9">
        <v>2500</v>
      </c>
      <c r="E109" s="42">
        <v>2497.1975000000002</v>
      </c>
      <c r="F109" s="42">
        <v>0.19062254396925099</v>
      </c>
    </row>
    <row r="110" spans="1:11" x14ac:dyDescent="0.2">
      <c r="A110" s="9" t="s">
        <v>186</v>
      </c>
      <c r="B110" s="9" t="s">
        <v>1041</v>
      </c>
      <c r="C110" s="9" t="s">
        <v>170</v>
      </c>
      <c r="D110" s="9">
        <v>500</v>
      </c>
      <c r="E110" s="42">
        <v>488.34199999999998</v>
      </c>
      <c r="F110" s="42">
        <v>3.7277385696178202E-2</v>
      </c>
    </row>
    <row r="111" spans="1:11" x14ac:dyDescent="0.2">
      <c r="A111" s="8" t="s">
        <v>110</v>
      </c>
      <c r="B111" s="9"/>
      <c r="C111" s="9"/>
      <c r="D111" s="9"/>
      <c r="E111" s="43">
        <f>SUM(E98:E110)</f>
        <v>89211.214500000002</v>
      </c>
      <c r="F111" s="43">
        <f>SUM(F98:F110)</f>
        <v>6.8099013628583833</v>
      </c>
      <c r="I111" s="17"/>
      <c r="J111" s="2"/>
      <c r="K111" s="2"/>
    </row>
    <row r="112" spans="1:11" x14ac:dyDescent="0.2">
      <c r="A112" s="9"/>
      <c r="B112" s="9"/>
      <c r="C112" s="9"/>
      <c r="D112" s="9"/>
      <c r="E112" s="42"/>
      <c r="F112" s="42"/>
    </row>
    <row r="113" spans="1:6" x14ac:dyDescent="0.2">
      <c r="A113" s="8" t="s">
        <v>168</v>
      </c>
      <c r="B113" s="9"/>
      <c r="C113" s="9"/>
      <c r="D113" s="9"/>
      <c r="E113" s="42"/>
      <c r="F113" s="42"/>
    </row>
    <row r="114" spans="1:6" x14ac:dyDescent="0.2">
      <c r="A114" s="9" t="s">
        <v>367</v>
      </c>
      <c r="B114" s="9" t="s">
        <v>1042</v>
      </c>
      <c r="C114" s="9" t="s">
        <v>177</v>
      </c>
      <c r="D114" s="9">
        <v>6000</v>
      </c>
      <c r="E114" s="42">
        <v>29678.67</v>
      </c>
      <c r="F114" s="42">
        <v>2.2655090664730699</v>
      </c>
    </row>
    <row r="115" spans="1:6" x14ac:dyDescent="0.2">
      <c r="A115" s="9" t="s">
        <v>370</v>
      </c>
      <c r="B115" s="9" t="s">
        <v>1043</v>
      </c>
      <c r="C115" s="9" t="s">
        <v>188</v>
      </c>
      <c r="D115" s="9">
        <v>4400</v>
      </c>
      <c r="E115" s="42">
        <v>20881.013999999999</v>
      </c>
      <c r="F115" s="42">
        <v>1.5939436145268999</v>
      </c>
    </row>
    <row r="116" spans="1:6" x14ac:dyDescent="0.2">
      <c r="A116" s="9" t="s">
        <v>189</v>
      </c>
      <c r="B116" s="9" t="s">
        <v>1044</v>
      </c>
      <c r="C116" s="9" t="s">
        <v>170</v>
      </c>
      <c r="D116" s="9">
        <v>4000</v>
      </c>
      <c r="E116" s="42">
        <v>19610.82</v>
      </c>
      <c r="F116" s="42">
        <v>1.4969838780164799</v>
      </c>
    </row>
    <row r="117" spans="1:6" x14ac:dyDescent="0.2">
      <c r="A117" s="9" t="s">
        <v>368</v>
      </c>
      <c r="B117" s="9" t="s">
        <v>1045</v>
      </c>
      <c r="C117" s="9" t="s">
        <v>170</v>
      </c>
      <c r="D117" s="9">
        <v>4000</v>
      </c>
      <c r="E117" s="42">
        <v>18835.02</v>
      </c>
      <c r="F117" s="42">
        <v>1.4377635041328201</v>
      </c>
    </row>
    <row r="118" spans="1:6" x14ac:dyDescent="0.2">
      <c r="A118" s="9" t="s">
        <v>366</v>
      </c>
      <c r="B118" s="9" t="s">
        <v>1046</v>
      </c>
      <c r="C118" s="9" t="s">
        <v>170</v>
      </c>
      <c r="D118" s="9">
        <v>3000</v>
      </c>
      <c r="E118" s="42">
        <v>14912.49</v>
      </c>
      <c r="F118" s="42">
        <v>1.1383387900700801</v>
      </c>
    </row>
    <row r="119" spans="1:6" x14ac:dyDescent="0.2">
      <c r="A119" s="9" t="s">
        <v>280</v>
      </c>
      <c r="B119" s="9" t="s">
        <v>1047</v>
      </c>
      <c r="C119" s="9" t="s">
        <v>177</v>
      </c>
      <c r="D119" s="9">
        <v>2600</v>
      </c>
      <c r="E119" s="42">
        <v>12992.264999999999</v>
      </c>
      <c r="F119" s="42">
        <v>0.99175920455737399</v>
      </c>
    </row>
    <row r="120" spans="1:6" x14ac:dyDescent="0.2">
      <c r="A120" s="9" t="s">
        <v>554</v>
      </c>
      <c r="B120" s="9" t="s">
        <v>1048</v>
      </c>
      <c r="C120" s="9" t="s">
        <v>170</v>
      </c>
      <c r="D120" s="9">
        <v>2000</v>
      </c>
      <c r="E120" s="42">
        <v>9989.52</v>
      </c>
      <c r="F120" s="42">
        <v>0.76254590012672796</v>
      </c>
    </row>
    <row r="121" spans="1:6" x14ac:dyDescent="0.2">
      <c r="A121" s="9" t="s">
        <v>615</v>
      </c>
      <c r="B121" s="9" t="s">
        <v>1049</v>
      </c>
      <c r="C121" s="9" t="s">
        <v>177</v>
      </c>
      <c r="D121" s="9">
        <v>2000</v>
      </c>
      <c r="E121" s="42">
        <v>9824.5499999999993</v>
      </c>
      <c r="F121" s="42">
        <v>0.74995298303522495</v>
      </c>
    </row>
    <row r="122" spans="1:6" x14ac:dyDescent="0.2">
      <c r="A122" s="9" t="s">
        <v>616</v>
      </c>
      <c r="B122" s="9" t="s">
        <v>1050</v>
      </c>
      <c r="C122" s="9" t="s">
        <v>170</v>
      </c>
      <c r="D122" s="9">
        <v>2000</v>
      </c>
      <c r="E122" s="42">
        <v>9804.16</v>
      </c>
      <c r="F122" s="42">
        <v>0.74839652077241503</v>
      </c>
    </row>
    <row r="123" spans="1:6" x14ac:dyDescent="0.2">
      <c r="A123" s="9" t="s">
        <v>192</v>
      </c>
      <c r="B123" s="9" t="s">
        <v>1051</v>
      </c>
      <c r="C123" s="9" t="s">
        <v>177</v>
      </c>
      <c r="D123" s="9">
        <v>2000</v>
      </c>
      <c r="E123" s="42">
        <v>9445.83</v>
      </c>
      <c r="F123" s="42">
        <v>0.72104354761730804</v>
      </c>
    </row>
    <row r="124" spans="1:6" x14ac:dyDescent="0.2">
      <c r="A124" s="9" t="s">
        <v>373</v>
      </c>
      <c r="B124" s="9" t="s">
        <v>1052</v>
      </c>
      <c r="C124" s="9" t="s">
        <v>170</v>
      </c>
      <c r="D124" s="9">
        <v>1800</v>
      </c>
      <c r="E124" s="42">
        <v>8961.2009999999991</v>
      </c>
      <c r="F124" s="42">
        <v>0.68404959224883</v>
      </c>
    </row>
    <row r="125" spans="1:6" x14ac:dyDescent="0.2">
      <c r="A125" s="9" t="s">
        <v>194</v>
      </c>
      <c r="B125" s="9" t="s">
        <v>1642</v>
      </c>
      <c r="C125" s="9" t="s">
        <v>177</v>
      </c>
      <c r="D125" s="9">
        <v>1600</v>
      </c>
      <c r="E125" s="42">
        <v>7889.2160000000003</v>
      </c>
      <c r="F125" s="42">
        <v>0.60222005822243496</v>
      </c>
    </row>
    <row r="126" spans="1:6" x14ac:dyDescent="0.2">
      <c r="A126" s="9" t="s">
        <v>191</v>
      </c>
      <c r="B126" s="9" t="s">
        <v>1612</v>
      </c>
      <c r="C126" s="9" t="s">
        <v>188</v>
      </c>
      <c r="D126" s="9">
        <v>1500</v>
      </c>
      <c r="E126" s="42">
        <v>7478.2650000000003</v>
      </c>
      <c r="F126" s="42">
        <v>0.57085028267736604</v>
      </c>
    </row>
    <row r="127" spans="1:6" x14ac:dyDescent="0.2">
      <c r="A127" s="9" t="s">
        <v>564</v>
      </c>
      <c r="B127" s="9" t="s">
        <v>1053</v>
      </c>
      <c r="C127" s="9" t="s">
        <v>188</v>
      </c>
      <c r="D127" s="9">
        <v>1400</v>
      </c>
      <c r="E127" s="42">
        <v>6975.3109999999997</v>
      </c>
      <c r="F127" s="42">
        <v>0.53245749597166503</v>
      </c>
    </row>
    <row r="128" spans="1:6" x14ac:dyDescent="0.2">
      <c r="A128" s="9" t="s">
        <v>195</v>
      </c>
      <c r="B128" s="9" t="s">
        <v>1054</v>
      </c>
      <c r="C128" s="9" t="s">
        <v>177</v>
      </c>
      <c r="D128" s="9">
        <v>1160</v>
      </c>
      <c r="E128" s="42">
        <v>5703.0007999999998</v>
      </c>
      <c r="F128" s="42">
        <v>0.43533622020471902</v>
      </c>
    </row>
    <row r="129" spans="1:11" x14ac:dyDescent="0.2">
      <c r="A129" s="9" t="s">
        <v>281</v>
      </c>
      <c r="B129" s="9" t="s">
        <v>1605</v>
      </c>
      <c r="C129" s="9" t="s">
        <v>188</v>
      </c>
      <c r="D129" s="9">
        <v>940</v>
      </c>
      <c r="E129" s="42">
        <v>4678.3894</v>
      </c>
      <c r="F129" s="42">
        <v>0.35712293044774301</v>
      </c>
    </row>
    <row r="130" spans="1:11" x14ac:dyDescent="0.2">
      <c r="A130" s="9" t="s">
        <v>552</v>
      </c>
      <c r="B130" s="9" t="s">
        <v>1055</v>
      </c>
      <c r="C130" s="9" t="s">
        <v>177</v>
      </c>
      <c r="D130" s="9">
        <v>800</v>
      </c>
      <c r="E130" s="42">
        <v>3996.9119999999998</v>
      </c>
      <c r="F130" s="42">
        <v>0.30510263343657301</v>
      </c>
    </row>
    <row r="131" spans="1:11" x14ac:dyDescent="0.2">
      <c r="A131" s="9" t="s">
        <v>365</v>
      </c>
      <c r="B131" s="9" t="s">
        <v>1056</v>
      </c>
      <c r="C131" s="9" t="s">
        <v>188</v>
      </c>
      <c r="D131" s="9">
        <v>800</v>
      </c>
      <c r="E131" s="42">
        <v>3980.3679999999999</v>
      </c>
      <c r="F131" s="42">
        <v>0.303839754001756</v>
      </c>
    </row>
    <row r="132" spans="1:11" x14ac:dyDescent="0.2">
      <c r="A132" s="9" t="s">
        <v>567</v>
      </c>
      <c r="B132" s="9" t="s">
        <v>1057</v>
      </c>
      <c r="C132" s="9" t="s">
        <v>360</v>
      </c>
      <c r="D132" s="9">
        <v>520</v>
      </c>
      <c r="E132" s="42">
        <v>2586.1835999999998</v>
      </c>
      <c r="F132" s="42">
        <v>0.19741526130935</v>
      </c>
    </row>
    <row r="133" spans="1:11" x14ac:dyDescent="0.2">
      <c r="A133" s="9" t="s">
        <v>190</v>
      </c>
      <c r="B133" s="9" t="s">
        <v>1058</v>
      </c>
      <c r="C133" s="9" t="s">
        <v>170</v>
      </c>
      <c r="D133" s="9">
        <v>300</v>
      </c>
      <c r="E133" s="42">
        <v>1496.3130000000001</v>
      </c>
      <c r="F133" s="42">
        <v>0.11422043736399</v>
      </c>
    </row>
    <row r="134" spans="1:11" x14ac:dyDescent="0.2">
      <c r="A134" s="9" t="s">
        <v>573</v>
      </c>
      <c r="B134" s="9" t="s">
        <v>1059</v>
      </c>
      <c r="C134" s="9" t="s">
        <v>188</v>
      </c>
      <c r="D134" s="9">
        <v>100</v>
      </c>
      <c r="E134" s="42">
        <v>493.1395</v>
      </c>
      <c r="F134" s="42">
        <v>3.7643600885282201E-2</v>
      </c>
    </row>
    <row r="135" spans="1:11" x14ac:dyDescent="0.2">
      <c r="A135" s="9" t="s">
        <v>169</v>
      </c>
      <c r="B135" s="9" t="s">
        <v>1060</v>
      </c>
      <c r="C135" s="9" t="s">
        <v>170</v>
      </c>
      <c r="D135" s="9">
        <v>60</v>
      </c>
      <c r="E135" s="42">
        <v>298.47750000000002</v>
      </c>
      <c r="F135" s="42">
        <v>2.2784157187239799E-2</v>
      </c>
    </row>
    <row r="136" spans="1:11" x14ac:dyDescent="0.2">
      <c r="A136" s="8" t="s">
        <v>110</v>
      </c>
      <c r="B136" s="9"/>
      <c r="C136" s="9"/>
      <c r="D136" s="9"/>
      <c r="E136" s="43">
        <f>SUM(E114:E135)</f>
        <v>210511.1158</v>
      </c>
      <c r="F136" s="43">
        <f>SUM(F114:F135)</f>
        <v>16.069279433285349</v>
      </c>
      <c r="I136" s="17"/>
      <c r="J136" s="2"/>
      <c r="K136" s="2"/>
    </row>
    <row r="137" spans="1:11" x14ac:dyDescent="0.2">
      <c r="A137" s="9"/>
      <c r="B137" s="9"/>
      <c r="C137" s="9"/>
      <c r="D137" s="9"/>
      <c r="E137" s="42"/>
      <c r="F137" s="42"/>
    </row>
    <row r="138" spans="1:11" x14ac:dyDescent="0.2">
      <c r="A138" s="8" t="s">
        <v>110</v>
      </c>
      <c r="B138" s="9"/>
      <c r="C138" s="9"/>
      <c r="D138" s="9"/>
      <c r="E138" s="43">
        <v>1226278.9414299997</v>
      </c>
      <c r="F138" s="43">
        <v>93.607498578429201</v>
      </c>
      <c r="G138" s="17"/>
      <c r="H138" s="17"/>
      <c r="I138" s="17"/>
      <c r="J138" s="2"/>
      <c r="K138" s="2"/>
    </row>
    <row r="139" spans="1:11" x14ac:dyDescent="0.2">
      <c r="A139" s="9"/>
      <c r="B139" s="9"/>
      <c r="C139" s="9"/>
      <c r="D139" s="9"/>
      <c r="E139" s="42"/>
      <c r="F139" s="42"/>
    </row>
    <row r="140" spans="1:11" x14ac:dyDescent="0.2">
      <c r="A140" s="8" t="s">
        <v>143</v>
      </c>
      <c r="B140" s="9"/>
      <c r="C140" s="9"/>
      <c r="D140" s="9"/>
      <c r="E140" s="43">
        <v>83743.184352099997</v>
      </c>
      <c r="F140" s="43">
        <v>6.39</v>
      </c>
      <c r="I140" s="17"/>
      <c r="J140" s="2"/>
      <c r="K140" s="2"/>
    </row>
    <row r="141" spans="1:11" x14ac:dyDescent="0.2">
      <c r="A141" s="9"/>
      <c r="B141" s="9"/>
      <c r="C141" s="9"/>
      <c r="D141" s="9"/>
      <c r="E141" s="42"/>
      <c r="F141" s="42"/>
    </row>
    <row r="142" spans="1:11" x14ac:dyDescent="0.2">
      <c r="A142" s="12" t="s">
        <v>144</v>
      </c>
      <c r="B142" s="6"/>
      <c r="C142" s="6"/>
      <c r="D142" s="6"/>
      <c r="E142" s="45">
        <v>1310022.1243521001</v>
      </c>
      <c r="F142" s="45">
        <f xml:space="preserve"> ROUND(SUM(F138:F141),2)</f>
        <v>100</v>
      </c>
      <c r="I142" s="17"/>
      <c r="J142" s="2"/>
      <c r="K142" s="2"/>
    </row>
    <row r="143" spans="1:11" x14ac:dyDescent="0.2">
      <c r="A143" s="1" t="s">
        <v>171</v>
      </c>
      <c r="E143" s="17"/>
      <c r="F143" s="17"/>
    </row>
    <row r="144" spans="1:11" x14ac:dyDescent="0.2">
      <c r="E144" s="17"/>
      <c r="F144" s="17"/>
    </row>
    <row r="145" spans="1:6" x14ac:dyDescent="0.2">
      <c r="A145" s="1" t="s">
        <v>147</v>
      </c>
      <c r="E145" s="17"/>
      <c r="F145" s="17"/>
    </row>
    <row r="146" spans="1:6" x14ac:dyDescent="0.2">
      <c r="A146" s="1" t="s">
        <v>148</v>
      </c>
      <c r="E146" s="17"/>
      <c r="F146" s="17"/>
    </row>
    <row r="147" spans="1:6" x14ac:dyDescent="0.2">
      <c r="A147" s="1" t="s">
        <v>149</v>
      </c>
      <c r="E147" s="17"/>
      <c r="F147" s="17"/>
    </row>
    <row r="148" spans="1:6" x14ac:dyDescent="0.2">
      <c r="A148" s="3" t="s">
        <v>685</v>
      </c>
      <c r="D148" s="15">
        <v>23.484400000000001</v>
      </c>
      <c r="E148" s="17"/>
      <c r="F148" s="17"/>
    </row>
    <row r="149" spans="1:6" x14ac:dyDescent="0.2">
      <c r="A149" s="3" t="s">
        <v>678</v>
      </c>
      <c r="D149" s="15">
        <v>10.134499999999999</v>
      </c>
      <c r="E149" s="17"/>
      <c r="F149" s="17"/>
    </row>
    <row r="150" spans="1:6" x14ac:dyDescent="0.2">
      <c r="A150" s="3" t="s">
        <v>684</v>
      </c>
      <c r="D150" s="15">
        <v>10.1075</v>
      </c>
      <c r="E150" s="17"/>
      <c r="F150" s="17"/>
    </row>
    <row r="151" spans="1:6" x14ac:dyDescent="0.2">
      <c r="A151" s="3" t="s">
        <v>694</v>
      </c>
      <c r="D151" s="15">
        <v>10.0695</v>
      </c>
      <c r="E151" s="17"/>
      <c r="F151" s="17"/>
    </row>
    <row r="152" spans="1:6" x14ac:dyDescent="0.2">
      <c r="A152" s="3" t="s">
        <v>695</v>
      </c>
      <c r="D152" s="15">
        <v>10.0999</v>
      </c>
      <c r="E152" s="17"/>
      <c r="F152" s="17"/>
    </row>
    <row r="153" spans="1:6" x14ac:dyDescent="0.2">
      <c r="A153" s="3" t="s">
        <v>680</v>
      </c>
      <c r="D153" s="15">
        <v>22.840299999999999</v>
      </c>
      <c r="E153" s="17"/>
      <c r="F153" s="17"/>
    </row>
    <row r="154" spans="1:6" x14ac:dyDescent="0.2">
      <c r="A154" s="3" t="s">
        <v>696</v>
      </c>
      <c r="D154" s="15">
        <v>10.087199999999999</v>
      </c>
      <c r="E154" s="17"/>
      <c r="F154" s="17"/>
    </row>
    <row r="155" spans="1:6" x14ac:dyDescent="0.2">
      <c r="A155" s="3" t="s">
        <v>652</v>
      </c>
      <c r="D155" s="15">
        <v>22.390799999999999</v>
      </c>
      <c r="E155" s="17"/>
      <c r="F155" s="17"/>
    </row>
    <row r="156" spans="1:6" x14ac:dyDescent="0.2">
      <c r="A156" s="3" t="s">
        <v>697</v>
      </c>
      <c r="D156" s="15">
        <v>23.564699999999998</v>
      </c>
      <c r="E156" s="17"/>
      <c r="F156" s="17"/>
    </row>
    <row r="157" spans="1:6" x14ac:dyDescent="0.2">
      <c r="A157" s="3" t="s">
        <v>653</v>
      </c>
      <c r="D157" s="15">
        <v>10.06</v>
      </c>
      <c r="E157" s="17"/>
      <c r="F157" s="17"/>
    </row>
    <row r="158" spans="1:6" x14ac:dyDescent="0.2">
      <c r="A158" s="3" t="s">
        <v>698</v>
      </c>
      <c r="D158" s="15">
        <v>10</v>
      </c>
      <c r="E158" s="17"/>
      <c r="F158" s="17"/>
    </row>
    <row r="159" spans="1:6" x14ac:dyDescent="0.2">
      <c r="E159" s="17"/>
      <c r="F159" s="17"/>
    </row>
    <row r="160" spans="1:6" x14ac:dyDescent="0.2">
      <c r="A160" s="1" t="s">
        <v>152</v>
      </c>
      <c r="E160" s="17"/>
      <c r="F160" s="17"/>
    </row>
    <row r="161" spans="1:6" x14ac:dyDescent="0.2">
      <c r="A161" s="3" t="s">
        <v>684</v>
      </c>
      <c r="D161" s="15">
        <v>10.111700000000001</v>
      </c>
      <c r="E161" s="17"/>
      <c r="F161" s="17"/>
    </row>
    <row r="162" spans="1:6" x14ac:dyDescent="0.2">
      <c r="A162" s="3" t="s">
        <v>695</v>
      </c>
      <c r="D162" s="15">
        <v>10.1043</v>
      </c>
      <c r="E162" s="17"/>
      <c r="F162" s="17"/>
    </row>
    <row r="163" spans="1:6" x14ac:dyDescent="0.2">
      <c r="A163" s="3" t="s">
        <v>694</v>
      </c>
      <c r="D163" s="15">
        <v>10.0456</v>
      </c>
      <c r="E163" s="17"/>
      <c r="F163" s="17"/>
    </row>
    <row r="164" spans="1:6" x14ac:dyDescent="0.2">
      <c r="A164" s="3" t="s">
        <v>696</v>
      </c>
      <c r="D164" s="15">
        <v>10.063000000000001</v>
      </c>
      <c r="E164" s="17"/>
      <c r="F164" s="17"/>
    </row>
    <row r="165" spans="1:6" x14ac:dyDescent="0.2">
      <c r="A165" s="3" t="s">
        <v>685</v>
      </c>
      <c r="D165" s="15">
        <v>24.300999999999998</v>
      </c>
      <c r="E165" s="17"/>
      <c r="F165" s="17"/>
    </row>
    <row r="166" spans="1:6" x14ac:dyDescent="0.2">
      <c r="A166" s="3" t="s">
        <v>678</v>
      </c>
      <c r="D166" s="15">
        <v>10.1387</v>
      </c>
      <c r="E166" s="17"/>
      <c r="F166" s="17"/>
    </row>
    <row r="167" spans="1:6" x14ac:dyDescent="0.2">
      <c r="A167" s="3" t="s">
        <v>652</v>
      </c>
      <c r="D167" s="15">
        <v>23.117999999999999</v>
      </c>
      <c r="E167" s="17"/>
      <c r="F167" s="17"/>
    </row>
    <row r="168" spans="1:6" x14ac:dyDescent="0.2">
      <c r="A168" s="3" t="s">
        <v>697</v>
      </c>
      <c r="D168" s="15">
        <v>24.392600000000002</v>
      </c>
      <c r="E168" s="17"/>
      <c r="F168" s="17"/>
    </row>
    <row r="169" spans="1:6" x14ac:dyDescent="0.2">
      <c r="A169" s="3" t="s">
        <v>698</v>
      </c>
      <c r="D169" s="15">
        <v>9.9995999999999992</v>
      </c>
      <c r="E169" s="17"/>
      <c r="F169" s="17"/>
    </row>
    <row r="170" spans="1:6" x14ac:dyDescent="0.2">
      <c r="A170" s="3" t="s">
        <v>653</v>
      </c>
      <c r="D170" s="15">
        <v>10.033200000000001</v>
      </c>
      <c r="E170" s="17"/>
      <c r="F170" s="17"/>
    </row>
    <row r="171" spans="1:6" x14ac:dyDescent="0.2">
      <c r="A171" s="3" t="s">
        <v>680</v>
      </c>
      <c r="D171" s="15">
        <v>23.605599999999999</v>
      </c>
      <c r="E171" s="17"/>
      <c r="F171" s="17"/>
    </row>
    <row r="172" spans="1:6" x14ac:dyDescent="0.2">
      <c r="E172" s="17"/>
      <c r="F172" s="17"/>
    </row>
    <row r="173" spans="1:6" x14ac:dyDescent="0.2">
      <c r="A173" s="1" t="s">
        <v>153</v>
      </c>
      <c r="D173" s="16"/>
    </row>
    <row r="174" spans="1:6" x14ac:dyDescent="0.2">
      <c r="A174" s="22" t="s">
        <v>704</v>
      </c>
      <c r="B174" s="23"/>
      <c r="C174" s="70" t="s">
        <v>705</v>
      </c>
      <c r="D174" s="71"/>
    </row>
    <row r="175" spans="1:6" x14ac:dyDescent="0.2">
      <c r="A175" s="72"/>
      <c r="B175" s="73"/>
      <c r="C175" s="24" t="s">
        <v>706</v>
      </c>
      <c r="D175" s="24" t="s">
        <v>707</v>
      </c>
    </row>
    <row r="176" spans="1:6" x14ac:dyDescent="0.2">
      <c r="A176" s="25" t="s">
        <v>653</v>
      </c>
      <c r="B176" s="26"/>
      <c r="C176" s="27">
        <v>0.25122028049999989</v>
      </c>
      <c r="D176" s="27">
        <v>0.23271262610000004</v>
      </c>
    </row>
    <row r="177" spans="1:5" x14ac:dyDescent="0.2">
      <c r="A177" s="25" t="s">
        <v>681</v>
      </c>
      <c r="B177" s="26"/>
      <c r="C177" s="27">
        <v>0.23820517690000009</v>
      </c>
      <c r="D177" s="27">
        <v>0.22065876790000005</v>
      </c>
    </row>
    <row r="178" spans="1:5" x14ac:dyDescent="0.2">
      <c r="A178" s="25" t="s">
        <v>688</v>
      </c>
      <c r="B178" s="26"/>
      <c r="C178" s="27">
        <v>0.26616604319999992</v>
      </c>
      <c r="D178" s="27">
        <v>0.2465572999</v>
      </c>
    </row>
    <row r="179" spans="1:5" x14ac:dyDescent="0.2">
      <c r="A179" s="25" t="s">
        <v>678</v>
      </c>
      <c r="B179" s="26"/>
      <c r="C179" s="27">
        <v>0.23077932330000003</v>
      </c>
      <c r="D179" s="27">
        <v>0.21377718279999997</v>
      </c>
    </row>
    <row r="180" spans="1:5" x14ac:dyDescent="0.2">
      <c r="A180" s="25" t="s">
        <v>684</v>
      </c>
      <c r="B180" s="26"/>
      <c r="C180" s="27">
        <v>0.24629345379999998</v>
      </c>
      <c r="D180" s="27">
        <v>0.22814815940000002</v>
      </c>
    </row>
    <row r="181" spans="1:5" x14ac:dyDescent="0.2">
      <c r="A181" s="25" t="s">
        <v>712</v>
      </c>
      <c r="B181" s="26"/>
      <c r="C181" s="27">
        <v>0.26780451000000005</v>
      </c>
      <c r="D181" s="27">
        <v>0.24807506239999988</v>
      </c>
    </row>
    <row r="182" spans="1:5" x14ac:dyDescent="0.2">
      <c r="A182" s="25" t="s">
        <v>695</v>
      </c>
      <c r="B182" s="26"/>
      <c r="C182" s="27">
        <v>0.2484583065</v>
      </c>
      <c r="D182" s="27">
        <v>0.23015351159999997</v>
      </c>
    </row>
    <row r="184" spans="1:5" x14ac:dyDescent="0.2">
      <c r="A184" s="1" t="s">
        <v>155</v>
      </c>
      <c r="D184" s="17">
        <v>0.62311181419842809</v>
      </c>
      <c r="E184" s="2" t="s">
        <v>623</v>
      </c>
    </row>
  </sheetData>
  <sortState ref="A114:F135">
    <sortCondition descending="1" ref="E114:E135"/>
  </sortState>
  <mergeCells count="3">
    <mergeCell ref="B1:E1"/>
    <mergeCell ref="C174:D174"/>
    <mergeCell ref="A175:B17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110"/>
  <sheetViews>
    <sheetView showGridLines="0" workbookViewId="0"/>
  </sheetViews>
  <sheetFormatPr defaultRowHeight="11.25" x14ac:dyDescent="0.2"/>
  <cols>
    <col min="1" max="1" width="38" style="3" customWidth="1"/>
    <col min="2" max="2" width="61" style="3" bestFit="1" customWidth="1"/>
    <col min="3" max="3" width="11.5703125" style="3" bestFit="1" customWidth="1"/>
    <col min="4" max="4" width="8.285156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11" x14ac:dyDescent="0.2">
      <c r="B1" s="74" t="s">
        <v>728</v>
      </c>
      <c r="C1" s="74"/>
      <c r="D1" s="74"/>
      <c r="E1" s="74"/>
    </row>
    <row r="3" spans="1:11" s="1" customFormat="1" x14ac:dyDescent="0.2">
      <c r="A3" s="4" t="s">
        <v>0</v>
      </c>
      <c r="B3" s="4" t="s">
        <v>1</v>
      </c>
      <c r="C3" s="4" t="s">
        <v>156</v>
      </c>
      <c r="D3" s="4" t="s">
        <v>3</v>
      </c>
      <c r="E3" s="5" t="s">
        <v>4</v>
      </c>
      <c r="F3" s="5" t="s">
        <v>5</v>
      </c>
    </row>
    <row r="4" spans="1:11" x14ac:dyDescent="0.2">
      <c r="A4" s="6"/>
      <c r="B4" s="6"/>
      <c r="C4" s="6"/>
      <c r="D4" s="6"/>
      <c r="E4" s="7"/>
      <c r="F4" s="7"/>
    </row>
    <row r="5" spans="1:11" x14ac:dyDescent="0.2">
      <c r="A5" s="8" t="s">
        <v>111</v>
      </c>
      <c r="B5" s="9"/>
      <c r="C5" s="9"/>
      <c r="D5" s="9"/>
      <c r="E5" s="10"/>
      <c r="F5" s="10"/>
    </row>
    <row r="6" spans="1:11" x14ac:dyDescent="0.2">
      <c r="A6" s="8" t="s">
        <v>1656</v>
      </c>
      <c r="B6" s="9"/>
      <c r="C6" s="9"/>
      <c r="D6" s="9"/>
      <c r="E6" s="10"/>
      <c r="F6" s="10"/>
    </row>
    <row r="7" spans="1:11" x14ac:dyDescent="0.2">
      <c r="A7" s="9" t="s">
        <v>276</v>
      </c>
      <c r="B7" s="9" t="s">
        <v>806</v>
      </c>
      <c r="C7" s="9" t="s">
        <v>277</v>
      </c>
      <c r="D7" s="9">
        <v>93</v>
      </c>
      <c r="E7" s="42">
        <v>12523.3579771</v>
      </c>
      <c r="F7" s="42">
        <v>2.3998624927765002</v>
      </c>
    </row>
    <row r="8" spans="1:11" x14ac:dyDescent="0.2">
      <c r="A8" s="8" t="s">
        <v>110</v>
      </c>
      <c r="B8" s="9"/>
      <c r="C8" s="9"/>
      <c r="D8" s="9"/>
      <c r="E8" s="43">
        <f>SUM(E7:E7)</f>
        <v>12523.3579771</v>
      </c>
      <c r="F8" s="43">
        <f>SUM(F7:F7)</f>
        <v>2.3998624927765002</v>
      </c>
      <c r="J8" s="2"/>
      <c r="K8" s="2"/>
    </row>
    <row r="9" spans="1:11" x14ac:dyDescent="0.2">
      <c r="A9" s="9"/>
      <c r="B9" s="9"/>
      <c r="C9" s="9"/>
      <c r="D9" s="9"/>
      <c r="E9" s="42"/>
      <c r="F9" s="42"/>
    </row>
    <row r="10" spans="1:11" x14ac:dyDescent="0.2">
      <c r="A10" s="8" t="s">
        <v>173</v>
      </c>
      <c r="B10" s="9"/>
      <c r="C10" s="9"/>
      <c r="D10" s="9"/>
      <c r="E10" s="42"/>
      <c r="F10" s="42"/>
    </row>
    <row r="11" spans="1:11" x14ac:dyDescent="0.2">
      <c r="A11" s="8" t="s">
        <v>174</v>
      </c>
      <c r="B11" s="9"/>
      <c r="C11" s="9"/>
      <c r="D11" s="9"/>
      <c r="E11" s="42"/>
      <c r="F11" s="42"/>
    </row>
    <row r="12" spans="1:11" x14ac:dyDescent="0.2">
      <c r="A12" s="9" t="s">
        <v>545</v>
      </c>
      <c r="B12" s="9" t="s">
        <v>1649</v>
      </c>
      <c r="C12" s="9" t="s">
        <v>177</v>
      </c>
      <c r="D12" s="9">
        <v>15000</v>
      </c>
      <c r="E12" s="42">
        <v>14971.184999999999</v>
      </c>
      <c r="F12" s="42">
        <v>2.8689418141377798</v>
      </c>
    </row>
    <row r="13" spans="1:11" x14ac:dyDescent="0.2">
      <c r="A13" s="9" t="s">
        <v>546</v>
      </c>
      <c r="B13" s="9" t="s">
        <v>1061</v>
      </c>
      <c r="C13" s="9" t="s">
        <v>170</v>
      </c>
      <c r="D13" s="9">
        <v>15000</v>
      </c>
      <c r="E13" s="42">
        <v>14847.72</v>
      </c>
      <c r="F13" s="42">
        <v>2.84528210376198</v>
      </c>
    </row>
    <row r="14" spans="1:11" x14ac:dyDescent="0.2">
      <c r="A14" s="9" t="s">
        <v>547</v>
      </c>
      <c r="B14" s="9" t="s">
        <v>1031</v>
      </c>
      <c r="C14" s="9" t="s">
        <v>170</v>
      </c>
      <c r="D14" s="9">
        <v>10000</v>
      </c>
      <c r="E14" s="42">
        <v>9923.67</v>
      </c>
      <c r="F14" s="42">
        <v>1.9016819184790399</v>
      </c>
    </row>
    <row r="15" spans="1:11" x14ac:dyDescent="0.2">
      <c r="A15" s="9" t="s">
        <v>548</v>
      </c>
      <c r="B15" s="9" t="s">
        <v>1600</v>
      </c>
      <c r="C15" s="9" t="s">
        <v>170</v>
      </c>
      <c r="D15" s="9">
        <v>10000</v>
      </c>
      <c r="E15" s="42">
        <v>9902.58</v>
      </c>
      <c r="F15" s="42">
        <v>1.8976404225747301</v>
      </c>
    </row>
    <row r="16" spans="1:11" x14ac:dyDescent="0.2">
      <c r="A16" s="9" t="s">
        <v>549</v>
      </c>
      <c r="B16" s="9" t="s">
        <v>1601</v>
      </c>
      <c r="C16" s="9" t="s">
        <v>170</v>
      </c>
      <c r="D16" s="9">
        <v>10000</v>
      </c>
      <c r="E16" s="42">
        <v>9900.5300000000007</v>
      </c>
      <c r="F16" s="42">
        <v>1.8972475792080301</v>
      </c>
    </row>
    <row r="17" spans="1:11" x14ac:dyDescent="0.2">
      <c r="A17" s="9" t="s">
        <v>362</v>
      </c>
      <c r="B17" s="9" t="s">
        <v>1038</v>
      </c>
      <c r="C17" s="9" t="s">
        <v>170</v>
      </c>
      <c r="D17" s="9">
        <v>7500</v>
      </c>
      <c r="E17" s="42">
        <v>7474.125</v>
      </c>
      <c r="F17" s="42">
        <v>1.43227337960172</v>
      </c>
    </row>
    <row r="18" spans="1:11" x14ac:dyDescent="0.2">
      <c r="A18" s="9" t="s">
        <v>550</v>
      </c>
      <c r="B18" s="9" t="s">
        <v>1062</v>
      </c>
      <c r="C18" s="9" t="s">
        <v>177</v>
      </c>
      <c r="D18" s="9">
        <v>5000</v>
      </c>
      <c r="E18" s="42">
        <v>4985.0600000000004</v>
      </c>
      <c r="F18" s="42">
        <v>0.95529158713793805</v>
      </c>
    </row>
    <row r="19" spans="1:11" x14ac:dyDescent="0.2">
      <c r="A19" s="8" t="s">
        <v>110</v>
      </c>
      <c r="B19" s="9"/>
      <c r="C19" s="9"/>
      <c r="D19" s="9"/>
      <c r="E19" s="43">
        <f>SUM(E12:E18)</f>
        <v>72004.87</v>
      </c>
      <c r="F19" s="43">
        <f>SUM(F12:F18)</f>
        <v>13.798358804901216</v>
      </c>
      <c r="J19" s="2"/>
      <c r="K19" s="2"/>
    </row>
    <row r="20" spans="1:11" x14ac:dyDescent="0.2">
      <c r="A20" s="9"/>
      <c r="B20" s="9"/>
      <c r="C20" s="9"/>
      <c r="D20" s="9"/>
      <c r="E20" s="42"/>
      <c r="F20" s="42"/>
    </row>
    <row r="21" spans="1:11" x14ac:dyDescent="0.2">
      <c r="A21" s="8" t="s">
        <v>168</v>
      </c>
      <c r="B21" s="9"/>
      <c r="C21" s="9"/>
      <c r="D21" s="9"/>
      <c r="E21" s="42"/>
      <c r="F21" s="42"/>
    </row>
    <row r="22" spans="1:11" x14ac:dyDescent="0.2">
      <c r="A22" s="9" t="s">
        <v>551</v>
      </c>
      <c r="B22" s="9" t="s">
        <v>1063</v>
      </c>
      <c r="C22" s="9" t="s">
        <v>360</v>
      </c>
      <c r="D22" s="9">
        <v>6000</v>
      </c>
      <c r="E22" s="42">
        <v>29932.5</v>
      </c>
      <c r="F22" s="42">
        <v>5.7359922311880602</v>
      </c>
    </row>
    <row r="23" spans="1:11" x14ac:dyDescent="0.2">
      <c r="A23" s="9" t="s">
        <v>268</v>
      </c>
      <c r="B23" s="9" t="s">
        <v>1643</v>
      </c>
      <c r="C23" s="9" t="s">
        <v>177</v>
      </c>
      <c r="D23" s="9">
        <v>6000</v>
      </c>
      <c r="E23" s="42">
        <v>29627.43</v>
      </c>
      <c r="F23" s="42">
        <v>5.6775313892948498</v>
      </c>
    </row>
    <row r="24" spans="1:11" x14ac:dyDescent="0.2">
      <c r="A24" s="9" t="s">
        <v>280</v>
      </c>
      <c r="B24" s="9" t="s">
        <v>1047</v>
      </c>
      <c r="C24" s="9" t="s">
        <v>177</v>
      </c>
      <c r="D24" s="9">
        <v>5400</v>
      </c>
      <c r="E24" s="42">
        <v>26983.935000000001</v>
      </c>
      <c r="F24" s="42">
        <v>5.1709560353089001</v>
      </c>
    </row>
    <row r="25" spans="1:11" x14ac:dyDescent="0.2">
      <c r="A25" s="9" t="s">
        <v>552</v>
      </c>
      <c r="B25" s="9" t="s">
        <v>1055</v>
      </c>
      <c r="C25" s="9" t="s">
        <v>177</v>
      </c>
      <c r="D25" s="9">
        <v>5200</v>
      </c>
      <c r="E25" s="42">
        <v>25979.928</v>
      </c>
      <c r="F25" s="42">
        <v>4.9785572596617396</v>
      </c>
    </row>
    <row r="26" spans="1:11" x14ac:dyDescent="0.2">
      <c r="A26" s="9" t="s">
        <v>553</v>
      </c>
      <c r="B26" s="9" t="s">
        <v>1064</v>
      </c>
      <c r="C26" s="9" t="s">
        <v>170</v>
      </c>
      <c r="D26" s="9">
        <v>4500</v>
      </c>
      <c r="E26" s="42">
        <v>22488.12</v>
      </c>
      <c r="F26" s="42">
        <v>4.3094189130217897</v>
      </c>
    </row>
    <row r="27" spans="1:11" x14ac:dyDescent="0.2">
      <c r="A27" s="9" t="s">
        <v>554</v>
      </c>
      <c r="B27" s="9" t="s">
        <v>1048</v>
      </c>
      <c r="C27" s="9" t="s">
        <v>170</v>
      </c>
      <c r="D27" s="9">
        <v>4000</v>
      </c>
      <c r="E27" s="42">
        <v>19979.04</v>
      </c>
      <c r="F27" s="42">
        <v>3.8286016278825801</v>
      </c>
    </row>
    <row r="28" spans="1:11" x14ac:dyDescent="0.2">
      <c r="A28" s="9" t="s">
        <v>555</v>
      </c>
      <c r="B28" s="9" t="s">
        <v>1065</v>
      </c>
      <c r="C28" s="9" t="s">
        <v>170</v>
      </c>
      <c r="D28" s="9">
        <v>4000</v>
      </c>
      <c r="E28" s="42">
        <v>19757.580000000002</v>
      </c>
      <c r="F28" s="42">
        <v>3.78616304642367</v>
      </c>
    </row>
    <row r="29" spans="1:11" x14ac:dyDescent="0.2">
      <c r="A29" s="9" t="s">
        <v>556</v>
      </c>
      <c r="B29" s="9" t="s">
        <v>1066</v>
      </c>
      <c r="C29" s="9" t="s">
        <v>170</v>
      </c>
      <c r="D29" s="9">
        <v>4000</v>
      </c>
      <c r="E29" s="42">
        <v>19734.66</v>
      </c>
      <c r="F29" s="42">
        <v>3.7817708659529798</v>
      </c>
    </row>
    <row r="30" spans="1:11" x14ac:dyDescent="0.2">
      <c r="A30" s="9" t="s">
        <v>557</v>
      </c>
      <c r="B30" s="9" t="s">
        <v>1067</v>
      </c>
      <c r="C30" s="9" t="s">
        <v>170</v>
      </c>
      <c r="D30" s="9">
        <v>4000</v>
      </c>
      <c r="E30" s="42">
        <v>19710.560000000001</v>
      </c>
      <c r="F30" s="42">
        <v>3.7771525610077998</v>
      </c>
    </row>
    <row r="31" spans="1:11" x14ac:dyDescent="0.2">
      <c r="A31" s="9" t="s">
        <v>558</v>
      </c>
      <c r="B31" s="9" t="s">
        <v>1068</v>
      </c>
      <c r="C31" s="9" t="s">
        <v>170</v>
      </c>
      <c r="D31" s="9">
        <v>4000</v>
      </c>
      <c r="E31" s="42">
        <v>19707</v>
      </c>
      <c r="F31" s="42">
        <v>3.7764703549661101</v>
      </c>
    </row>
    <row r="32" spans="1:11" x14ac:dyDescent="0.2">
      <c r="A32" s="9" t="s">
        <v>282</v>
      </c>
      <c r="B32" s="9" t="s">
        <v>1069</v>
      </c>
      <c r="C32" s="9" t="s">
        <v>170</v>
      </c>
      <c r="D32" s="9">
        <v>3800</v>
      </c>
      <c r="E32" s="42">
        <v>18966.75</v>
      </c>
      <c r="F32" s="42">
        <v>3.6346155734030301</v>
      </c>
    </row>
    <row r="33" spans="1:6" x14ac:dyDescent="0.2">
      <c r="A33" s="9" t="s">
        <v>559</v>
      </c>
      <c r="B33" s="9" t="s">
        <v>1644</v>
      </c>
      <c r="C33" s="9" t="s">
        <v>170</v>
      </c>
      <c r="D33" s="9">
        <v>3500</v>
      </c>
      <c r="E33" s="42">
        <v>17458.962500000001</v>
      </c>
      <c r="F33" s="42">
        <v>3.34567688180418</v>
      </c>
    </row>
    <row r="34" spans="1:6" x14ac:dyDescent="0.2">
      <c r="A34" s="9" t="s">
        <v>560</v>
      </c>
      <c r="B34" s="9" t="s">
        <v>1650</v>
      </c>
      <c r="C34" s="9" t="s">
        <v>170</v>
      </c>
      <c r="D34" s="9">
        <v>3000</v>
      </c>
      <c r="E34" s="42">
        <v>14917.38</v>
      </c>
      <c r="F34" s="42">
        <v>2.85863111299357</v>
      </c>
    </row>
    <row r="35" spans="1:6" x14ac:dyDescent="0.2">
      <c r="A35" s="9" t="s">
        <v>561</v>
      </c>
      <c r="B35" s="9" t="s">
        <v>1651</v>
      </c>
      <c r="C35" s="9" t="s">
        <v>170</v>
      </c>
      <c r="D35" s="9">
        <v>3000</v>
      </c>
      <c r="E35" s="42">
        <v>14917.155000000001</v>
      </c>
      <c r="F35" s="42">
        <v>2.8585879960386902</v>
      </c>
    </row>
    <row r="36" spans="1:6" x14ac:dyDescent="0.2">
      <c r="A36" s="9" t="s">
        <v>562</v>
      </c>
      <c r="B36" s="9" t="s">
        <v>1613</v>
      </c>
      <c r="C36" s="9" t="s">
        <v>188</v>
      </c>
      <c r="D36" s="9">
        <v>3000</v>
      </c>
      <c r="E36" s="42">
        <v>14867.924999999999</v>
      </c>
      <c r="F36" s="42">
        <v>2.8491540063104202</v>
      </c>
    </row>
    <row r="37" spans="1:6" x14ac:dyDescent="0.2">
      <c r="A37" s="9" t="s">
        <v>169</v>
      </c>
      <c r="B37" s="9" t="s">
        <v>1060</v>
      </c>
      <c r="C37" s="9" t="s">
        <v>170</v>
      </c>
      <c r="D37" s="9">
        <v>2880</v>
      </c>
      <c r="E37" s="42">
        <v>14326.92</v>
      </c>
      <c r="F37" s="42">
        <v>2.7454807255275302</v>
      </c>
    </row>
    <row r="38" spans="1:6" x14ac:dyDescent="0.2">
      <c r="A38" s="9" t="s">
        <v>372</v>
      </c>
      <c r="B38" s="9" t="s">
        <v>1070</v>
      </c>
      <c r="C38" s="9" t="s">
        <v>170</v>
      </c>
      <c r="D38" s="9">
        <v>2821</v>
      </c>
      <c r="E38" s="42">
        <v>14070.41454</v>
      </c>
      <c r="F38" s="42">
        <v>2.6963263506568298</v>
      </c>
    </row>
    <row r="39" spans="1:6" x14ac:dyDescent="0.2">
      <c r="A39" s="9" t="s">
        <v>369</v>
      </c>
      <c r="B39" s="9" t="s">
        <v>1071</v>
      </c>
      <c r="C39" s="9" t="s">
        <v>177</v>
      </c>
      <c r="D39" s="9">
        <v>2000</v>
      </c>
      <c r="E39" s="42">
        <v>9974.69</v>
      </c>
      <c r="F39" s="42">
        <v>1.91145892753727</v>
      </c>
    </row>
    <row r="40" spans="1:6" x14ac:dyDescent="0.2">
      <c r="A40" s="9" t="s">
        <v>191</v>
      </c>
      <c r="B40" s="9" t="s">
        <v>1612</v>
      </c>
      <c r="C40" s="9" t="s">
        <v>188</v>
      </c>
      <c r="D40" s="9">
        <v>2000</v>
      </c>
      <c r="E40" s="42">
        <v>9971.02</v>
      </c>
      <c r="F40" s="42">
        <v>1.9107556420954099</v>
      </c>
    </row>
    <row r="41" spans="1:6" x14ac:dyDescent="0.2">
      <c r="A41" s="9" t="s">
        <v>563</v>
      </c>
      <c r="B41" s="9" t="s">
        <v>1627</v>
      </c>
      <c r="C41" s="9" t="s">
        <v>534</v>
      </c>
      <c r="D41" s="9">
        <v>2000</v>
      </c>
      <c r="E41" s="42">
        <v>9853.57</v>
      </c>
      <c r="F41" s="42">
        <v>1.8882485916467999</v>
      </c>
    </row>
    <row r="42" spans="1:6" x14ac:dyDescent="0.2">
      <c r="A42" s="9" t="s">
        <v>564</v>
      </c>
      <c r="B42" s="9" t="s">
        <v>1053</v>
      </c>
      <c r="C42" s="9" t="s">
        <v>188</v>
      </c>
      <c r="D42" s="9">
        <v>1600</v>
      </c>
      <c r="E42" s="42">
        <v>7971.7839999999997</v>
      </c>
      <c r="F42" s="42">
        <v>1.52764022693424</v>
      </c>
    </row>
    <row r="43" spans="1:6" x14ac:dyDescent="0.2">
      <c r="A43" s="9" t="s">
        <v>565</v>
      </c>
      <c r="B43" s="9" t="s">
        <v>1645</v>
      </c>
      <c r="C43" s="9" t="s">
        <v>170</v>
      </c>
      <c r="D43" s="9">
        <v>1500</v>
      </c>
      <c r="E43" s="42">
        <v>7410.7425000000003</v>
      </c>
      <c r="F43" s="42">
        <v>1.42012733341135</v>
      </c>
    </row>
    <row r="44" spans="1:6" x14ac:dyDescent="0.2">
      <c r="A44" s="9" t="s">
        <v>566</v>
      </c>
      <c r="B44" s="9" t="s">
        <v>1653</v>
      </c>
      <c r="C44" s="9" t="s">
        <v>177</v>
      </c>
      <c r="D44" s="9">
        <v>1500</v>
      </c>
      <c r="E44" s="42">
        <v>7402.9724999999999</v>
      </c>
      <c r="F44" s="42">
        <v>1.41863836123608</v>
      </c>
    </row>
    <row r="45" spans="1:6" x14ac:dyDescent="0.2">
      <c r="A45" s="9" t="s">
        <v>567</v>
      </c>
      <c r="B45" s="9" t="s">
        <v>1057</v>
      </c>
      <c r="C45" s="9" t="s">
        <v>360</v>
      </c>
      <c r="D45" s="9">
        <v>1480</v>
      </c>
      <c r="E45" s="42">
        <v>7360.6764000000003</v>
      </c>
      <c r="F45" s="42">
        <v>1.41053312107874</v>
      </c>
    </row>
    <row r="46" spans="1:6" x14ac:dyDescent="0.2">
      <c r="A46" s="9" t="s">
        <v>568</v>
      </c>
      <c r="B46" s="9" t="s">
        <v>1072</v>
      </c>
      <c r="C46" s="9" t="s">
        <v>170</v>
      </c>
      <c r="D46" s="9">
        <v>1000</v>
      </c>
      <c r="E46" s="42">
        <v>5000</v>
      </c>
      <c r="F46" s="42">
        <v>0.95815455294212903</v>
      </c>
    </row>
    <row r="47" spans="1:6" x14ac:dyDescent="0.2">
      <c r="A47" s="9" t="s">
        <v>569</v>
      </c>
      <c r="B47" s="9" t="s">
        <v>1073</v>
      </c>
      <c r="C47" s="9" t="s">
        <v>170</v>
      </c>
      <c r="D47" s="9">
        <v>1000</v>
      </c>
      <c r="E47" s="42">
        <v>4994.21</v>
      </c>
      <c r="F47" s="42">
        <v>0.957045009969822</v>
      </c>
    </row>
    <row r="48" spans="1:6" x14ac:dyDescent="0.2">
      <c r="A48" s="9" t="s">
        <v>570</v>
      </c>
      <c r="B48" s="9" t="s">
        <v>1074</v>
      </c>
      <c r="C48" s="9" t="s">
        <v>170</v>
      </c>
      <c r="D48" s="9">
        <v>1000</v>
      </c>
      <c r="E48" s="42">
        <v>4989.625</v>
      </c>
      <c r="F48" s="42">
        <v>0.95616638224477402</v>
      </c>
    </row>
    <row r="49" spans="1:11" x14ac:dyDescent="0.2">
      <c r="A49" s="9" t="s">
        <v>571</v>
      </c>
      <c r="B49" s="9" t="s">
        <v>1654</v>
      </c>
      <c r="C49" s="9" t="s">
        <v>177</v>
      </c>
      <c r="D49" s="9">
        <v>1000</v>
      </c>
      <c r="E49" s="42">
        <v>4979.74</v>
      </c>
      <c r="F49" s="42">
        <v>0.95427211069360796</v>
      </c>
    </row>
    <row r="50" spans="1:11" x14ac:dyDescent="0.2">
      <c r="A50" s="9" t="s">
        <v>572</v>
      </c>
      <c r="B50" s="9" t="s">
        <v>1075</v>
      </c>
      <c r="C50" s="9" t="s">
        <v>177</v>
      </c>
      <c r="D50" s="9">
        <v>1000</v>
      </c>
      <c r="E50" s="42">
        <v>4974.6850000000004</v>
      </c>
      <c r="F50" s="42">
        <v>0.95330341644058403</v>
      </c>
    </row>
    <row r="51" spans="1:11" x14ac:dyDescent="0.2">
      <c r="A51" s="9" t="s">
        <v>573</v>
      </c>
      <c r="B51" s="9" t="s">
        <v>1059</v>
      </c>
      <c r="C51" s="9" t="s">
        <v>188</v>
      </c>
      <c r="D51" s="9">
        <v>900</v>
      </c>
      <c r="E51" s="42">
        <v>4438.2555000000002</v>
      </c>
      <c r="F51" s="42">
        <v>0.85050694288908901</v>
      </c>
    </row>
    <row r="52" spans="1:11" x14ac:dyDescent="0.2">
      <c r="A52" s="9" t="s">
        <v>574</v>
      </c>
      <c r="B52" s="9" t="s">
        <v>1655</v>
      </c>
      <c r="C52" s="9" t="s">
        <v>177</v>
      </c>
      <c r="D52" s="9">
        <v>500</v>
      </c>
      <c r="E52" s="42">
        <v>2489.3649999999998</v>
      </c>
      <c r="F52" s="42">
        <v>0.47703928173695698</v>
      </c>
    </row>
    <row r="53" spans="1:11" x14ac:dyDescent="0.2">
      <c r="A53" s="8" t="s">
        <v>110</v>
      </c>
      <c r="B53" s="9"/>
      <c r="C53" s="9"/>
      <c r="D53" s="9"/>
      <c r="E53" s="43">
        <f>SUM(E22:E52)</f>
        <v>435237.59594000003</v>
      </c>
      <c r="F53" s="43">
        <f>SUM(F22:F52)</f>
        <v>83.404976832299582</v>
      </c>
      <c r="J53" s="2"/>
      <c r="K53" s="2"/>
    </row>
    <row r="54" spans="1:11" x14ac:dyDescent="0.2">
      <c r="A54" s="9"/>
      <c r="B54" s="9"/>
      <c r="C54" s="9"/>
      <c r="D54" s="9"/>
      <c r="E54" s="42"/>
      <c r="F54" s="42"/>
    </row>
    <row r="55" spans="1:11" x14ac:dyDescent="0.2">
      <c r="A55" s="8" t="s">
        <v>110</v>
      </c>
      <c r="B55" s="9"/>
      <c r="C55" s="9"/>
      <c r="D55" s="9"/>
      <c r="E55" s="43">
        <v>519765.82391710003</v>
      </c>
      <c r="F55" s="43">
        <v>99.603198129977272</v>
      </c>
      <c r="J55" s="2"/>
      <c r="K55" s="2"/>
    </row>
    <row r="56" spans="1:11" x14ac:dyDescent="0.2">
      <c r="A56" s="9"/>
      <c r="B56" s="9"/>
      <c r="C56" s="9"/>
      <c r="D56" s="9"/>
      <c r="E56" s="42"/>
      <c r="F56" s="42"/>
    </row>
    <row r="57" spans="1:11" x14ac:dyDescent="0.2">
      <c r="A57" s="8" t="s">
        <v>143</v>
      </c>
      <c r="B57" s="9"/>
      <c r="C57" s="9"/>
      <c r="D57" s="9"/>
      <c r="E57" s="43">
        <v>2070.6608314999999</v>
      </c>
      <c r="F57" s="43">
        <v>0.4</v>
      </c>
      <c r="J57" s="2"/>
      <c r="K57" s="2"/>
    </row>
    <row r="58" spans="1:11" x14ac:dyDescent="0.2">
      <c r="A58" s="9"/>
      <c r="B58" s="9"/>
      <c r="C58" s="9"/>
      <c r="D58" s="9"/>
      <c r="E58" s="42"/>
      <c r="F58" s="42"/>
    </row>
    <row r="59" spans="1:11" x14ac:dyDescent="0.2">
      <c r="A59" s="12" t="s">
        <v>144</v>
      </c>
      <c r="B59" s="6"/>
      <c r="C59" s="6"/>
      <c r="D59" s="6"/>
      <c r="E59" s="45">
        <v>521836.48083150003</v>
      </c>
      <c r="F59" s="45">
        <f xml:space="preserve"> ROUND(SUM(F55:F58),2)</f>
        <v>100</v>
      </c>
      <c r="J59" s="2"/>
      <c r="K59" s="2"/>
    </row>
    <row r="60" spans="1:11" x14ac:dyDescent="0.2">
      <c r="A60" s="1" t="s">
        <v>171</v>
      </c>
      <c r="E60" s="17"/>
      <c r="F60" s="17"/>
    </row>
    <row r="61" spans="1:11" x14ac:dyDescent="0.2">
      <c r="E61" s="17"/>
      <c r="F61" s="17"/>
    </row>
    <row r="62" spans="1:11" x14ac:dyDescent="0.2">
      <c r="A62" s="1" t="s">
        <v>147</v>
      </c>
      <c r="E62" s="17"/>
      <c r="F62" s="17"/>
    </row>
    <row r="63" spans="1:11" x14ac:dyDescent="0.2">
      <c r="A63" s="1" t="s">
        <v>148</v>
      </c>
      <c r="E63" s="17"/>
      <c r="F63" s="17"/>
    </row>
    <row r="64" spans="1:11" x14ac:dyDescent="0.2">
      <c r="A64" s="1" t="s">
        <v>149</v>
      </c>
      <c r="E64" s="17"/>
      <c r="F64" s="17"/>
    </row>
    <row r="65" spans="1:6" x14ac:dyDescent="0.2">
      <c r="A65" s="3" t="s">
        <v>681</v>
      </c>
      <c r="D65" s="15">
        <v>1000.6505</v>
      </c>
      <c r="E65" s="17"/>
      <c r="F65" s="17"/>
    </row>
    <row r="66" spans="1:6" x14ac:dyDescent="0.2">
      <c r="A66" s="3" t="s">
        <v>682</v>
      </c>
      <c r="D66" s="15">
        <v>1022.1065</v>
      </c>
      <c r="E66" s="17"/>
      <c r="F66" s="17"/>
    </row>
    <row r="67" spans="1:6" x14ac:dyDescent="0.2">
      <c r="A67" s="3" t="s">
        <v>683</v>
      </c>
      <c r="D67" s="15">
        <v>1001.8422</v>
      </c>
      <c r="E67" s="17"/>
      <c r="F67" s="17"/>
    </row>
    <row r="68" spans="1:6" x14ac:dyDescent="0.2">
      <c r="A68" s="3" t="s">
        <v>684</v>
      </c>
      <c r="D68" s="15">
        <v>1021.8348</v>
      </c>
      <c r="E68" s="17"/>
      <c r="F68" s="17"/>
    </row>
    <row r="69" spans="1:6" x14ac:dyDescent="0.2">
      <c r="A69" s="3" t="s">
        <v>685</v>
      </c>
      <c r="D69" s="15">
        <v>2533.2831999999999</v>
      </c>
      <c r="E69" s="17"/>
      <c r="F69" s="17"/>
    </row>
    <row r="70" spans="1:6" x14ac:dyDescent="0.2">
      <c r="A70" s="3" t="s">
        <v>686</v>
      </c>
      <c r="D70" s="15">
        <v>1055.4075</v>
      </c>
      <c r="E70" s="17"/>
      <c r="F70" s="17"/>
    </row>
    <row r="71" spans="1:6" x14ac:dyDescent="0.2">
      <c r="A71" s="3" t="s">
        <v>687</v>
      </c>
      <c r="D71" s="15">
        <v>1245.0996</v>
      </c>
      <c r="E71" s="17"/>
      <c r="F71" s="17"/>
    </row>
    <row r="72" spans="1:6" x14ac:dyDescent="0.2">
      <c r="A72" s="3" t="s">
        <v>688</v>
      </c>
      <c r="D72" s="15">
        <v>1000.7051</v>
      </c>
      <c r="E72" s="17"/>
      <c r="F72" s="17"/>
    </row>
    <row r="73" spans="1:6" x14ac:dyDescent="0.2">
      <c r="A73" s="3" t="s">
        <v>689</v>
      </c>
      <c r="D73" s="15">
        <v>2540.721</v>
      </c>
      <c r="E73" s="17"/>
      <c r="F73" s="17"/>
    </row>
    <row r="74" spans="1:6" x14ac:dyDescent="0.2">
      <c r="A74" s="3" t="s">
        <v>690</v>
      </c>
      <c r="D74" s="15">
        <v>4008.7572</v>
      </c>
      <c r="E74" s="17"/>
      <c r="F74" s="17"/>
    </row>
    <row r="75" spans="1:6" x14ac:dyDescent="0.2">
      <c r="A75" s="3" t="s">
        <v>691</v>
      </c>
      <c r="D75" s="15">
        <v>10.799200000000001</v>
      </c>
      <c r="E75" s="17"/>
      <c r="F75" s="17"/>
    </row>
    <row r="76" spans="1:6" x14ac:dyDescent="0.2">
      <c r="A76" s="3" t="s">
        <v>692</v>
      </c>
      <c r="D76" s="15">
        <v>10.799200000000001</v>
      </c>
      <c r="E76" s="17"/>
      <c r="F76" s="17"/>
    </row>
    <row r="77" spans="1:6" x14ac:dyDescent="0.2">
      <c r="A77" s="3" t="s">
        <v>680</v>
      </c>
      <c r="D77" s="15">
        <v>2590.5637000000002</v>
      </c>
      <c r="E77" s="17"/>
      <c r="F77" s="17"/>
    </row>
    <row r="78" spans="1:6" x14ac:dyDescent="0.2">
      <c r="A78" s="3" t="s">
        <v>693</v>
      </c>
      <c r="D78" s="15">
        <v>1512.2955999999999</v>
      </c>
      <c r="E78" s="17"/>
      <c r="F78" s="17"/>
    </row>
    <row r="79" spans="1:6" x14ac:dyDescent="0.2">
      <c r="E79" s="17"/>
      <c r="F79" s="17"/>
    </row>
    <row r="80" spans="1:6" x14ac:dyDescent="0.2">
      <c r="A80" s="1" t="s">
        <v>152</v>
      </c>
      <c r="E80" s="17"/>
      <c r="F80" s="17"/>
    </row>
    <row r="81" spans="1:6" x14ac:dyDescent="0.2">
      <c r="A81" s="3" t="s">
        <v>684</v>
      </c>
      <c r="D81" s="15">
        <v>1021.9775</v>
      </c>
      <c r="E81" s="17"/>
      <c r="F81" s="17"/>
    </row>
    <row r="82" spans="1:6" x14ac:dyDescent="0.2">
      <c r="A82" s="3" t="s">
        <v>688</v>
      </c>
      <c r="D82" s="15">
        <v>1000.7051</v>
      </c>
      <c r="E82" s="17"/>
      <c r="F82" s="17"/>
    </row>
    <row r="83" spans="1:6" x14ac:dyDescent="0.2">
      <c r="A83" s="3" t="s">
        <v>685</v>
      </c>
      <c r="D83" s="15">
        <v>2620.5681</v>
      </c>
      <c r="E83" s="17"/>
      <c r="F83" s="17"/>
    </row>
    <row r="84" spans="1:6" x14ac:dyDescent="0.2">
      <c r="A84" s="3" t="s">
        <v>686</v>
      </c>
      <c r="D84" s="15">
        <v>1055.5517</v>
      </c>
      <c r="E84" s="17"/>
      <c r="F84" s="17"/>
    </row>
    <row r="85" spans="1:6" x14ac:dyDescent="0.2">
      <c r="A85" s="3" t="s">
        <v>687</v>
      </c>
      <c r="D85" s="15">
        <v>1245.2707</v>
      </c>
      <c r="E85" s="17"/>
      <c r="F85" s="17"/>
    </row>
    <row r="86" spans="1:6" x14ac:dyDescent="0.2">
      <c r="A86" s="3" t="s">
        <v>689</v>
      </c>
      <c r="D86" s="15">
        <v>2629.0661</v>
      </c>
      <c r="E86" s="17"/>
      <c r="F86" s="17"/>
    </row>
    <row r="87" spans="1:6" x14ac:dyDescent="0.2">
      <c r="A87" s="3" t="s">
        <v>681</v>
      </c>
      <c r="D87" s="15">
        <v>1000.6505</v>
      </c>
      <c r="E87" s="17"/>
      <c r="F87" s="17"/>
    </row>
    <row r="88" spans="1:6" x14ac:dyDescent="0.2">
      <c r="A88" s="3" t="s">
        <v>693</v>
      </c>
      <c r="D88" s="15">
        <v>1512.2955999999999</v>
      </c>
      <c r="E88" s="17"/>
      <c r="F88" s="17"/>
    </row>
    <row r="89" spans="1:6" x14ac:dyDescent="0.2">
      <c r="A89" s="3" t="s">
        <v>680</v>
      </c>
      <c r="D89" s="15">
        <v>2674.0378999999998</v>
      </c>
      <c r="E89" s="17"/>
      <c r="F89" s="17"/>
    </row>
    <row r="90" spans="1:6" x14ac:dyDescent="0.2">
      <c r="A90" s="3" t="s">
        <v>692</v>
      </c>
      <c r="D90" s="15">
        <v>11.1533</v>
      </c>
    </row>
    <row r="91" spans="1:6" x14ac:dyDescent="0.2">
      <c r="A91" s="3" t="s">
        <v>691</v>
      </c>
      <c r="D91" s="15">
        <v>11.1533</v>
      </c>
    </row>
    <row r="92" spans="1:6" x14ac:dyDescent="0.2">
      <c r="A92" s="3" t="s">
        <v>690</v>
      </c>
      <c r="D92" s="15">
        <v>4132.7740999999996</v>
      </c>
    </row>
    <row r="93" spans="1:6" x14ac:dyDescent="0.2">
      <c r="A93" s="3" t="s">
        <v>682</v>
      </c>
      <c r="D93" s="15">
        <v>1022.2481</v>
      </c>
    </row>
    <row r="94" spans="1:6" x14ac:dyDescent="0.2">
      <c r="A94" s="3" t="s">
        <v>683</v>
      </c>
      <c r="D94" s="15">
        <v>1001.8422</v>
      </c>
    </row>
    <row r="96" spans="1:6" x14ac:dyDescent="0.2">
      <c r="A96" s="1" t="s">
        <v>153</v>
      </c>
      <c r="D96" s="16"/>
    </row>
    <row r="97" spans="1:5" x14ac:dyDescent="0.2">
      <c r="A97" s="22" t="s">
        <v>704</v>
      </c>
      <c r="B97" s="23"/>
      <c r="C97" s="70" t="s">
        <v>705</v>
      </c>
      <c r="D97" s="71"/>
    </row>
    <row r="98" spans="1:5" x14ac:dyDescent="0.2">
      <c r="A98" s="72"/>
      <c r="B98" s="73"/>
      <c r="C98" s="24" t="s">
        <v>706</v>
      </c>
      <c r="D98" s="24" t="s">
        <v>707</v>
      </c>
    </row>
    <row r="99" spans="1:5" x14ac:dyDescent="0.2">
      <c r="A99" s="25" t="s">
        <v>687</v>
      </c>
      <c r="B99" s="26"/>
      <c r="C99" s="27">
        <v>27.248303039</v>
      </c>
      <c r="D99" s="27">
        <v>25.240327299</v>
      </c>
    </row>
    <row r="100" spans="1:5" x14ac:dyDescent="0.2">
      <c r="A100" s="25" t="s">
        <v>710</v>
      </c>
      <c r="B100" s="26"/>
      <c r="C100" s="27">
        <v>33.249220728999987</v>
      </c>
      <c r="D100" s="27">
        <v>30.799174008000001</v>
      </c>
    </row>
    <row r="101" spans="1:5" x14ac:dyDescent="0.2">
      <c r="A101" s="25" t="s">
        <v>686</v>
      </c>
      <c r="B101" s="26"/>
      <c r="C101" s="27">
        <v>24.051540055999997</v>
      </c>
      <c r="D101" s="27">
        <v>22.279152651999997</v>
      </c>
    </row>
    <row r="102" spans="1:5" x14ac:dyDescent="0.2">
      <c r="A102" s="25" t="s">
        <v>681</v>
      </c>
      <c r="B102" s="26"/>
      <c r="C102" s="27">
        <v>22.901825644000006</v>
      </c>
      <c r="D102" s="27">
        <v>21.214252357999982</v>
      </c>
    </row>
    <row r="103" spans="1:5" x14ac:dyDescent="0.2">
      <c r="A103" s="25" t="s">
        <v>688</v>
      </c>
      <c r="B103" s="26"/>
      <c r="C103" s="27">
        <v>24.46433299600001</v>
      </c>
      <c r="D103" s="27">
        <v>22.661631599000003</v>
      </c>
    </row>
    <row r="104" spans="1:5" x14ac:dyDescent="0.2">
      <c r="A104" s="25" t="s">
        <v>684</v>
      </c>
      <c r="B104" s="26"/>
      <c r="C104" s="27">
        <v>24.873204099000002</v>
      </c>
      <c r="D104" s="27">
        <v>23.040281989000011</v>
      </c>
    </row>
    <row r="105" spans="1:5" x14ac:dyDescent="0.2">
      <c r="A105" s="25" t="s">
        <v>711</v>
      </c>
      <c r="B105" s="26"/>
      <c r="C105" s="27">
        <v>24.713080046000005</v>
      </c>
      <c r="D105" s="27">
        <v>22.89205135400001</v>
      </c>
    </row>
    <row r="106" spans="1:5" x14ac:dyDescent="0.2">
      <c r="A106" s="25" t="s">
        <v>695</v>
      </c>
      <c r="B106" s="26"/>
      <c r="C106" s="27">
        <v>25.105903179999995</v>
      </c>
      <c r="D106" s="27">
        <v>23.255836291000001</v>
      </c>
    </row>
    <row r="108" spans="1:5" x14ac:dyDescent="0.2">
      <c r="A108" s="1" t="s">
        <v>155</v>
      </c>
      <c r="D108" s="17">
        <v>8.1763149420995551E-2</v>
      </c>
      <c r="E108" s="2" t="s">
        <v>623</v>
      </c>
    </row>
    <row r="110" spans="1:5" x14ac:dyDescent="0.2">
      <c r="A110" s="1" t="s">
        <v>729</v>
      </c>
    </row>
  </sheetData>
  <sortState ref="A21:F51">
    <sortCondition descending="1" ref="E21:E51"/>
  </sortState>
  <mergeCells count="3">
    <mergeCell ref="B1:E1"/>
    <mergeCell ref="C97:D97"/>
    <mergeCell ref="A98:B9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131"/>
  <sheetViews>
    <sheetView showGridLines="0" workbookViewId="0"/>
  </sheetViews>
  <sheetFormatPr defaultRowHeight="11.25" x14ac:dyDescent="0.2"/>
  <cols>
    <col min="1" max="1" width="38" style="3" customWidth="1"/>
    <col min="2" max="2" width="76" style="3" bestFit="1" customWidth="1"/>
    <col min="3" max="3" width="12.1406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74" t="s">
        <v>544</v>
      </c>
      <c r="C1" s="74"/>
      <c r="D1" s="74"/>
      <c r="E1" s="74"/>
    </row>
    <row r="3" spans="1:6" s="1" customFormat="1" x14ac:dyDescent="0.2">
      <c r="A3" s="4" t="s">
        <v>0</v>
      </c>
      <c r="B3" s="4" t="s">
        <v>1</v>
      </c>
      <c r="C3" s="4" t="s">
        <v>156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111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318</v>
      </c>
      <c r="B8" s="9" t="s">
        <v>824</v>
      </c>
      <c r="C8" s="9" t="s">
        <v>117</v>
      </c>
      <c r="D8" s="9">
        <v>1380</v>
      </c>
      <c r="E8" s="42">
        <v>13937.337600000001</v>
      </c>
      <c r="F8" s="42">
        <v>3.8978429112969799</v>
      </c>
    </row>
    <row r="9" spans="1:6" x14ac:dyDescent="0.2">
      <c r="A9" s="9" t="s">
        <v>296</v>
      </c>
      <c r="B9" s="9" t="s">
        <v>825</v>
      </c>
      <c r="C9" s="9" t="s">
        <v>297</v>
      </c>
      <c r="D9" s="9">
        <v>1400</v>
      </c>
      <c r="E9" s="42">
        <v>13871.536</v>
      </c>
      <c r="F9" s="42">
        <v>3.8794402358740898</v>
      </c>
    </row>
    <row r="10" spans="1:6" x14ac:dyDescent="0.2">
      <c r="A10" s="9" t="s">
        <v>238</v>
      </c>
      <c r="B10" s="9" t="s">
        <v>826</v>
      </c>
      <c r="C10" s="9" t="s">
        <v>239</v>
      </c>
      <c r="D10" s="9">
        <v>1107</v>
      </c>
      <c r="E10" s="42">
        <v>10708.16598</v>
      </c>
      <c r="F10" s="42">
        <v>2.9947433330548301</v>
      </c>
    </row>
    <row r="11" spans="1:6" x14ac:dyDescent="0.2">
      <c r="A11" s="9" t="s">
        <v>411</v>
      </c>
      <c r="B11" s="9" t="s">
        <v>774</v>
      </c>
      <c r="C11" s="9" t="s">
        <v>128</v>
      </c>
      <c r="D11" s="9">
        <v>800</v>
      </c>
      <c r="E11" s="42">
        <v>8341.8960000000006</v>
      </c>
      <c r="F11" s="42">
        <v>2.3329706952335401</v>
      </c>
    </row>
    <row r="12" spans="1:6" x14ac:dyDescent="0.2">
      <c r="A12" s="9" t="s">
        <v>315</v>
      </c>
      <c r="B12" s="9" t="s">
        <v>789</v>
      </c>
      <c r="C12" s="9" t="s">
        <v>128</v>
      </c>
      <c r="D12" s="9">
        <v>850</v>
      </c>
      <c r="E12" s="42">
        <v>8308.5715</v>
      </c>
      <c r="F12" s="42">
        <v>2.3236508617168798</v>
      </c>
    </row>
    <row r="13" spans="1:6" x14ac:dyDescent="0.2">
      <c r="A13" s="9" t="s">
        <v>412</v>
      </c>
      <c r="B13" s="9" t="s">
        <v>827</v>
      </c>
      <c r="C13" s="9" t="s">
        <v>403</v>
      </c>
      <c r="D13" s="9">
        <v>75</v>
      </c>
      <c r="E13" s="42">
        <v>8251.8150000000005</v>
      </c>
      <c r="F13" s="42">
        <v>2.3077778214315501</v>
      </c>
    </row>
    <row r="14" spans="1:6" x14ac:dyDescent="0.2">
      <c r="A14" s="9" t="s">
        <v>243</v>
      </c>
      <c r="B14" s="9" t="s">
        <v>828</v>
      </c>
      <c r="C14" s="9" t="s">
        <v>236</v>
      </c>
      <c r="D14" s="9">
        <v>750</v>
      </c>
      <c r="E14" s="42">
        <v>7191.585</v>
      </c>
      <c r="F14" s="42">
        <v>2.0112642326493999</v>
      </c>
    </row>
    <row r="15" spans="1:6" x14ac:dyDescent="0.2">
      <c r="A15" s="9" t="s">
        <v>398</v>
      </c>
      <c r="B15" s="9" t="s">
        <v>829</v>
      </c>
      <c r="C15" s="9" t="s">
        <v>239</v>
      </c>
      <c r="D15" s="9">
        <v>720</v>
      </c>
      <c r="E15" s="42">
        <v>7060.6584000000003</v>
      </c>
      <c r="F15" s="42">
        <v>1.97464810592874</v>
      </c>
    </row>
    <row r="16" spans="1:6" x14ac:dyDescent="0.2">
      <c r="A16" s="9" t="s">
        <v>241</v>
      </c>
      <c r="B16" s="9" t="s">
        <v>830</v>
      </c>
      <c r="C16" s="9" t="s">
        <v>236</v>
      </c>
      <c r="D16" s="9">
        <v>679</v>
      </c>
      <c r="E16" s="42">
        <v>6892.0401199999997</v>
      </c>
      <c r="F16" s="42">
        <v>1.92749078031348</v>
      </c>
    </row>
    <row r="17" spans="1:6" x14ac:dyDescent="0.2">
      <c r="A17" s="9" t="s">
        <v>286</v>
      </c>
      <c r="B17" s="9" t="s">
        <v>831</v>
      </c>
      <c r="C17" s="9" t="s">
        <v>117</v>
      </c>
      <c r="D17" s="9">
        <v>650</v>
      </c>
      <c r="E17" s="42">
        <v>6417.3784999999998</v>
      </c>
      <c r="F17" s="42">
        <v>1.79474258378692</v>
      </c>
    </row>
    <row r="18" spans="1:6" x14ac:dyDescent="0.2">
      <c r="A18" s="9" t="s">
        <v>329</v>
      </c>
      <c r="B18" s="9" t="s">
        <v>832</v>
      </c>
      <c r="C18" s="9" t="s">
        <v>290</v>
      </c>
      <c r="D18" s="9">
        <v>646</v>
      </c>
      <c r="E18" s="42">
        <v>6410.6133</v>
      </c>
      <c r="F18" s="42">
        <v>1.7928505662710701</v>
      </c>
    </row>
    <row r="19" spans="1:6" x14ac:dyDescent="0.2">
      <c r="A19" s="9" t="s">
        <v>491</v>
      </c>
      <c r="B19" s="9" t="s">
        <v>833</v>
      </c>
      <c r="C19" s="9" t="s">
        <v>288</v>
      </c>
      <c r="D19" s="9">
        <v>11</v>
      </c>
      <c r="E19" s="42">
        <v>5717.5029999999997</v>
      </c>
      <c r="F19" s="42">
        <v>1.59900902012083</v>
      </c>
    </row>
    <row r="20" spans="1:6" x14ac:dyDescent="0.2">
      <c r="A20" s="9" t="s">
        <v>401</v>
      </c>
      <c r="B20" s="9" t="s">
        <v>834</v>
      </c>
      <c r="C20" s="9" t="s">
        <v>165</v>
      </c>
      <c r="D20" s="9">
        <v>550</v>
      </c>
      <c r="E20" s="42">
        <v>5561.9740000000002</v>
      </c>
      <c r="F20" s="42">
        <v>1.5555123618960101</v>
      </c>
    </row>
    <row r="21" spans="1:6" x14ac:dyDescent="0.2">
      <c r="A21" s="9" t="s">
        <v>406</v>
      </c>
      <c r="B21" s="9" t="s">
        <v>835</v>
      </c>
      <c r="C21" s="9" t="s">
        <v>125</v>
      </c>
      <c r="D21" s="9">
        <v>550</v>
      </c>
      <c r="E21" s="42">
        <v>5300.7184999999999</v>
      </c>
      <c r="F21" s="42">
        <v>1.4824472666864099</v>
      </c>
    </row>
    <row r="22" spans="1:6" x14ac:dyDescent="0.2">
      <c r="A22" s="9" t="s">
        <v>330</v>
      </c>
      <c r="B22" s="9" t="s">
        <v>776</v>
      </c>
      <c r="C22" s="9" t="s">
        <v>290</v>
      </c>
      <c r="D22" s="9">
        <v>501</v>
      </c>
      <c r="E22" s="42">
        <v>4994.8046700000004</v>
      </c>
      <c r="F22" s="42">
        <v>1.3968926157225701</v>
      </c>
    </row>
    <row r="23" spans="1:6" x14ac:dyDescent="0.2">
      <c r="A23" s="9" t="s">
        <v>233</v>
      </c>
      <c r="B23" s="9" t="s">
        <v>1614</v>
      </c>
      <c r="C23" s="9" t="s">
        <v>123</v>
      </c>
      <c r="D23" s="9">
        <v>500</v>
      </c>
      <c r="E23" s="42">
        <v>4983.3599999999997</v>
      </c>
      <c r="F23" s="42">
        <v>1.3936918949599699</v>
      </c>
    </row>
    <row r="24" spans="1:6" x14ac:dyDescent="0.2">
      <c r="A24" s="9" t="s">
        <v>298</v>
      </c>
      <c r="B24" s="9" t="s">
        <v>836</v>
      </c>
      <c r="C24" s="9" t="s">
        <v>288</v>
      </c>
      <c r="D24" s="9">
        <v>8</v>
      </c>
      <c r="E24" s="42">
        <v>4158.1840000000002</v>
      </c>
      <c r="F24" s="42">
        <v>1.16291565099697</v>
      </c>
    </row>
    <row r="25" spans="1:6" x14ac:dyDescent="0.2">
      <c r="A25" s="9" t="s">
        <v>235</v>
      </c>
      <c r="B25" s="9" t="s">
        <v>837</v>
      </c>
      <c r="C25" s="9" t="s">
        <v>236</v>
      </c>
      <c r="D25" s="9">
        <v>400</v>
      </c>
      <c r="E25" s="42">
        <v>4152.6400000000003</v>
      </c>
      <c r="F25" s="42">
        <v>1.1613651654077899</v>
      </c>
    </row>
    <row r="26" spans="1:6" x14ac:dyDescent="0.2">
      <c r="A26" s="9" t="s">
        <v>519</v>
      </c>
      <c r="B26" s="9" t="s">
        <v>838</v>
      </c>
      <c r="C26" s="9" t="s">
        <v>324</v>
      </c>
      <c r="D26" s="9">
        <v>550</v>
      </c>
      <c r="E26" s="42">
        <v>3664.5070000000001</v>
      </c>
      <c r="F26" s="42">
        <v>1.0248494399208701</v>
      </c>
    </row>
    <row r="27" spans="1:6" x14ac:dyDescent="0.2">
      <c r="A27" s="9" t="s">
        <v>399</v>
      </c>
      <c r="B27" s="9" t="s">
        <v>839</v>
      </c>
      <c r="C27" s="9" t="s">
        <v>288</v>
      </c>
      <c r="D27" s="9">
        <v>7</v>
      </c>
      <c r="E27" s="42">
        <v>3580.451</v>
      </c>
      <c r="F27" s="42">
        <v>1.00134157255373</v>
      </c>
    </row>
    <row r="28" spans="1:6" x14ac:dyDescent="0.2">
      <c r="A28" s="9" t="s">
        <v>404</v>
      </c>
      <c r="B28" s="9" t="s">
        <v>840</v>
      </c>
      <c r="C28" s="9" t="s">
        <v>117</v>
      </c>
      <c r="D28" s="9">
        <v>350</v>
      </c>
      <c r="E28" s="42">
        <v>3486.8294999999998</v>
      </c>
      <c r="F28" s="42">
        <v>0.97515853024010701</v>
      </c>
    </row>
    <row r="29" spans="1:6" x14ac:dyDescent="0.2">
      <c r="A29" s="9" t="s">
        <v>328</v>
      </c>
      <c r="B29" s="9" t="s">
        <v>841</v>
      </c>
      <c r="C29" s="9" t="s">
        <v>290</v>
      </c>
      <c r="D29" s="9">
        <v>350</v>
      </c>
      <c r="E29" s="42">
        <v>3473.2705000000001</v>
      </c>
      <c r="F29" s="42">
        <v>0.97136649667163899</v>
      </c>
    </row>
    <row r="30" spans="1:6" x14ac:dyDescent="0.2">
      <c r="A30" s="9" t="s">
        <v>535</v>
      </c>
      <c r="B30" s="9" t="s">
        <v>842</v>
      </c>
      <c r="C30" s="9" t="s">
        <v>121</v>
      </c>
      <c r="D30" s="9">
        <v>300</v>
      </c>
      <c r="E30" s="42">
        <v>3035.3850000000002</v>
      </c>
      <c r="F30" s="42">
        <v>0.84890344518218297</v>
      </c>
    </row>
    <row r="31" spans="1:6" x14ac:dyDescent="0.2">
      <c r="A31" s="9" t="s">
        <v>417</v>
      </c>
      <c r="B31" s="9" t="s">
        <v>843</v>
      </c>
      <c r="C31" s="9" t="s">
        <v>397</v>
      </c>
      <c r="D31" s="9">
        <v>250</v>
      </c>
      <c r="E31" s="42">
        <v>2530.2424999999998</v>
      </c>
      <c r="F31" s="42">
        <v>0.70763068783576999</v>
      </c>
    </row>
    <row r="32" spans="1:6" x14ac:dyDescent="0.2">
      <c r="A32" s="9" t="s">
        <v>536</v>
      </c>
      <c r="B32" s="9" t="s">
        <v>844</v>
      </c>
      <c r="C32" s="9" t="s">
        <v>123</v>
      </c>
      <c r="D32" s="9">
        <v>250</v>
      </c>
      <c r="E32" s="42">
        <v>2496.5749999999998</v>
      </c>
      <c r="F32" s="42">
        <v>0.69821492781169703</v>
      </c>
    </row>
    <row r="33" spans="1:6" x14ac:dyDescent="0.2">
      <c r="A33" s="9" t="s">
        <v>413</v>
      </c>
      <c r="B33" s="9" t="s">
        <v>845</v>
      </c>
      <c r="C33" s="9" t="s">
        <v>165</v>
      </c>
      <c r="D33" s="9">
        <v>250</v>
      </c>
      <c r="E33" s="42">
        <v>2455.8325</v>
      </c>
      <c r="F33" s="42">
        <v>0.68682050877907497</v>
      </c>
    </row>
    <row r="34" spans="1:6" x14ac:dyDescent="0.2">
      <c r="A34" s="9" t="s">
        <v>314</v>
      </c>
      <c r="B34" s="9" t="s">
        <v>846</v>
      </c>
      <c r="C34" s="9" t="s">
        <v>295</v>
      </c>
      <c r="D34" s="9">
        <v>230</v>
      </c>
      <c r="E34" s="42">
        <v>2311.1711</v>
      </c>
      <c r="F34" s="42">
        <v>0.64636318265903503</v>
      </c>
    </row>
    <row r="35" spans="1:6" x14ac:dyDescent="0.2">
      <c r="A35" s="9" t="s">
        <v>434</v>
      </c>
      <c r="B35" s="9" t="s">
        <v>847</v>
      </c>
      <c r="C35" s="9" t="s">
        <v>165</v>
      </c>
      <c r="D35" s="9">
        <v>200</v>
      </c>
      <c r="E35" s="42">
        <v>2045.2059999999999</v>
      </c>
      <c r="F35" s="42">
        <v>0.57198095777216795</v>
      </c>
    </row>
    <row r="36" spans="1:6" x14ac:dyDescent="0.2">
      <c r="A36" s="9" t="s">
        <v>537</v>
      </c>
      <c r="B36" s="9" t="s">
        <v>848</v>
      </c>
      <c r="C36" s="9" t="s">
        <v>121</v>
      </c>
      <c r="D36" s="9">
        <v>200</v>
      </c>
      <c r="E36" s="42">
        <v>2023.9960000000001</v>
      </c>
      <c r="F36" s="42">
        <v>0.56604917578328795</v>
      </c>
    </row>
    <row r="37" spans="1:6" x14ac:dyDescent="0.2">
      <c r="A37" s="9" t="s">
        <v>316</v>
      </c>
      <c r="B37" s="9" t="s">
        <v>750</v>
      </c>
      <c r="C37" s="9" t="s">
        <v>290</v>
      </c>
      <c r="D37" s="9">
        <v>150</v>
      </c>
      <c r="E37" s="42">
        <v>1497.24</v>
      </c>
      <c r="F37" s="42">
        <v>0.41873178995895799</v>
      </c>
    </row>
    <row r="38" spans="1:6" x14ac:dyDescent="0.2">
      <c r="A38" s="9" t="s">
        <v>423</v>
      </c>
      <c r="B38" s="9" t="s">
        <v>849</v>
      </c>
      <c r="C38" s="9" t="s">
        <v>419</v>
      </c>
      <c r="D38" s="9">
        <v>150</v>
      </c>
      <c r="E38" s="42">
        <v>1490.5709999999999</v>
      </c>
      <c r="F38" s="42">
        <v>0.41686667661224203</v>
      </c>
    </row>
    <row r="39" spans="1:6" x14ac:dyDescent="0.2">
      <c r="A39" s="9" t="s">
        <v>496</v>
      </c>
      <c r="B39" s="9" t="s">
        <v>850</v>
      </c>
      <c r="C39" s="9" t="s">
        <v>290</v>
      </c>
      <c r="D39" s="9">
        <v>150</v>
      </c>
      <c r="E39" s="42">
        <v>1477.0184999999999</v>
      </c>
      <c r="F39" s="42">
        <v>0.41307646089304001</v>
      </c>
    </row>
    <row r="40" spans="1:6" x14ac:dyDescent="0.2">
      <c r="A40" s="9" t="s">
        <v>515</v>
      </c>
      <c r="B40" s="9" t="s">
        <v>851</v>
      </c>
      <c r="C40" s="9" t="s">
        <v>165</v>
      </c>
      <c r="D40" s="9">
        <v>150</v>
      </c>
      <c r="E40" s="42">
        <v>1413.279</v>
      </c>
      <c r="F40" s="42">
        <v>0.39525049115800098</v>
      </c>
    </row>
    <row r="41" spans="1:6" x14ac:dyDescent="0.2">
      <c r="A41" s="9" t="s">
        <v>422</v>
      </c>
      <c r="B41" s="9" t="s">
        <v>1615</v>
      </c>
      <c r="C41" s="9" t="s">
        <v>117</v>
      </c>
      <c r="D41" s="9">
        <v>110000</v>
      </c>
      <c r="E41" s="42">
        <v>1074.0268000000001</v>
      </c>
      <c r="F41" s="42">
        <v>0.30037212766683502</v>
      </c>
    </row>
    <row r="42" spans="1:6" x14ac:dyDescent="0.2">
      <c r="A42" s="9" t="s">
        <v>409</v>
      </c>
      <c r="B42" s="9" t="s">
        <v>852</v>
      </c>
      <c r="C42" s="9" t="s">
        <v>125</v>
      </c>
      <c r="D42" s="9">
        <v>100</v>
      </c>
      <c r="E42" s="42">
        <v>1022.36</v>
      </c>
      <c r="F42" s="42">
        <v>0.28592251929045398</v>
      </c>
    </row>
    <row r="43" spans="1:6" x14ac:dyDescent="0.2">
      <c r="A43" s="9" t="s">
        <v>244</v>
      </c>
      <c r="B43" s="9" t="s">
        <v>736</v>
      </c>
      <c r="C43" s="9" t="s">
        <v>133</v>
      </c>
      <c r="D43" s="9">
        <v>100</v>
      </c>
      <c r="E43" s="42">
        <v>993.43299999999999</v>
      </c>
      <c r="F43" s="42">
        <v>0.27783253071938901</v>
      </c>
    </row>
    <row r="44" spans="1:6" x14ac:dyDescent="0.2">
      <c r="A44" s="9" t="s">
        <v>426</v>
      </c>
      <c r="B44" s="9" t="s">
        <v>853</v>
      </c>
      <c r="C44" s="9" t="s">
        <v>128</v>
      </c>
      <c r="D44" s="9">
        <v>100</v>
      </c>
      <c r="E44" s="42">
        <v>960.35500000000002</v>
      </c>
      <c r="F44" s="42">
        <v>0.26858163564026799</v>
      </c>
    </row>
    <row r="45" spans="1:6" x14ac:dyDescent="0.2">
      <c r="A45" s="9" t="s">
        <v>520</v>
      </c>
      <c r="B45" s="9" t="s">
        <v>854</v>
      </c>
      <c r="C45" s="9" t="s">
        <v>265</v>
      </c>
      <c r="D45" s="9">
        <v>400</v>
      </c>
      <c r="E45" s="42">
        <v>951.9</v>
      </c>
      <c r="F45" s="42">
        <v>0.26621703324913298</v>
      </c>
    </row>
    <row r="46" spans="1:6" x14ac:dyDescent="0.2">
      <c r="A46" s="9" t="s">
        <v>731</v>
      </c>
      <c r="B46" s="9" t="s">
        <v>732</v>
      </c>
      <c r="C46" s="9" t="s">
        <v>419</v>
      </c>
      <c r="D46" s="9">
        <v>40</v>
      </c>
      <c r="E46" s="42">
        <v>397.4864</v>
      </c>
      <c r="F46" s="42">
        <v>0.11116467083189201</v>
      </c>
    </row>
    <row r="47" spans="1:6" x14ac:dyDescent="0.2">
      <c r="A47" s="9" t="s">
        <v>229</v>
      </c>
      <c r="B47" s="9" t="s">
        <v>807</v>
      </c>
      <c r="C47" s="9" t="s">
        <v>123</v>
      </c>
      <c r="D47" s="9">
        <v>40</v>
      </c>
      <c r="E47" s="42">
        <v>386.48239999999998</v>
      </c>
      <c r="F47" s="42">
        <v>0.108087191859444</v>
      </c>
    </row>
    <row r="48" spans="1:6" x14ac:dyDescent="0.2">
      <c r="A48" s="9" t="s">
        <v>222</v>
      </c>
      <c r="B48" s="9" t="s">
        <v>1660</v>
      </c>
      <c r="C48" s="9" t="s">
        <v>123</v>
      </c>
      <c r="D48" s="9">
        <v>24</v>
      </c>
      <c r="E48" s="42">
        <v>240.40968000000001</v>
      </c>
      <c r="F48" s="42">
        <v>6.7235163120047695E-2</v>
      </c>
    </row>
    <row r="49" spans="1:6" x14ac:dyDescent="0.2">
      <c r="A49" s="8" t="s">
        <v>110</v>
      </c>
      <c r="B49" s="9"/>
      <c r="C49" s="9"/>
      <c r="D49" s="9"/>
      <c r="E49" s="43">
        <f>SUM(E8:E48)</f>
        <v>175268.80945000006</v>
      </c>
      <c r="F49" s="43">
        <f>SUM(F8:F48)</f>
        <v>49.017273319557297</v>
      </c>
    </row>
    <row r="50" spans="1:6" x14ac:dyDescent="0.2">
      <c r="A50" s="9"/>
      <c r="B50" s="9"/>
      <c r="C50" s="9"/>
      <c r="D50" s="9"/>
      <c r="E50" s="42"/>
      <c r="F50" s="42"/>
    </row>
    <row r="51" spans="1:6" x14ac:dyDescent="0.2">
      <c r="A51" s="8" t="s">
        <v>131</v>
      </c>
      <c r="B51" s="9"/>
      <c r="C51" s="9"/>
      <c r="D51" s="9"/>
      <c r="E51" s="42"/>
      <c r="F51" s="42"/>
    </row>
    <row r="52" spans="1:6" x14ac:dyDescent="0.2">
      <c r="A52" s="9" t="s">
        <v>542</v>
      </c>
      <c r="B52" s="9" t="s">
        <v>808</v>
      </c>
      <c r="C52" s="9" t="s">
        <v>265</v>
      </c>
      <c r="D52" s="9">
        <v>1650</v>
      </c>
      <c r="E52" s="42">
        <v>16205.1615</v>
      </c>
      <c r="F52" s="42">
        <v>4.5320832207722104</v>
      </c>
    </row>
    <row r="53" spans="1:6" x14ac:dyDescent="0.2">
      <c r="A53" s="9" t="s">
        <v>481</v>
      </c>
      <c r="B53" s="9" t="s">
        <v>1616</v>
      </c>
      <c r="C53" s="9" t="s">
        <v>482</v>
      </c>
      <c r="D53" s="9">
        <v>110</v>
      </c>
      <c r="E53" s="42">
        <v>12781.45</v>
      </c>
      <c r="F53" s="42">
        <v>3.5745768459104199</v>
      </c>
    </row>
    <row r="54" spans="1:6" x14ac:dyDescent="0.2">
      <c r="A54" s="9" t="s">
        <v>452</v>
      </c>
      <c r="B54" s="9" t="s">
        <v>809</v>
      </c>
      <c r="C54" s="9" t="s">
        <v>357</v>
      </c>
      <c r="D54" s="9">
        <v>12673</v>
      </c>
      <c r="E54" s="42">
        <v>12330.360099</v>
      </c>
      <c r="F54" s="42">
        <v>3.4484209312420102</v>
      </c>
    </row>
    <row r="55" spans="1:6" x14ac:dyDescent="0.2">
      <c r="A55" s="9" t="s">
        <v>538</v>
      </c>
      <c r="B55" s="9" t="s">
        <v>810</v>
      </c>
      <c r="C55" s="9" t="s">
        <v>455</v>
      </c>
      <c r="D55" s="9">
        <v>1000</v>
      </c>
      <c r="E55" s="42">
        <v>10320.85</v>
      </c>
      <c r="F55" s="42">
        <v>2.8864230146121601</v>
      </c>
    </row>
    <row r="56" spans="1:6" x14ac:dyDescent="0.2">
      <c r="A56" s="9" t="s">
        <v>456</v>
      </c>
      <c r="B56" s="9" t="s">
        <v>811</v>
      </c>
      <c r="C56" s="9" t="s">
        <v>288</v>
      </c>
      <c r="D56" s="9">
        <v>980</v>
      </c>
      <c r="E56" s="42">
        <v>9527.4032000000007</v>
      </c>
      <c r="F56" s="42">
        <v>2.6645204480221598</v>
      </c>
    </row>
    <row r="57" spans="1:6" x14ac:dyDescent="0.2">
      <c r="A57" s="9" t="s">
        <v>506</v>
      </c>
      <c r="B57" s="9" t="s">
        <v>812</v>
      </c>
      <c r="C57" s="9" t="s">
        <v>334</v>
      </c>
      <c r="D57" s="9">
        <v>850</v>
      </c>
      <c r="E57" s="42">
        <v>8471.2189999999991</v>
      </c>
      <c r="F57" s="42">
        <v>2.3691383445568701</v>
      </c>
    </row>
    <row r="58" spans="1:6" x14ac:dyDescent="0.2">
      <c r="A58" s="9" t="s">
        <v>261</v>
      </c>
      <c r="B58" s="9" t="s">
        <v>813</v>
      </c>
      <c r="C58" s="9" t="s">
        <v>262</v>
      </c>
      <c r="D58" s="9">
        <v>750</v>
      </c>
      <c r="E58" s="42">
        <v>8290.8075000000008</v>
      </c>
      <c r="F58" s="42">
        <v>2.318682819508</v>
      </c>
    </row>
    <row r="59" spans="1:6" x14ac:dyDescent="0.2">
      <c r="A59" s="9" t="s">
        <v>255</v>
      </c>
      <c r="B59" s="9" t="s">
        <v>1641</v>
      </c>
      <c r="C59" s="9" t="s">
        <v>256</v>
      </c>
      <c r="D59" s="9">
        <v>770</v>
      </c>
      <c r="E59" s="42">
        <v>7418.6574000000001</v>
      </c>
      <c r="F59" s="42">
        <v>2.0747693704377799</v>
      </c>
    </row>
    <row r="60" spans="1:6" x14ac:dyDescent="0.2">
      <c r="A60" s="9" t="s">
        <v>474</v>
      </c>
      <c r="B60" s="9" t="s">
        <v>814</v>
      </c>
      <c r="C60" s="9" t="s">
        <v>277</v>
      </c>
      <c r="D60" s="9">
        <v>750</v>
      </c>
      <c r="E60" s="42">
        <v>7406.1374999999998</v>
      </c>
      <c r="F60" s="42">
        <v>2.0712679410496402</v>
      </c>
    </row>
    <row r="61" spans="1:6" x14ac:dyDescent="0.2">
      <c r="A61" s="9" t="s">
        <v>459</v>
      </c>
      <c r="B61" s="9" t="s">
        <v>815</v>
      </c>
      <c r="C61" s="9" t="s">
        <v>334</v>
      </c>
      <c r="D61" s="9">
        <v>750</v>
      </c>
      <c r="E61" s="42">
        <v>7321.2</v>
      </c>
      <c r="F61" s="42">
        <v>2.0475135453551299</v>
      </c>
    </row>
    <row r="62" spans="1:6" x14ac:dyDescent="0.2">
      <c r="A62" s="9" t="s">
        <v>333</v>
      </c>
      <c r="B62" s="9" t="s">
        <v>1640</v>
      </c>
      <c r="C62" s="9" t="s">
        <v>334</v>
      </c>
      <c r="D62" s="9">
        <v>680</v>
      </c>
      <c r="E62" s="42">
        <v>6771.0932000000003</v>
      </c>
      <c r="F62" s="42">
        <v>1.8936656618945</v>
      </c>
    </row>
    <row r="63" spans="1:6" x14ac:dyDescent="0.2">
      <c r="A63" s="9" t="s">
        <v>485</v>
      </c>
      <c r="B63" s="9" t="s">
        <v>816</v>
      </c>
      <c r="C63" s="9" t="s">
        <v>357</v>
      </c>
      <c r="D63" s="9">
        <v>44</v>
      </c>
      <c r="E63" s="42">
        <v>6111.82</v>
      </c>
      <c r="F63" s="42">
        <v>1.70928730765072</v>
      </c>
    </row>
    <row r="64" spans="1:6" x14ac:dyDescent="0.2">
      <c r="A64" s="9" t="s">
        <v>539</v>
      </c>
      <c r="B64" s="9" t="s">
        <v>817</v>
      </c>
      <c r="C64" s="9" t="s">
        <v>463</v>
      </c>
      <c r="D64" s="9">
        <v>600</v>
      </c>
      <c r="E64" s="42">
        <v>6009.0420000000004</v>
      </c>
      <c r="F64" s="42">
        <v>1.6805434750598101</v>
      </c>
    </row>
    <row r="65" spans="1:6" x14ac:dyDescent="0.2">
      <c r="A65" s="9" t="s">
        <v>448</v>
      </c>
      <c r="B65" s="9" t="s">
        <v>1628</v>
      </c>
      <c r="C65" s="9" t="s">
        <v>256</v>
      </c>
      <c r="D65" s="9">
        <v>6000</v>
      </c>
      <c r="E65" s="42">
        <v>5907.1260000000002</v>
      </c>
      <c r="F65" s="42">
        <v>1.6520407172484699</v>
      </c>
    </row>
    <row r="66" spans="1:6" x14ac:dyDescent="0.2">
      <c r="A66" s="9" t="s">
        <v>355</v>
      </c>
      <c r="B66" s="9" t="s">
        <v>797</v>
      </c>
      <c r="C66" s="9" t="s">
        <v>345</v>
      </c>
      <c r="D66" s="9">
        <v>450</v>
      </c>
      <c r="E66" s="42">
        <v>4500.9554999000002</v>
      </c>
      <c r="F66" s="42">
        <v>1.2587782539865</v>
      </c>
    </row>
    <row r="67" spans="1:6" x14ac:dyDescent="0.2">
      <c r="A67" s="9" t="s">
        <v>342</v>
      </c>
      <c r="B67" s="9" t="s">
        <v>792</v>
      </c>
      <c r="C67" s="9" t="s">
        <v>239</v>
      </c>
      <c r="D67" s="9">
        <v>350</v>
      </c>
      <c r="E67" s="42">
        <v>3678.7415000000001</v>
      </c>
      <c r="F67" s="42">
        <v>1.0288303899784299</v>
      </c>
    </row>
    <row r="68" spans="1:6" x14ac:dyDescent="0.2">
      <c r="A68" s="9" t="s">
        <v>512</v>
      </c>
      <c r="B68" s="9" t="s">
        <v>793</v>
      </c>
      <c r="C68" s="9" t="s">
        <v>345</v>
      </c>
      <c r="D68" s="9">
        <v>350</v>
      </c>
      <c r="E68" s="42">
        <v>3500.790125</v>
      </c>
      <c r="F68" s="42">
        <v>0.97906288591801804</v>
      </c>
    </row>
    <row r="69" spans="1:6" x14ac:dyDescent="0.2">
      <c r="A69" s="9" t="s">
        <v>266</v>
      </c>
      <c r="B69" s="9" t="s">
        <v>1629</v>
      </c>
      <c r="C69" s="9" t="s">
        <v>267</v>
      </c>
      <c r="D69" s="9">
        <v>350</v>
      </c>
      <c r="E69" s="42">
        <v>3468.7869999999998</v>
      </c>
      <c r="F69" s="42">
        <v>0.97011260018191003</v>
      </c>
    </row>
    <row r="70" spans="1:6" x14ac:dyDescent="0.2">
      <c r="A70" s="9" t="s">
        <v>540</v>
      </c>
      <c r="B70" s="9" t="s">
        <v>818</v>
      </c>
      <c r="C70" s="9" t="s">
        <v>357</v>
      </c>
      <c r="D70" s="9">
        <v>3559</v>
      </c>
      <c r="E70" s="42">
        <v>3462.7753170000001</v>
      </c>
      <c r="F70" s="42">
        <v>0.96843131810071004</v>
      </c>
    </row>
    <row r="71" spans="1:6" x14ac:dyDescent="0.2">
      <c r="A71" s="9" t="s">
        <v>480</v>
      </c>
      <c r="B71" s="9" t="s">
        <v>819</v>
      </c>
      <c r="C71" s="9" t="s">
        <v>265</v>
      </c>
      <c r="D71" s="9">
        <v>350</v>
      </c>
      <c r="E71" s="42">
        <v>3314.5839999999998</v>
      </c>
      <c r="F71" s="42">
        <v>0.92698678320731598</v>
      </c>
    </row>
    <row r="72" spans="1:6" x14ac:dyDescent="0.2">
      <c r="A72" s="9" t="s">
        <v>475</v>
      </c>
      <c r="B72" s="9" t="s">
        <v>820</v>
      </c>
      <c r="C72" s="9" t="s">
        <v>455</v>
      </c>
      <c r="D72" s="9">
        <v>320</v>
      </c>
      <c r="E72" s="42">
        <v>3302.672</v>
      </c>
      <c r="F72" s="42">
        <v>0.92365536467589104</v>
      </c>
    </row>
    <row r="73" spans="1:6" x14ac:dyDescent="0.2">
      <c r="A73" s="9" t="s">
        <v>530</v>
      </c>
      <c r="B73" s="9" t="s">
        <v>1630</v>
      </c>
      <c r="C73" s="9" t="s">
        <v>463</v>
      </c>
      <c r="D73" s="9">
        <v>307</v>
      </c>
      <c r="E73" s="42">
        <v>3072.4989799999998</v>
      </c>
      <c r="F73" s="42">
        <v>0.85928307922742597</v>
      </c>
    </row>
    <row r="74" spans="1:6" x14ac:dyDescent="0.2">
      <c r="A74" s="9" t="s">
        <v>541</v>
      </c>
      <c r="B74" s="9" t="s">
        <v>1624</v>
      </c>
      <c r="C74" s="9" t="s">
        <v>256</v>
      </c>
      <c r="D74" s="9">
        <v>3000</v>
      </c>
      <c r="E74" s="42">
        <v>2993.0369999999998</v>
      </c>
      <c r="F74" s="42">
        <v>0.83706001738090696</v>
      </c>
    </row>
    <row r="75" spans="1:6" x14ac:dyDescent="0.2">
      <c r="A75" s="9" t="s">
        <v>529</v>
      </c>
      <c r="B75" s="9" t="s">
        <v>821</v>
      </c>
      <c r="C75" s="9" t="s">
        <v>256</v>
      </c>
      <c r="D75" s="9">
        <v>250</v>
      </c>
      <c r="E75" s="42">
        <v>2503.3425000000002</v>
      </c>
      <c r="F75" s="42">
        <v>0.700107588566517</v>
      </c>
    </row>
    <row r="76" spans="1:6" x14ac:dyDescent="0.2">
      <c r="A76" s="9" t="s">
        <v>340</v>
      </c>
      <c r="B76" s="9" t="s">
        <v>822</v>
      </c>
      <c r="C76" s="9" t="s">
        <v>256</v>
      </c>
      <c r="D76" s="9">
        <v>250</v>
      </c>
      <c r="E76" s="42">
        <v>2470.4225000000001</v>
      </c>
      <c r="F76" s="42">
        <v>0.69090088120801196</v>
      </c>
    </row>
    <row r="77" spans="1:6" x14ac:dyDescent="0.2">
      <c r="A77" s="9" t="s">
        <v>543</v>
      </c>
      <c r="B77" s="9" t="s">
        <v>798</v>
      </c>
      <c r="C77" s="9" t="s">
        <v>345</v>
      </c>
      <c r="D77" s="9">
        <v>135</v>
      </c>
      <c r="E77" s="42">
        <v>1329.2788499999999</v>
      </c>
      <c r="F77" s="42">
        <v>0.37175824331108198</v>
      </c>
    </row>
    <row r="78" spans="1:6" x14ac:dyDescent="0.2">
      <c r="A78" s="9" t="s">
        <v>479</v>
      </c>
      <c r="B78" s="9" t="s">
        <v>1617</v>
      </c>
      <c r="C78" s="9" t="s">
        <v>113</v>
      </c>
      <c r="D78" s="9">
        <v>10</v>
      </c>
      <c r="E78" s="42">
        <v>1096.558</v>
      </c>
      <c r="F78" s="42">
        <v>0.30667340849417202</v>
      </c>
    </row>
    <row r="79" spans="1:6" x14ac:dyDescent="0.2">
      <c r="A79" s="9" t="s">
        <v>471</v>
      </c>
      <c r="B79" s="9" t="s">
        <v>802</v>
      </c>
      <c r="C79" s="9" t="s">
        <v>256</v>
      </c>
      <c r="D79" s="9">
        <v>110</v>
      </c>
      <c r="E79" s="42">
        <v>1083.577</v>
      </c>
      <c r="F79" s="42">
        <v>0.30304302367580199</v>
      </c>
    </row>
    <row r="80" spans="1:6" x14ac:dyDescent="0.2">
      <c r="A80" s="9" t="s">
        <v>335</v>
      </c>
      <c r="B80" s="9" t="s">
        <v>1631</v>
      </c>
      <c r="C80" s="9" t="s">
        <v>256</v>
      </c>
      <c r="D80" s="9">
        <v>100</v>
      </c>
      <c r="E80" s="42">
        <v>994.82100000000003</v>
      </c>
      <c r="F80" s="42">
        <v>0.278220711454917</v>
      </c>
    </row>
    <row r="81" spans="1:11" x14ac:dyDescent="0.2">
      <c r="A81" s="9" t="s">
        <v>337</v>
      </c>
      <c r="B81" s="9" t="s">
        <v>823</v>
      </c>
      <c r="C81" s="9" t="s">
        <v>338</v>
      </c>
      <c r="D81" s="9">
        <v>100</v>
      </c>
      <c r="E81" s="42">
        <v>984.98599999999999</v>
      </c>
      <c r="F81" s="42">
        <v>0.27547016568119598</v>
      </c>
    </row>
    <row r="82" spans="1:11" x14ac:dyDescent="0.2">
      <c r="A82" s="9" t="s">
        <v>349</v>
      </c>
      <c r="B82" s="9" t="s">
        <v>1632</v>
      </c>
      <c r="C82" s="9" t="s">
        <v>288</v>
      </c>
      <c r="D82" s="9">
        <v>50</v>
      </c>
      <c r="E82" s="42">
        <v>563.59050000000002</v>
      </c>
      <c r="F82" s="42">
        <v>0.15761885794452701</v>
      </c>
    </row>
    <row r="83" spans="1:11" x14ac:dyDescent="0.2">
      <c r="A83" s="9" t="s">
        <v>278</v>
      </c>
      <c r="B83" s="9" t="s">
        <v>790</v>
      </c>
      <c r="C83" s="9" t="s">
        <v>279</v>
      </c>
      <c r="D83" s="9">
        <v>60</v>
      </c>
      <c r="E83" s="42">
        <v>300</v>
      </c>
      <c r="F83" s="42">
        <v>8.3900735344826005E-2</v>
      </c>
    </row>
    <row r="84" spans="1:11" x14ac:dyDescent="0.2">
      <c r="A84" s="8" t="s">
        <v>110</v>
      </c>
      <c r="B84" s="9"/>
      <c r="C84" s="9"/>
      <c r="D84" s="9"/>
      <c r="E84" s="43">
        <f>SUM(E52:E83)</f>
        <v>167493.74517089996</v>
      </c>
      <c r="F84" s="43">
        <f>SUM(F52:F83)</f>
        <v>46.842827951658037</v>
      </c>
      <c r="J84" s="2"/>
      <c r="K84" s="2"/>
    </row>
    <row r="85" spans="1:11" x14ac:dyDescent="0.2">
      <c r="A85" s="9"/>
      <c r="B85" s="9"/>
      <c r="C85" s="9"/>
      <c r="D85" s="9"/>
      <c r="E85" s="42"/>
      <c r="F85" s="42"/>
    </row>
    <row r="86" spans="1:11" x14ac:dyDescent="0.2">
      <c r="A86" s="8" t="s">
        <v>110</v>
      </c>
      <c r="B86" s="9"/>
      <c r="C86" s="9"/>
      <c r="D86" s="9"/>
      <c r="E86" s="43">
        <v>342762.55462090007</v>
      </c>
      <c r="F86" s="43">
        <v>95.860101271215314</v>
      </c>
      <c r="J86" s="2"/>
      <c r="K86" s="2"/>
    </row>
    <row r="87" spans="1:11" x14ac:dyDescent="0.2">
      <c r="A87" s="9"/>
      <c r="B87" s="9"/>
      <c r="C87" s="9"/>
      <c r="D87" s="9"/>
      <c r="E87" s="42"/>
      <c r="F87" s="42"/>
    </row>
    <row r="88" spans="1:11" x14ac:dyDescent="0.2">
      <c r="A88" s="8" t="s">
        <v>143</v>
      </c>
      <c r="B88" s="9"/>
      <c r="C88" s="9"/>
      <c r="D88" s="9"/>
      <c r="E88" s="43">
        <v>14802.8500731</v>
      </c>
      <c r="F88" s="43">
        <v>4.1399999999999997</v>
      </c>
      <c r="J88" s="2"/>
      <c r="K88" s="2"/>
    </row>
    <row r="89" spans="1:11" x14ac:dyDescent="0.2">
      <c r="A89" s="9"/>
      <c r="B89" s="9"/>
      <c r="C89" s="9"/>
      <c r="D89" s="9"/>
      <c r="E89" s="42"/>
      <c r="F89" s="42"/>
    </row>
    <row r="90" spans="1:11" x14ac:dyDescent="0.2">
      <c r="A90" s="12" t="s">
        <v>144</v>
      </c>
      <c r="B90" s="6"/>
      <c r="C90" s="6"/>
      <c r="D90" s="6"/>
      <c r="E90" s="45">
        <v>357565.4000731</v>
      </c>
      <c r="F90" s="45">
        <f xml:space="preserve"> ROUND(SUM(F86:F89),2)</f>
        <v>100</v>
      </c>
      <c r="J90" s="2"/>
      <c r="K90" s="2"/>
    </row>
    <row r="91" spans="1:11" x14ac:dyDescent="0.2">
      <c r="A91" s="1" t="s">
        <v>171</v>
      </c>
      <c r="E91" s="17"/>
      <c r="F91" s="17"/>
    </row>
    <row r="92" spans="1:11" x14ac:dyDescent="0.2">
      <c r="E92" s="17"/>
      <c r="F92" s="17"/>
    </row>
    <row r="93" spans="1:11" x14ac:dyDescent="0.2">
      <c r="A93" s="1" t="s">
        <v>147</v>
      </c>
      <c r="E93" s="17"/>
      <c r="F93" s="17"/>
    </row>
    <row r="94" spans="1:11" x14ac:dyDescent="0.2">
      <c r="A94" s="1" t="s">
        <v>148</v>
      </c>
      <c r="E94" s="17"/>
      <c r="F94" s="17"/>
    </row>
    <row r="95" spans="1:11" x14ac:dyDescent="0.2">
      <c r="A95" s="1" t="s">
        <v>149</v>
      </c>
      <c r="E95" s="17"/>
      <c r="F95" s="17"/>
    </row>
    <row r="96" spans="1:11" x14ac:dyDescent="0.2">
      <c r="A96" s="3" t="s">
        <v>648</v>
      </c>
      <c r="D96" s="15">
        <v>20.1753</v>
      </c>
      <c r="E96" s="17"/>
      <c r="F96" s="17"/>
    </row>
    <row r="97" spans="1:6" x14ac:dyDescent="0.2">
      <c r="A97" s="3" t="s">
        <v>647</v>
      </c>
      <c r="D97" s="15">
        <v>11.6797</v>
      </c>
      <c r="E97" s="17"/>
      <c r="F97" s="17"/>
    </row>
    <row r="98" spans="1:6" x14ac:dyDescent="0.2">
      <c r="A98" s="3" t="s">
        <v>646</v>
      </c>
      <c r="D98" s="15">
        <v>20.973099999999999</v>
      </c>
      <c r="E98" s="17"/>
      <c r="F98" s="17"/>
    </row>
    <row r="99" spans="1:6" x14ac:dyDescent="0.2">
      <c r="A99" s="3" t="s">
        <v>645</v>
      </c>
      <c r="D99" s="15">
        <v>11.2026</v>
      </c>
      <c r="E99" s="17"/>
      <c r="F99" s="17"/>
    </row>
    <row r="100" spans="1:6" x14ac:dyDescent="0.2">
      <c r="E100" s="17"/>
      <c r="F100" s="17"/>
    </row>
    <row r="101" spans="1:6" x14ac:dyDescent="0.2">
      <c r="A101" s="1" t="s">
        <v>152</v>
      </c>
      <c r="E101" s="17"/>
      <c r="F101" s="17"/>
    </row>
    <row r="102" spans="1:6" x14ac:dyDescent="0.2">
      <c r="A102" s="3" t="s">
        <v>648</v>
      </c>
      <c r="D102" s="15">
        <v>20.691099999999999</v>
      </c>
      <c r="E102" s="17"/>
      <c r="F102" s="17"/>
    </row>
    <row r="103" spans="1:6" x14ac:dyDescent="0.2">
      <c r="A103" s="3" t="s">
        <v>647</v>
      </c>
      <c r="D103" s="15">
        <v>11.5756</v>
      </c>
      <c r="E103" s="17"/>
      <c r="F103" s="17"/>
    </row>
    <row r="104" spans="1:6" x14ac:dyDescent="0.2">
      <c r="A104" s="3" t="s">
        <v>646</v>
      </c>
      <c r="D104" s="15">
        <v>21.587499999999999</v>
      </c>
      <c r="E104" s="17"/>
      <c r="F104" s="17"/>
    </row>
    <row r="105" spans="1:6" x14ac:dyDescent="0.2">
      <c r="A105" s="3" t="s">
        <v>645</v>
      </c>
      <c r="D105" s="15">
        <v>11.042400000000001</v>
      </c>
      <c r="E105" s="17"/>
      <c r="F105" s="17"/>
    </row>
    <row r="106" spans="1:6" x14ac:dyDescent="0.2">
      <c r="E106" s="17"/>
      <c r="F106" s="17"/>
    </row>
    <row r="107" spans="1:6" x14ac:dyDescent="0.2">
      <c r="A107" s="1" t="s">
        <v>153</v>
      </c>
      <c r="D107" s="16"/>
      <c r="E107" s="17"/>
      <c r="F107" s="17"/>
    </row>
    <row r="108" spans="1:6" x14ac:dyDescent="0.2">
      <c r="A108" s="22" t="s">
        <v>704</v>
      </c>
      <c r="B108" s="23"/>
      <c r="C108" s="70" t="s">
        <v>705</v>
      </c>
      <c r="D108" s="71"/>
      <c r="E108" s="17"/>
      <c r="F108" s="17"/>
    </row>
    <row r="109" spans="1:6" x14ac:dyDescent="0.2">
      <c r="A109" s="72"/>
      <c r="B109" s="73"/>
      <c r="C109" s="24" t="s">
        <v>706</v>
      </c>
      <c r="D109" s="24" t="s">
        <v>707</v>
      </c>
      <c r="E109" s="17"/>
      <c r="F109" s="17"/>
    </row>
    <row r="110" spans="1:6" x14ac:dyDescent="0.2">
      <c r="A110" s="25" t="s">
        <v>645</v>
      </c>
      <c r="B110" s="26"/>
      <c r="C110" s="27">
        <v>0.31779660879999999</v>
      </c>
      <c r="D110" s="27">
        <v>0.29443254720000001</v>
      </c>
      <c r="E110" s="17"/>
      <c r="F110" s="17"/>
    </row>
    <row r="111" spans="1:6" x14ac:dyDescent="0.2">
      <c r="A111" s="25" t="s">
        <v>647</v>
      </c>
      <c r="B111" s="26"/>
      <c r="C111" s="27">
        <v>0.31779660879999999</v>
      </c>
      <c r="D111" s="27">
        <v>0.29443254720000001</v>
      </c>
      <c r="E111" s="17"/>
      <c r="F111" s="17"/>
    </row>
    <row r="112" spans="1:6" x14ac:dyDescent="0.2">
      <c r="E112" s="17"/>
      <c r="F112" s="17"/>
    </row>
    <row r="113" spans="1:6" x14ac:dyDescent="0.2">
      <c r="A113" s="1" t="s">
        <v>155</v>
      </c>
      <c r="D113" s="17">
        <v>2.5288847448793796</v>
      </c>
      <c r="E113" s="17" t="s">
        <v>623</v>
      </c>
      <c r="F113" s="17"/>
    </row>
    <row r="114" spans="1:6" x14ac:dyDescent="0.2">
      <c r="E114" s="17"/>
      <c r="F114" s="17"/>
    </row>
    <row r="115" spans="1:6" x14ac:dyDescent="0.2">
      <c r="E115" s="17"/>
      <c r="F115" s="17"/>
    </row>
    <row r="116" spans="1:6" x14ac:dyDescent="0.2">
      <c r="E116" s="17"/>
      <c r="F116" s="17"/>
    </row>
    <row r="117" spans="1:6" x14ac:dyDescent="0.2">
      <c r="E117" s="17"/>
      <c r="F117" s="17"/>
    </row>
    <row r="118" spans="1:6" x14ac:dyDescent="0.2">
      <c r="E118" s="17"/>
      <c r="F118" s="17"/>
    </row>
    <row r="119" spans="1:6" x14ac:dyDescent="0.2">
      <c r="E119" s="17"/>
      <c r="F119" s="17"/>
    </row>
    <row r="120" spans="1:6" x14ac:dyDescent="0.2">
      <c r="E120" s="17"/>
      <c r="F120" s="17"/>
    </row>
    <row r="121" spans="1:6" x14ac:dyDescent="0.2">
      <c r="E121" s="17"/>
      <c r="F121" s="17"/>
    </row>
    <row r="122" spans="1:6" x14ac:dyDescent="0.2">
      <c r="E122" s="17"/>
      <c r="F122" s="17"/>
    </row>
    <row r="123" spans="1:6" x14ac:dyDescent="0.2">
      <c r="E123" s="17"/>
      <c r="F123" s="17"/>
    </row>
    <row r="124" spans="1:6" x14ac:dyDescent="0.2">
      <c r="E124" s="17"/>
      <c r="F124" s="17"/>
    </row>
    <row r="125" spans="1:6" x14ac:dyDescent="0.2">
      <c r="E125" s="17"/>
      <c r="F125" s="17"/>
    </row>
    <row r="126" spans="1:6" x14ac:dyDescent="0.2">
      <c r="E126" s="17"/>
      <c r="F126" s="17"/>
    </row>
    <row r="127" spans="1:6" x14ac:dyDescent="0.2">
      <c r="E127" s="17"/>
      <c r="F127" s="17"/>
    </row>
    <row r="128" spans="1:6" x14ac:dyDescent="0.2">
      <c r="E128" s="17"/>
      <c r="F128" s="17"/>
    </row>
    <row r="129" spans="5:6" x14ac:dyDescent="0.2">
      <c r="E129" s="17"/>
      <c r="F129" s="17"/>
    </row>
    <row r="130" spans="5:6" x14ac:dyDescent="0.2">
      <c r="E130" s="17"/>
      <c r="F130" s="17"/>
    </row>
    <row r="131" spans="5:6" x14ac:dyDescent="0.2">
      <c r="E131" s="17"/>
      <c r="F131" s="17"/>
    </row>
  </sheetData>
  <sortState ref="A52:F83">
    <sortCondition descending="1" ref="E52:E83"/>
  </sortState>
  <mergeCells count="3">
    <mergeCell ref="B1:E1"/>
    <mergeCell ref="C108:D108"/>
    <mergeCell ref="A109:B109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172"/>
  <sheetViews>
    <sheetView showGridLines="0" workbookViewId="0"/>
  </sheetViews>
  <sheetFormatPr defaultRowHeight="11.25" x14ac:dyDescent="0.2"/>
  <cols>
    <col min="1" max="1" width="38" style="3" customWidth="1"/>
    <col min="2" max="2" width="76" style="3" bestFit="1" customWidth="1"/>
    <col min="3" max="3" width="12.140625" style="3" bestFit="1" customWidth="1"/>
    <col min="4" max="4" width="7.42578125" style="3" bestFit="1" customWidth="1"/>
    <col min="5" max="5" width="23" style="2" bestFit="1" customWidth="1"/>
    <col min="6" max="6" width="15.5703125" style="2" bestFit="1" customWidth="1"/>
    <col min="7" max="16384" width="9.140625" style="3"/>
  </cols>
  <sheetData>
    <row r="1" spans="1:7" x14ac:dyDescent="0.2">
      <c r="A1" s="1"/>
      <c r="B1" s="74" t="s">
        <v>726</v>
      </c>
      <c r="C1" s="74"/>
      <c r="D1" s="74"/>
      <c r="E1" s="74"/>
    </row>
    <row r="3" spans="1:7" s="1" customFormat="1" x14ac:dyDescent="0.2">
      <c r="A3" s="4" t="s">
        <v>0</v>
      </c>
      <c r="B3" s="4" t="s">
        <v>1</v>
      </c>
      <c r="C3" s="4" t="s">
        <v>156</v>
      </c>
      <c r="D3" s="4" t="s">
        <v>3</v>
      </c>
      <c r="E3" s="5" t="s">
        <v>4</v>
      </c>
      <c r="F3" s="5" t="s">
        <v>5</v>
      </c>
    </row>
    <row r="4" spans="1:7" x14ac:dyDescent="0.2">
      <c r="A4" s="6"/>
      <c r="B4" s="6"/>
      <c r="C4" s="6"/>
      <c r="D4" s="6"/>
      <c r="E4" s="7"/>
      <c r="F4" s="7"/>
    </row>
    <row r="5" spans="1:7" x14ac:dyDescent="0.2">
      <c r="A5" s="8" t="s">
        <v>111</v>
      </c>
      <c r="B5" s="9"/>
      <c r="C5" s="9"/>
      <c r="D5" s="9"/>
      <c r="E5" s="10"/>
      <c r="F5" s="10"/>
    </row>
    <row r="6" spans="1:7" x14ac:dyDescent="0.2">
      <c r="A6" s="8" t="s">
        <v>7</v>
      </c>
      <c r="B6" s="9"/>
      <c r="C6" s="9"/>
      <c r="D6" s="9"/>
      <c r="E6" s="10"/>
      <c r="F6" s="10"/>
    </row>
    <row r="7" spans="1:7" x14ac:dyDescent="0.2">
      <c r="A7" s="8"/>
      <c r="B7" s="9"/>
      <c r="C7" s="9"/>
      <c r="D7" s="9"/>
      <c r="E7" s="10"/>
      <c r="F7" s="10"/>
    </row>
    <row r="8" spans="1:7" x14ac:dyDescent="0.2">
      <c r="A8" s="9" t="s">
        <v>318</v>
      </c>
      <c r="B8" s="9" t="s">
        <v>824</v>
      </c>
      <c r="C8" s="9" t="s">
        <v>117</v>
      </c>
      <c r="D8" s="9">
        <v>2830</v>
      </c>
      <c r="E8" s="42">
        <v>28581.641599999999</v>
      </c>
      <c r="F8" s="42">
        <v>4.11921479936243</v>
      </c>
      <c r="G8" s="17"/>
    </row>
    <row r="9" spans="1:7" x14ac:dyDescent="0.2">
      <c r="A9" s="9" t="s">
        <v>398</v>
      </c>
      <c r="B9" s="9" t="s">
        <v>829</v>
      </c>
      <c r="C9" s="9" t="s">
        <v>239</v>
      </c>
      <c r="D9" s="9">
        <v>2060</v>
      </c>
      <c r="E9" s="42">
        <v>20201.3282</v>
      </c>
      <c r="F9" s="42">
        <v>2.91143564294843</v>
      </c>
      <c r="G9" s="17"/>
    </row>
    <row r="10" spans="1:7" x14ac:dyDescent="0.2">
      <c r="A10" s="9" t="s">
        <v>492</v>
      </c>
      <c r="B10" s="9" t="s">
        <v>1657</v>
      </c>
      <c r="C10" s="9" t="s">
        <v>493</v>
      </c>
      <c r="D10" s="9">
        <v>16200</v>
      </c>
      <c r="E10" s="42">
        <v>15501.828600000001</v>
      </c>
      <c r="F10" s="42">
        <v>2.2341390561100498</v>
      </c>
      <c r="G10" s="17"/>
    </row>
    <row r="11" spans="1:7" x14ac:dyDescent="0.2">
      <c r="A11" s="9" t="s">
        <v>286</v>
      </c>
      <c r="B11" s="9" t="s">
        <v>831</v>
      </c>
      <c r="C11" s="9" t="s">
        <v>117</v>
      </c>
      <c r="D11" s="9">
        <v>1300</v>
      </c>
      <c r="E11" s="42">
        <v>12834.757</v>
      </c>
      <c r="F11" s="42">
        <v>1.8497580272163401</v>
      </c>
      <c r="G11" s="17"/>
    </row>
    <row r="12" spans="1:7" x14ac:dyDescent="0.2">
      <c r="A12" s="9" t="s">
        <v>238</v>
      </c>
      <c r="B12" s="9" t="s">
        <v>826</v>
      </c>
      <c r="C12" s="9" t="s">
        <v>239</v>
      </c>
      <c r="D12" s="9">
        <v>1255</v>
      </c>
      <c r="E12" s="42">
        <v>12139.7907</v>
      </c>
      <c r="F12" s="42">
        <v>1.74959878835659</v>
      </c>
      <c r="G12" s="17"/>
    </row>
    <row r="13" spans="1:7" x14ac:dyDescent="0.2">
      <c r="A13" s="9" t="s">
        <v>298</v>
      </c>
      <c r="B13" s="9" t="s">
        <v>836</v>
      </c>
      <c r="C13" s="9" t="s">
        <v>288</v>
      </c>
      <c r="D13" s="9">
        <v>19</v>
      </c>
      <c r="E13" s="42">
        <v>9875.6869999999999</v>
      </c>
      <c r="F13" s="42">
        <v>1.4232938966063799</v>
      </c>
      <c r="G13" s="17"/>
    </row>
    <row r="14" spans="1:7" x14ac:dyDescent="0.2">
      <c r="A14" s="9" t="s">
        <v>499</v>
      </c>
      <c r="B14" s="9" t="s">
        <v>855</v>
      </c>
      <c r="C14" s="9" t="s">
        <v>500</v>
      </c>
      <c r="D14" s="9">
        <v>10000</v>
      </c>
      <c r="E14" s="42">
        <v>9556.73</v>
      </c>
      <c r="F14" s="42">
        <v>1.3773254944709299</v>
      </c>
      <c r="G14" s="17"/>
    </row>
    <row r="15" spans="1:7" x14ac:dyDescent="0.2">
      <c r="A15" s="9" t="s">
        <v>490</v>
      </c>
      <c r="B15" s="9" t="s">
        <v>856</v>
      </c>
      <c r="C15" s="9" t="s">
        <v>256</v>
      </c>
      <c r="D15" s="9">
        <v>850</v>
      </c>
      <c r="E15" s="42">
        <v>8500.3994999999995</v>
      </c>
      <c r="F15" s="42">
        <v>1.22508608535953</v>
      </c>
      <c r="G15" s="17"/>
    </row>
    <row r="16" spans="1:7" x14ac:dyDescent="0.2">
      <c r="A16" s="9" t="s">
        <v>515</v>
      </c>
      <c r="B16" s="9" t="s">
        <v>851</v>
      </c>
      <c r="C16" s="9" t="s">
        <v>165</v>
      </c>
      <c r="D16" s="9">
        <v>850</v>
      </c>
      <c r="E16" s="42">
        <v>8008.5810000000001</v>
      </c>
      <c r="F16" s="42">
        <v>1.15420471079914</v>
      </c>
      <c r="G16" s="17"/>
    </row>
    <row r="17" spans="1:7" x14ac:dyDescent="0.2">
      <c r="A17" s="9" t="s">
        <v>494</v>
      </c>
      <c r="B17" s="9" t="s">
        <v>857</v>
      </c>
      <c r="C17" s="9" t="s">
        <v>113</v>
      </c>
      <c r="D17" s="9">
        <v>750</v>
      </c>
      <c r="E17" s="42">
        <v>7795.5450000000001</v>
      </c>
      <c r="F17" s="42">
        <v>1.12350174921708</v>
      </c>
      <c r="G17" s="17"/>
    </row>
    <row r="18" spans="1:7" x14ac:dyDescent="0.2">
      <c r="A18" s="9" t="s">
        <v>402</v>
      </c>
      <c r="B18" s="9" t="s">
        <v>858</v>
      </c>
      <c r="C18" s="9" t="s">
        <v>403</v>
      </c>
      <c r="D18" s="9">
        <v>70</v>
      </c>
      <c r="E18" s="42">
        <v>7651.07</v>
      </c>
      <c r="F18" s="42">
        <v>1.1026798675887799</v>
      </c>
      <c r="G18" s="17"/>
    </row>
    <row r="19" spans="1:7" x14ac:dyDescent="0.2">
      <c r="A19" s="9" t="s">
        <v>516</v>
      </c>
      <c r="B19" s="9" t="s">
        <v>859</v>
      </c>
      <c r="C19" s="9" t="s">
        <v>295</v>
      </c>
      <c r="D19" s="9">
        <v>750</v>
      </c>
      <c r="E19" s="42">
        <v>7458.9674999999997</v>
      </c>
      <c r="F19" s="42">
        <v>1.07499386298243</v>
      </c>
      <c r="G19" s="17"/>
    </row>
    <row r="20" spans="1:7" x14ac:dyDescent="0.2">
      <c r="A20" s="9" t="s">
        <v>235</v>
      </c>
      <c r="B20" s="9" t="s">
        <v>837</v>
      </c>
      <c r="C20" s="9" t="s">
        <v>236</v>
      </c>
      <c r="D20" s="9">
        <v>680</v>
      </c>
      <c r="E20" s="42">
        <v>7059.4880000000003</v>
      </c>
      <c r="F20" s="42">
        <v>1.0174204775390301</v>
      </c>
      <c r="G20" s="17"/>
    </row>
    <row r="21" spans="1:7" x14ac:dyDescent="0.2">
      <c r="A21" s="9" t="s">
        <v>245</v>
      </c>
      <c r="B21" s="9" t="s">
        <v>860</v>
      </c>
      <c r="C21" s="9" t="s">
        <v>165</v>
      </c>
      <c r="D21" s="9">
        <v>650</v>
      </c>
      <c r="E21" s="42">
        <v>6621.8424999999997</v>
      </c>
      <c r="F21" s="42">
        <v>0.95434656996913403</v>
      </c>
      <c r="G21" s="17"/>
    </row>
    <row r="22" spans="1:7" x14ac:dyDescent="0.2">
      <c r="A22" s="9" t="s">
        <v>517</v>
      </c>
      <c r="B22" s="9" t="s">
        <v>861</v>
      </c>
      <c r="C22" s="9" t="s">
        <v>322</v>
      </c>
      <c r="D22" s="9">
        <v>650</v>
      </c>
      <c r="E22" s="42">
        <v>6482.2809999999999</v>
      </c>
      <c r="F22" s="42">
        <v>0.93423282687954101</v>
      </c>
      <c r="G22" s="17"/>
    </row>
    <row r="23" spans="1:7" x14ac:dyDescent="0.2">
      <c r="A23" s="9" t="s">
        <v>328</v>
      </c>
      <c r="B23" s="9" t="s">
        <v>841</v>
      </c>
      <c r="C23" s="9" t="s">
        <v>290</v>
      </c>
      <c r="D23" s="9">
        <v>648</v>
      </c>
      <c r="E23" s="42">
        <v>6430.51224</v>
      </c>
      <c r="F23" s="42">
        <v>0.92677186136464795</v>
      </c>
      <c r="G23" s="17"/>
    </row>
    <row r="24" spans="1:7" x14ac:dyDescent="0.2">
      <c r="A24" s="9" t="s">
        <v>330</v>
      </c>
      <c r="B24" s="9" t="s">
        <v>776</v>
      </c>
      <c r="C24" s="9" t="s">
        <v>290</v>
      </c>
      <c r="D24" s="9">
        <v>586</v>
      </c>
      <c r="E24" s="42">
        <v>5842.2266200000004</v>
      </c>
      <c r="F24" s="42">
        <v>0.84198754890037997</v>
      </c>
      <c r="G24" s="17"/>
    </row>
    <row r="25" spans="1:7" x14ac:dyDescent="0.2">
      <c r="A25" s="9" t="s">
        <v>428</v>
      </c>
      <c r="B25" s="9" t="s">
        <v>862</v>
      </c>
      <c r="C25" s="9" t="s">
        <v>288</v>
      </c>
      <c r="D25" s="9">
        <v>5500</v>
      </c>
      <c r="E25" s="42">
        <v>5442.2664999999997</v>
      </c>
      <c r="F25" s="42">
        <v>0.78434489602145097</v>
      </c>
      <c r="G25" s="17"/>
    </row>
    <row r="26" spans="1:7" x14ac:dyDescent="0.2">
      <c r="A26" s="9" t="s">
        <v>496</v>
      </c>
      <c r="B26" s="9" t="s">
        <v>850</v>
      </c>
      <c r="C26" s="9" t="s">
        <v>290</v>
      </c>
      <c r="D26" s="9">
        <v>550</v>
      </c>
      <c r="E26" s="42">
        <v>5415.7344999999996</v>
      </c>
      <c r="F26" s="42">
        <v>0.78052107762129697</v>
      </c>
      <c r="G26" s="17"/>
    </row>
    <row r="27" spans="1:7" x14ac:dyDescent="0.2">
      <c r="A27" s="9" t="s">
        <v>405</v>
      </c>
      <c r="B27" s="9" t="s">
        <v>863</v>
      </c>
      <c r="C27" s="9" t="s">
        <v>128</v>
      </c>
      <c r="D27" s="9">
        <v>550</v>
      </c>
      <c r="E27" s="42">
        <v>5399.6085000000003</v>
      </c>
      <c r="F27" s="42">
        <v>0.77819698235818502</v>
      </c>
      <c r="G27" s="17"/>
    </row>
    <row r="28" spans="1:7" x14ac:dyDescent="0.2">
      <c r="A28" s="9" t="s">
        <v>234</v>
      </c>
      <c r="B28" s="9" t="s">
        <v>864</v>
      </c>
      <c r="C28" s="9" t="s">
        <v>123</v>
      </c>
      <c r="D28" s="9">
        <v>55</v>
      </c>
      <c r="E28" s="42">
        <v>5394.4769999999999</v>
      </c>
      <c r="F28" s="42">
        <v>0.77745742544123997</v>
      </c>
      <c r="G28" s="17"/>
    </row>
    <row r="29" spans="1:7" x14ac:dyDescent="0.2">
      <c r="A29" s="9" t="s">
        <v>441</v>
      </c>
      <c r="B29" s="9" t="s">
        <v>865</v>
      </c>
      <c r="C29" s="9" t="s">
        <v>297</v>
      </c>
      <c r="D29" s="9">
        <v>520</v>
      </c>
      <c r="E29" s="42">
        <v>5329.1004000000003</v>
      </c>
      <c r="F29" s="42">
        <v>0.76803528440326696</v>
      </c>
      <c r="G29" s="17"/>
    </row>
    <row r="30" spans="1:7" x14ac:dyDescent="0.2">
      <c r="A30" s="9" t="s">
        <v>433</v>
      </c>
      <c r="B30" s="9" t="s">
        <v>866</v>
      </c>
      <c r="C30" s="9" t="s">
        <v>165</v>
      </c>
      <c r="D30" s="9">
        <v>550</v>
      </c>
      <c r="E30" s="42">
        <v>5230.7969999999996</v>
      </c>
      <c r="F30" s="42">
        <v>0.75386769998755399</v>
      </c>
      <c r="G30" s="17"/>
    </row>
    <row r="31" spans="1:7" x14ac:dyDescent="0.2">
      <c r="A31" s="9" t="s">
        <v>226</v>
      </c>
      <c r="B31" s="9" t="s">
        <v>867</v>
      </c>
      <c r="C31" s="9" t="s">
        <v>123</v>
      </c>
      <c r="D31" s="9">
        <v>500</v>
      </c>
      <c r="E31" s="42">
        <v>5163.3500000000004</v>
      </c>
      <c r="F31" s="42">
        <v>0.74414717082898396</v>
      </c>
      <c r="G31" s="17"/>
    </row>
    <row r="32" spans="1:7" x14ac:dyDescent="0.2">
      <c r="A32" s="9" t="s">
        <v>495</v>
      </c>
      <c r="B32" s="9" t="s">
        <v>868</v>
      </c>
      <c r="C32" s="9" t="s">
        <v>320</v>
      </c>
      <c r="D32" s="9">
        <v>450</v>
      </c>
      <c r="E32" s="42">
        <v>4619.7089999999998</v>
      </c>
      <c r="F32" s="42">
        <v>0.66579708569111096</v>
      </c>
      <c r="G32" s="17"/>
    </row>
    <row r="33" spans="1:7" x14ac:dyDescent="0.2">
      <c r="A33" s="9" t="s">
        <v>415</v>
      </c>
      <c r="B33" s="9" t="s">
        <v>869</v>
      </c>
      <c r="C33" s="9" t="s">
        <v>288</v>
      </c>
      <c r="D33" s="9">
        <v>9</v>
      </c>
      <c r="E33" s="42">
        <v>4603.4369999999999</v>
      </c>
      <c r="F33" s="42">
        <v>0.66345194876184399</v>
      </c>
      <c r="G33" s="17"/>
    </row>
    <row r="34" spans="1:7" x14ac:dyDescent="0.2">
      <c r="A34" s="9" t="s">
        <v>323</v>
      </c>
      <c r="B34" s="9" t="s">
        <v>870</v>
      </c>
      <c r="C34" s="9" t="s">
        <v>324</v>
      </c>
      <c r="D34" s="9">
        <v>400</v>
      </c>
      <c r="E34" s="42">
        <v>3975.1959999999999</v>
      </c>
      <c r="F34" s="42">
        <v>0.57290922693419899</v>
      </c>
      <c r="G34" s="17"/>
    </row>
    <row r="35" spans="1:7" x14ac:dyDescent="0.2">
      <c r="A35" s="9" t="s">
        <v>518</v>
      </c>
      <c r="B35" s="9" t="s">
        <v>849</v>
      </c>
      <c r="C35" s="9" t="s">
        <v>419</v>
      </c>
      <c r="D35" s="9">
        <v>400</v>
      </c>
      <c r="E35" s="42">
        <v>3974.8560000000002</v>
      </c>
      <c r="F35" s="42">
        <v>0.572860225793838</v>
      </c>
      <c r="G35" s="17"/>
    </row>
    <row r="36" spans="1:7" x14ac:dyDescent="0.2">
      <c r="A36" s="9" t="s">
        <v>406</v>
      </c>
      <c r="B36" s="9" t="s">
        <v>835</v>
      </c>
      <c r="C36" s="9" t="s">
        <v>125</v>
      </c>
      <c r="D36" s="9">
        <v>400</v>
      </c>
      <c r="E36" s="42">
        <v>3855.0680000000002</v>
      </c>
      <c r="F36" s="42">
        <v>0.55559625931872703</v>
      </c>
      <c r="G36" s="17"/>
    </row>
    <row r="37" spans="1:7" x14ac:dyDescent="0.2">
      <c r="A37" s="9" t="s">
        <v>315</v>
      </c>
      <c r="B37" s="9" t="s">
        <v>789</v>
      </c>
      <c r="C37" s="9" t="s">
        <v>128</v>
      </c>
      <c r="D37" s="9">
        <v>380</v>
      </c>
      <c r="E37" s="42">
        <v>3714.4202</v>
      </c>
      <c r="F37" s="42">
        <v>0.53532595758568202</v>
      </c>
      <c r="G37" s="17"/>
    </row>
    <row r="38" spans="1:7" x14ac:dyDescent="0.2">
      <c r="A38" s="9" t="s">
        <v>161</v>
      </c>
      <c r="B38" s="9" t="s">
        <v>871</v>
      </c>
      <c r="C38" s="9" t="s">
        <v>121</v>
      </c>
      <c r="D38" s="9">
        <v>360</v>
      </c>
      <c r="E38" s="42">
        <v>3604.0464000000002</v>
      </c>
      <c r="F38" s="42">
        <v>0.51941877503876099</v>
      </c>
      <c r="G38" s="17"/>
    </row>
    <row r="39" spans="1:7" x14ac:dyDescent="0.2">
      <c r="A39" s="9" t="s">
        <v>233</v>
      </c>
      <c r="B39" s="9" t="s">
        <v>1614</v>
      </c>
      <c r="C39" s="9" t="s">
        <v>123</v>
      </c>
      <c r="D39" s="9">
        <v>360</v>
      </c>
      <c r="E39" s="42">
        <v>3588.0192000000002</v>
      </c>
      <c r="F39" s="42">
        <v>0.517108918930554</v>
      </c>
      <c r="G39" s="17"/>
    </row>
    <row r="40" spans="1:7" x14ac:dyDescent="0.2">
      <c r="A40" s="9" t="s">
        <v>329</v>
      </c>
      <c r="B40" s="9" t="s">
        <v>832</v>
      </c>
      <c r="C40" s="9" t="s">
        <v>290</v>
      </c>
      <c r="D40" s="9">
        <v>352</v>
      </c>
      <c r="E40" s="42">
        <v>3493.0895999999998</v>
      </c>
      <c r="F40" s="42">
        <v>0.50342756994822102</v>
      </c>
      <c r="G40" s="17"/>
    </row>
    <row r="41" spans="1:7" x14ac:dyDescent="0.2">
      <c r="A41" s="9" t="s">
        <v>301</v>
      </c>
      <c r="B41" s="9" t="s">
        <v>872</v>
      </c>
      <c r="C41" s="9" t="s">
        <v>290</v>
      </c>
      <c r="D41" s="9">
        <v>350</v>
      </c>
      <c r="E41" s="42">
        <v>3460.5445</v>
      </c>
      <c r="F41" s="42">
        <v>0.498737137556587</v>
      </c>
      <c r="G41" s="17"/>
    </row>
    <row r="42" spans="1:7" x14ac:dyDescent="0.2">
      <c r="A42" s="9" t="s">
        <v>316</v>
      </c>
      <c r="B42" s="9" t="s">
        <v>750</v>
      </c>
      <c r="C42" s="9" t="s">
        <v>290</v>
      </c>
      <c r="D42" s="9">
        <v>331</v>
      </c>
      <c r="E42" s="42">
        <v>3303.9096</v>
      </c>
      <c r="F42" s="42">
        <v>0.47616275896747701</v>
      </c>
      <c r="G42" s="17"/>
    </row>
    <row r="43" spans="1:7" x14ac:dyDescent="0.2">
      <c r="A43" s="9" t="s">
        <v>408</v>
      </c>
      <c r="B43" s="9" t="s">
        <v>873</v>
      </c>
      <c r="C43" s="9" t="s">
        <v>290</v>
      </c>
      <c r="D43" s="9">
        <v>306</v>
      </c>
      <c r="E43" s="42">
        <v>3043.5249600000002</v>
      </c>
      <c r="F43" s="42">
        <v>0.43863586398973498</v>
      </c>
      <c r="G43" s="17"/>
    </row>
    <row r="44" spans="1:7" x14ac:dyDescent="0.2">
      <c r="A44" s="9" t="s">
        <v>314</v>
      </c>
      <c r="B44" s="9" t="s">
        <v>846</v>
      </c>
      <c r="C44" s="9" t="s">
        <v>295</v>
      </c>
      <c r="D44" s="9">
        <v>300</v>
      </c>
      <c r="E44" s="42">
        <v>3014.5709999999999</v>
      </c>
      <c r="F44" s="42">
        <v>0.43446299028985103</v>
      </c>
      <c r="G44" s="17"/>
    </row>
    <row r="45" spans="1:7" x14ac:dyDescent="0.2">
      <c r="A45" s="9" t="s">
        <v>519</v>
      </c>
      <c r="B45" s="9" t="s">
        <v>838</v>
      </c>
      <c r="C45" s="9" t="s">
        <v>324</v>
      </c>
      <c r="D45" s="9">
        <v>450</v>
      </c>
      <c r="E45" s="42">
        <v>2998.2330000000002</v>
      </c>
      <c r="F45" s="42">
        <v>0.43210834137451398</v>
      </c>
      <c r="G45" s="17"/>
    </row>
    <row r="46" spans="1:7" x14ac:dyDescent="0.2">
      <c r="A46" s="9" t="s">
        <v>321</v>
      </c>
      <c r="B46" s="9" t="s">
        <v>874</v>
      </c>
      <c r="C46" s="9" t="s">
        <v>322</v>
      </c>
      <c r="D46" s="9">
        <v>260</v>
      </c>
      <c r="E46" s="42">
        <v>2592.9124000000002</v>
      </c>
      <c r="F46" s="42">
        <v>0.37369313075181598</v>
      </c>
      <c r="G46" s="17"/>
    </row>
    <row r="47" spans="1:7" x14ac:dyDescent="0.2">
      <c r="A47" s="9" t="s">
        <v>241</v>
      </c>
      <c r="B47" s="9" t="s">
        <v>830</v>
      </c>
      <c r="C47" s="9" t="s">
        <v>236</v>
      </c>
      <c r="D47" s="9">
        <v>250</v>
      </c>
      <c r="E47" s="42">
        <v>2537.5700000000002</v>
      </c>
      <c r="F47" s="42">
        <v>0.36571712866269102</v>
      </c>
      <c r="G47" s="17"/>
    </row>
    <row r="48" spans="1:7" x14ac:dyDescent="0.2">
      <c r="A48" s="9" t="s">
        <v>417</v>
      </c>
      <c r="B48" s="9" t="s">
        <v>843</v>
      </c>
      <c r="C48" s="9" t="s">
        <v>397</v>
      </c>
      <c r="D48" s="9">
        <v>250</v>
      </c>
      <c r="E48" s="42">
        <v>2530.2424999999998</v>
      </c>
      <c r="F48" s="42">
        <v>0.36466108202741498</v>
      </c>
      <c r="G48" s="17"/>
    </row>
    <row r="49" spans="1:7" x14ac:dyDescent="0.2">
      <c r="A49" s="9" t="s">
        <v>293</v>
      </c>
      <c r="B49" s="9" t="s">
        <v>1609</v>
      </c>
      <c r="C49" s="9" t="s">
        <v>123</v>
      </c>
      <c r="D49" s="9">
        <v>250</v>
      </c>
      <c r="E49" s="42">
        <v>2490.92</v>
      </c>
      <c r="F49" s="42">
        <v>0.35899388396318899</v>
      </c>
      <c r="G49" s="17"/>
    </row>
    <row r="50" spans="1:7" x14ac:dyDescent="0.2">
      <c r="A50" s="9" t="s">
        <v>242</v>
      </c>
      <c r="B50" s="9" t="s">
        <v>756</v>
      </c>
      <c r="C50" s="9" t="s">
        <v>123</v>
      </c>
      <c r="D50" s="9">
        <v>25</v>
      </c>
      <c r="E50" s="42">
        <v>2483.5650000000001</v>
      </c>
      <c r="F50" s="42">
        <v>0.35793387400038501</v>
      </c>
      <c r="G50" s="17"/>
    </row>
    <row r="51" spans="1:7" x14ac:dyDescent="0.2">
      <c r="A51" s="9" t="s">
        <v>420</v>
      </c>
      <c r="B51" s="9" t="s">
        <v>875</v>
      </c>
      <c r="C51" s="9" t="s">
        <v>297</v>
      </c>
      <c r="D51" s="9">
        <v>250</v>
      </c>
      <c r="E51" s="42">
        <v>2476.15</v>
      </c>
      <c r="F51" s="42">
        <v>0.35686521677751598</v>
      </c>
      <c r="G51" s="17"/>
    </row>
    <row r="52" spans="1:7" x14ac:dyDescent="0.2">
      <c r="A52" s="9" t="s">
        <v>164</v>
      </c>
      <c r="B52" s="9" t="s">
        <v>876</v>
      </c>
      <c r="C52" s="9" t="s">
        <v>165</v>
      </c>
      <c r="D52" s="9">
        <v>250</v>
      </c>
      <c r="E52" s="42">
        <v>2455.9175</v>
      </c>
      <c r="F52" s="42">
        <v>0.35394928862354702</v>
      </c>
      <c r="G52" s="17"/>
    </row>
    <row r="53" spans="1:7" x14ac:dyDescent="0.2">
      <c r="A53" s="9" t="s">
        <v>162</v>
      </c>
      <c r="B53" s="9" t="s">
        <v>754</v>
      </c>
      <c r="C53" s="9" t="s">
        <v>163</v>
      </c>
      <c r="D53" s="9">
        <v>225</v>
      </c>
      <c r="E53" s="42">
        <v>2254.50675</v>
      </c>
      <c r="F53" s="42">
        <v>0.32492176970907399</v>
      </c>
      <c r="G53" s="17"/>
    </row>
    <row r="54" spans="1:7" x14ac:dyDescent="0.2">
      <c r="A54" s="9" t="s">
        <v>205</v>
      </c>
      <c r="B54" s="9" t="s">
        <v>877</v>
      </c>
      <c r="C54" s="9" t="s">
        <v>123</v>
      </c>
      <c r="D54" s="9">
        <v>20</v>
      </c>
      <c r="E54" s="42">
        <v>1997.268</v>
      </c>
      <c r="F54" s="42">
        <v>0.28784826354735998</v>
      </c>
      <c r="G54" s="17"/>
    </row>
    <row r="55" spans="1:7" x14ac:dyDescent="0.2">
      <c r="A55" s="9" t="s">
        <v>410</v>
      </c>
      <c r="B55" s="9" t="s">
        <v>878</v>
      </c>
      <c r="C55" s="9" t="s">
        <v>288</v>
      </c>
      <c r="D55" s="9">
        <v>2000</v>
      </c>
      <c r="E55" s="42">
        <v>1975.3920000000001</v>
      </c>
      <c r="F55" s="42">
        <v>0.28469547252814698</v>
      </c>
      <c r="G55" s="17"/>
    </row>
    <row r="56" spans="1:7" x14ac:dyDescent="0.2">
      <c r="A56" s="9" t="s">
        <v>432</v>
      </c>
      <c r="B56" s="9" t="s">
        <v>879</v>
      </c>
      <c r="C56" s="9" t="s">
        <v>288</v>
      </c>
      <c r="D56" s="9">
        <v>2000</v>
      </c>
      <c r="E56" s="42">
        <v>1974.82</v>
      </c>
      <c r="F56" s="42">
        <v>0.28461303531554</v>
      </c>
      <c r="G56" s="17"/>
    </row>
    <row r="57" spans="1:7" x14ac:dyDescent="0.2">
      <c r="A57" s="9" t="s">
        <v>326</v>
      </c>
      <c r="B57" s="9" t="s">
        <v>880</v>
      </c>
      <c r="C57" s="9" t="s">
        <v>290</v>
      </c>
      <c r="D57" s="9">
        <v>176</v>
      </c>
      <c r="E57" s="42">
        <v>1754.6478400000001</v>
      </c>
      <c r="F57" s="42">
        <v>0.25288160321054898</v>
      </c>
      <c r="G57" s="17"/>
    </row>
    <row r="58" spans="1:7" x14ac:dyDescent="0.2">
      <c r="A58" s="9" t="s">
        <v>327</v>
      </c>
      <c r="B58" s="9" t="s">
        <v>881</v>
      </c>
      <c r="C58" s="9" t="s">
        <v>290</v>
      </c>
      <c r="D58" s="9">
        <v>176</v>
      </c>
      <c r="E58" s="42">
        <v>1753.1764800000001</v>
      </c>
      <c r="F58" s="42">
        <v>0.25266954933442798</v>
      </c>
      <c r="G58" s="17"/>
    </row>
    <row r="59" spans="1:7" x14ac:dyDescent="0.2">
      <c r="A59" s="9" t="s">
        <v>424</v>
      </c>
      <c r="B59" s="9" t="s">
        <v>882</v>
      </c>
      <c r="C59" s="9" t="s">
        <v>125</v>
      </c>
      <c r="D59" s="9">
        <v>160</v>
      </c>
      <c r="E59" s="42">
        <v>1628.6992</v>
      </c>
      <c r="F59" s="42">
        <v>0.23472975913146099</v>
      </c>
      <c r="G59" s="17"/>
    </row>
    <row r="60" spans="1:7" x14ac:dyDescent="0.2">
      <c r="A60" s="9" t="s">
        <v>434</v>
      </c>
      <c r="B60" s="9" t="s">
        <v>847</v>
      </c>
      <c r="C60" s="9" t="s">
        <v>165</v>
      </c>
      <c r="D60" s="9">
        <v>150</v>
      </c>
      <c r="E60" s="42">
        <v>1533.9045000000001</v>
      </c>
      <c r="F60" s="42">
        <v>0.221067852072172</v>
      </c>
      <c r="G60" s="17"/>
    </row>
    <row r="61" spans="1:7" x14ac:dyDescent="0.2">
      <c r="A61" s="9" t="s">
        <v>237</v>
      </c>
      <c r="B61" s="9" t="s">
        <v>1618</v>
      </c>
      <c r="C61" s="9" t="s">
        <v>123</v>
      </c>
      <c r="D61" s="9">
        <v>150</v>
      </c>
      <c r="E61" s="42">
        <v>1508.8005000000001</v>
      </c>
      <c r="F61" s="42">
        <v>0.21744983846153301</v>
      </c>
      <c r="G61" s="17"/>
    </row>
    <row r="62" spans="1:7" x14ac:dyDescent="0.2">
      <c r="A62" s="9" t="s">
        <v>404</v>
      </c>
      <c r="B62" s="9" t="s">
        <v>840</v>
      </c>
      <c r="C62" s="9" t="s">
        <v>117</v>
      </c>
      <c r="D62" s="9">
        <v>150</v>
      </c>
      <c r="E62" s="42">
        <v>1494.3554999999999</v>
      </c>
      <c r="F62" s="42">
        <v>0.215368010601205</v>
      </c>
      <c r="G62" s="17"/>
    </row>
    <row r="63" spans="1:7" x14ac:dyDescent="0.2">
      <c r="A63" s="9" t="s">
        <v>520</v>
      </c>
      <c r="B63" s="9" t="s">
        <v>854</v>
      </c>
      <c r="C63" s="9" t="s">
        <v>265</v>
      </c>
      <c r="D63" s="9">
        <v>600</v>
      </c>
      <c r="E63" s="42">
        <v>1427.85</v>
      </c>
      <c r="F63" s="42">
        <v>0.20578317136513399</v>
      </c>
      <c r="G63" s="17"/>
    </row>
    <row r="64" spans="1:7" x14ac:dyDescent="0.2">
      <c r="A64" s="9" t="s">
        <v>435</v>
      </c>
      <c r="B64" s="9" t="s">
        <v>883</v>
      </c>
      <c r="C64" s="9" t="s">
        <v>165</v>
      </c>
      <c r="D64" s="9">
        <v>110</v>
      </c>
      <c r="E64" s="42">
        <v>1125.2274</v>
      </c>
      <c r="F64" s="42">
        <v>0.162168899309412</v>
      </c>
      <c r="G64" s="17"/>
    </row>
    <row r="65" spans="1:7" x14ac:dyDescent="0.2">
      <c r="A65" s="9" t="s">
        <v>521</v>
      </c>
      <c r="B65" s="9" t="s">
        <v>884</v>
      </c>
      <c r="C65" s="9" t="s">
        <v>197</v>
      </c>
      <c r="D65" s="9">
        <v>1000</v>
      </c>
      <c r="E65" s="42">
        <v>1001.703</v>
      </c>
      <c r="F65" s="42">
        <v>0.144366439125937</v>
      </c>
      <c r="G65" s="17"/>
    </row>
    <row r="66" spans="1:7" x14ac:dyDescent="0.2">
      <c r="A66" s="9" t="s">
        <v>426</v>
      </c>
      <c r="B66" s="9" t="s">
        <v>853</v>
      </c>
      <c r="C66" s="9" t="s">
        <v>128</v>
      </c>
      <c r="D66" s="9">
        <v>100</v>
      </c>
      <c r="E66" s="42">
        <v>960.35500000000002</v>
      </c>
      <c r="F66" s="42">
        <v>0.138407323974061</v>
      </c>
      <c r="G66" s="17"/>
    </row>
    <row r="67" spans="1:7" x14ac:dyDescent="0.2">
      <c r="A67" s="9" t="s">
        <v>421</v>
      </c>
      <c r="B67" s="9" t="s">
        <v>885</v>
      </c>
      <c r="C67" s="9" t="s">
        <v>297</v>
      </c>
      <c r="D67" s="9">
        <v>90</v>
      </c>
      <c r="E67" s="42">
        <v>926.37</v>
      </c>
      <c r="F67" s="42">
        <v>0.13350937175299901</v>
      </c>
      <c r="G67" s="17"/>
    </row>
    <row r="68" spans="1:7" x14ac:dyDescent="0.2">
      <c r="A68" s="9" t="s">
        <v>425</v>
      </c>
      <c r="B68" s="9" t="s">
        <v>886</v>
      </c>
      <c r="C68" s="9" t="s">
        <v>113</v>
      </c>
      <c r="D68" s="9">
        <v>40</v>
      </c>
      <c r="E68" s="42">
        <v>387.29640000000001</v>
      </c>
      <c r="F68" s="42">
        <v>5.5817544875371702E-2</v>
      </c>
      <c r="G68" s="17"/>
    </row>
    <row r="69" spans="1:7" x14ac:dyDescent="0.2">
      <c r="A69" s="9" t="s">
        <v>229</v>
      </c>
      <c r="B69" s="9" t="s">
        <v>807</v>
      </c>
      <c r="C69" s="9" t="s">
        <v>123</v>
      </c>
      <c r="D69" s="9">
        <v>26</v>
      </c>
      <c r="E69" s="42">
        <v>251.21356</v>
      </c>
      <c r="F69" s="42">
        <v>3.6205149747330197E-2</v>
      </c>
      <c r="G69" s="17"/>
    </row>
    <row r="70" spans="1:7" x14ac:dyDescent="0.2">
      <c r="A70" s="9" t="s">
        <v>201</v>
      </c>
      <c r="B70" s="9" t="s">
        <v>1646</v>
      </c>
      <c r="C70" s="9" t="s">
        <v>123</v>
      </c>
      <c r="D70" s="9">
        <v>4</v>
      </c>
      <c r="E70" s="42">
        <v>38.954000000000001</v>
      </c>
      <c r="F70" s="56" t="s">
        <v>145</v>
      </c>
      <c r="G70" s="17"/>
    </row>
    <row r="71" spans="1:7" x14ac:dyDescent="0.2">
      <c r="A71" s="9" t="s">
        <v>217</v>
      </c>
      <c r="B71" s="9" t="s">
        <v>887</v>
      </c>
      <c r="C71" s="9" t="s">
        <v>123</v>
      </c>
      <c r="D71" s="9">
        <v>1</v>
      </c>
      <c r="E71" s="42">
        <v>9.8058399999999999</v>
      </c>
      <c r="F71" s="56" t="s">
        <v>145</v>
      </c>
      <c r="G71" s="17"/>
    </row>
    <row r="72" spans="1:7" x14ac:dyDescent="0.2">
      <c r="A72" s="8" t="s">
        <v>110</v>
      </c>
      <c r="B72" s="9"/>
      <c r="C72" s="9"/>
      <c r="D72" s="9"/>
      <c r="E72" s="43">
        <f>SUM(E8:E71)</f>
        <v>310738.25818999991</v>
      </c>
      <c r="F72" s="43">
        <f>SUM(F8:F71)</f>
        <v>44.776881521382222</v>
      </c>
      <c r="G72" s="17"/>
    </row>
    <row r="73" spans="1:7" x14ac:dyDescent="0.2">
      <c r="A73" s="9"/>
      <c r="B73" s="9"/>
      <c r="C73" s="9"/>
      <c r="D73" s="9"/>
      <c r="E73" s="42"/>
      <c r="F73" s="42"/>
      <c r="G73" s="17"/>
    </row>
    <row r="74" spans="1:7" x14ac:dyDescent="0.2">
      <c r="A74" s="8" t="s">
        <v>131</v>
      </c>
      <c r="B74" s="9"/>
      <c r="C74" s="9"/>
      <c r="D74" s="9"/>
      <c r="E74" s="42"/>
      <c r="F74" s="42"/>
      <c r="G74" s="17"/>
    </row>
    <row r="75" spans="1:7" x14ac:dyDescent="0.2">
      <c r="A75" s="9" t="s">
        <v>347</v>
      </c>
      <c r="B75" s="9" t="s">
        <v>1611</v>
      </c>
      <c r="C75" s="9" t="s">
        <v>267</v>
      </c>
      <c r="D75" s="9">
        <v>2750</v>
      </c>
      <c r="E75" s="42">
        <v>42559.412499999999</v>
      </c>
      <c r="F75" s="42">
        <v>6.1337051340735602</v>
      </c>
      <c r="G75" s="17"/>
    </row>
    <row r="76" spans="1:7" x14ac:dyDescent="0.2">
      <c r="A76" s="9" t="s">
        <v>513</v>
      </c>
      <c r="B76" s="9" t="s">
        <v>888</v>
      </c>
      <c r="C76" s="9" t="s">
        <v>133</v>
      </c>
      <c r="D76" s="9">
        <v>2795</v>
      </c>
      <c r="E76" s="42">
        <v>27663.484550000001</v>
      </c>
      <c r="F76" s="42">
        <v>3.9868890861851001</v>
      </c>
      <c r="G76" s="17"/>
    </row>
    <row r="77" spans="1:7" x14ac:dyDescent="0.2">
      <c r="A77" s="9" t="s">
        <v>486</v>
      </c>
      <c r="B77" s="9" t="s">
        <v>889</v>
      </c>
      <c r="C77" s="9" t="s">
        <v>277</v>
      </c>
      <c r="D77" s="9">
        <v>170</v>
      </c>
      <c r="E77" s="42">
        <v>23802.243999999999</v>
      </c>
      <c r="F77" s="42">
        <v>3.4304032327812699</v>
      </c>
      <c r="G77" s="17"/>
    </row>
    <row r="78" spans="1:7" x14ac:dyDescent="0.2">
      <c r="A78" s="9" t="s">
        <v>481</v>
      </c>
      <c r="B78" s="9" t="s">
        <v>1616</v>
      </c>
      <c r="C78" s="9" t="s">
        <v>482</v>
      </c>
      <c r="D78" s="9">
        <v>130</v>
      </c>
      <c r="E78" s="42">
        <v>15105.35</v>
      </c>
      <c r="F78" s="42">
        <v>2.1769981633787401</v>
      </c>
      <c r="G78" s="17"/>
    </row>
    <row r="79" spans="1:7" x14ac:dyDescent="0.2">
      <c r="A79" s="9" t="s">
        <v>474</v>
      </c>
      <c r="B79" s="9" t="s">
        <v>814</v>
      </c>
      <c r="C79" s="9" t="s">
        <v>277</v>
      </c>
      <c r="D79" s="9">
        <v>1400</v>
      </c>
      <c r="E79" s="42">
        <v>13824.79</v>
      </c>
      <c r="F79" s="42">
        <v>1.9924425742598999</v>
      </c>
      <c r="G79" s="17"/>
    </row>
    <row r="80" spans="1:7" x14ac:dyDescent="0.2">
      <c r="A80" s="9" t="s">
        <v>333</v>
      </c>
      <c r="B80" s="9" t="s">
        <v>1640</v>
      </c>
      <c r="C80" s="9" t="s">
        <v>334</v>
      </c>
      <c r="D80" s="9">
        <v>1360</v>
      </c>
      <c r="E80" s="42">
        <v>13542.186400000001</v>
      </c>
      <c r="F80" s="42">
        <v>1.95171346052442</v>
      </c>
      <c r="G80" s="17"/>
    </row>
    <row r="81" spans="1:7" x14ac:dyDescent="0.2">
      <c r="A81" s="9" t="s">
        <v>355</v>
      </c>
      <c r="B81" s="9" t="s">
        <v>797</v>
      </c>
      <c r="C81" s="9" t="s">
        <v>345</v>
      </c>
      <c r="D81" s="9">
        <v>1300</v>
      </c>
      <c r="E81" s="42">
        <v>13002.760332899999</v>
      </c>
      <c r="F81" s="42">
        <v>1.8739708357355001</v>
      </c>
      <c r="G81" s="17"/>
    </row>
    <row r="82" spans="1:7" x14ac:dyDescent="0.2">
      <c r="A82" s="9" t="s">
        <v>506</v>
      </c>
      <c r="B82" s="9" t="s">
        <v>812</v>
      </c>
      <c r="C82" s="9" t="s">
        <v>334</v>
      </c>
      <c r="D82" s="9">
        <v>1200</v>
      </c>
      <c r="E82" s="42">
        <v>11959.368</v>
      </c>
      <c r="F82" s="42">
        <v>1.72359608821844</v>
      </c>
      <c r="G82" s="17"/>
    </row>
    <row r="83" spans="1:7" x14ac:dyDescent="0.2">
      <c r="A83" s="9" t="s">
        <v>504</v>
      </c>
      <c r="B83" s="9" t="s">
        <v>890</v>
      </c>
      <c r="C83" s="9" t="s">
        <v>505</v>
      </c>
      <c r="D83" s="9">
        <v>1200</v>
      </c>
      <c r="E83" s="42">
        <v>11591.688</v>
      </c>
      <c r="F83" s="42">
        <v>1.6706056785482799</v>
      </c>
      <c r="G83" s="17"/>
    </row>
    <row r="84" spans="1:7" x14ac:dyDescent="0.2">
      <c r="A84" s="9" t="s">
        <v>456</v>
      </c>
      <c r="B84" s="9" t="s">
        <v>811</v>
      </c>
      <c r="C84" s="9" t="s">
        <v>288</v>
      </c>
      <c r="D84" s="9">
        <v>1190</v>
      </c>
      <c r="E84" s="42">
        <v>11568.989600000001</v>
      </c>
      <c r="F84" s="42">
        <v>1.6673343624178001</v>
      </c>
      <c r="G84" s="17"/>
    </row>
    <row r="85" spans="1:7" x14ac:dyDescent="0.2">
      <c r="A85" s="9" t="s">
        <v>522</v>
      </c>
      <c r="B85" s="9" t="s">
        <v>891</v>
      </c>
      <c r="C85" s="9" t="s">
        <v>463</v>
      </c>
      <c r="D85" s="9">
        <v>1000</v>
      </c>
      <c r="E85" s="42">
        <v>9803.34</v>
      </c>
      <c r="F85" s="42">
        <v>1.41286717454262</v>
      </c>
      <c r="G85" s="17"/>
    </row>
    <row r="86" spans="1:7" x14ac:dyDescent="0.2">
      <c r="A86" s="9" t="s">
        <v>511</v>
      </c>
      <c r="B86" s="9" t="s">
        <v>892</v>
      </c>
      <c r="C86" s="9" t="s">
        <v>256</v>
      </c>
      <c r="D86" s="9">
        <v>1000</v>
      </c>
      <c r="E86" s="42">
        <v>9142.91</v>
      </c>
      <c r="F86" s="42">
        <v>1.31768534181181</v>
      </c>
      <c r="G86" s="17"/>
    </row>
    <row r="87" spans="1:7" x14ac:dyDescent="0.2">
      <c r="A87" s="9" t="s">
        <v>451</v>
      </c>
      <c r="B87" s="9" t="s">
        <v>893</v>
      </c>
      <c r="C87" s="9" t="s">
        <v>334</v>
      </c>
      <c r="D87" s="9">
        <v>900</v>
      </c>
      <c r="E87" s="42">
        <v>8975.7720000000008</v>
      </c>
      <c r="F87" s="42">
        <v>1.29359724593646</v>
      </c>
      <c r="G87" s="17"/>
    </row>
    <row r="88" spans="1:7" x14ac:dyDescent="0.2">
      <c r="A88" s="9" t="s">
        <v>450</v>
      </c>
      <c r="B88" s="9" t="s">
        <v>894</v>
      </c>
      <c r="C88" s="9" t="s">
        <v>256</v>
      </c>
      <c r="D88" s="9">
        <v>9000</v>
      </c>
      <c r="E88" s="42">
        <v>8884.3860000000004</v>
      </c>
      <c r="F88" s="42">
        <v>1.28042660413349</v>
      </c>
      <c r="G88" s="17"/>
    </row>
    <row r="89" spans="1:7" x14ac:dyDescent="0.2">
      <c r="A89" s="9" t="s">
        <v>460</v>
      </c>
      <c r="B89" s="9" t="s">
        <v>1633</v>
      </c>
      <c r="C89" s="9" t="s">
        <v>256</v>
      </c>
      <c r="D89" s="9">
        <v>9000</v>
      </c>
      <c r="E89" s="42">
        <v>8856.0450000000001</v>
      </c>
      <c r="F89" s="42">
        <v>1.27634207084241</v>
      </c>
      <c r="G89" s="17"/>
    </row>
    <row r="90" spans="1:7" x14ac:dyDescent="0.2">
      <c r="A90" s="9" t="s">
        <v>531</v>
      </c>
      <c r="B90" s="9" t="s">
        <v>895</v>
      </c>
      <c r="C90" s="9" t="s">
        <v>288</v>
      </c>
      <c r="D90" s="9">
        <v>650</v>
      </c>
      <c r="E90" s="42">
        <v>8257.2165000000005</v>
      </c>
      <c r="F90" s="42">
        <v>1.19003830795848</v>
      </c>
      <c r="G90" s="17"/>
    </row>
    <row r="91" spans="1:7" x14ac:dyDescent="0.2">
      <c r="A91" s="9" t="s">
        <v>348</v>
      </c>
      <c r="B91" s="9" t="s">
        <v>896</v>
      </c>
      <c r="C91" s="9" t="s">
        <v>288</v>
      </c>
      <c r="D91" s="9">
        <v>700</v>
      </c>
      <c r="E91" s="42">
        <v>7890.2669999999998</v>
      </c>
      <c r="F91" s="42">
        <v>1.1371531786796001</v>
      </c>
      <c r="G91" s="17"/>
    </row>
    <row r="92" spans="1:7" x14ac:dyDescent="0.2">
      <c r="A92" s="9" t="s">
        <v>523</v>
      </c>
      <c r="B92" s="9" t="s">
        <v>897</v>
      </c>
      <c r="C92" s="9" t="s">
        <v>463</v>
      </c>
      <c r="D92" s="9">
        <v>750</v>
      </c>
      <c r="E92" s="42">
        <v>7509.165</v>
      </c>
      <c r="F92" s="42">
        <v>1.0822283769332</v>
      </c>
      <c r="G92" s="17"/>
    </row>
    <row r="93" spans="1:7" x14ac:dyDescent="0.2">
      <c r="A93" s="9" t="s">
        <v>524</v>
      </c>
      <c r="B93" s="9" t="s">
        <v>1634</v>
      </c>
      <c r="C93" s="9" t="s">
        <v>463</v>
      </c>
      <c r="D93" s="9">
        <v>644</v>
      </c>
      <c r="E93" s="42">
        <v>6442.6404000000002</v>
      </c>
      <c r="F93" s="42">
        <v>0.928519783924877</v>
      </c>
      <c r="G93" s="17"/>
    </row>
    <row r="94" spans="1:7" x14ac:dyDescent="0.2">
      <c r="A94" s="9" t="s">
        <v>525</v>
      </c>
      <c r="B94" s="9" t="s">
        <v>898</v>
      </c>
      <c r="C94" s="9" t="s">
        <v>463</v>
      </c>
      <c r="D94" s="9">
        <v>600</v>
      </c>
      <c r="E94" s="42">
        <v>6008.5140000000001</v>
      </c>
      <c r="F94" s="42">
        <v>0.86595305256981303</v>
      </c>
      <c r="G94" s="17"/>
    </row>
    <row r="95" spans="1:7" x14ac:dyDescent="0.2">
      <c r="A95" s="9" t="s">
        <v>733</v>
      </c>
      <c r="B95" s="9" t="s">
        <v>1639</v>
      </c>
      <c r="C95" s="9" t="s">
        <v>236</v>
      </c>
      <c r="D95" s="9">
        <v>12</v>
      </c>
      <c r="E95" s="42">
        <v>6001.83</v>
      </c>
      <c r="F95" s="42">
        <v>0.86498974779871995</v>
      </c>
      <c r="G95" s="17"/>
    </row>
    <row r="96" spans="1:7" x14ac:dyDescent="0.2">
      <c r="A96" s="9" t="s">
        <v>526</v>
      </c>
      <c r="B96" s="9" t="s">
        <v>1626</v>
      </c>
      <c r="C96" s="9" t="s">
        <v>256</v>
      </c>
      <c r="D96" s="9">
        <v>6000</v>
      </c>
      <c r="E96" s="42">
        <v>5979.8940000000002</v>
      </c>
      <c r="F96" s="42">
        <v>0.861828309519443</v>
      </c>
      <c r="G96" s="17"/>
    </row>
    <row r="97" spans="1:7" x14ac:dyDescent="0.2">
      <c r="A97" s="9" t="s">
        <v>527</v>
      </c>
      <c r="B97" s="9" t="s">
        <v>899</v>
      </c>
      <c r="C97" s="9" t="s">
        <v>256</v>
      </c>
      <c r="D97" s="9">
        <v>597</v>
      </c>
      <c r="E97" s="42">
        <v>5975.8744800000004</v>
      </c>
      <c r="F97" s="42">
        <v>0.86124901227325801</v>
      </c>
      <c r="G97" s="17"/>
    </row>
    <row r="98" spans="1:7" x14ac:dyDescent="0.2">
      <c r="A98" s="9" t="s">
        <v>266</v>
      </c>
      <c r="B98" s="9" t="s">
        <v>1629</v>
      </c>
      <c r="C98" s="9" t="s">
        <v>267</v>
      </c>
      <c r="D98" s="9">
        <v>580</v>
      </c>
      <c r="E98" s="42">
        <v>5748.2755999999999</v>
      </c>
      <c r="F98" s="42">
        <v>0.82844723384726604</v>
      </c>
      <c r="G98" s="17"/>
    </row>
    <row r="99" spans="1:7" x14ac:dyDescent="0.2">
      <c r="A99" s="9" t="s">
        <v>471</v>
      </c>
      <c r="B99" s="9" t="s">
        <v>802</v>
      </c>
      <c r="C99" s="9" t="s">
        <v>256</v>
      </c>
      <c r="D99" s="9">
        <v>580</v>
      </c>
      <c r="E99" s="42">
        <v>5713.4059999999999</v>
      </c>
      <c r="F99" s="42">
        <v>0.82342179218866496</v>
      </c>
      <c r="G99" s="17"/>
    </row>
    <row r="100" spans="1:7" x14ac:dyDescent="0.2">
      <c r="A100" s="9" t="s">
        <v>479</v>
      </c>
      <c r="B100" s="9" t="s">
        <v>1617</v>
      </c>
      <c r="C100" s="9" t="s">
        <v>113</v>
      </c>
      <c r="D100" s="9">
        <v>50</v>
      </c>
      <c r="E100" s="42">
        <v>5482.79</v>
      </c>
      <c r="F100" s="42">
        <v>0.79018518340795096</v>
      </c>
      <c r="G100" s="17"/>
    </row>
    <row r="101" spans="1:7" x14ac:dyDescent="0.2">
      <c r="A101" s="9" t="s">
        <v>528</v>
      </c>
      <c r="B101" s="9" t="s">
        <v>900</v>
      </c>
      <c r="C101" s="9" t="s">
        <v>455</v>
      </c>
      <c r="D101" s="9">
        <v>500</v>
      </c>
      <c r="E101" s="42">
        <v>5174.7349999999997</v>
      </c>
      <c r="F101" s="42">
        <v>0.74578798842606497</v>
      </c>
      <c r="G101" s="17"/>
    </row>
    <row r="102" spans="1:7" x14ac:dyDescent="0.2">
      <c r="A102" s="9" t="s">
        <v>512</v>
      </c>
      <c r="B102" s="9" t="s">
        <v>793</v>
      </c>
      <c r="C102" s="9" t="s">
        <v>345</v>
      </c>
      <c r="D102" s="9">
        <v>500</v>
      </c>
      <c r="E102" s="42">
        <v>5001.1287499999999</v>
      </c>
      <c r="F102" s="42">
        <v>0.72076768188559603</v>
      </c>
      <c r="G102" s="17"/>
    </row>
    <row r="103" spans="1:7" x14ac:dyDescent="0.2">
      <c r="A103" s="9" t="s">
        <v>343</v>
      </c>
      <c r="B103" s="9" t="s">
        <v>901</v>
      </c>
      <c r="C103" s="9" t="s">
        <v>277</v>
      </c>
      <c r="D103" s="9">
        <v>34</v>
      </c>
      <c r="E103" s="42">
        <v>4808.7049999999999</v>
      </c>
      <c r="F103" s="42">
        <v>0.69303537840766005</v>
      </c>
      <c r="G103" s="17"/>
    </row>
    <row r="104" spans="1:7" x14ac:dyDescent="0.2">
      <c r="A104" s="9" t="s">
        <v>509</v>
      </c>
      <c r="B104" s="9" t="s">
        <v>902</v>
      </c>
      <c r="C104" s="9" t="s">
        <v>256</v>
      </c>
      <c r="D104" s="9">
        <v>422</v>
      </c>
      <c r="E104" s="42">
        <v>4215.1554400000005</v>
      </c>
      <c r="F104" s="42">
        <v>0.60749242164106698</v>
      </c>
      <c r="G104" s="17"/>
    </row>
    <row r="105" spans="1:7" x14ac:dyDescent="0.2">
      <c r="A105" s="9" t="s">
        <v>508</v>
      </c>
      <c r="B105" s="9" t="s">
        <v>903</v>
      </c>
      <c r="C105" s="9" t="s">
        <v>463</v>
      </c>
      <c r="D105" s="9">
        <v>370</v>
      </c>
      <c r="E105" s="42">
        <v>3704.0441000000001</v>
      </c>
      <c r="F105" s="42">
        <v>0.53383054366657101</v>
      </c>
      <c r="G105" s="17"/>
    </row>
    <row r="106" spans="1:7" x14ac:dyDescent="0.2">
      <c r="A106" s="9" t="s">
        <v>529</v>
      </c>
      <c r="B106" s="9" t="s">
        <v>821</v>
      </c>
      <c r="C106" s="9" t="s">
        <v>256</v>
      </c>
      <c r="D106" s="9">
        <v>338</v>
      </c>
      <c r="E106" s="42">
        <v>3384.5190600000001</v>
      </c>
      <c r="F106" s="42">
        <v>0.48778027503767402</v>
      </c>
      <c r="G106" s="17"/>
    </row>
    <row r="107" spans="1:7" x14ac:dyDescent="0.2">
      <c r="A107" s="9" t="s">
        <v>339</v>
      </c>
      <c r="B107" s="9" t="s">
        <v>904</v>
      </c>
      <c r="C107" s="9" t="s">
        <v>256</v>
      </c>
      <c r="D107" s="9">
        <v>323</v>
      </c>
      <c r="E107" s="42">
        <v>3231.0659000000001</v>
      </c>
      <c r="F107" s="42">
        <v>0.46566445200248002</v>
      </c>
      <c r="G107" s="17"/>
    </row>
    <row r="108" spans="1:7" x14ac:dyDescent="0.2">
      <c r="A108" s="9" t="s">
        <v>472</v>
      </c>
      <c r="B108" s="9" t="s">
        <v>905</v>
      </c>
      <c r="C108" s="9" t="s">
        <v>463</v>
      </c>
      <c r="D108" s="9">
        <v>320</v>
      </c>
      <c r="E108" s="42">
        <v>3200.6239999999998</v>
      </c>
      <c r="F108" s="42">
        <v>0.461277134900277</v>
      </c>
      <c r="G108" s="17"/>
    </row>
    <row r="109" spans="1:7" x14ac:dyDescent="0.2">
      <c r="A109" s="9" t="s">
        <v>337</v>
      </c>
      <c r="B109" s="9" t="s">
        <v>823</v>
      </c>
      <c r="C109" s="9" t="s">
        <v>338</v>
      </c>
      <c r="D109" s="9">
        <v>300</v>
      </c>
      <c r="E109" s="42">
        <v>2954.9580000000001</v>
      </c>
      <c r="F109" s="42">
        <v>0.425871505053594</v>
      </c>
      <c r="G109" s="17"/>
    </row>
    <row r="110" spans="1:7" x14ac:dyDescent="0.2">
      <c r="A110" s="9" t="s">
        <v>530</v>
      </c>
      <c r="B110" s="9" t="s">
        <v>1630</v>
      </c>
      <c r="C110" s="9" t="s">
        <v>463</v>
      </c>
      <c r="D110" s="9">
        <v>280</v>
      </c>
      <c r="E110" s="42">
        <v>2802.2791999999999</v>
      </c>
      <c r="F110" s="42">
        <v>0.40386728355678198</v>
      </c>
      <c r="G110" s="17"/>
    </row>
    <row r="111" spans="1:7" x14ac:dyDescent="0.2">
      <c r="A111" s="9" t="s">
        <v>507</v>
      </c>
      <c r="B111" s="9" t="s">
        <v>906</v>
      </c>
      <c r="C111" s="9" t="s">
        <v>265</v>
      </c>
      <c r="D111" s="9">
        <v>2500</v>
      </c>
      <c r="E111" s="42">
        <v>2490.87</v>
      </c>
      <c r="F111" s="42">
        <v>0.35898667791313599</v>
      </c>
      <c r="G111" s="17"/>
    </row>
    <row r="112" spans="1:7" x14ac:dyDescent="0.2">
      <c r="A112" s="9" t="s">
        <v>485</v>
      </c>
      <c r="B112" s="9" t="s">
        <v>816</v>
      </c>
      <c r="C112" s="9" t="s">
        <v>357</v>
      </c>
      <c r="D112" s="9">
        <v>15</v>
      </c>
      <c r="E112" s="42">
        <v>2083.5749999999998</v>
      </c>
      <c r="F112" s="42">
        <v>0.30028691478594299</v>
      </c>
      <c r="G112" s="17"/>
    </row>
    <row r="113" spans="1:11" x14ac:dyDescent="0.2">
      <c r="A113" s="9" t="s">
        <v>335</v>
      </c>
      <c r="B113" s="9" t="s">
        <v>1631</v>
      </c>
      <c r="C113" s="9" t="s">
        <v>256</v>
      </c>
      <c r="D113" s="9">
        <v>200</v>
      </c>
      <c r="E113" s="42">
        <v>1989.6420000000001</v>
      </c>
      <c r="F113" s="42">
        <v>0.28674919679326799</v>
      </c>
      <c r="G113" s="17"/>
    </row>
    <row r="114" spans="1:11" x14ac:dyDescent="0.2">
      <c r="A114" s="9" t="s">
        <v>532</v>
      </c>
      <c r="B114" s="9" t="s">
        <v>804</v>
      </c>
      <c r="C114" s="9" t="s">
        <v>463</v>
      </c>
      <c r="D114" s="9">
        <v>200</v>
      </c>
      <c r="E114" s="42">
        <v>1964.028</v>
      </c>
      <c r="F114" s="42">
        <v>0.28305768147208799</v>
      </c>
      <c r="G114" s="17"/>
    </row>
    <row r="115" spans="1:11" x14ac:dyDescent="0.2">
      <c r="A115" s="9" t="s">
        <v>261</v>
      </c>
      <c r="B115" s="9" t="s">
        <v>813</v>
      </c>
      <c r="C115" s="9" t="s">
        <v>262</v>
      </c>
      <c r="D115" s="9">
        <v>160</v>
      </c>
      <c r="E115" s="42">
        <v>1768.7056</v>
      </c>
      <c r="F115" s="42">
        <v>0.25490762165442599</v>
      </c>
      <c r="G115" s="17"/>
    </row>
    <row r="116" spans="1:11" x14ac:dyDescent="0.2">
      <c r="A116" s="9" t="s">
        <v>340</v>
      </c>
      <c r="B116" s="9" t="s">
        <v>822</v>
      </c>
      <c r="C116" s="9" t="s">
        <v>256</v>
      </c>
      <c r="D116" s="9">
        <v>130</v>
      </c>
      <c r="E116" s="42">
        <v>1284.6197</v>
      </c>
      <c r="F116" s="42">
        <v>0.18514067714684801</v>
      </c>
      <c r="G116" s="17"/>
    </row>
    <row r="117" spans="1:11" x14ac:dyDescent="0.2">
      <c r="A117" s="9" t="s">
        <v>477</v>
      </c>
      <c r="B117" s="9" t="s">
        <v>803</v>
      </c>
      <c r="C117" s="9" t="s">
        <v>345</v>
      </c>
      <c r="D117" s="9">
        <v>120</v>
      </c>
      <c r="E117" s="42">
        <v>1201.8877600000001</v>
      </c>
      <c r="F117" s="42">
        <v>0.17321726713431901</v>
      </c>
      <c r="G117" s="17"/>
    </row>
    <row r="118" spans="1:11" x14ac:dyDescent="0.2">
      <c r="A118" s="9" t="s">
        <v>354</v>
      </c>
      <c r="B118" s="9" t="s">
        <v>907</v>
      </c>
      <c r="C118" s="9" t="s">
        <v>288</v>
      </c>
      <c r="D118" s="9">
        <v>100</v>
      </c>
      <c r="E118" s="42">
        <v>1193</v>
      </c>
      <c r="F118" s="42">
        <v>0.17193635426592799</v>
      </c>
      <c r="G118" s="17"/>
    </row>
    <row r="119" spans="1:11" x14ac:dyDescent="0.2">
      <c r="A119" s="9" t="s">
        <v>510</v>
      </c>
      <c r="B119" s="9" t="s">
        <v>908</v>
      </c>
      <c r="C119" s="9" t="s">
        <v>505</v>
      </c>
      <c r="D119" s="9">
        <v>110</v>
      </c>
      <c r="E119" s="42">
        <v>1059.6233999999999</v>
      </c>
      <c r="F119" s="42">
        <v>0.15271398515579801</v>
      </c>
      <c r="G119" s="17"/>
    </row>
    <row r="120" spans="1:11" x14ac:dyDescent="0.2">
      <c r="A120" s="9" t="s">
        <v>454</v>
      </c>
      <c r="B120" s="9" t="s">
        <v>909</v>
      </c>
      <c r="C120" s="9" t="s">
        <v>455</v>
      </c>
      <c r="D120" s="9">
        <v>90</v>
      </c>
      <c r="E120" s="42">
        <v>931.45230000000004</v>
      </c>
      <c r="F120" s="42">
        <v>0.134241837916692</v>
      </c>
      <c r="G120" s="17"/>
    </row>
    <row r="121" spans="1:11" x14ac:dyDescent="0.2">
      <c r="A121" s="9" t="s">
        <v>278</v>
      </c>
      <c r="B121" s="9" t="s">
        <v>790</v>
      </c>
      <c r="C121" s="9" t="s">
        <v>279</v>
      </c>
      <c r="D121" s="9">
        <v>100</v>
      </c>
      <c r="E121" s="42">
        <v>500</v>
      </c>
      <c r="F121" s="42">
        <v>7.2060500530564897E-2</v>
      </c>
      <c r="G121" s="17"/>
    </row>
    <row r="122" spans="1:11" x14ac:dyDescent="0.2">
      <c r="A122" s="8" t="s">
        <v>110</v>
      </c>
      <c r="B122" s="9"/>
      <c r="C122" s="9"/>
      <c r="D122" s="9"/>
      <c r="E122" s="43">
        <f>SUM(E75:E121)</f>
        <v>356237.2175729</v>
      </c>
      <c r="F122" s="43">
        <f>SUM(F75:F121)</f>
        <v>51.341264411837841</v>
      </c>
      <c r="G122" s="17"/>
      <c r="I122" s="2"/>
      <c r="J122" s="2"/>
      <c r="K122" s="2"/>
    </row>
    <row r="123" spans="1:11" x14ac:dyDescent="0.2">
      <c r="A123" s="9"/>
      <c r="B123" s="9"/>
      <c r="C123" s="9"/>
      <c r="D123" s="9"/>
      <c r="E123" s="42"/>
      <c r="F123" s="42"/>
      <c r="G123" s="17"/>
    </row>
    <row r="124" spans="1:11" x14ac:dyDescent="0.2">
      <c r="A124" s="8" t="s">
        <v>168</v>
      </c>
      <c r="B124" s="9"/>
      <c r="C124" s="9"/>
      <c r="D124" s="9"/>
      <c r="E124" s="42"/>
      <c r="F124" s="42"/>
      <c r="G124" s="17"/>
    </row>
    <row r="125" spans="1:11" x14ac:dyDescent="0.2">
      <c r="A125" s="9" t="s">
        <v>533</v>
      </c>
      <c r="B125" s="9" t="s">
        <v>1635</v>
      </c>
      <c r="C125" s="9" t="s">
        <v>534</v>
      </c>
      <c r="D125" s="9">
        <v>700</v>
      </c>
      <c r="E125" s="42">
        <v>3197.2955000000002</v>
      </c>
      <c r="F125" s="42">
        <v>0.46079742814824498</v>
      </c>
      <c r="G125" s="17"/>
    </row>
    <row r="126" spans="1:11" x14ac:dyDescent="0.2">
      <c r="A126" s="9" t="s">
        <v>189</v>
      </c>
      <c r="B126" s="9" t="s">
        <v>1044</v>
      </c>
      <c r="C126" s="9" t="s">
        <v>170</v>
      </c>
      <c r="D126" s="9">
        <v>60</v>
      </c>
      <c r="E126" s="42">
        <v>294.16230000000002</v>
      </c>
      <c r="F126" s="42">
        <v>4.23949651504444E-2</v>
      </c>
      <c r="G126" s="17"/>
    </row>
    <row r="127" spans="1:11" x14ac:dyDescent="0.2">
      <c r="A127" s="8" t="s">
        <v>110</v>
      </c>
      <c r="B127" s="9"/>
      <c r="C127" s="9"/>
      <c r="D127" s="9"/>
      <c r="E127" s="43">
        <f>SUM(E125:E126)</f>
        <v>3491.4578000000001</v>
      </c>
      <c r="F127" s="43">
        <f>SUM(F125:F126)</f>
        <v>0.50319239329868937</v>
      </c>
      <c r="G127" s="17"/>
      <c r="J127" s="2"/>
      <c r="K127" s="2"/>
    </row>
    <row r="128" spans="1:11" x14ac:dyDescent="0.2">
      <c r="A128" s="9"/>
      <c r="B128" s="9"/>
      <c r="C128" s="9"/>
      <c r="D128" s="9"/>
      <c r="E128" s="42"/>
      <c r="F128" s="42"/>
      <c r="G128" s="17"/>
    </row>
    <row r="129" spans="1:11" x14ac:dyDescent="0.2">
      <c r="A129" s="8" t="s">
        <v>110</v>
      </c>
      <c r="B129" s="9"/>
      <c r="C129" s="9"/>
      <c r="D129" s="9"/>
      <c r="E129" s="43">
        <v>670466.93356289982</v>
      </c>
      <c r="F129" s="43">
        <v>96.628365643471128</v>
      </c>
      <c r="G129" s="17"/>
      <c r="J129" s="2"/>
      <c r="K129" s="2"/>
    </row>
    <row r="130" spans="1:11" x14ac:dyDescent="0.2">
      <c r="A130" s="9"/>
      <c r="B130" s="9"/>
      <c r="C130" s="9"/>
      <c r="D130" s="9"/>
      <c r="E130" s="42"/>
      <c r="F130" s="42"/>
      <c r="G130" s="17"/>
    </row>
    <row r="131" spans="1:11" x14ac:dyDescent="0.2">
      <c r="A131" s="8" t="s">
        <v>143</v>
      </c>
      <c r="B131" s="9"/>
      <c r="C131" s="9"/>
      <c r="D131" s="9"/>
      <c r="E131" s="43">
        <v>23394.4730136</v>
      </c>
      <c r="F131" s="43">
        <v>3.37</v>
      </c>
      <c r="G131" s="17"/>
      <c r="J131" s="2"/>
      <c r="K131" s="2"/>
    </row>
    <row r="132" spans="1:11" x14ac:dyDescent="0.2">
      <c r="A132" s="9"/>
      <c r="B132" s="9"/>
      <c r="C132" s="9"/>
      <c r="D132" s="9"/>
      <c r="E132" s="42"/>
      <c r="F132" s="42"/>
      <c r="G132" s="17"/>
    </row>
    <row r="133" spans="1:11" x14ac:dyDescent="0.2">
      <c r="A133" s="12" t="s">
        <v>144</v>
      </c>
      <c r="B133" s="6"/>
      <c r="C133" s="6"/>
      <c r="D133" s="6"/>
      <c r="E133" s="45">
        <v>693861.40301360004</v>
      </c>
      <c r="F133" s="45">
        <f xml:space="preserve"> ROUND(SUM(F129:F132),2)</f>
        <v>100</v>
      </c>
      <c r="G133" s="17"/>
      <c r="J133" s="2"/>
      <c r="K133" s="2"/>
    </row>
    <row r="134" spans="1:11" x14ac:dyDescent="0.2">
      <c r="A134" s="1" t="s">
        <v>171</v>
      </c>
      <c r="E134" s="17"/>
      <c r="F134" s="57" t="s">
        <v>146</v>
      </c>
      <c r="G134" s="17"/>
    </row>
    <row r="135" spans="1:11" x14ac:dyDescent="0.2">
      <c r="E135" s="17"/>
      <c r="F135" s="17"/>
      <c r="G135" s="17"/>
    </row>
    <row r="136" spans="1:11" x14ac:dyDescent="0.2">
      <c r="A136" s="1" t="s">
        <v>147</v>
      </c>
      <c r="E136" s="17"/>
      <c r="F136" s="17"/>
      <c r="G136" s="17"/>
    </row>
    <row r="137" spans="1:11" x14ac:dyDescent="0.2">
      <c r="A137" s="1" t="s">
        <v>148</v>
      </c>
      <c r="E137" s="17"/>
      <c r="F137" s="17"/>
      <c r="G137" s="17"/>
    </row>
    <row r="138" spans="1:11" x14ac:dyDescent="0.2">
      <c r="A138" s="1" t="s">
        <v>149</v>
      </c>
      <c r="E138" s="17"/>
      <c r="F138" s="17"/>
      <c r="G138" s="17"/>
    </row>
    <row r="139" spans="1:11" x14ac:dyDescent="0.2">
      <c r="A139" s="3" t="s">
        <v>648</v>
      </c>
      <c r="D139" s="15">
        <v>17.6433</v>
      </c>
      <c r="E139" s="17"/>
      <c r="F139" s="17"/>
      <c r="G139" s="17"/>
    </row>
    <row r="140" spans="1:11" x14ac:dyDescent="0.2">
      <c r="A140" s="3" t="s">
        <v>647</v>
      </c>
      <c r="D140" s="15">
        <v>11.9076</v>
      </c>
      <c r="E140" s="17"/>
      <c r="F140" s="17"/>
      <c r="G140" s="17"/>
    </row>
    <row r="141" spans="1:11" x14ac:dyDescent="0.2">
      <c r="A141" s="3" t="s">
        <v>646</v>
      </c>
      <c r="D141" s="15">
        <v>18.381799999999998</v>
      </c>
      <c r="E141" s="17"/>
      <c r="F141" s="17"/>
      <c r="G141" s="17"/>
    </row>
    <row r="142" spans="1:11" x14ac:dyDescent="0.2">
      <c r="A142" s="3" t="s">
        <v>645</v>
      </c>
      <c r="D142" s="15">
        <v>11.3124</v>
      </c>
      <c r="E142" s="17"/>
      <c r="F142" s="17"/>
      <c r="G142" s="17"/>
    </row>
    <row r="143" spans="1:11" x14ac:dyDescent="0.2">
      <c r="E143" s="17"/>
      <c r="F143" s="17"/>
      <c r="G143" s="17"/>
    </row>
    <row r="144" spans="1:11" x14ac:dyDescent="0.2">
      <c r="A144" s="1" t="s">
        <v>152</v>
      </c>
      <c r="E144" s="17"/>
      <c r="F144" s="17"/>
      <c r="G144" s="17"/>
    </row>
    <row r="145" spans="1:7" x14ac:dyDescent="0.2">
      <c r="A145" s="3" t="s">
        <v>648</v>
      </c>
      <c r="D145" s="15">
        <v>18.087</v>
      </c>
      <c r="E145" s="17"/>
      <c r="F145" s="17"/>
      <c r="G145" s="17"/>
    </row>
    <row r="146" spans="1:7" x14ac:dyDescent="0.2">
      <c r="A146" s="3" t="s">
        <v>647</v>
      </c>
      <c r="D146" s="15">
        <v>11.804399999999999</v>
      </c>
      <c r="E146" s="17"/>
      <c r="F146" s="17"/>
      <c r="G146" s="17"/>
    </row>
    <row r="147" spans="1:7" x14ac:dyDescent="0.2">
      <c r="A147" s="3" t="s">
        <v>646</v>
      </c>
      <c r="D147" s="15">
        <v>18.911999999999999</v>
      </c>
      <c r="E147" s="17"/>
      <c r="F147" s="17"/>
      <c r="G147" s="17"/>
    </row>
    <row r="148" spans="1:7" x14ac:dyDescent="0.2">
      <c r="A148" s="3" t="s">
        <v>645</v>
      </c>
      <c r="D148" s="15">
        <v>11.1503</v>
      </c>
      <c r="E148" s="17"/>
      <c r="F148" s="17"/>
      <c r="G148" s="17"/>
    </row>
    <row r="149" spans="1:7" x14ac:dyDescent="0.2">
      <c r="E149" s="17"/>
      <c r="F149" s="17"/>
      <c r="G149" s="17"/>
    </row>
    <row r="150" spans="1:7" x14ac:dyDescent="0.2">
      <c r="A150" s="1" t="s">
        <v>153</v>
      </c>
      <c r="D150" s="16"/>
      <c r="E150" s="17"/>
      <c r="F150" s="17"/>
      <c r="G150" s="17"/>
    </row>
    <row r="151" spans="1:7" x14ac:dyDescent="0.2">
      <c r="A151" s="22" t="s">
        <v>704</v>
      </c>
      <c r="B151" s="23"/>
      <c r="C151" s="70" t="s">
        <v>705</v>
      </c>
      <c r="D151" s="71"/>
      <c r="E151" s="17"/>
      <c r="F151" s="17"/>
      <c r="G151" s="17"/>
    </row>
    <row r="152" spans="1:7" x14ac:dyDescent="0.2">
      <c r="A152" s="72"/>
      <c r="B152" s="73"/>
      <c r="C152" s="24" t="s">
        <v>706</v>
      </c>
      <c r="D152" s="24" t="s">
        <v>707</v>
      </c>
      <c r="E152" s="17"/>
      <c r="F152" s="17"/>
      <c r="G152" s="17"/>
    </row>
    <row r="153" spans="1:7" x14ac:dyDescent="0.2">
      <c r="A153" s="25" t="s">
        <v>645</v>
      </c>
      <c r="B153" s="26"/>
      <c r="C153" s="27">
        <v>0.31779660879999999</v>
      </c>
      <c r="D153" s="27">
        <v>0.29443254720000001</v>
      </c>
      <c r="E153" s="17"/>
      <c r="F153" s="17"/>
      <c r="G153" s="17"/>
    </row>
    <row r="154" spans="1:7" x14ac:dyDescent="0.2">
      <c r="A154" s="25" t="s">
        <v>647</v>
      </c>
      <c r="B154" s="26"/>
      <c r="C154" s="27">
        <v>0.31779660879999999</v>
      </c>
      <c r="D154" s="27">
        <v>0.29443254720000001</v>
      </c>
      <c r="E154" s="17"/>
      <c r="F154" s="17"/>
      <c r="G154" s="17"/>
    </row>
    <row r="155" spans="1:7" x14ac:dyDescent="0.2">
      <c r="E155" s="17"/>
      <c r="F155" s="17"/>
      <c r="G155" s="17"/>
    </row>
    <row r="156" spans="1:7" x14ac:dyDescent="0.2">
      <c r="A156" s="1" t="s">
        <v>155</v>
      </c>
      <c r="D156" s="17">
        <v>2.7242465950565515</v>
      </c>
      <c r="E156" s="17" t="s">
        <v>623</v>
      </c>
      <c r="F156" s="17"/>
      <c r="G156" s="17"/>
    </row>
    <row r="157" spans="1:7" x14ac:dyDescent="0.2">
      <c r="E157" s="17"/>
      <c r="F157" s="17"/>
      <c r="G157" s="17"/>
    </row>
    <row r="158" spans="1:7" x14ac:dyDescent="0.2">
      <c r="A158" s="1" t="s">
        <v>727</v>
      </c>
      <c r="E158" s="17"/>
      <c r="F158" s="17"/>
      <c r="G158" s="17"/>
    </row>
    <row r="159" spans="1:7" x14ac:dyDescent="0.2">
      <c r="E159" s="17"/>
      <c r="F159" s="17"/>
      <c r="G159" s="17"/>
    </row>
    <row r="160" spans="1:7" x14ac:dyDescent="0.2">
      <c r="E160" s="17"/>
      <c r="F160" s="17"/>
      <c r="G160" s="17"/>
    </row>
    <row r="161" spans="5:7" x14ac:dyDescent="0.2">
      <c r="E161" s="17"/>
      <c r="F161" s="17"/>
      <c r="G161" s="17"/>
    </row>
    <row r="162" spans="5:7" x14ac:dyDescent="0.2">
      <c r="E162" s="17"/>
      <c r="F162" s="17"/>
      <c r="G162" s="17"/>
    </row>
    <row r="163" spans="5:7" x14ac:dyDescent="0.2">
      <c r="E163" s="17"/>
      <c r="F163" s="17"/>
      <c r="G163" s="17"/>
    </row>
    <row r="164" spans="5:7" x14ac:dyDescent="0.2">
      <c r="E164" s="17"/>
      <c r="F164" s="17"/>
      <c r="G164" s="17"/>
    </row>
    <row r="165" spans="5:7" x14ac:dyDescent="0.2">
      <c r="E165" s="17"/>
      <c r="F165" s="17"/>
      <c r="G165" s="17"/>
    </row>
    <row r="166" spans="5:7" x14ac:dyDescent="0.2">
      <c r="E166" s="17"/>
      <c r="F166" s="17"/>
      <c r="G166" s="17"/>
    </row>
    <row r="167" spans="5:7" x14ac:dyDescent="0.2">
      <c r="E167" s="17"/>
      <c r="F167" s="17"/>
      <c r="G167" s="17"/>
    </row>
    <row r="168" spans="5:7" x14ac:dyDescent="0.2">
      <c r="E168" s="17"/>
      <c r="F168" s="17"/>
      <c r="G168" s="17"/>
    </row>
    <row r="169" spans="5:7" x14ac:dyDescent="0.2">
      <c r="E169" s="17"/>
      <c r="F169" s="17"/>
      <c r="G169" s="17"/>
    </row>
    <row r="170" spans="5:7" x14ac:dyDescent="0.2">
      <c r="E170" s="17"/>
      <c r="F170" s="17"/>
      <c r="G170" s="17"/>
    </row>
    <row r="171" spans="5:7" x14ac:dyDescent="0.2">
      <c r="E171" s="17"/>
      <c r="F171" s="17"/>
      <c r="G171" s="17"/>
    </row>
    <row r="172" spans="5:7" x14ac:dyDescent="0.2">
      <c r="E172" s="17"/>
      <c r="F172" s="17"/>
      <c r="G172" s="17"/>
    </row>
  </sheetData>
  <sortState ref="A75:F121">
    <sortCondition descending="1" ref="E75:E121"/>
  </sortState>
  <mergeCells count="3">
    <mergeCell ref="B1:E1"/>
    <mergeCell ref="C151:D151"/>
    <mergeCell ref="A152:B15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32"/>
  <sheetViews>
    <sheetView showGridLines="0" workbookViewId="0"/>
  </sheetViews>
  <sheetFormatPr defaultRowHeight="11.25" x14ac:dyDescent="0.2"/>
  <cols>
    <col min="1" max="1" width="38" style="3" customWidth="1"/>
    <col min="2" max="2" width="76" style="3" bestFit="1" customWidth="1"/>
    <col min="3" max="3" width="12.1406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74" t="s">
        <v>514</v>
      </c>
      <c r="C1" s="74"/>
      <c r="D1" s="74"/>
      <c r="E1" s="74"/>
    </row>
    <row r="3" spans="1:6" s="1" customFormat="1" x14ac:dyDescent="0.2">
      <c r="A3" s="4" t="s">
        <v>0</v>
      </c>
      <c r="B3" s="4" t="s">
        <v>1</v>
      </c>
      <c r="C3" s="4" t="s">
        <v>156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111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330</v>
      </c>
      <c r="B8" s="9" t="s">
        <v>776</v>
      </c>
      <c r="C8" s="9" t="s">
        <v>290</v>
      </c>
      <c r="D8" s="9">
        <v>1112</v>
      </c>
      <c r="E8" s="42">
        <v>11086.27304</v>
      </c>
      <c r="F8" s="42">
        <v>3.3074543543136499</v>
      </c>
    </row>
    <row r="9" spans="1:6" x14ac:dyDescent="0.2">
      <c r="A9" s="9" t="s">
        <v>490</v>
      </c>
      <c r="B9" s="9" t="s">
        <v>856</v>
      </c>
      <c r="C9" s="9" t="s">
        <v>256</v>
      </c>
      <c r="D9" s="9">
        <v>850</v>
      </c>
      <c r="E9" s="42">
        <v>8500.3994999999995</v>
      </c>
      <c r="F9" s="42">
        <v>2.5359905207314499</v>
      </c>
    </row>
    <row r="10" spans="1:6" x14ac:dyDescent="0.2">
      <c r="A10" s="9" t="s">
        <v>412</v>
      </c>
      <c r="B10" s="9" t="s">
        <v>827</v>
      </c>
      <c r="C10" s="9" t="s">
        <v>403</v>
      </c>
      <c r="D10" s="9">
        <v>75</v>
      </c>
      <c r="E10" s="42">
        <v>8251.8150000000005</v>
      </c>
      <c r="F10" s="42">
        <v>2.4618283668702401</v>
      </c>
    </row>
    <row r="11" spans="1:6" x14ac:dyDescent="0.2">
      <c r="A11" s="9" t="s">
        <v>398</v>
      </c>
      <c r="B11" s="9" t="s">
        <v>829</v>
      </c>
      <c r="C11" s="9" t="s">
        <v>239</v>
      </c>
      <c r="D11" s="9">
        <v>830</v>
      </c>
      <c r="E11" s="42">
        <v>8139.3701000000001</v>
      </c>
      <c r="F11" s="42">
        <v>2.42828180232293</v>
      </c>
    </row>
    <row r="12" spans="1:6" x14ac:dyDescent="0.2">
      <c r="A12" s="9" t="s">
        <v>318</v>
      </c>
      <c r="B12" s="9" t="s">
        <v>824</v>
      </c>
      <c r="C12" s="9" t="s">
        <v>117</v>
      </c>
      <c r="D12" s="9">
        <v>790</v>
      </c>
      <c r="E12" s="42">
        <v>7978.6207999999997</v>
      </c>
      <c r="F12" s="42">
        <v>2.3803242091516701</v>
      </c>
    </row>
    <row r="13" spans="1:6" x14ac:dyDescent="0.2">
      <c r="A13" s="9" t="s">
        <v>238</v>
      </c>
      <c r="B13" s="9" t="s">
        <v>826</v>
      </c>
      <c r="C13" s="9" t="s">
        <v>239</v>
      </c>
      <c r="D13" s="9">
        <v>650</v>
      </c>
      <c r="E13" s="42">
        <v>6287.5410000000002</v>
      </c>
      <c r="F13" s="42">
        <v>1.87581117507599</v>
      </c>
    </row>
    <row r="14" spans="1:6" x14ac:dyDescent="0.2">
      <c r="A14" s="9" t="s">
        <v>298</v>
      </c>
      <c r="B14" s="9" t="s">
        <v>836</v>
      </c>
      <c r="C14" s="9" t="s">
        <v>288</v>
      </c>
      <c r="D14" s="9">
        <v>11</v>
      </c>
      <c r="E14" s="42">
        <v>5717.5029999999997</v>
      </c>
      <c r="F14" s="42">
        <v>1.7057472899072099</v>
      </c>
    </row>
    <row r="15" spans="1:6" x14ac:dyDescent="0.2">
      <c r="A15" s="9" t="s">
        <v>731</v>
      </c>
      <c r="B15" s="9" t="s">
        <v>732</v>
      </c>
      <c r="C15" s="9" t="s">
        <v>419</v>
      </c>
      <c r="D15" s="9">
        <v>560</v>
      </c>
      <c r="E15" s="42">
        <v>5564.8095999999996</v>
      </c>
      <c r="F15" s="42">
        <v>1.6601930762519299</v>
      </c>
    </row>
    <row r="16" spans="1:6" x14ac:dyDescent="0.2">
      <c r="A16" s="9" t="s">
        <v>417</v>
      </c>
      <c r="B16" s="9" t="s">
        <v>843</v>
      </c>
      <c r="C16" s="9" t="s">
        <v>397</v>
      </c>
      <c r="D16" s="9">
        <v>515</v>
      </c>
      <c r="E16" s="42">
        <v>5212.2995499999997</v>
      </c>
      <c r="F16" s="42">
        <v>1.5550260020147</v>
      </c>
    </row>
    <row r="17" spans="1:6" x14ac:dyDescent="0.2">
      <c r="A17" s="9" t="s">
        <v>416</v>
      </c>
      <c r="B17" s="9" t="s">
        <v>910</v>
      </c>
      <c r="C17" s="9" t="s">
        <v>165</v>
      </c>
      <c r="D17" s="9">
        <v>500</v>
      </c>
      <c r="E17" s="42">
        <v>5087.9750000000004</v>
      </c>
      <c r="F17" s="42">
        <v>1.51793528877303</v>
      </c>
    </row>
    <row r="18" spans="1:6" x14ac:dyDescent="0.2">
      <c r="A18" s="9" t="s">
        <v>405</v>
      </c>
      <c r="B18" s="9" t="s">
        <v>863</v>
      </c>
      <c r="C18" s="9" t="s">
        <v>128</v>
      </c>
      <c r="D18" s="9">
        <v>450</v>
      </c>
      <c r="E18" s="42">
        <v>4417.8615</v>
      </c>
      <c r="F18" s="42">
        <v>1.3180150986908801</v>
      </c>
    </row>
    <row r="19" spans="1:6" x14ac:dyDescent="0.2">
      <c r="A19" s="9" t="s">
        <v>491</v>
      </c>
      <c r="B19" s="9" t="s">
        <v>833</v>
      </c>
      <c r="C19" s="9" t="s">
        <v>288</v>
      </c>
      <c r="D19" s="9">
        <v>8</v>
      </c>
      <c r="E19" s="42">
        <v>4158.1840000000002</v>
      </c>
      <c r="F19" s="42">
        <v>1.24054348356888</v>
      </c>
    </row>
    <row r="20" spans="1:6" x14ac:dyDescent="0.2">
      <c r="A20" s="9" t="s">
        <v>492</v>
      </c>
      <c r="B20" s="9" t="s">
        <v>1657</v>
      </c>
      <c r="C20" s="9" t="s">
        <v>493</v>
      </c>
      <c r="D20" s="9">
        <v>3800</v>
      </c>
      <c r="E20" s="42">
        <v>3636.2314000000001</v>
      </c>
      <c r="F20" s="42">
        <v>1.0848252910449701</v>
      </c>
    </row>
    <row r="21" spans="1:6" x14ac:dyDescent="0.2">
      <c r="A21" s="9" t="s">
        <v>494</v>
      </c>
      <c r="B21" s="9" t="s">
        <v>857</v>
      </c>
      <c r="C21" s="9" t="s">
        <v>113</v>
      </c>
      <c r="D21" s="9">
        <v>300</v>
      </c>
      <c r="E21" s="42">
        <v>3118.2179999999998</v>
      </c>
      <c r="F21" s="42">
        <v>0.93028231079894197</v>
      </c>
    </row>
    <row r="22" spans="1:6" x14ac:dyDescent="0.2">
      <c r="A22" s="9" t="s">
        <v>495</v>
      </c>
      <c r="B22" s="9" t="s">
        <v>868</v>
      </c>
      <c r="C22" s="9" t="s">
        <v>320</v>
      </c>
      <c r="D22" s="9">
        <v>300</v>
      </c>
      <c r="E22" s="42">
        <v>3079.806</v>
      </c>
      <c r="F22" s="42">
        <v>0.918822559068175</v>
      </c>
    </row>
    <row r="23" spans="1:6" x14ac:dyDescent="0.2">
      <c r="A23" s="9" t="s">
        <v>233</v>
      </c>
      <c r="B23" s="9" t="s">
        <v>1614</v>
      </c>
      <c r="C23" s="9" t="s">
        <v>123</v>
      </c>
      <c r="D23" s="9">
        <v>300</v>
      </c>
      <c r="E23" s="42">
        <v>2990.0160000000001</v>
      </c>
      <c r="F23" s="42">
        <v>0.89203480763878895</v>
      </c>
    </row>
    <row r="24" spans="1:6" x14ac:dyDescent="0.2">
      <c r="A24" s="9" t="s">
        <v>286</v>
      </c>
      <c r="B24" s="9" t="s">
        <v>831</v>
      </c>
      <c r="C24" s="9" t="s">
        <v>117</v>
      </c>
      <c r="D24" s="9">
        <v>300</v>
      </c>
      <c r="E24" s="42">
        <v>2961.8670000000002</v>
      </c>
      <c r="F24" s="42">
        <v>0.88363689679141399</v>
      </c>
    </row>
    <row r="25" spans="1:6" x14ac:dyDescent="0.2">
      <c r="A25" s="9" t="s">
        <v>496</v>
      </c>
      <c r="B25" s="9" t="s">
        <v>850</v>
      </c>
      <c r="C25" s="9" t="s">
        <v>290</v>
      </c>
      <c r="D25" s="9">
        <v>300</v>
      </c>
      <c r="E25" s="42">
        <v>2954.0369999999998</v>
      </c>
      <c r="F25" s="42">
        <v>0.88130091178537695</v>
      </c>
    </row>
    <row r="26" spans="1:6" x14ac:dyDescent="0.2">
      <c r="A26" s="9" t="s">
        <v>164</v>
      </c>
      <c r="B26" s="9" t="s">
        <v>876</v>
      </c>
      <c r="C26" s="9" t="s">
        <v>165</v>
      </c>
      <c r="D26" s="9">
        <v>300</v>
      </c>
      <c r="E26" s="42">
        <v>2947.1010000000001</v>
      </c>
      <c r="F26" s="42">
        <v>0.87923164077619698</v>
      </c>
    </row>
    <row r="27" spans="1:6" x14ac:dyDescent="0.2">
      <c r="A27" s="9" t="s">
        <v>441</v>
      </c>
      <c r="B27" s="9" t="s">
        <v>865</v>
      </c>
      <c r="C27" s="9" t="s">
        <v>297</v>
      </c>
      <c r="D27" s="9">
        <v>280</v>
      </c>
      <c r="E27" s="42">
        <v>2869.5156000000002</v>
      </c>
      <c r="F27" s="42">
        <v>0.85608498291062796</v>
      </c>
    </row>
    <row r="28" spans="1:6" x14ac:dyDescent="0.2">
      <c r="A28" s="9" t="s">
        <v>235</v>
      </c>
      <c r="B28" s="9" t="s">
        <v>837</v>
      </c>
      <c r="C28" s="9" t="s">
        <v>236</v>
      </c>
      <c r="D28" s="9">
        <v>270</v>
      </c>
      <c r="E28" s="42">
        <v>2803.0320000000002</v>
      </c>
      <c r="F28" s="42">
        <v>0.83625041167852299</v>
      </c>
    </row>
    <row r="29" spans="1:6" x14ac:dyDescent="0.2">
      <c r="A29" s="9" t="s">
        <v>314</v>
      </c>
      <c r="B29" s="9" t="s">
        <v>846</v>
      </c>
      <c r="C29" s="9" t="s">
        <v>295</v>
      </c>
      <c r="D29" s="9">
        <v>270</v>
      </c>
      <c r="E29" s="42">
        <v>2713.1138999999998</v>
      </c>
      <c r="F29" s="42">
        <v>0.80942444317643303</v>
      </c>
    </row>
    <row r="30" spans="1:6" x14ac:dyDescent="0.2">
      <c r="A30" s="9" t="s">
        <v>497</v>
      </c>
      <c r="B30" s="9" t="s">
        <v>911</v>
      </c>
      <c r="C30" s="9" t="s">
        <v>290</v>
      </c>
      <c r="D30" s="9">
        <v>270</v>
      </c>
      <c r="E30" s="42">
        <v>2648.8890000000001</v>
      </c>
      <c r="F30" s="42">
        <v>0.79026372754242902</v>
      </c>
    </row>
    <row r="31" spans="1:6" x14ac:dyDescent="0.2">
      <c r="A31" s="9" t="s">
        <v>420</v>
      </c>
      <c r="B31" s="9" t="s">
        <v>875</v>
      </c>
      <c r="C31" s="9" t="s">
        <v>297</v>
      </c>
      <c r="D31" s="9">
        <v>250</v>
      </c>
      <c r="E31" s="42">
        <v>2476.15</v>
      </c>
      <c r="F31" s="42">
        <v>0.73872915360144797</v>
      </c>
    </row>
    <row r="32" spans="1:6" x14ac:dyDescent="0.2">
      <c r="A32" s="9" t="s">
        <v>498</v>
      </c>
      <c r="B32" s="9" t="s">
        <v>912</v>
      </c>
      <c r="C32" s="9" t="s">
        <v>324</v>
      </c>
      <c r="D32" s="9">
        <v>250</v>
      </c>
      <c r="E32" s="42">
        <v>2469.14</v>
      </c>
      <c r="F32" s="42">
        <v>0.73663780559476599</v>
      </c>
    </row>
    <row r="33" spans="1:6" x14ac:dyDescent="0.2">
      <c r="A33" s="9" t="s">
        <v>315</v>
      </c>
      <c r="B33" s="9" t="s">
        <v>789</v>
      </c>
      <c r="C33" s="9" t="s">
        <v>128</v>
      </c>
      <c r="D33" s="9">
        <v>250</v>
      </c>
      <c r="E33" s="42">
        <v>2443.6975000000002</v>
      </c>
      <c r="F33" s="42">
        <v>0.72904734601416499</v>
      </c>
    </row>
    <row r="34" spans="1:6" x14ac:dyDescent="0.2">
      <c r="A34" s="9" t="s">
        <v>499</v>
      </c>
      <c r="B34" s="9" t="s">
        <v>855</v>
      </c>
      <c r="C34" s="9" t="s">
        <v>500</v>
      </c>
      <c r="D34" s="9">
        <v>2500</v>
      </c>
      <c r="E34" s="42">
        <v>2389.1824999999999</v>
      </c>
      <c r="F34" s="42">
        <v>0.71278346062411102</v>
      </c>
    </row>
    <row r="35" spans="1:6" x14ac:dyDescent="0.2">
      <c r="A35" s="9" t="s">
        <v>433</v>
      </c>
      <c r="B35" s="9" t="s">
        <v>866</v>
      </c>
      <c r="C35" s="9" t="s">
        <v>165</v>
      </c>
      <c r="D35" s="9">
        <v>250</v>
      </c>
      <c r="E35" s="42">
        <v>2377.6350000000002</v>
      </c>
      <c r="F35" s="42">
        <v>0.70933840483136301</v>
      </c>
    </row>
    <row r="36" spans="1:6" x14ac:dyDescent="0.2">
      <c r="A36" s="9" t="s">
        <v>411</v>
      </c>
      <c r="B36" s="9" t="s">
        <v>774</v>
      </c>
      <c r="C36" s="9" t="s">
        <v>128</v>
      </c>
      <c r="D36" s="9">
        <v>211</v>
      </c>
      <c r="E36" s="42">
        <v>2200.1750699999998</v>
      </c>
      <c r="F36" s="42">
        <v>0.65639539900091104</v>
      </c>
    </row>
    <row r="37" spans="1:6" x14ac:dyDescent="0.2">
      <c r="A37" s="9" t="s">
        <v>425</v>
      </c>
      <c r="B37" s="9" t="s">
        <v>886</v>
      </c>
      <c r="C37" s="9" t="s">
        <v>113</v>
      </c>
      <c r="D37" s="9">
        <v>210</v>
      </c>
      <c r="E37" s="42">
        <v>2033.3061</v>
      </c>
      <c r="F37" s="42">
        <v>0.60661207692008201</v>
      </c>
    </row>
    <row r="38" spans="1:6" x14ac:dyDescent="0.2">
      <c r="A38" s="9" t="s">
        <v>413</v>
      </c>
      <c r="B38" s="9" t="s">
        <v>845</v>
      </c>
      <c r="C38" s="9" t="s">
        <v>165</v>
      </c>
      <c r="D38" s="9">
        <v>200</v>
      </c>
      <c r="E38" s="42">
        <v>1964.6659999999999</v>
      </c>
      <c r="F38" s="42">
        <v>0.586134140213453</v>
      </c>
    </row>
    <row r="39" spans="1:6" x14ac:dyDescent="0.2">
      <c r="A39" s="9" t="s">
        <v>404</v>
      </c>
      <c r="B39" s="9" t="s">
        <v>840</v>
      </c>
      <c r="C39" s="9" t="s">
        <v>117</v>
      </c>
      <c r="D39" s="9">
        <v>150</v>
      </c>
      <c r="E39" s="42">
        <v>1494.3554999999999</v>
      </c>
      <c r="F39" s="42">
        <v>0.44582273840222503</v>
      </c>
    </row>
    <row r="40" spans="1:6" x14ac:dyDescent="0.2">
      <c r="A40" s="9" t="s">
        <v>421</v>
      </c>
      <c r="B40" s="9" t="s">
        <v>885</v>
      </c>
      <c r="C40" s="9" t="s">
        <v>297</v>
      </c>
      <c r="D40" s="9">
        <v>140</v>
      </c>
      <c r="E40" s="42">
        <v>1441.02</v>
      </c>
      <c r="F40" s="42">
        <v>0.42991074245209598</v>
      </c>
    </row>
    <row r="41" spans="1:6" x14ac:dyDescent="0.2">
      <c r="A41" s="9" t="s">
        <v>434</v>
      </c>
      <c r="B41" s="9" t="s">
        <v>847</v>
      </c>
      <c r="C41" s="9" t="s">
        <v>165</v>
      </c>
      <c r="D41" s="9">
        <v>100</v>
      </c>
      <c r="E41" s="42">
        <v>1022.603</v>
      </c>
      <c r="F41" s="42">
        <v>0.30508113347749599</v>
      </c>
    </row>
    <row r="42" spans="1:6" x14ac:dyDescent="0.2">
      <c r="A42" s="9" t="s">
        <v>409</v>
      </c>
      <c r="B42" s="9" t="s">
        <v>852</v>
      </c>
      <c r="C42" s="9" t="s">
        <v>125</v>
      </c>
      <c r="D42" s="9">
        <v>100</v>
      </c>
      <c r="E42" s="42">
        <v>1022.36</v>
      </c>
      <c r="F42" s="42">
        <v>0.30500863739110201</v>
      </c>
    </row>
    <row r="43" spans="1:6" x14ac:dyDescent="0.2">
      <c r="A43" s="9" t="s">
        <v>237</v>
      </c>
      <c r="B43" s="9" t="s">
        <v>1618</v>
      </c>
      <c r="C43" s="9" t="s">
        <v>123</v>
      </c>
      <c r="D43" s="9">
        <v>100</v>
      </c>
      <c r="E43" s="42">
        <v>1005.867</v>
      </c>
      <c r="F43" s="42">
        <v>0.30008815198821898</v>
      </c>
    </row>
    <row r="44" spans="1:6" x14ac:dyDescent="0.2">
      <c r="A44" s="9" t="s">
        <v>304</v>
      </c>
      <c r="B44" s="9" t="s">
        <v>762</v>
      </c>
      <c r="C44" s="9" t="s">
        <v>297</v>
      </c>
      <c r="D44" s="9">
        <v>100</v>
      </c>
      <c r="E44" s="42">
        <v>999.85900000000004</v>
      </c>
      <c r="F44" s="42">
        <v>0.29829573846123603</v>
      </c>
    </row>
    <row r="45" spans="1:6" x14ac:dyDescent="0.2">
      <c r="A45" s="9" t="s">
        <v>323</v>
      </c>
      <c r="B45" s="9" t="s">
        <v>870</v>
      </c>
      <c r="C45" s="9" t="s">
        <v>324</v>
      </c>
      <c r="D45" s="9">
        <v>100</v>
      </c>
      <c r="E45" s="42">
        <v>993.79899999999998</v>
      </c>
      <c r="F45" s="42">
        <v>0.29648781136844099</v>
      </c>
    </row>
    <row r="46" spans="1:6" x14ac:dyDescent="0.2">
      <c r="A46" s="9" t="s">
        <v>161</v>
      </c>
      <c r="B46" s="9" t="s">
        <v>871</v>
      </c>
      <c r="C46" s="9" t="s">
        <v>121</v>
      </c>
      <c r="D46" s="9">
        <v>80</v>
      </c>
      <c r="E46" s="42">
        <v>800.89919999999995</v>
      </c>
      <c r="F46" s="42">
        <v>0.23893850862673</v>
      </c>
    </row>
    <row r="47" spans="1:6" x14ac:dyDescent="0.2">
      <c r="A47" s="9" t="s">
        <v>241</v>
      </c>
      <c r="B47" s="9" t="s">
        <v>830</v>
      </c>
      <c r="C47" s="9" t="s">
        <v>236</v>
      </c>
      <c r="D47" s="9">
        <v>58</v>
      </c>
      <c r="E47" s="42">
        <v>588.71623999999997</v>
      </c>
      <c r="F47" s="42">
        <v>0.175636310274671</v>
      </c>
    </row>
    <row r="48" spans="1:6" x14ac:dyDescent="0.2">
      <c r="A48" s="9" t="s">
        <v>501</v>
      </c>
      <c r="B48" s="9" t="s">
        <v>913</v>
      </c>
      <c r="C48" s="9" t="s">
        <v>500</v>
      </c>
      <c r="D48" s="9">
        <v>50</v>
      </c>
      <c r="E48" s="42">
        <v>512.27599999999995</v>
      </c>
      <c r="F48" s="42">
        <v>0.15283129692883499</v>
      </c>
    </row>
    <row r="49" spans="1:6" x14ac:dyDescent="0.2">
      <c r="A49" s="9" t="s">
        <v>311</v>
      </c>
      <c r="B49" s="9" t="s">
        <v>914</v>
      </c>
      <c r="C49" s="9" t="s">
        <v>123</v>
      </c>
      <c r="D49" s="9">
        <v>50</v>
      </c>
      <c r="E49" s="42">
        <v>499.92099999999999</v>
      </c>
      <c r="F49" s="42">
        <v>0.14914533335928301</v>
      </c>
    </row>
    <row r="50" spans="1:6" x14ac:dyDescent="0.2">
      <c r="A50" s="9" t="s">
        <v>242</v>
      </c>
      <c r="B50" s="9" t="s">
        <v>756</v>
      </c>
      <c r="C50" s="9" t="s">
        <v>123</v>
      </c>
      <c r="D50" s="9">
        <v>5</v>
      </c>
      <c r="E50" s="42">
        <v>496.71300000000002</v>
      </c>
      <c r="F50" s="42">
        <v>0.14818826568375701</v>
      </c>
    </row>
    <row r="51" spans="1:6" x14ac:dyDescent="0.2">
      <c r="A51" s="9" t="s">
        <v>502</v>
      </c>
      <c r="B51" s="9" t="s">
        <v>915</v>
      </c>
      <c r="C51" s="9" t="s">
        <v>297</v>
      </c>
      <c r="D51" s="9">
        <v>1500</v>
      </c>
      <c r="E51" s="42">
        <v>303.39974999999998</v>
      </c>
      <c r="F51" s="42">
        <v>9.0515615176944397E-2</v>
      </c>
    </row>
    <row r="52" spans="1:6" x14ac:dyDescent="0.2">
      <c r="A52" s="9" t="s">
        <v>302</v>
      </c>
      <c r="B52" s="9" t="s">
        <v>783</v>
      </c>
      <c r="C52" s="9" t="s">
        <v>303</v>
      </c>
      <c r="D52" s="9">
        <v>20</v>
      </c>
      <c r="E52" s="42">
        <v>202.12799999999999</v>
      </c>
      <c r="F52" s="42">
        <v>6.0302423665429601E-2</v>
      </c>
    </row>
    <row r="53" spans="1:6" x14ac:dyDescent="0.2">
      <c r="A53" s="8" t="s">
        <v>110</v>
      </c>
      <c r="B53" s="9"/>
      <c r="C53" s="9"/>
      <c r="D53" s="9"/>
      <c r="E53" s="43">
        <f>SUM(E8:E52)</f>
        <v>142862.34784999996</v>
      </c>
      <c r="F53" s="43">
        <f>SUM(F8:F52)</f>
        <v>42.621239144941207</v>
      </c>
    </row>
    <row r="54" spans="1:6" x14ac:dyDescent="0.2">
      <c r="A54" s="9"/>
      <c r="B54" s="9"/>
      <c r="C54" s="9"/>
      <c r="D54" s="9"/>
      <c r="E54" s="42"/>
      <c r="F54" s="42"/>
    </row>
    <row r="55" spans="1:6" x14ac:dyDescent="0.2">
      <c r="A55" s="8" t="s">
        <v>131</v>
      </c>
      <c r="B55" s="9"/>
      <c r="C55" s="9"/>
      <c r="D55" s="9"/>
      <c r="E55" s="42"/>
      <c r="F55" s="42"/>
    </row>
    <row r="56" spans="1:6" x14ac:dyDescent="0.2">
      <c r="A56" s="9" t="s">
        <v>452</v>
      </c>
      <c r="B56" s="9" t="s">
        <v>809</v>
      </c>
      <c r="C56" s="9" t="s">
        <v>357</v>
      </c>
      <c r="D56" s="9">
        <v>11978</v>
      </c>
      <c r="E56" s="42">
        <v>11654.150814000001</v>
      </c>
      <c r="F56" s="42">
        <v>3.47687376240125</v>
      </c>
    </row>
    <row r="57" spans="1:6" x14ac:dyDescent="0.2">
      <c r="A57" s="9" t="s">
        <v>347</v>
      </c>
      <c r="B57" s="9" t="s">
        <v>1611</v>
      </c>
      <c r="C57" s="9" t="s">
        <v>267</v>
      </c>
      <c r="D57" s="9">
        <v>740</v>
      </c>
      <c r="E57" s="42">
        <v>11452.351000000001</v>
      </c>
      <c r="F57" s="42">
        <v>3.4166692490263899</v>
      </c>
    </row>
    <row r="58" spans="1:6" x14ac:dyDescent="0.2">
      <c r="A58" s="9" t="s">
        <v>456</v>
      </c>
      <c r="B58" s="9" t="s">
        <v>811</v>
      </c>
      <c r="C58" s="9" t="s">
        <v>288</v>
      </c>
      <c r="D58" s="9">
        <v>1060</v>
      </c>
      <c r="E58" s="42">
        <v>10305.1504</v>
      </c>
      <c r="F58" s="42">
        <v>3.0744159411698102</v>
      </c>
    </row>
    <row r="59" spans="1:6" x14ac:dyDescent="0.2">
      <c r="A59" s="9" t="s">
        <v>466</v>
      </c>
      <c r="B59" s="9" t="s">
        <v>916</v>
      </c>
      <c r="C59" s="9" t="s">
        <v>463</v>
      </c>
      <c r="D59" s="9">
        <v>1000</v>
      </c>
      <c r="E59" s="42">
        <v>9751.39</v>
      </c>
      <c r="F59" s="42">
        <v>2.9092082794409202</v>
      </c>
    </row>
    <row r="60" spans="1:6" x14ac:dyDescent="0.2">
      <c r="A60" s="9" t="s">
        <v>448</v>
      </c>
      <c r="B60" s="9" t="s">
        <v>1628</v>
      </c>
      <c r="C60" s="9" t="s">
        <v>256</v>
      </c>
      <c r="D60" s="9">
        <v>9000</v>
      </c>
      <c r="E60" s="42">
        <v>8860.6890000000003</v>
      </c>
      <c r="F60" s="42">
        <v>2.6434784989987099</v>
      </c>
    </row>
    <row r="61" spans="1:6" x14ac:dyDescent="0.2">
      <c r="A61" s="9" t="s">
        <v>343</v>
      </c>
      <c r="B61" s="9" t="s">
        <v>901</v>
      </c>
      <c r="C61" s="9" t="s">
        <v>277</v>
      </c>
      <c r="D61" s="9">
        <v>60</v>
      </c>
      <c r="E61" s="42">
        <v>8485.9500000000007</v>
      </c>
      <c r="F61" s="42">
        <v>2.5316796886312298</v>
      </c>
    </row>
    <row r="62" spans="1:6" x14ac:dyDescent="0.2">
      <c r="A62" s="9" t="s">
        <v>481</v>
      </c>
      <c r="B62" s="9" t="s">
        <v>1616</v>
      </c>
      <c r="C62" s="9" t="s">
        <v>482</v>
      </c>
      <c r="D62" s="9">
        <v>60</v>
      </c>
      <c r="E62" s="42">
        <v>6971.7</v>
      </c>
      <c r="F62" s="42">
        <v>2.0799216687855</v>
      </c>
    </row>
    <row r="63" spans="1:6" x14ac:dyDescent="0.2">
      <c r="A63" s="9" t="s">
        <v>468</v>
      </c>
      <c r="B63" s="9" t="s">
        <v>917</v>
      </c>
      <c r="C63" s="9" t="s">
        <v>469</v>
      </c>
      <c r="D63" s="9">
        <v>600</v>
      </c>
      <c r="E63" s="42">
        <v>5923.8720000000003</v>
      </c>
      <c r="F63" s="42">
        <v>1.7673149641997901</v>
      </c>
    </row>
    <row r="64" spans="1:6" x14ac:dyDescent="0.2">
      <c r="A64" s="9" t="s">
        <v>450</v>
      </c>
      <c r="B64" s="9" t="s">
        <v>894</v>
      </c>
      <c r="C64" s="9" t="s">
        <v>256</v>
      </c>
      <c r="D64" s="9">
        <v>6000</v>
      </c>
      <c r="E64" s="42">
        <v>5922.924</v>
      </c>
      <c r="F64" s="42">
        <v>1.7670321399615101</v>
      </c>
    </row>
    <row r="65" spans="1:6" x14ac:dyDescent="0.2">
      <c r="A65" s="9" t="s">
        <v>459</v>
      </c>
      <c r="B65" s="9" t="s">
        <v>815</v>
      </c>
      <c r="C65" s="9" t="s">
        <v>334</v>
      </c>
      <c r="D65" s="9">
        <v>550</v>
      </c>
      <c r="E65" s="42">
        <v>5368.88</v>
      </c>
      <c r="F65" s="42">
        <v>1.60173986963138</v>
      </c>
    </row>
    <row r="66" spans="1:6" x14ac:dyDescent="0.2">
      <c r="A66" s="9" t="s">
        <v>503</v>
      </c>
      <c r="B66" s="9" t="s">
        <v>918</v>
      </c>
      <c r="C66" s="9" t="s">
        <v>455</v>
      </c>
      <c r="D66" s="9">
        <v>500</v>
      </c>
      <c r="E66" s="42">
        <v>5174.7349999999997</v>
      </c>
      <c r="F66" s="42">
        <v>1.54381907665601</v>
      </c>
    </row>
    <row r="67" spans="1:6" x14ac:dyDescent="0.2">
      <c r="A67" s="9" t="s">
        <v>504</v>
      </c>
      <c r="B67" s="9" t="s">
        <v>890</v>
      </c>
      <c r="C67" s="9" t="s">
        <v>505</v>
      </c>
      <c r="D67" s="9">
        <v>500</v>
      </c>
      <c r="E67" s="42">
        <v>4829.87</v>
      </c>
      <c r="F67" s="42">
        <v>1.4409328098479599</v>
      </c>
    </row>
    <row r="68" spans="1:6" x14ac:dyDescent="0.2">
      <c r="A68" s="9" t="s">
        <v>506</v>
      </c>
      <c r="B68" s="9" t="s">
        <v>812</v>
      </c>
      <c r="C68" s="9" t="s">
        <v>334</v>
      </c>
      <c r="D68" s="9">
        <v>450</v>
      </c>
      <c r="E68" s="42">
        <v>4484.7629999999999</v>
      </c>
      <c r="F68" s="42">
        <v>1.33797434529132</v>
      </c>
    </row>
    <row r="69" spans="1:6" x14ac:dyDescent="0.2">
      <c r="A69" s="9" t="s">
        <v>255</v>
      </c>
      <c r="B69" s="9" t="s">
        <v>1641</v>
      </c>
      <c r="C69" s="9" t="s">
        <v>256</v>
      </c>
      <c r="D69" s="9">
        <v>450</v>
      </c>
      <c r="E69" s="42">
        <v>4335.5789999999997</v>
      </c>
      <c r="F69" s="42">
        <v>1.29346711832571</v>
      </c>
    </row>
    <row r="70" spans="1:6" x14ac:dyDescent="0.2">
      <c r="A70" s="9" t="s">
        <v>471</v>
      </c>
      <c r="B70" s="9" t="s">
        <v>802</v>
      </c>
      <c r="C70" s="9" t="s">
        <v>256</v>
      </c>
      <c r="D70" s="9">
        <v>440</v>
      </c>
      <c r="E70" s="42">
        <v>4334.308</v>
      </c>
      <c r="F70" s="42">
        <v>1.29308793097671</v>
      </c>
    </row>
    <row r="71" spans="1:6" x14ac:dyDescent="0.2">
      <c r="A71" s="9" t="s">
        <v>342</v>
      </c>
      <c r="B71" s="9" t="s">
        <v>792</v>
      </c>
      <c r="C71" s="9" t="s">
        <v>239</v>
      </c>
      <c r="D71" s="9">
        <v>375</v>
      </c>
      <c r="E71" s="42">
        <v>3941.50875</v>
      </c>
      <c r="F71" s="42">
        <v>1.1759010652828801</v>
      </c>
    </row>
    <row r="72" spans="1:6" x14ac:dyDescent="0.2">
      <c r="A72" s="9" t="s">
        <v>260</v>
      </c>
      <c r="B72" s="9" t="s">
        <v>919</v>
      </c>
      <c r="C72" s="9" t="s">
        <v>258</v>
      </c>
      <c r="D72" s="9">
        <v>370</v>
      </c>
      <c r="E72" s="42">
        <v>3913.9931999999999</v>
      </c>
      <c r="F72" s="42">
        <v>1.1676921365175099</v>
      </c>
    </row>
    <row r="73" spans="1:6" x14ac:dyDescent="0.2">
      <c r="A73" s="9" t="s">
        <v>259</v>
      </c>
      <c r="B73" s="9" t="s">
        <v>920</v>
      </c>
      <c r="C73" s="9" t="s">
        <v>133</v>
      </c>
      <c r="D73" s="9">
        <v>400</v>
      </c>
      <c r="E73" s="42">
        <v>3904.0720000000001</v>
      </c>
      <c r="F73" s="42">
        <v>1.16473226749555</v>
      </c>
    </row>
    <row r="74" spans="1:6" x14ac:dyDescent="0.2">
      <c r="A74" s="9" t="s">
        <v>511</v>
      </c>
      <c r="B74" s="9" t="s">
        <v>892</v>
      </c>
      <c r="C74" s="9" t="s">
        <v>256</v>
      </c>
      <c r="D74" s="9">
        <v>400</v>
      </c>
      <c r="E74" s="42">
        <v>3657.1640000000002</v>
      </c>
      <c r="F74" s="42">
        <v>1.0910702769628999</v>
      </c>
    </row>
    <row r="75" spans="1:6" x14ac:dyDescent="0.2">
      <c r="A75" s="9" t="s">
        <v>337</v>
      </c>
      <c r="B75" s="9" t="s">
        <v>823</v>
      </c>
      <c r="C75" s="9" t="s">
        <v>338</v>
      </c>
      <c r="D75" s="9">
        <v>350</v>
      </c>
      <c r="E75" s="42">
        <v>3447.451</v>
      </c>
      <c r="F75" s="42">
        <v>1.02850496105344</v>
      </c>
    </row>
    <row r="76" spans="1:6" x14ac:dyDescent="0.2">
      <c r="A76" s="9" t="s">
        <v>349</v>
      </c>
      <c r="B76" s="9" t="s">
        <v>1632</v>
      </c>
      <c r="C76" s="9" t="s">
        <v>288</v>
      </c>
      <c r="D76" s="9">
        <v>300</v>
      </c>
      <c r="E76" s="42">
        <v>3381.5430000000001</v>
      </c>
      <c r="F76" s="42">
        <v>1.0088421130613701</v>
      </c>
    </row>
    <row r="77" spans="1:6" x14ac:dyDescent="0.2">
      <c r="A77" s="9" t="s">
        <v>477</v>
      </c>
      <c r="B77" s="9" t="s">
        <v>803</v>
      </c>
      <c r="C77" s="9" t="s">
        <v>345</v>
      </c>
      <c r="D77" s="9">
        <v>310</v>
      </c>
      <c r="E77" s="42">
        <v>3104.8767131999998</v>
      </c>
      <c r="F77" s="42">
        <v>0.92630210059127305</v>
      </c>
    </row>
    <row r="78" spans="1:6" x14ac:dyDescent="0.2">
      <c r="A78" s="9" t="s">
        <v>264</v>
      </c>
      <c r="B78" s="9" t="s">
        <v>921</v>
      </c>
      <c r="C78" s="9" t="s">
        <v>265</v>
      </c>
      <c r="D78" s="9">
        <v>338</v>
      </c>
      <c r="E78" s="42">
        <v>3081.5426200000002</v>
      </c>
      <c r="F78" s="42">
        <v>0.91934065846551705</v>
      </c>
    </row>
    <row r="79" spans="1:6" x14ac:dyDescent="0.2">
      <c r="A79" s="9" t="s">
        <v>485</v>
      </c>
      <c r="B79" s="9" t="s">
        <v>816</v>
      </c>
      <c r="C79" s="9" t="s">
        <v>357</v>
      </c>
      <c r="D79" s="9">
        <v>22</v>
      </c>
      <c r="E79" s="42">
        <v>3055.91</v>
      </c>
      <c r="F79" s="42">
        <v>0.91169347890160202</v>
      </c>
    </row>
    <row r="80" spans="1:6" x14ac:dyDescent="0.2">
      <c r="A80" s="9" t="s">
        <v>332</v>
      </c>
      <c r="B80" s="9" t="s">
        <v>922</v>
      </c>
      <c r="C80" s="9" t="s">
        <v>277</v>
      </c>
      <c r="D80" s="9">
        <v>300</v>
      </c>
      <c r="E80" s="42">
        <v>2967.4859999999999</v>
      </c>
      <c r="F80" s="42">
        <v>0.88531325691260498</v>
      </c>
    </row>
    <row r="81" spans="1:6" x14ac:dyDescent="0.2">
      <c r="A81" s="9" t="s">
        <v>479</v>
      </c>
      <c r="B81" s="9" t="s">
        <v>1617</v>
      </c>
      <c r="C81" s="9" t="s">
        <v>113</v>
      </c>
      <c r="D81" s="9">
        <v>25</v>
      </c>
      <c r="E81" s="42">
        <v>2741.395</v>
      </c>
      <c r="F81" s="42">
        <v>0.81786176444772796</v>
      </c>
    </row>
    <row r="82" spans="1:6" x14ac:dyDescent="0.2">
      <c r="A82" s="9" t="s">
        <v>470</v>
      </c>
      <c r="B82" s="9" t="s">
        <v>1636</v>
      </c>
      <c r="C82" s="9" t="s">
        <v>463</v>
      </c>
      <c r="D82" s="9">
        <v>250</v>
      </c>
      <c r="E82" s="42">
        <v>2500.8850000000002</v>
      </c>
      <c r="F82" s="42">
        <v>0.74610853918565401</v>
      </c>
    </row>
    <row r="83" spans="1:6" x14ac:dyDescent="0.2">
      <c r="A83" s="9" t="s">
        <v>507</v>
      </c>
      <c r="B83" s="9" t="s">
        <v>906</v>
      </c>
      <c r="C83" s="9" t="s">
        <v>265</v>
      </c>
      <c r="D83" s="9">
        <v>2500</v>
      </c>
      <c r="E83" s="42">
        <v>2490.87</v>
      </c>
      <c r="F83" s="42">
        <v>0.74312068607767601</v>
      </c>
    </row>
    <row r="84" spans="1:6" x14ac:dyDescent="0.2">
      <c r="A84" s="9" t="s">
        <v>486</v>
      </c>
      <c r="B84" s="9" t="s">
        <v>889</v>
      </c>
      <c r="C84" s="9" t="s">
        <v>277</v>
      </c>
      <c r="D84" s="9">
        <v>17</v>
      </c>
      <c r="E84" s="42">
        <v>2380.2244000000001</v>
      </c>
      <c r="F84" s="42">
        <v>0.71011092074127802</v>
      </c>
    </row>
    <row r="85" spans="1:6" x14ac:dyDescent="0.2">
      <c r="A85" s="9" t="s">
        <v>508</v>
      </c>
      <c r="B85" s="9" t="s">
        <v>903</v>
      </c>
      <c r="C85" s="9" t="s">
        <v>463</v>
      </c>
      <c r="D85" s="9">
        <v>230</v>
      </c>
      <c r="E85" s="42">
        <v>2302.5138999999999</v>
      </c>
      <c r="F85" s="42">
        <v>0.68692694081641603</v>
      </c>
    </row>
    <row r="86" spans="1:6" x14ac:dyDescent="0.2">
      <c r="A86" s="9" t="s">
        <v>472</v>
      </c>
      <c r="B86" s="9" t="s">
        <v>905</v>
      </c>
      <c r="C86" s="9" t="s">
        <v>463</v>
      </c>
      <c r="D86" s="9">
        <v>230</v>
      </c>
      <c r="E86" s="42">
        <v>2300.4485</v>
      </c>
      <c r="F86" s="42">
        <v>0.68631075391584495</v>
      </c>
    </row>
    <row r="87" spans="1:6" x14ac:dyDescent="0.2">
      <c r="A87" s="9" t="s">
        <v>509</v>
      </c>
      <c r="B87" s="9" t="s">
        <v>902</v>
      </c>
      <c r="C87" s="9" t="s">
        <v>256</v>
      </c>
      <c r="D87" s="9">
        <v>200</v>
      </c>
      <c r="E87" s="42">
        <v>1997.704</v>
      </c>
      <c r="F87" s="42">
        <v>0.59599062458503205</v>
      </c>
    </row>
    <row r="88" spans="1:6" x14ac:dyDescent="0.2">
      <c r="A88" s="9" t="s">
        <v>510</v>
      </c>
      <c r="B88" s="9" t="s">
        <v>908</v>
      </c>
      <c r="C88" s="9" t="s">
        <v>505</v>
      </c>
      <c r="D88" s="9">
        <v>190</v>
      </c>
      <c r="E88" s="42">
        <v>1830.2585999999999</v>
      </c>
      <c r="F88" s="42">
        <v>0.54603533164379003</v>
      </c>
    </row>
    <row r="89" spans="1:6" x14ac:dyDescent="0.2">
      <c r="A89" s="9" t="s">
        <v>354</v>
      </c>
      <c r="B89" s="9" t="s">
        <v>907</v>
      </c>
      <c r="C89" s="9" t="s">
        <v>288</v>
      </c>
      <c r="D89" s="9">
        <v>150</v>
      </c>
      <c r="E89" s="42">
        <v>1789.5</v>
      </c>
      <c r="F89" s="42">
        <v>0.53387550042194198</v>
      </c>
    </row>
    <row r="90" spans="1:6" x14ac:dyDescent="0.2">
      <c r="A90" s="9" t="s">
        <v>261</v>
      </c>
      <c r="B90" s="9" t="s">
        <v>813</v>
      </c>
      <c r="C90" s="9" t="s">
        <v>262</v>
      </c>
      <c r="D90" s="9">
        <v>150</v>
      </c>
      <c r="E90" s="42">
        <v>1658.1614999999999</v>
      </c>
      <c r="F90" s="42">
        <v>0.49469226073925499</v>
      </c>
    </row>
    <row r="91" spans="1:6" x14ac:dyDescent="0.2">
      <c r="A91" s="9" t="s">
        <v>454</v>
      </c>
      <c r="B91" s="9" t="s">
        <v>909</v>
      </c>
      <c r="C91" s="9" t="s">
        <v>455</v>
      </c>
      <c r="D91" s="9">
        <v>160</v>
      </c>
      <c r="E91" s="42">
        <v>1655.9151999999999</v>
      </c>
      <c r="F91" s="42">
        <v>0.49402210452992401</v>
      </c>
    </row>
    <row r="92" spans="1:6" x14ac:dyDescent="0.2">
      <c r="A92" s="9" t="s">
        <v>263</v>
      </c>
      <c r="B92" s="9" t="s">
        <v>923</v>
      </c>
      <c r="C92" s="9" t="s">
        <v>262</v>
      </c>
      <c r="D92" s="9">
        <v>140</v>
      </c>
      <c r="E92" s="42">
        <v>1555.3594000000001</v>
      </c>
      <c r="F92" s="42">
        <v>0.46402250796924899</v>
      </c>
    </row>
    <row r="93" spans="1:6" x14ac:dyDescent="0.2">
      <c r="A93" s="9" t="s">
        <v>512</v>
      </c>
      <c r="B93" s="9" t="s">
        <v>793</v>
      </c>
      <c r="C93" s="9" t="s">
        <v>345</v>
      </c>
      <c r="D93" s="9">
        <v>150</v>
      </c>
      <c r="E93" s="42">
        <v>1500.3386250000001</v>
      </c>
      <c r="F93" s="42">
        <v>0.44760773077632998</v>
      </c>
    </row>
    <row r="94" spans="1:6" x14ac:dyDescent="0.2">
      <c r="A94" s="9" t="s">
        <v>355</v>
      </c>
      <c r="B94" s="9" t="s">
        <v>797</v>
      </c>
      <c r="C94" s="9" t="s">
        <v>345</v>
      </c>
      <c r="D94" s="9">
        <v>150</v>
      </c>
      <c r="E94" s="42">
        <v>1500.3185000000001</v>
      </c>
      <c r="F94" s="42">
        <v>0.44760172672802301</v>
      </c>
    </row>
    <row r="95" spans="1:6" x14ac:dyDescent="0.2">
      <c r="A95" s="9" t="s">
        <v>474</v>
      </c>
      <c r="B95" s="9" t="s">
        <v>814</v>
      </c>
      <c r="C95" s="9" t="s">
        <v>277</v>
      </c>
      <c r="D95" s="9">
        <v>150</v>
      </c>
      <c r="E95" s="42">
        <v>1481.2275</v>
      </c>
      <c r="F95" s="42">
        <v>0.44190615971010999</v>
      </c>
    </row>
    <row r="96" spans="1:6" x14ac:dyDescent="0.2">
      <c r="A96" s="9" t="s">
        <v>476</v>
      </c>
      <c r="B96" s="9" t="s">
        <v>1637</v>
      </c>
      <c r="C96" s="9" t="s">
        <v>463</v>
      </c>
      <c r="D96" s="9">
        <v>250</v>
      </c>
      <c r="E96" s="42">
        <v>1251.4475</v>
      </c>
      <c r="F96" s="42">
        <v>0.37335409908593897</v>
      </c>
    </row>
    <row r="97" spans="1:10" x14ac:dyDescent="0.2">
      <c r="A97" s="9" t="s">
        <v>266</v>
      </c>
      <c r="B97" s="9" t="s">
        <v>1629</v>
      </c>
      <c r="C97" s="9" t="s">
        <v>267</v>
      </c>
      <c r="D97" s="9">
        <v>120</v>
      </c>
      <c r="E97" s="42">
        <v>1189.2983999999999</v>
      </c>
      <c r="F97" s="42">
        <v>0.35481267306566899</v>
      </c>
    </row>
    <row r="98" spans="1:10" x14ac:dyDescent="0.2">
      <c r="A98" s="9" t="s">
        <v>335</v>
      </c>
      <c r="B98" s="9" t="s">
        <v>1631</v>
      </c>
      <c r="C98" s="9" t="s">
        <v>256</v>
      </c>
      <c r="D98" s="9">
        <v>100</v>
      </c>
      <c r="E98" s="42">
        <v>994.82100000000003</v>
      </c>
      <c r="F98" s="42">
        <v>0.29679271260422302</v>
      </c>
    </row>
    <row r="99" spans="1:10" x14ac:dyDescent="0.2">
      <c r="A99" s="9" t="s">
        <v>278</v>
      </c>
      <c r="B99" s="9" t="s">
        <v>790</v>
      </c>
      <c r="C99" s="9" t="s">
        <v>279</v>
      </c>
      <c r="D99" s="9">
        <v>160</v>
      </c>
      <c r="E99" s="42">
        <v>800</v>
      </c>
      <c r="F99" s="42">
        <v>0.23867024327329101</v>
      </c>
    </row>
    <row r="100" spans="1:10" x14ac:dyDescent="0.2">
      <c r="A100" s="9" t="s">
        <v>348</v>
      </c>
      <c r="B100" s="9" t="s">
        <v>896</v>
      </c>
      <c r="C100" s="9" t="s">
        <v>288</v>
      </c>
      <c r="D100" s="9">
        <v>50</v>
      </c>
      <c r="E100" s="42">
        <v>563.59050000000002</v>
      </c>
      <c r="F100" s="42">
        <v>0.16814035217689399</v>
      </c>
    </row>
    <row r="101" spans="1:10" x14ac:dyDescent="0.2">
      <c r="A101" s="9" t="s">
        <v>340</v>
      </c>
      <c r="B101" s="9" t="s">
        <v>822</v>
      </c>
      <c r="C101" s="9" t="s">
        <v>256</v>
      </c>
      <c r="D101" s="9">
        <v>50</v>
      </c>
      <c r="E101" s="42">
        <v>494.08449999999999</v>
      </c>
      <c r="F101" s="42">
        <v>0.14740408476570299</v>
      </c>
    </row>
    <row r="102" spans="1:10" x14ac:dyDescent="0.2">
      <c r="A102" s="9" t="s">
        <v>513</v>
      </c>
      <c r="B102" s="9" t="s">
        <v>888</v>
      </c>
      <c r="C102" s="9" t="s">
        <v>133</v>
      </c>
      <c r="D102" s="9">
        <v>40</v>
      </c>
      <c r="E102" s="42">
        <v>395.89960000000002</v>
      </c>
      <c r="F102" s="42">
        <v>0.118111817304748</v>
      </c>
    </row>
    <row r="103" spans="1:10" x14ac:dyDescent="0.2">
      <c r="A103" s="8" t="s">
        <v>110</v>
      </c>
      <c r="B103" s="9"/>
      <c r="C103" s="9"/>
      <c r="D103" s="9"/>
      <c r="E103" s="43">
        <f>SUM(E56:E102)</f>
        <v>177686.12112219995</v>
      </c>
      <c r="F103" s="43">
        <f>SUM(F56:F102)</f>
        <v>53.010487193153573</v>
      </c>
      <c r="I103" s="2"/>
      <c r="J103" s="2"/>
    </row>
    <row r="104" spans="1:10" x14ac:dyDescent="0.2">
      <c r="A104" s="9"/>
      <c r="B104" s="9"/>
      <c r="C104" s="9"/>
      <c r="D104" s="9"/>
      <c r="E104" s="42"/>
      <c r="F104" s="42"/>
    </row>
    <row r="105" spans="1:10" x14ac:dyDescent="0.2">
      <c r="A105" s="8" t="s">
        <v>110</v>
      </c>
      <c r="B105" s="9"/>
      <c r="C105" s="9"/>
      <c r="D105" s="9"/>
      <c r="E105" s="43">
        <v>320548.46897219995</v>
      </c>
      <c r="F105" s="43">
        <v>95.631726338094765</v>
      </c>
      <c r="I105" s="2"/>
      <c r="J105" s="2"/>
    </row>
    <row r="106" spans="1:10" x14ac:dyDescent="0.2">
      <c r="A106" s="9"/>
      <c r="B106" s="9"/>
      <c r="C106" s="9"/>
      <c r="D106" s="9"/>
      <c r="E106" s="42"/>
      <c r="F106" s="42"/>
    </row>
    <row r="107" spans="1:10" x14ac:dyDescent="0.2">
      <c r="A107" s="8" t="s">
        <v>143</v>
      </c>
      <c r="B107" s="9"/>
      <c r="C107" s="9"/>
      <c r="D107" s="9"/>
      <c r="E107" s="43">
        <v>14642.0376344</v>
      </c>
      <c r="F107" s="43">
        <v>4.37</v>
      </c>
      <c r="I107" s="2"/>
      <c r="J107" s="2"/>
    </row>
    <row r="108" spans="1:10" x14ac:dyDescent="0.2">
      <c r="A108" s="9"/>
      <c r="B108" s="9"/>
      <c r="C108" s="9"/>
      <c r="D108" s="9"/>
      <c r="E108" s="42"/>
      <c r="F108" s="42"/>
    </row>
    <row r="109" spans="1:10" x14ac:dyDescent="0.2">
      <c r="A109" s="12" t="s">
        <v>144</v>
      </c>
      <c r="B109" s="6"/>
      <c r="C109" s="6"/>
      <c r="D109" s="6"/>
      <c r="E109" s="45">
        <v>335190.50763439998</v>
      </c>
      <c r="F109" s="45">
        <f xml:space="preserve"> ROUND(SUM(F105:F108),2)</f>
        <v>100</v>
      </c>
      <c r="I109" s="2"/>
      <c r="J109" s="2"/>
    </row>
    <row r="110" spans="1:10" x14ac:dyDescent="0.2">
      <c r="A110" s="1" t="s">
        <v>171</v>
      </c>
      <c r="E110" s="17"/>
      <c r="F110" s="17"/>
    </row>
    <row r="111" spans="1:10" x14ac:dyDescent="0.2">
      <c r="E111" s="17"/>
      <c r="F111" s="17"/>
    </row>
    <row r="112" spans="1:10" x14ac:dyDescent="0.2">
      <c r="A112" s="1" t="s">
        <v>147</v>
      </c>
      <c r="E112" s="17"/>
      <c r="F112" s="17"/>
    </row>
    <row r="113" spans="1:6" x14ac:dyDescent="0.2">
      <c r="A113" s="1" t="s">
        <v>148</v>
      </c>
      <c r="E113" s="17"/>
      <c r="F113" s="17"/>
    </row>
    <row r="114" spans="1:6" x14ac:dyDescent="0.2">
      <c r="A114" s="1" t="s">
        <v>149</v>
      </c>
      <c r="E114" s="17"/>
      <c r="F114" s="17"/>
    </row>
    <row r="115" spans="1:6" x14ac:dyDescent="0.2">
      <c r="A115" s="3" t="s">
        <v>648</v>
      </c>
      <c r="D115" s="15">
        <v>60.044899999999998</v>
      </c>
      <c r="E115" s="17"/>
      <c r="F115" s="17"/>
    </row>
    <row r="116" spans="1:6" x14ac:dyDescent="0.2">
      <c r="A116" s="3" t="s">
        <v>645</v>
      </c>
      <c r="D116" s="15">
        <v>12.011699999999999</v>
      </c>
      <c r="E116" s="17"/>
      <c r="F116" s="17"/>
    </row>
    <row r="117" spans="1:6" x14ac:dyDescent="0.2">
      <c r="A117" s="3" t="s">
        <v>646</v>
      </c>
      <c r="D117" s="15">
        <v>62.367199999999997</v>
      </c>
      <c r="E117" s="17"/>
      <c r="F117" s="17"/>
    </row>
    <row r="118" spans="1:6" x14ac:dyDescent="0.2">
      <c r="A118" s="3" t="s">
        <v>647</v>
      </c>
      <c r="D118" s="15">
        <v>12.575799999999999</v>
      </c>
      <c r="E118" s="17"/>
      <c r="F118" s="17"/>
    </row>
    <row r="119" spans="1:6" x14ac:dyDescent="0.2">
      <c r="E119" s="17"/>
      <c r="F119" s="17"/>
    </row>
    <row r="120" spans="1:6" x14ac:dyDescent="0.2">
      <c r="A120" s="1" t="s">
        <v>152</v>
      </c>
      <c r="E120" s="17"/>
      <c r="F120" s="17"/>
    </row>
    <row r="121" spans="1:6" x14ac:dyDescent="0.2">
      <c r="A121" s="3" t="s">
        <v>648</v>
      </c>
      <c r="D121" s="15">
        <v>61.375900000000001</v>
      </c>
      <c r="E121" s="17"/>
      <c r="F121" s="17"/>
    </row>
    <row r="122" spans="1:6" x14ac:dyDescent="0.2">
      <c r="A122" s="3" t="s">
        <v>647</v>
      </c>
      <c r="D122" s="15">
        <v>12.4565</v>
      </c>
      <c r="E122" s="17"/>
      <c r="F122" s="17"/>
    </row>
    <row r="123" spans="1:6" x14ac:dyDescent="0.2">
      <c r="A123" s="3" t="s">
        <v>646</v>
      </c>
      <c r="D123" s="15">
        <v>64.039599999999993</v>
      </c>
      <c r="E123" s="17"/>
      <c r="F123" s="17"/>
    </row>
    <row r="124" spans="1:6" x14ac:dyDescent="0.2">
      <c r="A124" s="3" t="s">
        <v>645</v>
      </c>
      <c r="D124" s="15">
        <v>11.8223</v>
      </c>
      <c r="E124" s="17"/>
      <c r="F124" s="17"/>
    </row>
    <row r="125" spans="1:6" x14ac:dyDescent="0.2">
      <c r="E125" s="17"/>
      <c r="F125" s="17"/>
    </row>
    <row r="126" spans="1:6" x14ac:dyDescent="0.2">
      <c r="A126" s="1" t="s">
        <v>153</v>
      </c>
      <c r="D126" s="16"/>
      <c r="E126" s="17"/>
      <c r="F126" s="17"/>
    </row>
    <row r="127" spans="1:6" x14ac:dyDescent="0.2">
      <c r="A127" s="22" t="s">
        <v>704</v>
      </c>
      <c r="B127" s="23"/>
      <c r="C127" s="70" t="s">
        <v>705</v>
      </c>
      <c r="D127" s="71"/>
      <c r="E127" s="17"/>
      <c r="F127" s="17"/>
    </row>
    <row r="128" spans="1:6" x14ac:dyDescent="0.2">
      <c r="A128" s="72"/>
      <c r="B128" s="73"/>
      <c r="C128" s="24" t="s">
        <v>706</v>
      </c>
      <c r="D128" s="24" t="s">
        <v>707</v>
      </c>
      <c r="E128" s="17"/>
      <c r="F128" s="17"/>
    </row>
    <row r="129" spans="1:6" x14ac:dyDescent="0.2">
      <c r="A129" s="25" t="s">
        <v>645</v>
      </c>
      <c r="B129" s="26"/>
      <c r="C129" s="27">
        <v>0.325019259</v>
      </c>
      <c r="D129" s="27">
        <v>0.30112419600000001</v>
      </c>
      <c r="E129" s="17"/>
      <c r="F129" s="17"/>
    </row>
    <row r="130" spans="1:6" x14ac:dyDescent="0.2">
      <c r="A130" s="25" t="s">
        <v>647</v>
      </c>
      <c r="B130" s="26"/>
      <c r="C130" s="27">
        <v>0.325019259</v>
      </c>
      <c r="D130" s="27">
        <v>0.30112419600000001</v>
      </c>
      <c r="E130" s="17"/>
      <c r="F130" s="17"/>
    </row>
    <row r="131" spans="1:6" x14ac:dyDescent="0.2">
      <c r="E131" s="17"/>
      <c r="F131" s="17"/>
    </row>
    <row r="132" spans="1:6" x14ac:dyDescent="0.2">
      <c r="A132" s="1" t="s">
        <v>155</v>
      </c>
      <c r="D132" s="17">
        <v>2.7846544518417597</v>
      </c>
      <c r="E132" s="2" t="s">
        <v>623</v>
      </c>
    </row>
  </sheetData>
  <sortState ref="A56:F102">
    <sortCondition descending="1" ref="E56:E102"/>
  </sortState>
  <mergeCells count="3">
    <mergeCell ref="B1:E1"/>
    <mergeCell ref="C127:D127"/>
    <mergeCell ref="A128:B12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196"/>
  <sheetViews>
    <sheetView showGridLines="0" workbookViewId="0"/>
  </sheetViews>
  <sheetFormatPr defaultRowHeight="11.25" x14ac:dyDescent="0.2"/>
  <cols>
    <col min="1" max="1" width="38" style="3" customWidth="1"/>
    <col min="2" max="2" width="83.7109375" style="3" bestFit="1" customWidth="1"/>
    <col min="3" max="3" width="12.140625" style="3" bestFit="1" customWidth="1"/>
    <col min="4" max="4" width="8.28515625" style="3" bestFit="1" customWidth="1"/>
    <col min="5" max="5" width="23" style="2" bestFit="1" customWidth="1"/>
    <col min="6" max="6" width="15.5703125" style="2" bestFit="1" customWidth="1"/>
    <col min="7" max="16384" width="9.140625" style="3"/>
  </cols>
  <sheetData>
    <row r="1" spans="1:7" x14ac:dyDescent="0.2">
      <c r="A1" s="1"/>
      <c r="B1" s="74" t="s">
        <v>489</v>
      </c>
      <c r="C1" s="74"/>
      <c r="D1" s="74"/>
      <c r="E1" s="74"/>
    </row>
    <row r="3" spans="1:7" s="1" customFormat="1" x14ac:dyDescent="0.2">
      <c r="A3" s="4" t="s">
        <v>0</v>
      </c>
      <c r="B3" s="4" t="s">
        <v>1</v>
      </c>
      <c r="C3" s="4" t="s">
        <v>156</v>
      </c>
      <c r="D3" s="4" t="s">
        <v>3</v>
      </c>
      <c r="E3" s="5" t="s">
        <v>4</v>
      </c>
      <c r="F3" s="5" t="s">
        <v>5</v>
      </c>
    </row>
    <row r="4" spans="1:7" x14ac:dyDescent="0.2">
      <c r="A4" s="6"/>
      <c r="B4" s="6"/>
      <c r="C4" s="6"/>
      <c r="D4" s="6"/>
      <c r="E4" s="7"/>
      <c r="F4" s="7"/>
    </row>
    <row r="5" spans="1:7" x14ac:dyDescent="0.2">
      <c r="A5" s="8" t="s">
        <v>111</v>
      </c>
      <c r="B5" s="9"/>
      <c r="C5" s="9"/>
      <c r="D5" s="9"/>
      <c r="E5" s="10"/>
      <c r="F5" s="10"/>
    </row>
    <row r="6" spans="1:7" x14ac:dyDescent="0.2">
      <c r="A6" s="8" t="s">
        <v>7</v>
      </c>
      <c r="B6" s="9"/>
      <c r="C6" s="9"/>
      <c r="D6" s="9"/>
      <c r="E6" s="10"/>
      <c r="F6" s="10"/>
    </row>
    <row r="7" spans="1:7" x14ac:dyDescent="0.2">
      <c r="A7" s="8"/>
      <c r="B7" s="9"/>
      <c r="C7" s="9"/>
      <c r="D7" s="9"/>
      <c r="E7" s="10"/>
      <c r="F7" s="10"/>
    </row>
    <row r="8" spans="1:7" x14ac:dyDescent="0.2">
      <c r="A8" s="9" t="s">
        <v>398</v>
      </c>
      <c r="B8" s="9" t="s">
        <v>829</v>
      </c>
      <c r="C8" s="9" t="s">
        <v>239</v>
      </c>
      <c r="D8" s="9">
        <v>3390</v>
      </c>
      <c r="E8" s="58">
        <v>33243.933299999997</v>
      </c>
      <c r="F8" s="58">
        <v>3.26488169402199</v>
      </c>
      <c r="G8" s="59"/>
    </row>
    <row r="9" spans="1:7" x14ac:dyDescent="0.2">
      <c r="A9" s="9" t="s">
        <v>318</v>
      </c>
      <c r="B9" s="9" t="s">
        <v>824</v>
      </c>
      <c r="C9" s="9" t="s">
        <v>117</v>
      </c>
      <c r="D9" s="9">
        <v>3100</v>
      </c>
      <c r="E9" s="58">
        <v>31308.511999999999</v>
      </c>
      <c r="F9" s="58">
        <v>3.0748042589734101</v>
      </c>
      <c r="G9" s="59"/>
    </row>
    <row r="10" spans="1:7" x14ac:dyDescent="0.2">
      <c r="A10" s="9" t="s">
        <v>399</v>
      </c>
      <c r="B10" s="9" t="s">
        <v>839</v>
      </c>
      <c r="C10" s="9" t="s">
        <v>288</v>
      </c>
      <c r="D10" s="9">
        <v>43</v>
      </c>
      <c r="E10" s="58">
        <v>21994.199000000001</v>
      </c>
      <c r="F10" s="58">
        <v>2.1600469788506298</v>
      </c>
      <c r="G10" s="59"/>
    </row>
    <row r="11" spans="1:7" x14ac:dyDescent="0.2">
      <c r="A11" s="9" t="s">
        <v>315</v>
      </c>
      <c r="B11" s="9" t="s">
        <v>789</v>
      </c>
      <c r="C11" s="9" t="s">
        <v>128</v>
      </c>
      <c r="D11" s="9">
        <v>2250</v>
      </c>
      <c r="E11" s="58">
        <v>21993.2775</v>
      </c>
      <c r="F11" s="58">
        <v>2.1599564784741001</v>
      </c>
      <c r="G11" s="59"/>
    </row>
    <row r="12" spans="1:7" x14ac:dyDescent="0.2">
      <c r="A12" s="9" t="s">
        <v>243</v>
      </c>
      <c r="B12" s="9" t="s">
        <v>828</v>
      </c>
      <c r="C12" s="9" t="s">
        <v>236</v>
      </c>
      <c r="D12" s="9">
        <v>2150</v>
      </c>
      <c r="E12" s="58">
        <v>20615.877</v>
      </c>
      <c r="F12" s="58">
        <v>2.0246821823430001</v>
      </c>
      <c r="G12" s="59"/>
    </row>
    <row r="13" spans="1:7" x14ac:dyDescent="0.2">
      <c r="A13" s="9" t="s">
        <v>164</v>
      </c>
      <c r="B13" s="9" t="s">
        <v>876</v>
      </c>
      <c r="C13" s="9" t="s">
        <v>165</v>
      </c>
      <c r="D13" s="9">
        <v>1615</v>
      </c>
      <c r="E13" s="58">
        <v>15865.22705</v>
      </c>
      <c r="F13" s="58">
        <v>1.55812156460582</v>
      </c>
      <c r="G13" s="59"/>
    </row>
    <row r="14" spans="1:7" x14ac:dyDescent="0.2">
      <c r="A14" s="9" t="s">
        <v>400</v>
      </c>
      <c r="B14" s="9" t="s">
        <v>924</v>
      </c>
      <c r="C14" s="9" t="s">
        <v>117</v>
      </c>
      <c r="D14" s="9">
        <v>1550</v>
      </c>
      <c r="E14" s="58">
        <v>15496.6985</v>
      </c>
      <c r="F14" s="58">
        <v>1.5219284310869501</v>
      </c>
      <c r="G14" s="59"/>
    </row>
    <row r="15" spans="1:7" x14ac:dyDescent="0.2">
      <c r="A15" s="9" t="s">
        <v>401</v>
      </c>
      <c r="B15" s="9" t="s">
        <v>834</v>
      </c>
      <c r="C15" s="9" t="s">
        <v>165</v>
      </c>
      <c r="D15" s="9">
        <v>1450</v>
      </c>
      <c r="E15" s="58">
        <v>14663.386</v>
      </c>
      <c r="F15" s="58">
        <v>1.4400889356789299</v>
      </c>
      <c r="G15" s="59"/>
    </row>
    <row r="16" spans="1:7" x14ac:dyDescent="0.2">
      <c r="A16" s="9" t="s">
        <v>402</v>
      </c>
      <c r="B16" s="9" t="s">
        <v>858</v>
      </c>
      <c r="C16" s="9" t="s">
        <v>403</v>
      </c>
      <c r="D16" s="9">
        <v>130</v>
      </c>
      <c r="E16" s="58">
        <v>14209.13</v>
      </c>
      <c r="F16" s="58">
        <v>1.39547652217732</v>
      </c>
      <c r="G16" s="59"/>
    </row>
    <row r="17" spans="1:7" x14ac:dyDescent="0.2">
      <c r="A17" s="9" t="s">
        <v>161</v>
      </c>
      <c r="B17" s="9" t="s">
        <v>871</v>
      </c>
      <c r="C17" s="9" t="s">
        <v>121</v>
      </c>
      <c r="D17" s="9">
        <v>1250</v>
      </c>
      <c r="E17" s="58">
        <v>12514.05</v>
      </c>
      <c r="F17" s="58">
        <v>1.22900297008705</v>
      </c>
      <c r="G17" s="59"/>
    </row>
    <row r="18" spans="1:7" x14ac:dyDescent="0.2">
      <c r="A18" s="9" t="s">
        <v>404</v>
      </c>
      <c r="B18" s="9" t="s">
        <v>840</v>
      </c>
      <c r="C18" s="9" t="s">
        <v>117</v>
      </c>
      <c r="D18" s="9">
        <v>1200</v>
      </c>
      <c r="E18" s="58">
        <v>11954.843999999999</v>
      </c>
      <c r="F18" s="58">
        <v>1.17408343285566</v>
      </c>
      <c r="G18" s="59"/>
    </row>
    <row r="19" spans="1:7" x14ac:dyDescent="0.2">
      <c r="A19" s="9" t="s">
        <v>316</v>
      </c>
      <c r="B19" s="9" t="s">
        <v>750</v>
      </c>
      <c r="C19" s="9" t="s">
        <v>290</v>
      </c>
      <c r="D19" s="9">
        <v>999</v>
      </c>
      <c r="E19" s="58">
        <v>9971.6183999999994</v>
      </c>
      <c r="F19" s="58">
        <v>0.97931114468734903</v>
      </c>
      <c r="G19" s="59"/>
    </row>
    <row r="20" spans="1:7" x14ac:dyDescent="0.2">
      <c r="A20" s="9" t="s">
        <v>405</v>
      </c>
      <c r="B20" s="9" t="s">
        <v>863</v>
      </c>
      <c r="C20" s="9" t="s">
        <v>128</v>
      </c>
      <c r="D20" s="9">
        <v>1000</v>
      </c>
      <c r="E20" s="58">
        <v>9817.4699999999993</v>
      </c>
      <c r="F20" s="58">
        <v>0.96417225348632496</v>
      </c>
      <c r="G20" s="59"/>
    </row>
    <row r="21" spans="1:7" x14ac:dyDescent="0.2">
      <c r="A21" s="9" t="s">
        <v>226</v>
      </c>
      <c r="B21" s="9" t="s">
        <v>867</v>
      </c>
      <c r="C21" s="9" t="s">
        <v>123</v>
      </c>
      <c r="D21" s="9">
        <v>950</v>
      </c>
      <c r="E21" s="58">
        <v>9810.3649999999998</v>
      </c>
      <c r="F21" s="58">
        <v>0.96347447250395202</v>
      </c>
      <c r="G21" s="59"/>
    </row>
    <row r="22" spans="1:7" x14ac:dyDescent="0.2">
      <c r="A22" s="9" t="s">
        <v>406</v>
      </c>
      <c r="B22" s="9" t="s">
        <v>835</v>
      </c>
      <c r="C22" s="9" t="s">
        <v>125</v>
      </c>
      <c r="D22" s="9">
        <v>1000</v>
      </c>
      <c r="E22" s="58">
        <v>9637.67</v>
      </c>
      <c r="F22" s="58">
        <v>0.94651412250381695</v>
      </c>
      <c r="G22" s="59"/>
    </row>
    <row r="23" spans="1:7" x14ac:dyDescent="0.2">
      <c r="A23" s="9" t="s">
        <v>241</v>
      </c>
      <c r="B23" s="9" t="s">
        <v>830</v>
      </c>
      <c r="C23" s="9" t="s">
        <v>236</v>
      </c>
      <c r="D23" s="9">
        <v>922</v>
      </c>
      <c r="E23" s="58">
        <v>9358.5581600000005</v>
      </c>
      <c r="F23" s="58">
        <v>0.91910259063791799</v>
      </c>
      <c r="G23" s="59"/>
    </row>
    <row r="24" spans="1:7" x14ac:dyDescent="0.2">
      <c r="A24" s="9" t="s">
        <v>238</v>
      </c>
      <c r="B24" s="9" t="s">
        <v>826</v>
      </c>
      <c r="C24" s="9" t="s">
        <v>239</v>
      </c>
      <c r="D24" s="9">
        <v>920</v>
      </c>
      <c r="E24" s="58">
        <v>8899.2888000000003</v>
      </c>
      <c r="F24" s="58">
        <v>0.87399781580403202</v>
      </c>
      <c r="G24" s="59"/>
    </row>
    <row r="25" spans="1:7" x14ac:dyDescent="0.2">
      <c r="A25" s="9" t="s">
        <v>326</v>
      </c>
      <c r="B25" s="9" t="s">
        <v>880</v>
      </c>
      <c r="C25" s="9" t="s">
        <v>290</v>
      </c>
      <c r="D25" s="9">
        <v>822</v>
      </c>
      <c r="E25" s="58">
        <v>8195.0029799999993</v>
      </c>
      <c r="F25" s="58">
        <v>0.80483001125073494</v>
      </c>
      <c r="G25" s="59"/>
    </row>
    <row r="26" spans="1:7" x14ac:dyDescent="0.2">
      <c r="A26" s="9" t="s">
        <v>327</v>
      </c>
      <c r="B26" s="9" t="s">
        <v>881</v>
      </c>
      <c r="C26" s="9" t="s">
        <v>290</v>
      </c>
      <c r="D26" s="9">
        <v>822</v>
      </c>
      <c r="E26" s="58">
        <v>8188.1310599999997</v>
      </c>
      <c r="F26" s="58">
        <v>0.80415512102013798</v>
      </c>
      <c r="G26" s="59"/>
    </row>
    <row r="27" spans="1:7" x14ac:dyDescent="0.2">
      <c r="A27" s="9" t="s">
        <v>286</v>
      </c>
      <c r="B27" s="9" t="s">
        <v>831</v>
      </c>
      <c r="C27" s="9" t="s">
        <v>117</v>
      </c>
      <c r="D27" s="9">
        <v>800</v>
      </c>
      <c r="E27" s="58">
        <v>7898.3119999999999</v>
      </c>
      <c r="F27" s="58">
        <v>0.77569203468694903</v>
      </c>
      <c r="G27" s="59"/>
    </row>
    <row r="28" spans="1:7" x14ac:dyDescent="0.2">
      <c r="A28" s="9" t="s">
        <v>407</v>
      </c>
      <c r="B28" s="9" t="s">
        <v>925</v>
      </c>
      <c r="C28" s="9" t="s">
        <v>295</v>
      </c>
      <c r="D28" s="9">
        <v>750</v>
      </c>
      <c r="E28" s="58">
        <v>7532.1525000000001</v>
      </c>
      <c r="F28" s="58">
        <v>0.73973156521259098</v>
      </c>
      <c r="G28" s="59"/>
    </row>
    <row r="29" spans="1:7" x14ac:dyDescent="0.2">
      <c r="A29" s="9" t="s">
        <v>408</v>
      </c>
      <c r="B29" s="9" t="s">
        <v>873</v>
      </c>
      <c r="C29" s="9" t="s">
        <v>290</v>
      </c>
      <c r="D29" s="9">
        <v>754</v>
      </c>
      <c r="E29" s="58">
        <v>7499.4046399999997</v>
      </c>
      <c r="F29" s="58">
        <v>0.73651540280282002</v>
      </c>
      <c r="G29" s="59"/>
    </row>
    <row r="30" spans="1:7" x14ac:dyDescent="0.2">
      <c r="A30" s="9" t="s">
        <v>409</v>
      </c>
      <c r="B30" s="9" t="s">
        <v>852</v>
      </c>
      <c r="C30" s="9" t="s">
        <v>125</v>
      </c>
      <c r="D30" s="9">
        <v>650</v>
      </c>
      <c r="E30" s="58">
        <v>6645.34</v>
      </c>
      <c r="F30" s="58">
        <v>0.65263784284370796</v>
      </c>
      <c r="G30" s="59"/>
    </row>
    <row r="31" spans="1:7" x14ac:dyDescent="0.2">
      <c r="A31" s="9" t="s">
        <v>289</v>
      </c>
      <c r="B31" s="9" t="s">
        <v>752</v>
      </c>
      <c r="C31" s="9" t="s">
        <v>290</v>
      </c>
      <c r="D31" s="9">
        <v>650</v>
      </c>
      <c r="E31" s="58">
        <v>6496.152</v>
      </c>
      <c r="F31" s="58">
        <v>0.63798611178131404</v>
      </c>
      <c r="G31" s="59"/>
    </row>
    <row r="32" spans="1:7" x14ac:dyDescent="0.2">
      <c r="A32" s="9" t="s">
        <v>410</v>
      </c>
      <c r="B32" s="9" t="s">
        <v>878</v>
      </c>
      <c r="C32" s="9" t="s">
        <v>288</v>
      </c>
      <c r="D32" s="9">
        <v>6000</v>
      </c>
      <c r="E32" s="58">
        <v>5926.1760000000004</v>
      </c>
      <c r="F32" s="58">
        <v>0.582008854468267</v>
      </c>
      <c r="G32" s="59"/>
    </row>
    <row r="33" spans="1:7" x14ac:dyDescent="0.2">
      <c r="A33" s="9" t="s">
        <v>330</v>
      </c>
      <c r="B33" s="9" t="s">
        <v>776</v>
      </c>
      <c r="C33" s="9" t="s">
        <v>290</v>
      </c>
      <c r="D33" s="9">
        <v>579</v>
      </c>
      <c r="E33" s="58">
        <v>5772.4389300000003</v>
      </c>
      <c r="F33" s="58">
        <v>0.56691035992473504</v>
      </c>
      <c r="G33" s="59"/>
    </row>
    <row r="34" spans="1:7" x14ac:dyDescent="0.2">
      <c r="A34" s="9" t="s">
        <v>411</v>
      </c>
      <c r="B34" s="9" t="s">
        <v>774</v>
      </c>
      <c r="C34" s="9" t="s">
        <v>128</v>
      </c>
      <c r="D34" s="9">
        <v>530</v>
      </c>
      <c r="E34" s="58">
        <v>5526.5060999999996</v>
      </c>
      <c r="F34" s="58">
        <v>0.54275733364531997</v>
      </c>
      <c r="G34" s="59"/>
    </row>
    <row r="35" spans="1:7" x14ac:dyDescent="0.2">
      <c r="A35" s="9" t="s">
        <v>412</v>
      </c>
      <c r="B35" s="9" t="s">
        <v>827</v>
      </c>
      <c r="C35" s="9" t="s">
        <v>403</v>
      </c>
      <c r="D35" s="9">
        <v>50</v>
      </c>
      <c r="E35" s="58">
        <v>5501.21</v>
      </c>
      <c r="F35" s="58">
        <v>0.54027300746541695</v>
      </c>
      <c r="G35" s="59"/>
    </row>
    <row r="36" spans="1:7" x14ac:dyDescent="0.2">
      <c r="A36" s="9" t="s">
        <v>413</v>
      </c>
      <c r="B36" s="9" t="s">
        <v>845</v>
      </c>
      <c r="C36" s="9" t="s">
        <v>165</v>
      </c>
      <c r="D36" s="9">
        <v>550</v>
      </c>
      <c r="E36" s="58">
        <v>5402.8315000000002</v>
      </c>
      <c r="F36" s="58">
        <v>0.53061126976317796</v>
      </c>
      <c r="G36" s="59"/>
    </row>
    <row r="37" spans="1:7" x14ac:dyDescent="0.2">
      <c r="A37" s="9" t="s">
        <v>414</v>
      </c>
      <c r="B37" s="9" t="s">
        <v>926</v>
      </c>
      <c r="C37" s="9" t="s">
        <v>165</v>
      </c>
      <c r="D37" s="9">
        <v>500</v>
      </c>
      <c r="E37" s="58">
        <v>5200.09</v>
      </c>
      <c r="F37" s="58">
        <v>0.510700057512954</v>
      </c>
      <c r="G37" s="59"/>
    </row>
    <row r="38" spans="1:7" x14ac:dyDescent="0.2">
      <c r="A38" s="9" t="s">
        <v>235</v>
      </c>
      <c r="B38" s="9" t="s">
        <v>837</v>
      </c>
      <c r="C38" s="9" t="s">
        <v>236</v>
      </c>
      <c r="D38" s="9">
        <v>494</v>
      </c>
      <c r="E38" s="58">
        <v>5128.5104000000001</v>
      </c>
      <c r="F38" s="58">
        <v>0.50367023575280101</v>
      </c>
      <c r="G38" s="59"/>
    </row>
    <row r="39" spans="1:7" x14ac:dyDescent="0.2">
      <c r="A39" s="9" t="s">
        <v>415</v>
      </c>
      <c r="B39" s="9" t="s">
        <v>869</v>
      </c>
      <c r="C39" s="9" t="s">
        <v>288</v>
      </c>
      <c r="D39" s="9">
        <v>10</v>
      </c>
      <c r="E39" s="58">
        <v>5114.93</v>
      </c>
      <c r="F39" s="58">
        <v>0.50233650670944896</v>
      </c>
      <c r="G39" s="59"/>
    </row>
    <row r="40" spans="1:7" x14ac:dyDescent="0.2">
      <c r="A40" s="9" t="s">
        <v>416</v>
      </c>
      <c r="B40" s="9" t="s">
        <v>910</v>
      </c>
      <c r="C40" s="9" t="s">
        <v>165</v>
      </c>
      <c r="D40" s="9">
        <v>500</v>
      </c>
      <c r="E40" s="58">
        <v>5087.9750000000004</v>
      </c>
      <c r="F40" s="58">
        <v>0.49968926020981802</v>
      </c>
      <c r="G40" s="59"/>
    </row>
    <row r="41" spans="1:7" x14ac:dyDescent="0.2">
      <c r="A41" s="9" t="s">
        <v>417</v>
      </c>
      <c r="B41" s="9" t="s">
        <v>843</v>
      </c>
      <c r="C41" s="9" t="s">
        <v>397</v>
      </c>
      <c r="D41" s="9">
        <v>500</v>
      </c>
      <c r="E41" s="58">
        <v>5060.4849999999997</v>
      </c>
      <c r="F41" s="58">
        <v>0.49698947144057898</v>
      </c>
      <c r="G41" s="59"/>
    </row>
    <row r="42" spans="1:7" x14ac:dyDescent="0.2">
      <c r="A42" s="9" t="s">
        <v>314</v>
      </c>
      <c r="B42" s="9" t="s">
        <v>846</v>
      </c>
      <c r="C42" s="9" t="s">
        <v>295</v>
      </c>
      <c r="D42" s="9">
        <v>500</v>
      </c>
      <c r="E42" s="58">
        <v>5024.2849999999999</v>
      </c>
      <c r="F42" s="58">
        <v>0.49343427488014102</v>
      </c>
      <c r="G42" s="59"/>
    </row>
    <row r="43" spans="1:7" x14ac:dyDescent="0.2">
      <c r="A43" s="9" t="s">
        <v>284</v>
      </c>
      <c r="B43" s="9" t="s">
        <v>745</v>
      </c>
      <c r="C43" s="9" t="s">
        <v>165</v>
      </c>
      <c r="D43" s="9">
        <v>500</v>
      </c>
      <c r="E43" s="58">
        <v>4984.8850000000002</v>
      </c>
      <c r="F43" s="58">
        <v>0.48956480680054798</v>
      </c>
      <c r="G43" s="59"/>
    </row>
    <row r="44" spans="1:7" x14ac:dyDescent="0.2">
      <c r="A44" s="9" t="s">
        <v>233</v>
      </c>
      <c r="B44" s="9" t="s">
        <v>1614</v>
      </c>
      <c r="C44" s="9" t="s">
        <v>123</v>
      </c>
      <c r="D44" s="9">
        <v>500</v>
      </c>
      <c r="E44" s="58">
        <v>4983.3599999999997</v>
      </c>
      <c r="F44" s="58">
        <v>0.489415036779701</v>
      </c>
      <c r="G44" s="59"/>
    </row>
    <row r="45" spans="1:7" x14ac:dyDescent="0.2">
      <c r="A45" s="9" t="s">
        <v>418</v>
      </c>
      <c r="B45" s="9" t="s">
        <v>849</v>
      </c>
      <c r="C45" s="9" t="s">
        <v>419</v>
      </c>
      <c r="D45" s="9">
        <v>500</v>
      </c>
      <c r="E45" s="58">
        <v>4968.57</v>
      </c>
      <c r="F45" s="58">
        <v>0.48796251310210798</v>
      </c>
      <c r="G45" s="59"/>
    </row>
    <row r="46" spans="1:7" x14ac:dyDescent="0.2">
      <c r="A46" s="9" t="s">
        <v>420</v>
      </c>
      <c r="B46" s="9" t="s">
        <v>875</v>
      </c>
      <c r="C46" s="9" t="s">
        <v>297</v>
      </c>
      <c r="D46" s="9">
        <v>500</v>
      </c>
      <c r="E46" s="58">
        <v>4952.3</v>
      </c>
      <c r="F46" s="58">
        <v>0.48636463884690501</v>
      </c>
      <c r="G46" s="59"/>
    </row>
    <row r="47" spans="1:7" x14ac:dyDescent="0.2">
      <c r="A47" s="9" t="s">
        <v>323</v>
      </c>
      <c r="B47" s="9" t="s">
        <v>870</v>
      </c>
      <c r="C47" s="9" t="s">
        <v>324</v>
      </c>
      <c r="D47" s="9">
        <v>400</v>
      </c>
      <c r="E47" s="58">
        <v>3975.1959999999999</v>
      </c>
      <c r="F47" s="58">
        <v>0.39040340183059602</v>
      </c>
      <c r="G47" s="59"/>
    </row>
    <row r="48" spans="1:7" x14ac:dyDescent="0.2">
      <c r="A48" s="9" t="s">
        <v>421</v>
      </c>
      <c r="B48" s="9" t="s">
        <v>885</v>
      </c>
      <c r="C48" s="9" t="s">
        <v>297</v>
      </c>
      <c r="D48" s="9">
        <v>370</v>
      </c>
      <c r="E48" s="58">
        <v>3808.41</v>
      </c>
      <c r="F48" s="58">
        <v>0.37402337383255102</v>
      </c>
      <c r="G48" s="59"/>
    </row>
    <row r="49" spans="1:7" x14ac:dyDescent="0.2">
      <c r="A49" s="9" t="s">
        <v>422</v>
      </c>
      <c r="B49" s="9" t="s">
        <v>1615</v>
      </c>
      <c r="C49" s="9" t="s">
        <v>117</v>
      </c>
      <c r="D49" s="9">
        <v>390000</v>
      </c>
      <c r="E49" s="58">
        <v>3807.9132</v>
      </c>
      <c r="F49" s="58">
        <v>0.37397458317920201</v>
      </c>
      <c r="G49" s="59"/>
    </row>
    <row r="50" spans="1:7" x14ac:dyDescent="0.2">
      <c r="A50" s="9" t="s">
        <v>240</v>
      </c>
      <c r="B50" s="9" t="s">
        <v>927</v>
      </c>
      <c r="C50" s="9" t="s">
        <v>123</v>
      </c>
      <c r="D50" s="9">
        <v>380</v>
      </c>
      <c r="E50" s="58">
        <v>3720.3368</v>
      </c>
      <c r="F50" s="58">
        <v>0.36537371809479502</v>
      </c>
      <c r="G50" s="59"/>
    </row>
    <row r="51" spans="1:7" x14ac:dyDescent="0.2">
      <c r="A51" s="9" t="s">
        <v>423</v>
      </c>
      <c r="B51" s="9" t="s">
        <v>849</v>
      </c>
      <c r="C51" s="9" t="s">
        <v>419</v>
      </c>
      <c r="D51" s="9">
        <v>350</v>
      </c>
      <c r="E51" s="58">
        <v>3477.9989999999998</v>
      </c>
      <c r="F51" s="58">
        <v>0.34157375917147498</v>
      </c>
      <c r="G51" s="59"/>
    </row>
    <row r="52" spans="1:7" x14ac:dyDescent="0.2">
      <c r="A52" s="9" t="s">
        <v>424</v>
      </c>
      <c r="B52" s="9" t="s">
        <v>882</v>
      </c>
      <c r="C52" s="9" t="s">
        <v>125</v>
      </c>
      <c r="D52" s="9">
        <v>340</v>
      </c>
      <c r="E52" s="58">
        <v>3460.9857999999999</v>
      </c>
      <c r="F52" s="58">
        <v>0.33990289535594898</v>
      </c>
      <c r="G52" s="59"/>
    </row>
    <row r="53" spans="1:7" x14ac:dyDescent="0.2">
      <c r="A53" s="9" t="s">
        <v>301</v>
      </c>
      <c r="B53" s="9" t="s">
        <v>872</v>
      </c>
      <c r="C53" s="9" t="s">
        <v>290</v>
      </c>
      <c r="D53" s="9">
        <v>350</v>
      </c>
      <c r="E53" s="58">
        <v>3460.5445</v>
      </c>
      <c r="F53" s="58">
        <v>0.33985955534926099</v>
      </c>
      <c r="G53" s="59"/>
    </row>
    <row r="54" spans="1:7" x14ac:dyDescent="0.2">
      <c r="A54" s="9" t="s">
        <v>234</v>
      </c>
      <c r="B54" s="9" t="s">
        <v>864</v>
      </c>
      <c r="C54" s="9" t="s">
        <v>123</v>
      </c>
      <c r="D54" s="9">
        <v>35</v>
      </c>
      <c r="E54" s="58">
        <v>3432.8490000000002</v>
      </c>
      <c r="F54" s="58">
        <v>0.33713958445590098</v>
      </c>
      <c r="G54" s="59"/>
    </row>
    <row r="55" spans="1:7" x14ac:dyDescent="0.2">
      <c r="A55" s="9" t="s">
        <v>124</v>
      </c>
      <c r="B55" s="9" t="s">
        <v>928</v>
      </c>
      <c r="C55" s="9" t="s">
        <v>125</v>
      </c>
      <c r="D55" s="9">
        <v>300</v>
      </c>
      <c r="E55" s="58">
        <v>3069.8910000000001</v>
      </c>
      <c r="F55" s="58">
        <v>0.301493533815473</v>
      </c>
      <c r="G55" s="59"/>
    </row>
    <row r="56" spans="1:7" x14ac:dyDescent="0.2">
      <c r="A56" s="9" t="s">
        <v>425</v>
      </c>
      <c r="B56" s="9" t="s">
        <v>886</v>
      </c>
      <c r="C56" s="9" t="s">
        <v>113</v>
      </c>
      <c r="D56" s="9">
        <v>300</v>
      </c>
      <c r="E56" s="58">
        <v>2904.723</v>
      </c>
      <c r="F56" s="58">
        <v>0.28527240935429998</v>
      </c>
      <c r="G56" s="59"/>
    </row>
    <row r="57" spans="1:7" x14ac:dyDescent="0.2">
      <c r="A57" s="9" t="s">
        <v>426</v>
      </c>
      <c r="B57" s="9" t="s">
        <v>853</v>
      </c>
      <c r="C57" s="9" t="s">
        <v>128</v>
      </c>
      <c r="D57" s="9">
        <v>300</v>
      </c>
      <c r="E57" s="58">
        <v>2881.0650000000001</v>
      </c>
      <c r="F57" s="58">
        <v>0.28294896072924902</v>
      </c>
      <c r="G57" s="59"/>
    </row>
    <row r="58" spans="1:7" x14ac:dyDescent="0.2">
      <c r="A58" s="9" t="s">
        <v>245</v>
      </c>
      <c r="B58" s="9" t="s">
        <v>860</v>
      </c>
      <c r="C58" s="9" t="s">
        <v>165</v>
      </c>
      <c r="D58" s="9">
        <v>280</v>
      </c>
      <c r="E58" s="58">
        <v>2852.4859999999999</v>
      </c>
      <c r="F58" s="58">
        <v>0.28014222143364798</v>
      </c>
      <c r="G58" s="59"/>
    </row>
    <row r="59" spans="1:7" x14ac:dyDescent="0.2">
      <c r="A59" s="9" t="s">
        <v>427</v>
      </c>
      <c r="B59" s="9" t="s">
        <v>929</v>
      </c>
      <c r="C59" s="9" t="s">
        <v>133</v>
      </c>
      <c r="D59" s="9">
        <v>272</v>
      </c>
      <c r="E59" s="58">
        <v>2725.44544</v>
      </c>
      <c r="F59" s="58">
        <v>0.267665587125688</v>
      </c>
      <c r="G59" s="59"/>
    </row>
    <row r="60" spans="1:7" x14ac:dyDescent="0.2">
      <c r="A60" s="9" t="s">
        <v>298</v>
      </c>
      <c r="B60" s="9" t="s">
        <v>836</v>
      </c>
      <c r="C60" s="9" t="s">
        <v>288</v>
      </c>
      <c r="D60" s="9">
        <v>5</v>
      </c>
      <c r="E60" s="58">
        <v>2598.8649999999998</v>
      </c>
      <c r="F60" s="58">
        <v>0.25523414113378901</v>
      </c>
      <c r="G60" s="59"/>
    </row>
    <row r="61" spans="1:7" x14ac:dyDescent="0.2">
      <c r="A61" s="9" t="s">
        <v>293</v>
      </c>
      <c r="B61" s="9" t="s">
        <v>1609</v>
      </c>
      <c r="C61" s="9" t="s">
        <v>123</v>
      </c>
      <c r="D61" s="9">
        <v>250</v>
      </c>
      <c r="E61" s="58">
        <v>2490.92</v>
      </c>
      <c r="F61" s="58">
        <v>0.244632878904051</v>
      </c>
      <c r="G61" s="59"/>
    </row>
    <row r="62" spans="1:7" x14ac:dyDescent="0.2">
      <c r="A62" s="9" t="s">
        <v>428</v>
      </c>
      <c r="B62" s="9" t="s">
        <v>862</v>
      </c>
      <c r="C62" s="9" t="s">
        <v>288</v>
      </c>
      <c r="D62" s="9">
        <v>2500</v>
      </c>
      <c r="E62" s="58">
        <v>2473.7575000000002</v>
      </c>
      <c r="F62" s="58">
        <v>0.24294735235796</v>
      </c>
      <c r="G62" s="59"/>
    </row>
    <row r="63" spans="1:7" x14ac:dyDescent="0.2">
      <c r="A63" s="9" t="s">
        <v>429</v>
      </c>
      <c r="B63" s="9" t="s">
        <v>930</v>
      </c>
      <c r="C63" s="9" t="s">
        <v>128</v>
      </c>
      <c r="D63" s="9">
        <v>250</v>
      </c>
      <c r="E63" s="58">
        <v>2473.2375000000002</v>
      </c>
      <c r="F63" s="58">
        <v>0.24289628323609699</v>
      </c>
      <c r="G63" s="59"/>
    </row>
    <row r="64" spans="1:7" x14ac:dyDescent="0.2">
      <c r="A64" s="9" t="s">
        <v>430</v>
      </c>
      <c r="B64" s="9" t="s">
        <v>931</v>
      </c>
      <c r="C64" s="9" t="s">
        <v>123</v>
      </c>
      <c r="D64" s="9">
        <v>25</v>
      </c>
      <c r="E64" s="58">
        <v>2467.3525</v>
      </c>
      <c r="F64" s="58">
        <v>0.24231831827040101</v>
      </c>
      <c r="G64" s="59"/>
    </row>
    <row r="65" spans="1:7" x14ac:dyDescent="0.2">
      <c r="A65" s="9" t="s">
        <v>431</v>
      </c>
      <c r="B65" s="9" t="s">
        <v>932</v>
      </c>
      <c r="C65" s="9" t="s">
        <v>128</v>
      </c>
      <c r="D65" s="9">
        <v>250</v>
      </c>
      <c r="E65" s="58">
        <v>2446.4675000000002</v>
      </c>
      <c r="F65" s="58">
        <v>0.24026720555866801</v>
      </c>
      <c r="G65" s="59"/>
    </row>
    <row r="66" spans="1:7" x14ac:dyDescent="0.2">
      <c r="A66" s="9" t="s">
        <v>321</v>
      </c>
      <c r="B66" s="9" t="s">
        <v>874</v>
      </c>
      <c r="C66" s="9" t="s">
        <v>322</v>
      </c>
      <c r="D66" s="9">
        <v>240</v>
      </c>
      <c r="E66" s="58">
        <v>2393.4576000000002</v>
      </c>
      <c r="F66" s="58">
        <v>0.235061111245155</v>
      </c>
      <c r="G66" s="59"/>
    </row>
    <row r="67" spans="1:7" x14ac:dyDescent="0.2">
      <c r="A67" s="9" t="s">
        <v>296</v>
      </c>
      <c r="B67" s="9" t="s">
        <v>825</v>
      </c>
      <c r="C67" s="9" t="s">
        <v>297</v>
      </c>
      <c r="D67" s="9">
        <v>200</v>
      </c>
      <c r="E67" s="58">
        <v>1981.6479999999999</v>
      </c>
      <c r="F67" s="58">
        <v>0.19461735230937</v>
      </c>
      <c r="G67" s="59"/>
    </row>
    <row r="68" spans="1:7" x14ac:dyDescent="0.2">
      <c r="A68" s="9" t="s">
        <v>432</v>
      </c>
      <c r="B68" s="9" t="s">
        <v>879</v>
      </c>
      <c r="C68" s="9" t="s">
        <v>288</v>
      </c>
      <c r="D68" s="9">
        <v>2000</v>
      </c>
      <c r="E68" s="58">
        <v>1974.82</v>
      </c>
      <c r="F68" s="58">
        <v>0.19394677545537301</v>
      </c>
      <c r="G68" s="59"/>
    </row>
    <row r="69" spans="1:7" x14ac:dyDescent="0.2">
      <c r="A69" s="9" t="s">
        <v>433</v>
      </c>
      <c r="B69" s="9" t="s">
        <v>866</v>
      </c>
      <c r="C69" s="9" t="s">
        <v>165</v>
      </c>
      <c r="D69" s="9">
        <v>200</v>
      </c>
      <c r="E69" s="58">
        <v>1902.1079999999999</v>
      </c>
      <c r="F69" s="58">
        <v>0.18680574086137899</v>
      </c>
      <c r="G69" s="59"/>
    </row>
    <row r="70" spans="1:7" x14ac:dyDescent="0.2">
      <c r="A70" s="9" t="s">
        <v>434</v>
      </c>
      <c r="B70" s="9" t="s">
        <v>847</v>
      </c>
      <c r="C70" s="9" t="s">
        <v>165</v>
      </c>
      <c r="D70" s="9">
        <v>150</v>
      </c>
      <c r="E70" s="58">
        <v>1533.9045000000001</v>
      </c>
      <c r="F70" s="58">
        <v>0.15064453045416101</v>
      </c>
      <c r="G70" s="59"/>
    </row>
    <row r="71" spans="1:7" x14ac:dyDescent="0.2">
      <c r="A71" s="9" t="s">
        <v>300</v>
      </c>
      <c r="B71" s="9" t="s">
        <v>933</v>
      </c>
      <c r="C71" s="9" t="s">
        <v>133</v>
      </c>
      <c r="D71" s="9">
        <v>150</v>
      </c>
      <c r="E71" s="58">
        <v>1497.7049999999999</v>
      </c>
      <c r="F71" s="58">
        <v>0.14708938299864799</v>
      </c>
      <c r="G71" s="59"/>
    </row>
    <row r="72" spans="1:7" x14ac:dyDescent="0.2">
      <c r="A72" s="9" t="s">
        <v>232</v>
      </c>
      <c r="B72" s="9" t="s">
        <v>1619</v>
      </c>
      <c r="C72" s="9" t="s">
        <v>123</v>
      </c>
      <c r="D72" s="9">
        <v>150</v>
      </c>
      <c r="E72" s="58">
        <v>1483.029</v>
      </c>
      <c r="F72" s="58">
        <v>0.14564805524392399</v>
      </c>
      <c r="G72" s="59"/>
    </row>
    <row r="73" spans="1:7" x14ac:dyDescent="0.2">
      <c r="A73" s="9" t="s">
        <v>435</v>
      </c>
      <c r="B73" s="9" t="s">
        <v>883</v>
      </c>
      <c r="C73" s="9" t="s">
        <v>165</v>
      </c>
      <c r="D73" s="9">
        <v>140</v>
      </c>
      <c r="E73" s="58">
        <v>1432.1076</v>
      </c>
      <c r="F73" s="58">
        <v>0.14064707220158501</v>
      </c>
      <c r="G73" s="59"/>
    </row>
    <row r="74" spans="1:7" x14ac:dyDescent="0.2">
      <c r="A74" s="9" t="s">
        <v>436</v>
      </c>
      <c r="B74" s="9" t="s">
        <v>1658</v>
      </c>
      <c r="C74" s="9" t="s">
        <v>297</v>
      </c>
      <c r="D74" s="9">
        <v>1400</v>
      </c>
      <c r="E74" s="58">
        <v>1348.2686000000001</v>
      </c>
      <c r="F74" s="58">
        <v>0.13241325660958</v>
      </c>
      <c r="G74" s="59"/>
    </row>
    <row r="75" spans="1:7" x14ac:dyDescent="0.2">
      <c r="A75" s="9" t="s">
        <v>437</v>
      </c>
      <c r="B75" s="9" t="s">
        <v>934</v>
      </c>
      <c r="C75" s="9" t="s">
        <v>113</v>
      </c>
      <c r="D75" s="9">
        <v>100</v>
      </c>
      <c r="E75" s="58">
        <v>1039.1500000000001</v>
      </c>
      <c r="F75" s="58">
        <v>0.10205476535301999</v>
      </c>
      <c r="G75" s="59"/>
    </row>
    <row r="76" spans="1:7" x14ac:dyDescent="0.2">
      <c r="A76" s="9" t="s">
        <v>237</v>
      </c>
      <c r="B76" s="9" t="s">
        <v>1618</v>
      </c>
      <c r="C76" s="9" t="s">
        <v>123</v>
      </c>
      <c r="D76" s="9">
        <v>100</v>
      </c>
      <c r="E76" s="58">
        <v>1005.867</v>
      </c>
      <c r="F76" s="58">
        <v>9.8786046924261503E-2</v>
      </c>
      <c r="G76" s="59"/>
    </row>
    <row r="77" spans="1:7" x14ac:dyDescent="0.2">
      <c r="A77" s="9" t="s">
        <v>438</v>
      </c>
      <c r="B77" s="9" t="s">
        <v>935</v>
      </c>
      <c r="C77" s="9" t="s">
        <v>123</v>
      </c>
      <c r="D77" s="9">
        <v>100</v>
      </c>
      <c r="E77" s="58">
        <v>997.09299999999996</v>
      </c>
      <c r="F77" s="58">
        <v>9.7924353702679004E-2</v>
      </c>
      <c r="G77" s="59"/>
    </row>
    <row r="78" spans="1:7" x14ac:dyDescent="0.2">
      <c r="A78" s="9" t="s">
        <v>439</v>
      </c>
      <c r="B78" s="9" t="s">
        <v>936</v>
      </c>
      <c r="C78" s="9" t="s">
        <v>121</v>
      </c>
      <c r="D78" s="9">
        <v>97</v>
      </c>
      <c r="E78" s="58">
        <v>973.86641999999995</v>
      </c>
      <c r="F78" s="58">
        <v>9.5643274771001097E-2</v>
      </c>
      <c r="G78" s="59"/>
    </row>
    <row r="79" spans="1:7" x14ac:dyDescent="0.2">
      <c r="A79" s="9" t="s">
        <v>440</v>
      </c>
      <c r="B79" s="9" t="s">
        <v>937</v>
      </c>
      <c r="C79" s="9" t="s">
        <v>158</v>
      </c>
      <c r="D79" s="9">
        <v>76</v>
      </c>
      <c r="E79" s="58">
        <v>758.31052</v>
      </c>
      <c r="F79" s="58">
        <v>7.4473562222322806E-2</v>
      </c>
      <c r="G79" s="59"/>
    </row>
    <row r="80" spans="1:7" x14ac:dyDescent="0.2">
      <c r="A80" s="9" t="s">
        <v>317</v>
      </c>
      <c r="B80" s="9" t="s">
        <v>765</v>
      </c>
      <c r="C80" s="9" t="s">
        <v>290</v>
      </c>
      <c r="D80" s="9">
        <v>76</v>
      </c>
      <c r="E80" s="58">
        <v>755.0068</v>
      </c>
      <c r="F80" s="58">
        <v>7.4149104377553399E-2</v>
      </c>
      <c r="G80" s="59"/>
    </row>
    <row r="81" spans="1:7" x14ac:dyDescent="0.2">
      <c r="A81" s="9" t="s">
        <v>222</v>
      </c>
      <c r="B81" s="9" t="s">
        <v>1660</v>
      </c>
      <c r="C81" s="9" t="s">
        <v>123</v>
      </c>
      <c r="D81" s="9">
        <v>71</v>
      </c>
      <c r="E81" s="58">
        <v>711.21196999999995</v>
      </c>
      <c r="F81" s="58">
        <v>6.9848020704045805E-2</v>
      </c>
      <c r="G81" s="59"/>
    </row>
    <row r="82" spans="1:7" x14ac:dyDescent="0.2">
      <c r="A82" s="9" t="s">
        <v>441</v>
      </c>
      <c r="B82" s="9" t="s">
        <v>865</v>
      </c>
      <c r="C82" s="9" t="s">
        <v>297</v>
      </c>
      <c r="D82" s="9">
        <v>50</v>
      </c>
      <c r="E82" s="58">
        <v>512.4135</v>
      </c>
      <c r="F82" s="58">
        <v>5.0324052837626698E-2</v>
      </c>
      <c r="G82" s="59"/>
    </row>
    <row r="83" spans="1:7" x14ac:dyDescent="0.2">
      <c r="A83" s="9" t="s">
        <v>442</v>
      </c>
      <c r="B83" s="9" t="s">
        <v>861</v>
      </c>
      <c r="C83" s="9" t="s">
        <v>322</v>
      </c>
      <c r="D83" s="9">
        <v>50</v>
      </c>
      <c r="E83" s="58">
        <v>498.63749999999999</v>
      </c>
      <c r="F83" s="58">
        <v>4.8971113947665498E-2</v>
      </c>
      <c r="G83" s="59"/>
    </row>
    <row r="84" spans="1:7" x14ac:dyDescent="0.2">
      <c r="A84" s="9" t="s">
        <v>443</v>
      </c>
      <c r="B84" s="9" t="s">
        <v>938</v>
      </c>
      <c r="C84" s="9" t="s">
        <v>212</v>
      </c>
      <c r="D84" s="9">
        <v>47</v>
      </c>
      <c r="E84" s="58">
        <v>472.93279999999999</v>
      </c>
      <c r="F84" s="58">
        <v>4.6446659223160103E-2</v>
      </c>
      <c r="G84" s="59"/>
    </row>
    <row r="85" spans="1:7" x14ac:dyDescent="0.2">
      <c r="A85" s="9" t="s">
        <v>444</v>
      </c>
      <c r="B85" s="9" t="s">
        <v>939</v>
      </c>
      <c r="C85" s="9" t="s">
        <v>123</v>
      </c>
      <c r="D85" s="9">
        <v>47</v>
      </c>
      <c r="E85" s="58">
        <v>468.28543999999999</v>
      </c>
      <c r="F85" s="58">
        <v>4.5990242695891602E-2</v>
      </c>
      <c r="G85" s="59"/>
    </row>
    <row r="86" spans="1:7" x14ac:dyDescent="0.2">
      <c r="A86" s="9" t="s">
        <v>445</v>
      </c>
      <c r="B86" s="9" t="s">
        <v>940</v>
      </c>
      <c r="C86" s="9" t="s">
        <v>123</v>
      </c>
      <c r="D86" s="9">
        <v>47</v>
      </c>
      <c r="E86" s="58">
        <v>467.90474</v>
      </c>
      <c r="F86" s="58">
        <v>4.5952854206097203E-2</v>
      </c>
      <c r="G86" s="59"/>
    </row>
    <row r="87" spans="1:7" x14ac:dyDescent="0.2">
      <c r="A87" s="9" t="s">
        <v>446</v>
      </c>
      <c r="B87" s="9" t="s">
        <v>941</v>
      </c>
      <c r="C87" s="9" t="s">
        <v>123</v>
      </c>
      <c r="D87" s="9">
        <v>1</v>
      </c>
      <c r="E87" s="58">
        <v>98.42</v>
      </c>
      <c r="F87" s="60" t="s">
        <v>145</v>
      </c>
      <c r="G87" s="59"/>
    </row>
    <row r="88" spans="1:7" x14ac:dyDescent="0.2">
      <c r="A88" s="9" t="s">
        <v>447</v>
      </c>
      <c r="B88" s="9" t="s">
        <v>942</v>
      </c>
      <c r="C88" s="9" t="s">
        <v>123</v>
      </c>
      <c r="D88" s="9">
        <v>1</v>
      </c>
      <c r="E88" s="58">
        <v>9.8435299999999994</v>
      </c>
      <c r="F88" s="60" t="s">
        <v>145</v>
      </c>
      <c r="G88" s="59"/>
    </row>
    <row r="89" spans="1:7" x14ac:dyDescent="0.2">
      <c r="A89" s="8" t="s">
        <v>110</v>
      </c>
      <c r="B89" s="9"/>
      <c r="C89" s="9"/>
      <c r="D89" s="9"/>
      <c r="E89" s="61">
        <f>SUM(E8:E88)</f>
        <v>485287.58908000006</v>
      </c>
      <c r="F89" s="61">
        <f>SUM(F8:F88)</f>
        <v>47.649388657211993</v>
      </c>
      <c r="G89" s="59"/>
    </row>
    <row r="90" spans="1:7" x14ac:dyDescent="0.2">
      <c r="A90" s="9"/>
      <c r="B90" s="9"/>
      <c r="C90" s="9"/>
      <c r="D90" s="9"/>
      <c r="E90" s="58"/>
      <c r="F90" s="58"/>
      <c r="G90" s="59"/>
    </row>
    <row r="91" spans="1:7" x14ac:dyDescent="0.2">
      <c r="A91" s="8" t="s">
        <v>131</v>
      </c>
      <c r="B91" s="9"/>
      <c r="C91" s="9"/>
      <c r="D91" s="9"/>
      <c r="E91" s="58"/>
      <c r="F91" s="58"/>
      <c r="G91" s="59"/>
    </row>
    <row r="92" spans="1:7" x14ac:dyDescent="0.2">
      <c r="A92" s="9" t="s">
        <v>347</v>
      </c>
      <c r="B92" s="9" t="s">
        <v>1611</v>
      </c>
      <c r="C92" s="9" t="s">
        <v>267</v>
      </c>
      <c r="D92" s="9">
        <v>2380</v>
      </c>
      <c r="E92" s="58">
        <v>36833.237000000001</v>
      </c>
      <c r="F92" s="58">
        <v>3.6173866710553599</v>
      </c>
      <c r="G92" s="59"/>
    </row>
    <row r="93" spans="1:7" x14ac:dyDescent="0.2">
      <c r="A93" s="9" t="s">
        <v>448</v>
      </c>
      <c r="B93" s="9" t="s">
        <v>1628</v>
      </c>
      <c r="C93" s="9" t="s">
        <v>256</v>
      </c>
      <c r="D93" s="9">
        <v>30000</v>
      </c>
      <c r="E93" s="58">
        <v>29535.63</v>
      </c>
      <c r="F93" s="58">
        <v>2.90068978415399</v>
      </c>
      <c r="G93" s="59"/>
    </row>
    <row r="94" spans="1:7" x14ac:dyDescent="0.2">
      <c r="A94" s="9" t="s">
        <v>342</v>
      </c>
      <c r="B94" s="9" t="s">
        <v>792</v>
      </c>
      <c r="C94" s="9" t="s">
        <v>239</v>
      </c>
      <c r="D94" s="9">
        <v>2400</v>
      </c>
      <c r="E94" s="58">
        <v>25225.655999999999</v>
      </c>
      <c r="F94" s="58">
        <v>2.47740788524853</v>
      </c>
      <c r="G94" s="59"/>
    </row>
    <row r="95" spans="1:7" x14ac:dyDescent="0.2">
      <c r="A95" s="9" t="s">
        <v>449</v>
      </c>
      <c r="B95" s="9" t="s">
        <v>943</v>
      </c>
      <c r="C95" s="9" t="s">
        <v>277</v>
      </c>
      <c r="D95" s="9">
        <v>2500</v>
      </c>
      <c r="E95" s="58">
        <v>24708.375</v>
      </c>
      <c r="F95" s="58">
        <v>2.4266057959673102</v>
      </c>
      <c r="G95" s="59"/>
    </row>
    <row r="96" spans="1:7" x14ac:dyDescent="0.2">
      <c r="A96" s="9" t="s">
        <v>479</v>
      </c>
      <c r="B96" s="9" t="s">
        <v>1617</v>
      </c>
      <c r="C96" s="9" t="s">
        <v>113</v>
      </c>
      <c r="D96" s="9">
        <v>165</v>
      </c>
      <c r="E96" s="58">
        <v>18093.206999999999</v>
      </c>
      <c r="F96" s="58">
        <v>1.77693114070983</v>
      </c>
      <c r="G96" s="59"/>
    </row>
    <row r="97" spans="1:7" x14ac:dyDescent="0.2">
      <c r="A97" s="9" t="s">
        <v>132</v>
      </c>
      <c r="B97" s="9" t="s">
        <v>944</v>
      </c>
      <c r="C97" s="9" t="s">
        <v>133</v>
      </c>
      <c r="D97" s="9">
        <v>1800</v>
      </c>
      <c r="E97" s="58">
        <v>18001.691999999999</v>
      </c>
      <c r="F97" s="58">
        <v>1.7679434663112501</v>
      </c>
      <c r="G97" s="59"/>
    </row>
    <row r="98" spans="1:7" x14ac:dyDescent="0.2">
      <c r="A98" s="9" t="s">
        <v>450</v>
      </c>
      <c r="B98" s="9" t="s">
        <v>894</v>
      </c>
      <c r="C98" s="9" t="s">
        <v>256</v>
      </c>
      <c r="D98" s="9">
        <v>17000</v>
      </c>
      <c r="E98" s="58">
        <v>16781.617999999999</v>
      </c>
      <c r="F98" s="58">
        <v>1.6481201821046201</v>
      </c>
      <c r="G98" s="59"/>
    </row>
    <row r="99" spans="1:7" x14ac:dyDescent="0.2">
      <c r="A99" s="9" t="s">
        <v>333</v>
      </c>
      <c r="B99" s="9" t="s">
        <v>1640</v>
      </c>
      <c r="C99" s="9" t="s">
        <v>334</v>
      </c>
      <c r="D99" s="9">
        <v>1650</v>
      </c>
      <c r="E99" s="58">
        <v>16429.858499999998</v>
      </c>
      <c r="F99" s="58">
        <v>1.6135739344664599</v>
      </c>
      <c r="G99" s="59"/>
    </row>
    <row r="100" spans="1:7" x14ac:dyDescent="0.2">
      <c r="A100" s="9" t="s">
        <v>341</v>
      </c>
      <c r="B100" s="9" t="s">
        <v>945</v>
      </c>
      <c r="C100" s="9" t="s">
        <v>256</v>
      </c>
      <c r="D100" s="9">
        <v>1660</v>
      </c>
      <c r="E100" s="58">
        <v>16044.713400000001</v>
      </c>
      <c r="F100" s="58">
        <v>1.57574889206896</v>
      </c>
      <c r="G100" s="59"/>
    </row>
    <row r="101" spans="1:7" x14ac:dyDescent="0.2">
      <c r="A101" s="9" t="s">
        <v>261</v>
      </c>
      <c r="B101" s="9" t="s">
        <v>813</v>
      </c>
      <c r="C101" s="9" t="s">
        <v>262</v>
      </c>
      <c r="D101" s="9">
        <v>1440</v>
      </c>
      <c r="E101" s="58">
        <v>15918.350399999999</v>
      </c>
      <c r="F101" s="58">
        <v>1.5633388008267901</v>
      </c>
      <c r="G101" s="59"/>
    </row>
    <row r="102" spans="1:7" x14ac:dyDescent="0.2">
      <c r="A102" s="9" t="s">
        <v>259</v>
      </c>
      <c r="B102" s="9" t="s">
        <v>920</v>
      </c>
      <c r="C102" s="9" t="s">
        <v>133</v>
      </c>
      <c r="D102" s="9">
        <v>1420</v>
      </c>
      <c r="E102" s="58">
        <v>13859.455599999999</v>
      </c>
      <c r="F102" s="58">
        <v>1.3611350518968399</v>
      </c>
      <c r="G102" s="59"/>
    </row>
    <row r="103" spans="1:7" x14ac:dyDescent="0.2">
      <c r="A103" s="9" t="s">
        <v>263</v>
      </c>
      <c r="B103" s="9" t="s">
        <v>923</v>
      </c>
      <c r="C103" s="9" t="s">
        <v>262</v>
      </c>
      <c r="D103" s="9">
        <v>1206</v>
      </c>
      <c r="E103" s="58">
        <v>13398.31026</v>
      </c>
      <c r="F103" s="58">
        <v>1.3158460373490499</v>
      </c>
      <c r="G103" s="59"/>
    </row>
    <row r="104" spans="1:7" x14ac:dyDescent="0.2">
      <c r="A104" s="9" t="s">
        <v>480</v>
      </c>
      <c r="B104" s="9" t="s">
        <v>819</v>
      </c>
      <c r="C104" s="9" t="s">
        <v>265</v>
      </c>
      <c r="D104" s="9">
        <v>1300</v>
      </c>
      <c r="E104" s="58">
        <v>12311.312</v>
      </c>
      <c r="F104" s="58">
        <v>1.2090921015713001</v>
      </c>
      <c r="G104" s="59"/>
    </row>
    <row r="105" spans="1:7" x14ac:dyDescent="0.2">
      <c r="A105" s="9" t="s">
        <v>481</v>
      </c>
      <c r="B105" s="9" t="s">
        <v>1616</v>
      </c>
      <c r="C105" s="9" t="s">
        <v>482</v>
      </c>
      <c r="D105" s="9">
        <v>100</v>
      </c>
      <c r="E105" s="58">
        <v>11619.5</v>
      </c>
      <c r="F105" s="58">
        <v>1.14114934900584</v>
      </c>
      <c r="G105" s="59"/>
    </row>
    <row r="106" spans="1:7" x14ac:dyDescent="0.2">
      <c r="A106" s="9" t="s">
        <v>349</v>
      </c>
      <c r="B106" s="9" t="s">
        <v>1632</v>
      </c>
      <c r="C106" s="9" t="s">
        <v>288</v>
      </c>
      <c r="D106" s="9">
        <v>1000</v>
      </c>
      <c r="E106" s="58">
        <v>11271.81</v>
      </c>
      <c r="F106" s="58">
        <v>1.1070027663511799</v>
      </c>
      <c r="G106" s="59"/>
    </row>
    <row r="107" spans="1:7" x14ac:dyDescent="0.2">
      <c r="A107" s="9" t="s">
        <v>451</v>
      </c>
      <c r="B107" s="9" t="s">
        <v>893</v>
      </c>
      <c r="C107" s="9" t="s">
        <v>334</v>
      </c>
      <c r="D107" s="9">
        <v>1100</v>
      </c>
      <c r="E107" s="58">
        <v>10970.388000000001</v>
      </c>
      <c r="F107" s="58">
        <v>1.0774001570240901</v>
      </c>
      <c r="G107" s="59"/>
    </row>
    <row r="108" spans="1:7" x14ac:dyDescent="0.2">
      <c r="A108" s="9" t="s">
        <v>452</v>
      </c>
      <c r="B108" s="9" t="s">
        <v>809</v>
      </c>
      <c r="C108" s="9" t="s">
        <v>357</v>
      </c>
      <c r="D108" s="9">
        <v>10977</v>
      </c>
      <c r="E108" s="58">
        <v>10680.214851000001</v>
      </c>
      <c r="F108" s="58">
        <v>1.04890229566342</v>
      </c>
      <c r="G108" s="59"/>
    </row>
    <row r="109" spans="1:7" x14ac:dyDescent="0.2">
      <c r="A109" s="9" t="s">
        <v>483</v>
      </c>
      <c r="B109" s="9" t="s">
        <v>946</v>
      </c>
      <c r="C109" s="9" t="s">
        <v>357</v>
      </c>
      <c r="D109" s="9">
        <v>75</v>
      </c>
      <c r="E109" s="58">
        <v>10431.6</v>
      </c>
      <c r="F109" s="58">
        <v>1.0244858685046101</v>
      </c>
      <c r="G109" s="59"/>
    </row>
    <row r="110" spans="1:7" x14ac:dyDescent="0.2">
      <c r="A110" s="9" t="s">
        <v>264</v>
      </c>
      <c r="B110" s="9" t="s">
        <v>921</v>
      </c>
      <c r="C110" s="9" t="s">
        <v>265</v>
      </c>
      <c r="D110" s="9">
        <v>1112</v>
      </c>
      <c r="E110" s="58">
        <v>10138.09288</v>
      </c>
      <c r="F110" s="58">
        <v>0.99566057835300403</v>
      </c>
      <c r="G110" s="59"/>
    </row>
    <row r="111" spans="1:7" x14ac:dyDescent="0.2">
      <c r="A111" s="9" t="s">
        <v>484</v>
      </c>
      <c r="B111" s="9" t="s">
        <v>947</v>
      </c>
      <c r="C111" s="9" t="s">
        <v>463</v>
      </c>
      <c r="D111" s="9">
        <v>950</v>
      </c>
      <c r="E111" s="58">
        <v>9313.1730000000007</v>
      </c>
      <c r="F111" s="58">
        <v>0.91464532089408002</v>
      </c>
      <c r="G111" s="59"/>
    </row>
    <row r="112" spans="1:7" x14ac:dyDescent="0.2">
      <c r="A112" s="9" t="s">
        <v>354</v>
      </c>
      <c r="B112" s="9" t="s">
        <v>907</v>
      </c>
      <c r="C112" s="9" t="s">
        <v>288</v>
      </c>
      <c r="D112" s="9">
        <v>740</v>
      </c>
      <c r="E112" s="58">
        <v>8828.2000000000007</v>
      </c>
      <c r="F112" s="58">
        <v>0.86701619543813002</v>
      </c>
      <c r="G112" s="59"/>
    </row>
    <row r="113" spans="1:7" x14ac:dyDescent="0.2">
      <c r="A113" s="9" t="s">
        <v>255</v>
      </c>
      <c r="B113" s="9" t="s">
        <v>1641</v>
      </c>
      <c r="C113" s="9" t="s">
        <v>256</v>
      </c>
      <c r="D113" s="9">
        <v>910</v>
      </c>
      <c r="E113" s="58">
        <v>8767.5041999999994</v>
      </c>
      <c r="F113" s="58">
        <v>0.86105527004053195</v>
      </c>
      <c r="G113" s="59"/>
    </row>
    <row r="114" spans="1:7" x14ac:dyDescent="0.2">
      <c r="A114" s="9" t="s">
        <v>453</v>
      </c>
      <c r="B114" s="9" t="s">
        <v>948</v>
      </c>
      <c r="C114" s="9" t="s">
        <v>334</v>
      </c>
      <c r="D114" s="9">
        <v>800</v>
      </c>
      <c r="E114" s="58">
        <v>7835.7280000000001</v>
      </c>
      <c r="F114" s="58">
        <v>0.76954566945108005</v>
      </c>
      <c r="G114" s="59"/>
    </row>
    <row r="115" spans="1:7" x14ac:dyDescent="0.2">
      <c r="A115" s="9" t="s">
        <v>454</v>
      </c>
      <c r="B115" s="9" t="s">
        <v>909</v>
      </c>
      <c r="C115" s="9" t="s">
        <v>455</v>
      </c>
      <c r="D115" s="9">
        <v>750</v>
      </c>
      <c r="E115" s="58">
        <v>7762.1025</v>
      </c>
      <c r="F115" s="58">
        <v>0.76231492015935298</v>
      </c>
      <c r="G115" s="59"/>
    </row>
    <row r="116" spans="1:7" x14ac:dyDescent="0.2">
      <c r="A116" s="9" t="s">
        <v>456</v>
      </c>
      <c r="B116" s="9" t="s">
        <v>811</v>
      </c>
      <c r="C116" s="9" t="s">
        <v>288</v>
      </c>
      <c r="D116" s="9">
        <v>770</v>
      </c>
      <c r="E116" s="58">
        <v>7485.8167999999996</v>
      </c>
      <c r="F116" s="58">
        <v>0.73518094307818505</v>
      </c>
      <c r="G116" s="59"/>
    </row>
    <row r="117" spans="1:7" x14ac:dyDescent="0.2">
      <c r="A117" s="9" t="s">
        <v>457</v>
      </c>
      <c r="B117" s="9" t="s">
        <v>949</v>
      </c>
      <c r="C117" s="9" t="s">
        <v>258</v>
      </c>
      <c r="D117" s="9">
        <v>666</v>
      </c>
      <c r="E117" s="58">
        <v>6984.54846</v>
      </c>
      <c r="F117" s="58">
        <v>0.68595145472944097</v>
      </c>
      <c r="G117" s="59"/>
    </row>
    <row r="118" spans="1:7" x14ac:dyDescent="0.2">
      <c r="A118" s="9" t="s">
        <v>458</v>
      </c>
      <c r="B118" s="9" t="s">
        <v>950</v>
      </c>
      <c r="C118" s="9" t="s">
        <v>258</v>
      </c>
      <c r="D118" s="9">
        <v>666</v>
      </c>
      <c r="E118" s="58">
        <v>6947.8523868000002</v>
      </c>
      <c r="F118" s="58">
        <v>0.682347538894573</v>
      </c>
      <c r="G118" s="59"/>
    </row>
    <row r="119" spans="1:7" x14ac:dyDescent="0.2">
      <c r="A119" s="9" t="s">
        <v>459</v>
      </c>
      <c r="B119" s="9" t="s">
        <v>815</v>
      </c>
      <c r="C119" s="9" t="s">
        <v>334</v>
      </c>
      <c r="D119" s="9">
        <v>700</v>
      </c>
      <c r="E119" s="58">
        <v>6833.12</v>
      </c>
      <c r="F119" s="58">
        <v>0.67107968842710797</v>
      </c>
      <c r="G119" s="59"/>
    </row>
    <row r="120" spans="1:7" x14ac:dyDescent="0.2">
      <c r="A120" s="9" t="s">
        <v>266</v>
      </c>
      <c r="B120" s="9" t="s">
        <v>1629</v>
      </c>
      <c r="C120" s="9" t="s">
        <v>267</v>
      </c>
      <c r="D120" s="9">
        <v>630</v>
      </c>
      <c r="E120" s="58">
        <v>6243.8166000000001</v>
      </c>
      <c r="F120" s="58">
        <v>0.61320429006427601</v>
      </c>
      <c r="G120" s="59"/>
    </row>
    <row r="121" spans="1:7" x14ac:dyDescent="0.2">
      <c r="A121" s="9" t="s">
        <v>485</v>
      </c>
      <c r="B121" s="9" t="s">
        <v>816</v>
      </c>
      <c r="C121" s="9" t="s">
        <v>357</v>
      </c>
      <c r="D121" s="9">
        <v>44</v>
      </c>
      <c r="E121" s="58">
        <v>6111.82</v>
      </c>
      <c r="F121" s="58">
        <v>0.60024092381263106</v>
      </c>
      <c r="G121" s="59"/>
    </row>
    <row r="122" spans="1:7" x14ac:dyDescent="0.2">
      <c r="A122" s="9" t="s">
        <v>460</v>
      </c>
      <c r="B122" s="9" t="s">
        <v>1633</v>
      </c>
      <c r="C122" s="9" t="s">
        <v>256</v>
      </c>
      <c r="D122" s="9">
        <v>6000</v>
      </c>
      <c r="E122" s="58">
        <v>5904.03</v>
      </c>
      <c r="F122" s="58">
        <v>0.57983389913601602</v>
      </c>
      <c r="G122" s="59"/>
    </row>
    <row r="123" spans="1:7" x14ac:dyDescent="0.2">
      <c r="A123" s="9" t="s">
        <v>461</v>
      </c>
      <c r="B123" s="9" t="s">
        <v>951</v>
      </c>
      <c r="C123" s="9" t="s">
        <v>334</v>
      </c>
      <c r="D123" s="9">
        <v>600</v>
      </c>
      <c r="E123" s="58">
        <v>5886.9719999999998</v>
      </c>
      <c r="F123" s="58">
        <v>0.57815863551922198</v>
      </c>
      <c r="G123" s="59"/>
    </row>
    <row r="124" spans="1:7" x14ac:dyDescent="0.2">
      <c r="A124" s="9" t="s">
        <v>462</v>
      </c>
      <c r="B124" s="9" t="s">
        <v>1638</v>
      </c>
      <c r="C124" s="9" t="s">
        <v>463</v>
      </c>
      <c r="D124" s="9">
        <v>587</v>
      </c>
      <c r="E124" s="58">
        <v>5876.3924299999999</v>
      </c>
      <c r="F124" s="58">
        <v>0.57711961753925201</v>
      </c>
      <c r="G124" s="59"/>
    </row>
    <row r="125" spans="1:7" x14ac:dyDescent="0.2">
      <c r="A125" s="9" t="s">
        <v>343</v>
      </c>
      <c r="B125" s="9" t="s">
        <v>901</v>
      </c>
      <c r="C125" s="9" t="s">
        <v>277</v>
      </c>
      <c r="D125" s="9">
        <v>38</v>
      </c>
      <c r="E125" s="58">
        <v>5374.4350000000004</v>
      </c>
      <c r="F125" s="58">
        <v>0.52782245376515302</v>
      </c>
      <c r="G125" s="59"/>
    </row>
    <row r="126" spans="1:7" x14ac:dyDescent="0.2">
      <c r="A126" s="9" t="s">
        <v>486</v>
      </c>
      <c r="B126" s="9" t="s">
        <v>889</v>
      </c>
      <c r="C126" s="9" t="s">
        <v>277</v>
      </c>
      <c r="D126" s="9">
        <v>38</v>
      </c>
      <c r="E126" s="58">
        <v>5320.5015999999996</v>
      </c>
      <c r="F126" s="58">
        <v>0.52252566265540901</v>
      </c>
      <c r="G126" s="59"/>
    </row>
    <row r="127" spans="1:7" x14ac:dyDescent="0.2">
      <c r="A127" s="9" t="s">
        <v>464</v>
      </c>
      <c r="B127" s="9" t="s">
        <v>952</v>
      </c>
      <c r="C127" s="9" t="s">
        <v>463</v>
      </c>
      <c r="D127" s="9">
        <v>600</v>
      </c>
      <c r="E127" s="58">
        <v>5254.47</v>
      </c>
      <c r="F127" s="58">
        <v>0.51604070914159095</v>
      </c>
      <c r="G127" s="59"/>
    </row>
    <row r="128" spans="1:7" x14ac:dyDescent="0.2">
      <c r="A128" s="9" t="s">
        <v>465</v>
      </c>
      <c r="B128" s="9" t="s">
        <v>953</v>
      </c>
      <c r="C128" s="9" t="s">
        <v>455</v>
      </c>
      <c r="D128" s="9">
        <v>500</v>
      </c>
      <c r="E128" s="58">
        <v>5160.4250000000002</v>
      </c>
      <c r="F128" s="58">
        <v>0.50680456382318195</v>
      </c>
      <c r="G128" s="59"/>
    </row>
    <row r="129" spans="1:7" x14ac:dyDescent="0.2">
      <c r="A129" s="9" t="s">
        <v>355</v>
      </c>
      <c r="B129" s="9" t="s">
        <v>797</v>
      </c>
      <c r="C129" s="9" t="s">
        <v>345</v>
      </c>
      <c r="D129" s="9">
        <v>500</v>
      </c>
      <c r="E129" s="58">
        <v>5001.0616664999998</v>
      </c>
      <c r="F129" s="58">
        <v>0.49115351478674102</v>
      </c>
      <c r="G129" s="59"/>
    </row>
    <row r="130" spans="1:7" x14ac:dyDescent="0.2">
      <c r="A130" s="9" t="s">
        <v>257</v>
      </c>
      <c r="B130" s="9" t="s">
        <v>954</v>
      </c>
      <c r="C130" s="9" t="s">
        <v>258</v>
      </c>
      <c r="D130" s="9">
        <v>468</v>
      </c>
      <c r="E130" s="58">
        <v>4917.1777199999997</v>
      </c>
      <c r="F130" s="58">
        <v>0.482915285005725</v>
      </c>
      <c r="G130" s="59"/>
    </row>
    <row r="131" spans="1:7" x14ac:dyDescent="0.2">
      <c r="A131" s="9" t="s">
        <v>466</v>
      </c>
      <c r="B131" s="9" t="s">
        <v>916</v>
      </c>
      <c r="C131" s="9" t="s">
        <v>463</v>
      </c>
      <c r="D131" s="9">
        <v>500</v>
      </c>
      <c r="E131" s="58">
        <v>4875.6949999999997</v>
      </c>
      <c r="F131" s="58">
        <v>0.47884127330789</v>
      </c>
      <c r="G131" s="59"/>
    </row>
    <row r="132" spans="1:7" x14ac:dyDescent="0.2">
      <c r="A132" s="9" t="s">
        <v>356</v>
      </c>
      <c r="B132" s="9" t="s">
        <v>955</v>
      </c>
      <c r="C132" s="9" t="s">
        <v>357</v>
      </c>
      <c r="D132" s="9">
        <v>34</v>
      </c>
      <c r="E132" s="58">
        <v>4727.1125853000003</v>
      </c>
      <c r="F132" s="58">
        <v>0.46424901668681101</v>
      </c>
      <c r="G132" s="59"/>
    </row>
    <row r="133" spans="1:7" x14ac:dyDescent="0.2">
      <c r="A133" s="9" t="s">
        <v>467</v>
      </c>
      <c r="B133" s="9" t="s">
        <v>956</v>
      </c>
      <c r="C133" s="9" t="s">
        <v>334</v>
      </c>
      <c r="D133" s="9">
        <v>400</v>
      </c>
      <c r="E133" s="58">
        <v>3949.5720000000001</v>
      </c>
      <c r="F133" s="58">
        <v>0.387886872640965</v>
      </c>
      <c r="G133" s="59"/>
    </row>
    <row r="134" spans="1:7" x14ac:dyDescent="0.2">
      <c r="A134" s="9" t="s">
        <v>468</v>
      </c>
      <c r="B134" s="9" t="s">
        <v>917</v>
      </c>
      <c r="C134" s="9" t="s">
        <v>469</v>
      </c>
      <c r="D134" s="9">
        <v>400</v>
      </c>
      <c r="E134" s="58">
        <v>3949.248</v>
      </c>
      <c r="F134" s="58">
        <v>0.38785505264964998</v>
      </c>
      <c r="G134" s="59"/>
    </row>
    <row r="135" spans="1:7" x14ac:dyDescent="0.2">
      <c r="A135" s="9" t="s">
        <v>470</v>
      </c>
      <c r="B135" s="9" t="s">
        <v>1636</v>
      </c>
      <c r="C135" s="9" t="s">
        <v>463</v>
      </c>
      <c r="D135" s="9">
        <v>394</v>
      </c>
      <c r="E135" s="58">
        <v>3941.3947600000001</v>
      </c>
      <c r="F135" s="58">
        <v>0.38708378712931102</v>
      </c>
      <c r="G135" s="59"/>
    </row>
    <row r="136" spans="1:7" x14ac:dyDescent="0.2">
      <c r="A136" s="9" t="s">
        <v>487</v>
      </c>
      <c r="B136" s="9" t="s">
        <v>957</v>
      </c>
      <c r="C136" s="9" t="s">
        <v>334</v>
      </c>
      <c r="D136" s="9">
        <v>270</v>
      </c>
      <c r="E136" s="58">
        <v>3655.3679999999999</v>
      </c>
      <c r="F136" s="58">
        <v>0.35899314200927501</v>
      </c>
      <c r="G136" s="59"/>
    </row>
    <row r="137" spans="1:7" x14ac:dyDescent="0.2">
      <c r="A137" s="9" t="s">
        <v>471</v>
      </c>
      <c r="B137" s="9" t="s">
        <v>802</v>
      </c>
      <c r="C137" s="9" t="s">
        <v>256</v>
      </c>
      <c r="D137" s="9">
        <v>230</v>
      </c>
      <c r="E137" s="58">
        <v>2265.6610000000001</v>
      </c>
      <c r="F137" s="58">
        <v>0.222510226362401</v>
      </c>
      <c r="G137" s="59"/>
    </row>
    <row r="138" spans="1:7" x14ac:dyDescent="0.2">
      <c r="A138" s="9" t="s">
        <v>472</v>
      </c>
      <c r="B138" s="9" t="s">
        <v>905</v>
      </c>
      <c r="C138" s="9" t="s">
        <v>463</v>
      </c>
      <c r="D138" s="9">
        <v>200</v>
      </c>
      <c r="E138" s="58">
        <v>2000.39</v>
      </c>
      <c r="F138" s="58">
        <v>0.196458001313119</v>
      </c>
      <c r="G138" s="59"/>
    </row>
    <row r="139" spans="1:7" x14ac:dyDescent="0.2">
      <c r="A139" s="9" t="s">
        <v>473</v>
      </c>
      <c r="B139" s="9" t="s">
        <v>958</v>
      </c>
      <c r="C139" s="9" t="s">
        <v>334</v>
      </c>
      <c r="D139" s="9">
        <v>200</v>
      </c>
      <c r="E139" s="58">
        <v>1988.9259999999999</v>
      </c>
      <c r="F139" s="58">
        <v>0.195332123595747</v>
      </c>
      <c r="G139" s="59"/>
    </row>
    <row r="140" spans="1:7" x14ac:dyDescent="0.2">
      <c r="A140" s="9" t="s">
        <v>474</v>
      </c>
      <c r="B140" s="9" t="s">
        <v>814</v>
      </c>
      <c r="C140" s="9" t="s">
        <v>277</v>
      </c>
      <c r="D140" s="9">
        <v>200</v>
      </c>
      <c r="E140" s="58">
        <v>1974.97</v>
      </c>
      <c r="F140" s="58">
        <v>0.19396150693283401</v>
      </c>
      <c r="G140" s="59"/>
    </row>
    <row r="141" spans="1:7" x14ac:dyDescent="0.2">
      <c r="A141" s="9" t="s">
        <v>475</v>
      </c>
      <c r="B141" s="9" t="s">
        <v>820</v>
      </c>
      <c r="C141" s="9" t="s">
        <v>455</v>
      </c>
      <c r="D141" s="9">
        <v>180</v>
      </c>
      <c r="E141" s="58">
        <v>1857.7529999999999</v>
      </c>
      <c r="F141" s="58">
        <v>0.182449642976345</v>
      </c>
      <c r="G141" s="59"/>
    </row>
    <row r="142" spans="1:7" x14ac:dyDescent="0.2">
      <c r="A142" s="9" t="s">
        <v>340</v>
      </c>
      <c r="B142" s="9" t="s">
        <v>822</v>
      </c>
      <c r="C142" s="9" t="s">
        <v>256</v>
      </c>
      <c r="D142" s="9">
        <v>150</v>
      </c>
      <c r="E142" s="58">
        <v>1482.2535</v>
      </c>
      <c r="F142" s="58">
        <v>0.14557189350545399</v>
      </c>
      <c r="G142" s="59"/>
    </row>
    <row r="143" spans="1:7" x14ac:dyDescent="0.2">
      <c r="A143" s="9" t="s">
        <v>476</v>
      </c>
      <c r="B143" s="9" t="s">
        <v>1637</v>
      </c>
      <c r="C143" s="9" t="s">
        <v>463</v>
      </c>
      <c r="D143" s="9">
        <v>275</v>
      </c>
      <c r="E143" s="58">
        <v>1376.5922499999999</v>
      </c>
      <c r="F143" s="58">
        <v>0.13519491802005101</v>
      </c>
      <c r="G143" s="59"/>
    </row>
    <row r="144" spans="1:7" x14ac:dyDescent="0.2">
      <c r="A144" s="9" t="s">
        <v>477</v>
      </c>
      <c r="B144" s="9" t="s">
        <v>803</v>
      </c>
      <c r="C144" s="9" t="s">
        <v>345</v>
      </c>
      <c r="D144" s="9">
        <v>120</v>
      </c>
      <c r="E144" s="58">
        <v>1201.8877600000001</v>
      </c>
      <c r="F144" s="58">
        <v>0.118037216308971</v>
      </c>
      <c r="G144" s="59"/>
    </row>
    <row r="145" spans="1:11" x14ac:dyDescent="0.2">
      <c r="A145" s="9" t="s">
        <v>335</v>
      </c>
      <c r="B145" s="9" t="s">
        <v>1631</v>
      </c>
      <c r="C145" s="9" t="s">
        <v>256</v>
      </c>
      <c r="D145" s="9">
        <v>102</v>
      </c>
      <c r="E145" s="58">
        <v>1014.7174199999999</v>
      </c>
      <c r="F145" s="58">
        <v>9.9655245342560803E-2</v>
      </c>
      <c r="G145" s="59"/>
    </row>
    <row r="146" spans="1:11" x14ac:dyDescent="0.2">
      <c r="A146" s="9" t="s">
        <v>337</v>
      </c>
      <c r="B146" s="9" t="s">
        <v>823</v>
      </c>
      <c r="C146" s="9" t="s">
        <v>338</v>
      </c>
      <c r="D146" s="9">
        <v>100</v>
      </c>
      <c r="E146" s="58">
        <v>984.98599999999999</v>
      </c>
      <c r="F146" s="58">
        <v>9.6735327051927E-2</v>
      </c>
      <c r="G146" s="59"/>
    </row>
    <row r="147" spans="1:11" x14ac:dyDescent="0.2">
      <c r="A147" s="9" t="s">
        <v>488</v>
      </c>
      <c r="B147" s="9" t="s">
        <v>959</v>
      </c>
      <c r="C147" s="9" t="s">
        <v>119</v>
      </c>
      <c r="D147" s="9">
        <v>5</v>
      </c>
      <c r="E147" s="58">
        <v>638.06100000000004</v>
      </c>
      <c r="F147" s="58">
        <v>6.2663874932313304E-2</v>
      </c>
      <c r="G147" s="59"/>
    </row>
    <row r="148" spans="1:11" x14ac:dyDescent="0.2">
      <c r="A148" s="9" t="s">
        <v>348</v>
      </c>
      <c r="B148" s="9" t="s">
        <v>896</v>
      </c>
      <c r="C148" s="9" t="s">
        <v>288</v>
      </c>
      <c r="D148" s="9">
        <v>50</v>
      </c>
      <c r="E148" s="58">
        <v>563.59050000000002</v>
      </c>
      <c r="F148" s="58">
        <v>5.5350138317558903E-2</v>
      </c>
      <c r="G148" s="59"/>
    </row>
    <row r="149" spans="1:11" x14ac:dyDescent="0.2">
      <c r="A149" s="9" t="s">
        <v>336</v>
      </c>
      <c r="B149" s="9" t="s">
        <v>960</v>
      </c>
      <c r="C149" s="9" t="s">
        <v>334</v>
      </c>
      <c r="D149" s="9">
        <v>40</v>
      </c>
      <c r="E149" s="58">
        <v>399.42559999999997</v>
      </c>
      <c r="F149" s="58">
        <v>3.92275281566562E-2</v>
      </c>
      <c r="G149" s="59"/>
    </row>
    <row r="150" spans="1:11" x14ac:dyDescent="0.2">
      <c r="A150" s="9" t="s">
        <v>478</v>
      </c>
      <c r="B150" s="9" t="s">
        <v>961</v>
      </c>
      <c r="C150" s="9" t="s">
        <v>123</v>
      </c>
      <c r="D150" s="9">
        <v>13</v>
      </c>
      <c r="E150" s="58">
        <v>128.20236</v>
      </c>
      <c r="F150" s="60" t="s">
        <v>145</v>
      </c>
      <c r="G150" s="59"/>
    </row>
    <row r="151" spans="1:11" x14ac:dyDescent="0.2">
      <c r="A151" s="8" t="s">
        <v>110</v>
      </c>
      <c r="B151" s="9"/>
      <c r="C151" s="9"/>
      <c r="D151" s="9"/>
      <c r="E151" s="61">
        <f>SUM(E92:E150)</f>
        <v>497037.97498959996</v>
      </c>
      <c r="F151" s="61">
        <f>SUM(F92:F150)</f>
        <v>48.801434102233955</v>
      </c>
      <c r="G151" s="59"/>
      <c r="J151" s="2"/>
      <c r="K151" s="2"/>
    </row>
    <row r="152" spans="1:11" x14ac:dyDescent="0.2">
      <c r="A152" s="9"/>
      <c r="B152" s="9"/>
      <c r="C152" s="9"/>
      <c r="D152" s="9"/>
      <c r="E152" s="58"/>
      <c r="F152" s="58"/>
      <c r="G152" s="59"/>
    </row>
    <row r="153" spans="1:11" x14ac:dyDescent="0.2">
      <c r="A153" s="8" t="s">
        <v>110</v>
      </c>
      <c r="B153" s="9"/>
      <c r="C153" s="9"/>
      <c r="D153" s="9"/>
      <c r="E153" s="61">
        <v>982325.56406960008</v>
      </c>
      <c r="F153" s="61">
        <v>96.474046038970542</v>
      </c>
      <c r="G153" s="59"/>
      <c r="J153" s="2"/>
      <c r="K153" s="2"/>
    </row>
    <row r="154" spans="1:11" x14ac:dyDescent="0.2">
      <c r="A154" s="9"/>
      <c r="B154" s="9"/>
      <c r="C154" s="9"/>
      <c r="D154" s="9"/>
      <c r="E154" s="58"/>
      <c r="F154" s="58"/>
      <c r="G154" s="59"/>
    </row>
    <row r="155" spans="1:11" x14ac:dyDescent="0.2">
      <c r="A155" s="8" t="s">
        <v>143</v>
      </c>
      <c r="B155" s="9"/>
      <c r="C155" s="9"/>
      <c r="D155" s="9"/>
      <c r="E155" s="61">
        <v>35902.247790699999</v>
      </c>
      <c r="F155" s="61">
        <v>3.53</v>
      </c>
      <c r="G155" s="59"/>
      <c r="J155" s="2"/>
      <c r="K155" s="2"/>
    </row>
    <row r="156" spans="1:11" x14ac:dyDescent="0.2">
      <c r="A156" s="9"/>
      <c r="B156" s="9"/>
      <c r="C156" s="9"/>
      <c r="D156" s="9"/>
      <c r="E156" s="58"/>
      <c r="F156" s="58"/>
      <c r="G156" s="59"/>
    </row>
    <row r="157" spans="1:11" x14ac:dyDescent="0.2">
      <c r="A157" s="12" t="s">
        <v>144</v>
      </c>
      <c r="B157" s="6"/>
      <c r="C157" s="6"/>
      <c r="D157" s="6"/>
      <c r="E157" s="62">
        <v>1018227.8077907</v>
      </c>
      <c r="F157" s="62">
        <f xml:space="preserve"> ROUND(SUM(F153:F156),2)</f>
        <v>100</v>
      </c>
      <c r="G157" s="59"/>
      <c r="J157" s="2"/>
      <c r="K157" s="2"/>
    </row>
    <row r="158" spans="1:11" x14ac:dyDescent="0.2">
      <c r="A158" s="1" t="s">
        <v>171</v>
      </c>
      <c r="E158" s="59"/>
      <c r="F158" s="63" t="s">
        <v>146</v>
      </c>
      <c r="G158" s="59"/>
    </row>
    <row r="159" spans="1:11" x14ac:dyDescent="0.2">
      <c r="E159" s="59"/>
      <c r="F159" s="59"/>
      <c r="G159" s="59"/>
    </row>
    <row r="160" spans="1:11" x14ac:dyDescent="0.2">
      <c r="A160" s="1" t="s">
        <v>147</v>
      </c>
      <c r="E160" s="59"/>
      <c r="F160" s="59"/>
      <c r="G160" s="59"/>
    </row>
    <row r="161" spans="1:7" x14ac:dyDescent="0.2">
      <c r="A161" s="1" t="s">
        <v>148</v>
      </c>
      <c r="E161" s="59"/>
      <c r="F161" s="59"/>
      <c r="G161" s="59"/>
    </row>
    <row r="162" spans="1:7" x14ac:dyDescent="0.2">
      <c r="A162" s="1" t="s">
        <v>149</v>
      </c>
      <c r="E162" s="59"/>
      <c r="F162" s="59"/>
      <c r="G162" s="59"/>
    </row>
    <row r="163" spans="1:7" x14ac:dyDescent="0.2">
      <c r="A163" s="3" t="s">
        <v>654</v>
      </c>
      <c r="D163" s="15">
        <v>1273.2837999999999</v>
      </c>
      <c r="E163" s="59"/>
      <c r="F163" s="59"/>
      <c r="G163" s="59"/>
    </row>
    <row r="164" spans="1:7" x14ac:dyDescent="0.2">
      <c r="A164" s="3" t="s">
        <v>677</v>
      </c>
      <c r="D164" s="15">
        <v>1313.6032</v>
      </c>
      <c r="E164" s="59"/>
      <c r="F164" s="59"/>
      <c r="G164" s="59"/>
    </row>
    <row r="165" spans="1:7" x14ac:dyDescent="0.2">
      <c r="A165" s="3" t="s">
        <v>651</v>
      </c>
      <c r="D165" s="15">
        <v>1219.2656999999999</v>
      </c>
      <c r="E165" s="59"/>
      <c r="F165" s="59"/>
      <c r="G165" s="59"/>
    </row>
    <row r="166" spans="1:7" x14ac:dyDescent="0.2">
      <c r="A166" s="3" t="s">
        <v>656</v>
      </c>
      <c r="D166" s="15">
        <v>1272.3063</v>
      </c>
      <c r="E166" s="59"/>
      <c r="F166" s="59"/>
      <c r="G166" s="59"/>
    </row>
    <row r="167" spans="1:7" x14ac:dyDescent="0.2">
      <c r="A167" s="3" t="s">
        <v>657</v>
      </c>
      <c r="D167" s="15">
        <v>3728.7165</v>
      </c>
      <c r="E167" s="59"/>
      <c r="F167" s="59"/>
      <c r="G167" s="59"/>
    </row>
    <row r="168" spans="1:7" x14ac:dyDescent="0.2">
      <c r="A168" s="3" t="s">
        <v>649</v>
      </c>
      <c r="D168" s="15">
        <v>1329.8214</v>
      </c>
      <c r="E168" s="59"/>
      <c r="F168" s="59"/>
      <c r="G168" s="59"/>
    </row>
    <row r="169" spans="1:7" x14ac:dyDescent="0.2">
      <c r="A169" s="3" t="s">
        <v>678</v>
      </c>
      <c r="D169" s="15">
        <v>1096.3253</v>
      </c>
      <c r="E169" s="59"/>
      <c r="F169" s="59"/>
      <c r="G169" s="59"/>
    </row>
    <row r="170" spans="1:7" x14ac:dyDescent="0.2">
      <c r="A170" s="3" t="s">
        <v>679</v>
      </c>
      <c r="D170" s="15">
        <v>1098.8588</v>
      </c>
      <c r="E170" s="59"/>
      <c r="F170" s="59"/>
      <c r="G170" s="59"/>
    </row>
    <row r="171" spans="1:7" x14ac:dyDescent="0.2">
      <c r="A171" s="3" t="s">
        <v>652</v>
      </c>
      <c r="D171" s="15">
        <v>3587.9092999999998</v>
      </c>
      <c r="E171" s="59"/>
      <c r="F171" s="59"/>
      <c r="G171" s="59"/>
    </row>
    <row r="172" spans="1:7" x14ac:dyDescent="0.2">
      <c r="A172" s="3" t="s">
        <v>680</v>
      </c>
      <c r="D172" s="15">
        <v>2947.0898999999999</v>
      </c>
      <c r="E172" s="59"/>
      <c r="F172" s="59"/>
      <c r="G172" s="59"/>
    </row>
    <row r="174" spans="1:7" x14ac:dyDescent="0.2">
      <c r="A174" s="1" t="s">
        <v>152</v>
      </c>
    </row>
    <row r="175" spans="1:7" x14ac:dyDescent="0.2">
      <c r="A175" s="3" t="s">
        <v>652</v>
      </c>
      <c r="D175" s="15">
        <v>3678.4612999999999</v>
      </c>
    </row>
    <row r="176" spans="1:7" x14ac:dyDescent="0.2">
      <c r="A176" s="3" t="s">
        <v>680</v>
      </c>
      <c r="D176" s="15">
        <v>3027.3231999999998</v>
      </c>
    </row>
    <row r="177" spans="1:4" x14ac:dyDescent="0.2">
      <c r="A177" s="3" t="s">
        <v>657</v>
      </c>
      <c r="D177" s="15">
        <v>3836.5711000000001</v>
      </c>
    </row>
    <row r="178" spans="1:4" x14ac:dyDescent="0.2">
      <c r="A178" s="3" t="s">
        <v>678</v>
      </c>
      <c r="D178" s="15">
        <v>1087.0554999999999</v>
      </c>
    </row>
    <row r="179" spans="1:4" x14ac:dyDescent="0.2">
      <c r="A179" s="3" t="s">
        <v>651</v>
      </c>
      <c r="D179" s="15">
        <v>1199.9709</v>
      </c>
    </row>
    <row r="180" spans="1:4" x14ac:dyDescent="0.2">
      <c r="A180" s="3" t="s">
        <v>656</v>
      </c>
      <c r="D180" s="15">
        <v>1253.6686999999999</v>
      </c>
    </row>
    <row r="181" spans="1:4" x14ac:dyDescent="0.2">
      <c r="A181" s="3" t="s">
        <v>654</v>
      </c>
      <c r="D181" s="15">
        <v>1260.0145</v>
      </c>
    </row>
    <row r="182" spans="1:4" x14ac:dyDescent="0.2">
      <c r="A182" s="3" t="s">
        <v>649</v>
      </c>
      <c r="D182" s="15">
        <v>1317.5465999999999</v>
      </c>
    </row>
    <row r="183" spans="1:4" x14ac:dyDescent="0.2">
      <c r="A183" s="3" t="s">
        <v>679</v>
      </c>
      <c r="D183" s="15">
        <v>1091.0812000000001</v>
      </c>
    </row>
    <row r="185" spans="1:4" x14ac:dyDescent="0.2">
      <c r="A185" s="1" t="s">
        <v>153</v>
      </c>
      <c r="D185" s="16"/>
    </row>
    <row r="186" spans="1:4" x14ac:dyDescent="0.2">
      <c r="A186" s="22" t="s">
        <v>704</v>
      </c>
      <c r="B186" s="23"/>
      <c r="C186" s="70" t="s">
        <v>705</v>
      </c>
      <c r="D186" s="71"/>
    </row>
    <row r="187" spans="1:4" x14ac:dyDescent="0.2">
      <c r="A187" s="72"/>
      <c r="B187" s="73"/>
      <c r="C187" s="24" t="s">
        <v>706</v>
      </c>
      <c r="D187" s="24" t="s">
        <v>707</v>
      </c>
    </row>
    <row r="188" spans="1:4" x14ac:dyDescent="0.2">
      <c r="A188" s="25" t="s">
        <v>656</v>
      </c>
      <c r="B188" s="26"/>
      <c r="C188" s="27">
        <v>36.113250999999998</v>
      </c>
      <c r="D188" s="27">
        <v>33.458244000000001</v>
      </c>
    </row>
    <row r="189" spans="1:4" x14ac:dyDescent="0.2">
      <c r="A189" s="25" t="s">
        <v>651</v>
      </c>
      <c r="B189" s="26"/>
      <c r="C189" s="27">
        <v>35.720070209999996</v>
      </c>
      <c r="D189" s="27">
        <v>33.088310805999996</v>
      </c>
    </row>
    <row r="190" spans="1:4" x14ac:dyDescent="0.2">
      <c r="A190" s="25" t="s">
        <v>678</v>
      </c>
      <c r="B190" s="26"/>
      <c r="C190" s="27">
        <v>26.412324423000001</v>
      </c>
      <c r="D190" s="27">
        <v>24.466124894</v>
      </c>
    </row>
    <row r="191" spans="1:4" x14ac:dyDescent="0.2">
      <c r="A191" s="25" t="s">
        <v>677</v>
      </c>
      <c r="B191" s="26"/>
      <c r="C191" s="27">
        <v>29.777407934999996</v>
      </c>
      <c r="D191" s="27">
        <v>27.585375922999994</v>
      </c>
    </row>
    <row r="192" spans="1:4" x14ac:dyDescent="0.2">
      <c r="A192" s="25" t="s">
        <v>649</v>
      </c>
      <c r="B192" s="26"/>
      <c r="C192" s="27">
        <v>36.113250999999998</v>
      </c>
      <c r="D192" s="27">
        <v>33.458244000000001</v>
      </c>
    </row>
    <row r="193" spans="1:5" x14ac:dyDescent="0.2">
      <c r="A193" s="25" t="s">
        <v>654</v>
      </c>
      <c r="B193" s="26"/>
      <c r="C193" s="27">
        <v>35.720070209999996</v>
      </c>
      <c r="D193" s="27">
        <v>33.088310805999996</v>
      </c>
    </row>
    <row r="194" spans="1:5" x14ac:dyDescent="0.2">
      <c r="A194" s="25" t="s">
        <v>679</v>
      </c>
      <c r="B194" s="26"/>
      <c r="C194" s="27">
        <v>28.329380354000005</v>
      </c>
      <c r="D194" s="27">
        <v>26.242027714000006</v>
      </c>
    </row>
    <row r="195" spans="1:5" x14ac:dyDescent="0.2">
      <c r="A195" s="28"/>
      <c r="B195" s="28"/>
      <c r="C195" s="29"/>
      <c r="D195" s="29"/>
    </row>
    <row r="196" spans="1:5" x14ac:dyDescent="0.2">
      <c r="A196" s="1" t="s">
        <v>155</v>
      </c>
      <c r="D196" s="17">
        <v>2.4244431996005691</v>
      </c>
      <c r="E196" s="2" t="s">
        <v>623</v>
      </c>
    </row>
  </sheetData>
  <sortState ref="A92:F150">
    <sortCondition descending="1" ref="E92:E150"/>
  </sortState>
  <mergeCells count="3">
    <mergeCell ref="B1:E1"/>
    <mergeCell ref="C186:D186"/>
    <mergeCell ref="A187:B1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09"/>
  <sheetViews>
    <sheetView showGridLines="0" workbookViewId="0">
      <selection sqref="A1:E1"/>
    </sheetView>
  </sheetViews>
  <sheetFormatPr defaultRowHeight="11.25" x14ac:dyDescent="0.2"/>
  <cols>
    <col min="1" max="1" width="59.42578125" style="2" bestFit="1" customWidth="1"/>
    <col min="2" max="2" width="42.7109375" style="2" bestFit="1" customWidth="1"/>
    <col min="3" max="3" width="20" style="2" bestFit="1" customWidth="1"/>
    <col min="4" max="4" width="11.5703125" style="2" bestFit="1" customWidth="1"/>
    <col min="5" max="5" width="24" style="2" bestFit="1" customWidth="1"/>
    <col min="6" max="6" width="14.140625" style="2" bestFit="1" customWidth="1"/>
    <col min="7" max="7" width="9.140625" style="3"/>
    <col min="8" max="8" width="10.85546875" style="3" bestFit="1" customWidth="1"/>
    <col min="9" max="16384" width="9.140625" style="3"/>
  </cols>
  <sheetData>
    <row r="1" spans="1:6" x14ac:dyDescent="0.2">
      <c r="A1" s="69" t="s">
        <v>1164</v>
      </c>
      <c r="B1" s="69"/>
      <c r="C1" s="69"/>
      <c r="D1" s="69"/>
      <c r="E1" s="69"/>
    </row>
    <row r="3" spans="1:6" s="1" customFormat="1" x14ac:dyDescent="0.2">
      <c r="A3" s="5" t="s">
        <v>0</v>
      </c>
      <c r="B3" s="5" t="s">
        <v>1</v>
      </c>
      <c r="C3" s="5" t="s">
        <v>1084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6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10"/>
      <c r="E7" s="10"/>
      <c r="F7" s="10"/>
    </row>
    <row r="8" spans="1:6" x14ac:dyDescent="0.2">
      <c r="A8" s="10" t="s">
        <v>1165</v>
      </c>
      <c r="B8" s="10" t="s">
        <v>1166</v>
      </c>
      <c r="C8" s="10" t="s">
        <v>380</v>
      </c>
      <c r="D8" s="46">
        <v>4043709</v>
      </c>
      <c r="E8" s="42">
        <v>27703.450358999999</v>
      </c>
      <c r="F8" s="42">
        <v>3.7544113818895579</v>
      </c>
    </row>
    <row r="9" spans="1:6" x14ac:dyDescent="0.2">
      <c r="A9" s="10" t="s">
        <v>1098</v>
      </c>
      <c r="B9" s="10" t="s">
        <v>1099</v>
      </c>
      <c r="C9" s="10" t="s">
        <v>1095</v>
      </c>
      <c r="D9" s="46">
        <v>3335705</v>
      </c>
      <c r="E9" s="42">
        <v>19694.00232</v>
      </c>
      <c r="F9" s="42">
        <v>2.6689594800290548</v>
      </c>
    </row>
    <row r="10" spans="1:6" x14ac:dyDescent="0.2">
      <c r="A10" s="10" t="s">
        <v>11</v>
      </c>
      <c r="B10" s="10" t="s">
        <v>12</v>
      </c>
      <c r="C10" s="10" t="s">
        <v>10</v>
      </c>
      <c r="D10" s="46">
        <v>897554</v>
      </c>
      <c r="E10" s="42">
        <v>19202.719053000001</v>
      </c>
      <c r="F10" s="42">
        <v>2.602380066076833</v>
      </c>
    </row>
    <row r="11" spans="1:6" x14ac:dyDescent="0.2">
      <c r="A11" s="10" t="s">
        <v>1167</v>
      </c>
      <c r="B11" s="10" t="s">
        <v>1168</v>
      </c>
      <c r="C11" s="10" t="s">
        <v>31</v>
      </c>
      <c r="D11" s="46">
        <v>1301949</v>
      </c>
      <c r="E11" s="42">
        <v>17207.208958499999</v>
      </c>
      <c r="F11" s="42">
        <v>2.3319456720074889</v>
      </c>
    </row>
    <row r="12" spans="1:6" x14ac:dyDescent="0.2">
      <c r="A12" s="10" t="s">
        <v>1093</v>
      </c>
      <c r="B12" s="10" t="s">
        <v>1094</v>
      </c>
      <c r="C12" s="10" t="s">
        <v>1095</v>
      </c>
      <c r="D12" s="46">
        <v>9772603</v>
      </c>
      <c r="E12" s="42">
        <v>16027.06892</v>
      </c>
      <c r="F12" s="42">
        <v>2.1720113990071384</v>
      </c>
    </row>
    <row r="13" spans="1:6" x14ac:dyDescent="0.2">
      <c r="A13" s="10" t="s">
        <v>1169</v>
      </c>
      <c r="B13" s="10" t="s">
        <v>1170</v>
      </c>
      <c r="C13" s="10" t="s">
        <v>1171</v>
      </c>
      <c r="D13" s="46">
        <v>2792522</v>
      </c>
      <c r="E13" s="42">
        <v>15741.446513999999</v>
      </c>
      <c r="F13" s="42">
        <v>2.1333034403192159</v>
      </c>
    </row>
    <row r="14" spans="1:6" x14ac:dyDescent="0.2">
      <c r="A14" s="10" t="s">
        <v>1172</v>
      </c>
      <c r="B14" s="10" t="s">
        <v>1173</v>
      </c>
      <c r="C14" s="10" t="s">
        <v>1160</v>
      </c>
      <c r="D14" s="46">
        <v>6314635</v>
      </c>
      <c r="E14" s="42">
        <v>15483.48502</v>
      </c>
      <c r="F14" s="42">
        <v>2.0983441281536752</v>
      </c>
    </row>
    <row r="15" spans="1:6" x14ac:dyDescent="0.2">
      <c r="A15" s="10" t="s">
        <v>29</v>
      </c>
      <c r="B15" s="10" t="s">
        <v>30</v>
      </c>
      <c r="C15" s="10" t="s">
        <v>31</v>
      </c>
      <c r="D15" s="46">
        <v>1241644</v>
      </c>
      <c r="E15" s="42">
        <v>15294.570792</v>
      </c>
      <c r="F15" s="42">
        <v>2.0727422006459828</v>
      </c>
    </row>
    <row r="16" spans="1:6" x14ac:dyDescent="0.2">
      <c r="A16" s="10" t="s">
        <v>1091</v>
      </c>
      <c r="B16" s="10" t="s">
        <v>1092</v>
      </c>
      <c r="C16" s="10" t="s">
        <v>31</v>
      </c>
      <c r="D16" s="46">
        <v>1944726</v>
      </c>
      <c r="E16" s="42">
        <v>14328.741168</v>
      </c>
      <c r="F16" s="42">
        <v>1.9418515828232212</v>
      </c>
    </row>
    <row r="17" spans="1:6" x14ac:dyDescent="0.2">
      <c r="A17" s="10" t="s">
        <v>1174</v>
      </c>
      <c r="B17" s="10" t="s">
        <v>1175</v>
      </c>
      <c r="C17" s="10" t="s">
        <v>76</v>
      </c>
      <c r="D17" s="46">
        <v>797182</v>
      </c>
      <c r="E17" s="42">
        <v>14096.569305999999</v>
      </c>
      <c r="F17" s="42">
        <v>1.9103873186268261</v>
      </c>
    </row>
    <row r="18" spans="1:6" x14ac:dyDescent="0.2">
      <c r="A18" s="10" t="s">
        <v>1176</v>
      </c>
      <c r="B18" s="10" t="s">
        <v>1177</v>
      </c>
      <c r="C18" s="10" t="s">
        <v>1119</v>
      </c>
      <c r="D18" s="46">
        <v>5622951</v>
      </c>
      <c r="E18" s="42">
        <v>13728.4348665</v>
      </c>
      <c r="F18" s="42">
        <v>1.8604972106506072</v>
      </c>
    </row>
    <row r="19" spans="1:6" x14ac:dyDescent="0.2">
      <c r="A19" s="10" t="s">
        <v>1102</v>
      </c>
      <c r="B19" s="10" t="s">
        <v>1103</v>
      </c>
      <c r="C19" s="10" t="s">
        <v>1095</v>
      </c>
      <c r="D19" s="46">
        <v>1054044</v>
      </c>
      <c r="E19" s="42">
        <v>13664.099394000001</v>
      </c>
      <c r="F19" s="42">
        <v>1.8517783750152197</v>
      </c>
    </row>
    <row r="20" spans="1:6" x14ac:dyDescent="0.2">
      <c r="A20" s="10" t="s">
        <v>82</v>
      </c>
      <c r="B20" s="10" t="s">
        <v>83</v>
      </c>
      <c r="C20" s="10" t="s">
        <v>84</v>
      </c>
      <c r="D20" s="46">
        <v>2521141</v>
      </c>
      <c r="E20" s="42">
        <v>13612.9008295</v>
      </c>
      <c r="F20" s="42">
        <v>1.8448398720199506</v>
      </c>
    </row>
    <row r="21" spans="1:6" x14ac:dyDescent="0.2">
      <c r="A21" s="10" t="s">
        <v>1178</v>
      </c>
      <c r="B21" s="10" t="s">
        <v>1179</v>
      </c>
      <c r="C21" s="10" t="s">
        <v>65</v>
      </c>
      <c r="D21" s="46">
        <v>3907435</v>
      </c>
      <c r="E21" s="42">
        <v>13269.64926</v>
      </c>
      <c r="F21" s="42">
        <v>1.7983219263242951</v>
      </c>
    </row>
    <row r="22" spans="1:6" x14ac:dyDescent="0.2">
      <c r="A22" s="10" t="s">
        <v>1180</v>
      </c>
      <c r="B22" s="10" t="s">
        <v>1181</v>
      </c>
      <c r="C22" s="10" t="s">
        <v>1182</v>
      </c>
      <c r="D22" s="46">
        <v>1475571</v>
      </c>
      <c r="E22" s="42">
        <v>12708.3552375</v>
      </c>
      <c r="F22" s="42">
        <v>1.722254554233368</v>
      </c>
    </row>
    <row r="23" spans="1:6" x14ac:dyDescent="0.2">
      <c r="A23" s="10" t="s">
        <v>1138</v>
      </c>
      <c r="B23" s="10" t="s">
        <v>1139</v>
      </c>
      <c r="C23" s="10" t="s">
        <v>1140</v>
      </c>
      <c r="D23" s="46">
        <v>1005675</v>
      </c>
      <c r="E23" s="42">
        <v>12608.147475</v>
      </c>
      <c r="F23" s="42">
        <v>1.7086742543353999</v>
      </c>
    </row>
    <row r="24" spans="1:6" x14ac:dyDescent="0.2">
      <c r="A24" s="10" t="s">
        <v>13</v>
      </c>
      <c r="B24" s="10" t="s">
        <v>14</v>
      </c>
      <c r="C24" s="10" t="s">
        <v>10</v>
      </c>
      <c r="D24" s="46">
        <v>2235736</v>
      </c>
      <c r="E24" s="42">
        <v>12204.882824</v>
      </c>
      <c r="F24" s="42">
        <v>1.6540232496407354</v>
      </c>
    </row>
    <row r="25" spans="1:6" x14ac:dyDescent="0.2">
      <c r="A25" s="10" t="s">
        <v>1183</v>
      </c>
      <c r="B25" s="10" t="s">
        <v>1184</v>
      </c>
      <c r="C25" s="10" t="s">
        <v>95</v>
      </c>
      <c r="D25" s="46">
        <v>2847736</v>
      </c>
      <c r="E25" s="42">
        <v>12001.783372</v>
      </c>
      <c r="F25" s="42">
        <v>1.6264989202029543</v>
      </c>
    </row>
    <row r="26" spans="1:6" x14ac:dyDescent="0.2">
      <c r="A26" s="10" t="s">
        <v>1185</v>
      </c>
      <c r="B26" s="10" t="s">
        <v>1186</v>
      </c>
      <c r="C26" s="10" t="s">
        <v>1160</v>
      </c>
      <c r="D26" s="46">
        <v>2324335</v>
      </c>
      <c r="E26" s="42">
        <v>11854.1085</v>
      </c>
      <c r="F26" s="42">
        <v>1.6064858094506407</v>
      </c>
    </row>
    <row r="27" spans="1:6" x14ac:dyDescent="0.2">
      <c r="A27" s="10" t="s">
        <v>1187</v>
      </c>
      <c r="B27" s="10" t="s">
        <v>1188</v>
      </c>
      <c r="C27" s="10" t="s">
        <v>380</v>
      </c>
      <c r="D27" s="46">
        <v>215636</v>
      </c>
      <c r="E27" s="42">
        <v>11496.63334</v>
      </c>
      <c r="F27" s="42">
        <v>1.5580402623417124</v>
      </c>
    </row>
    <row r="28" spans="1:6" x14ac:dyDescent="0.2">
      <c r="A28" s="10" t="s">
        <v>1189</v>
      </c>
      <c r="B28" s="10" t="s">
        <v>1190</v>
      </c>
      <c r="C28" s="10" t="s">
        <v>1160</v>
      </c>
      <c r="D28" s="46">
        <v>3023420</v>
      </c>
      <c r="E28" s="42">
        <v>11259.21608</v>
      </c>
      <c r="F28" s="42">
        <v>1.5258651342746248</v>
      </c>
    </row>
    <row r="29" spans="1:6" x14ac:dyDescent="0.2">
      <c r="A29" s="10" t="s">
        <v>1191</v>
      </c>
      <c r="B29" s="10" t="s">
        <v>1192</v>
      </c>
      <c r="C29" s="10" t="s">
        <v>1119</v>
      </c>
      <c r="D29" s="46">
        <v>390642</v>
      </c>
      <c r="E29" s="42">
        <v>11033.097326999999</v>
      </c>
      <c r="F29" s="42">
        <v>1.4952211961037218</v>
      </c>
    </row>
    <row r="30" spans="1:6" x14ac:dyDescent="0.2">
      <c r="A30" s="10" t="s">
        <v>1193</v>
      </c>
      <c r="B30" s="10" t="s">
        <v>1194</v>
      </c>
      <c r="C30" s="10" t="s">
        <v>37</v>
      </c>
      <c r="D30" s="46">
        <v>2596927</v>
      </c>
      <c r="E30" s="42">
        <v>10988.8966005</v>
      </c>
      <c r="F30" s="42">
        <v>1.4892310501648975</v>
      </c>
    </row>
    <row r="31" spans="1:6" x14ac:dyDescent="0.2">
      <c r="A31" s="10" t="s">
        <v>383</v>
      </c>
      <c r="B31" s="10" t="s">
        <v>384</v>
      </c>
      <c r="C31" s="10" t="s">
        <v>10</v>
      </c>
      <c r="D31" s="46">
        <v>10413975</v>
      </c>
      <c r="E31" s="42">
        <v>10945.087724999999</v>
      </c>
      <c r="F31" s="42">
        <v>1.4832940084363913</v>
      </c>
    </row>
    <row r="32" spans="1:6" x14ac:dyDescent="0.2">
      <c r="A32" s="10" t="s">
        <v>1195</v>
      </c>
      <c r="B32" s="10" t="s">
        <v>1196</v>
      </c>
      <c r="C32" s="10" t="s">
        <v>37</v>
      </c>
      <c r="D32" s="46">
        <v>3578963</v>
      </c>
      <c r="E32" s="42">
        <v>10672.467666</v>
      </c>
      <c r="F32" s="42">
        <v>1.4463481464886037</v>
      </c>
    </row>
    <row r="33" spans="1:6" x14ac:dyDescent="0.2">
      <c r="A33" s="10" t="s">
        <v>1197</v>
      </c>
      <c r="B33" s="10" t="s">
        <v>1198</v>
      </c>
      <c r="C33" s="10" t="s">
        <v>387</v>
      </c>
      <c r="D33" s="46">
        <v>9028098</v>
      </c>
      <c r="E33" s="42">
        <v>10486.135827</v>
      </c>
      <c r="F33" s="42">
        <v>1.4210961880471618</v>
      </c>
    </row>
    <row r="34" spans="1:6" x14ac:dyDescent="0.2">
      <c r="A34" s="10" t="s">
        <v>1199</v>
      </c>
      <c r="B34" s="10" t="s">
        <v>1200</v>
      </c>
      <c r="C34" s="10" t="s">
        <v>65</v>
      </c>
      <c r="D34" s="46">
        <v>7977861</v>
      </c>
      <c r="E34" s="42">
        <v>10151.828122499999</v>
      </c>
      <c r="F34" s="42">
        <v>1.375790327781983</v>
      </c>
    </row>
    <row r="35" spans="1:6" x14ac:dyDescent="0.2">
      <c r="A35" s="10" t="s">
        <v>1201</v>
      </c>
      <c r="B35" s="10" t="s">
        <v>1202</v>
      </c>
      <c r="C35" s="10" t="s">
        <v>84</v>
      </c>
      <c r="D35" s="46">
        <v>4042106</v>
      </c>
      <c r="E35" s="42">
        <v>9903.1597000000002</v>
      </c>
      <c r="F35" s="42">
        <v>1.3420904260133493</v>
      </c>
    </row>
    <row r="36" spans="1:6" x14ac:dyDescent="0.2">
      <c r="A36" s="10" t="s">
        <v>59</v>
      </c>
      <c r="B36" s="10" t="s">
        <v>60</v>
      </c>
      <c r="C36" s="10" t="s">
        <v>10</v>
      </c>
      <c r="D36" s="46">
        <v>2711706</v>
      </c>
      <c r="E36" s="42">
        <v>9387.9261719999995</v>
      </c>
      <c r="F36" s="42">
        <v>1.2722652382917092</v>
      </c>
    </row>
    <row r="37" spans="1:6" x14ac:dyDescent="0.2">
      <c r="A37" s="10" t="s">
        <v>1203</v>
      </c>
      <c r="B37" s="10" t="s">
        <v>1204</v>
      </c>
      <c r="C37" s="10" t="s">
        <v>65</v>
      </c>
      <c r="D37" s="46">
        <v>2001276</v>
      </c>
      <c r="E37" s="42">
        <v>9065.7802800000009</v>
      </c>
      <c r="F37" s="42">
        <v>1.2286075643240029</v>
      </c>
    </row>
    <row r="38" spans="1:6" x14ac:dyDescent="0.2">
      <c r="A38" s="10" t="s">
        <v>8</v>
      </c>
      <c r="B38" s="10" t="s">
        <v>9</v>
      </c>
      <c r="C38" s="10" t="s">
        <v>10</v>
      </c>
      <c r="D38" s="46">
        <v>673158</v>
      </c>
      <c r="E38" s="42">
        <v>8983.9666679999991</v>
      </c>
      <c r="F38" s="42">
        <v>1.2175200661204979</v>
      </c>
    </row>
    <row r="39" spans="1:6" x14ac:dyDescent="0.2">
      <c r="A39" s="10" t="s">
        <v>1205</v>
      </c>
      <c r="B39" s="10" t="s">
        <v>1206</v>
      </c>
      <c r="C39" s="10" t="s">
        <v>65</v>
      </c>
      <c r="D39" s="46">
        <v>11046869</v>
      </c>
      <c r="E39" s="42">
        <v>8909.2998485000007</v>
      </c>
      <c r="F39" s="42">
        <v>1.2074011115012147</v>
      </c>
    </row>
    <row r="40" spans="1:6" x14ac:dyDescent="0.2">
      <c r="A40" s="10" t="s">
        <v>1207</v>
      </c>
      <c r="B40" s="10" t="s">
        <v>1208</v>
      </c>
      <c r="C40" s="10" t="s">
        <v>1160</v>
      </c>
      <c r="D40" s="46">
        <v>1610000</v>
      </c>
      <c r="E40" s="42">
        <v>8841.3150000000005</v>
      </c>
      <c r="F40" s="42">
        <v>1.1981877071888698</v>
      </c>
    </row>
    <row r="41" spans="1:6" x14ac:dyDescent="0.2">
      <c r="A41" s="10" t="s">
        <v>1209</v>
      </c>
      <c r="B41" s="10" t="s">
        <v>1210</v>
      </c>
      <c r="C41" s="10" t="s">
        <v>10</v>
      </c>
      <c r="D41" s="46">
        <v>4483600</v>
      </c>
      <c r="E41" s="42">
        <v>8803.5486000000001</v>
      </c>
      <c r="F41" s="42">
        <v>1.1930695504186632</v>
      </c>
    </row>
    <row r="42" spans="1:6" x14ac:dyDescent="0.2">
      <c r="A42" s="10" t="s">
        <v>1211</v>
      </c>
      <c r="B42" s="10" t="s">
        <v>1212</v>
      </c>
      <c r="C42" s="10" t="s">
        <v>52</v>
      </c>
      <c r="D42" s="46">
        <v>1296154</v>
      </c>
      <c r="E42" s="42">
        <v>8689.416416</v>
      </c>
      <c r="F42" s="42">
        <v>1.177602192919986</v>
      </c>
    </row>
    <row r="43" spans="1:6" x14ac:dyDescent="0.2">
      <c r="A43" s="10" t="s">
        <v>57</v>
      </c>
      <c r="B43" s="10" t="s">
        <v>58</v>
      </c>
      <c r="C43" s="10" t="s">
        <v>34</v>
      </c>
      <c r="D43" s="46">
        <v>2722860</v>
      </c>
      <c r="E43" s="42">
        <v>8491.23891</v>
      </c>
      <c r="F43" s="42">
        <v>1.1507448926732979</v>
      </c>
    </row>
    <row r="44" spans="1:6" x14ac:dyDescent="0.2">
      <c r="A44" s="10" t="s">
        <v>1213</v>
      </c>
      <c r="B44" s="10" t="s">
        <v>1214</v>
      </c>
      <c r="C44" s="10" t="s">
        <v>1182</v>
      </c>
      <c r="D44" s="46">
        <v>2979897</v>
      </c>
      <c r="E44" s="42">
        <v>8477.8069649999998</v>
      </c>
      <c r="F44" s="42">
        <v>1.1489245761951905</v>
      </c>
    </row>
    <row r="45" spans="1:6" x14ac:dyDescent="0.2">
      <c r="A45" s="10" t="s">
        <v>1215</v>
      </c>
      <c r="B45" s="10" t="s">
        <v>1216</v>
      </c>
      <c r="C45" s="10" t="s">
        <v>1217</v>
      </c>
      <c r="D45" s="46">
        <v>3933258</v>
      </c>
      <c r="E45" s="42">
        <v>8399.4724590000005</v>
      </c>
      <c r="F45" s="42">
        <v>1.1383085714336916</v>
      </c>
    </row>
    <row r="46" spans="1:6" x14ac:dyDescent="0.2">
      <c r="A46" s="10" t="s">
        <v>1218</v>
      </c>
      <c r="B46" s="10" t="s">
        <v>1219</v>
      </c>
      <c r="C46" s="10" t="s">
        <v>34</v>
      </c>
      <c r="D46" s="46">
        <v>952179</v>
      </c>
      <c r="E46" s="42">
        <v>8383.4600054999992</v>
      </c>
      <c r="F46" s="42">
        <v>1.1361385407373943</v>
      </c>
    </row>
    <row r="47" spans="1:6" x14ac:dyDescent="0.2">
      <c r="A47" s="10" t="s">
        <v>1220</v>
      </c>
      <c r="B47" s="10" t="s">
        <v>1221</v>
      </c>
      <c r="C47" s="10" t="s">
        <v>52</v>
      </c>
      <c r="D47" s="46">
        <v>2981497</v>
      </c>
      <c r="E47" s="42">
        <v>8343.7193544999991</v>
      </c>
      <c r="F47" s="42">
        <v>1.1307528306361385</v>
      </c>
    </row>
    <row r="48" spans="1:6" x14ac:dyDescent="0.2">
      <c r="A48" s="10" t="s">
        <v>1087</v>
      </c>
      <c r="B48" s="10" t="s">
        <v>1088</v>
      </c>
      <c r="C48" s="10" t="s">
        <v>17</v>
      </c>
      <c r="D48" s="46">
        <v>4933939</v>
      </c>
      <c r="E48" s="42">
        <v>8326.0220625000002</v>
      </c>
      <c r="F48" s="42">
        <v>1.1283544682064626</v>
      </c>
    </row>
    <row r="49" spans="1:6" x14ac:dyDescent="0.2">
      <c r="A49" s="10" t="s">
        <v>1222</v>
      </c>
      <c r="B49" s="10" t="s">
        <v>1223</v>
      </c>
      <c r="C49" s="10" t="s">
        <v>1224</v>
      </c>
      <c r="D49" s="46">
        <v>7456827</v>
      </c>
      <c r="E49" s="42">
        <v>8202.5097000000005</v>
      </c>
      <c r="F49" s="42">
        <v>1.1116158954451305</v>
      </c>
    </row>
    <row r="50" spans="1:6" x14ac:dyDescent="0.2">
      <c r="A50" s="10" t="s">
        <v>1225</v>
      </c>
      <c r="B50" s="10" t="s">
        <v>1226</v>
      </c>
      <c r="C50" s="10" t="s">
        <v>1171</v>
      </c>
      <c r="D50" s="46">
        <v>300000</v>
      </c>
      <c r="E50" s="42">
        <v>8169.3</v>
      </c>
      <c r="F50" s="42">
        <v>1.1071152692035104</v>
      </c>
    </row>
    <row r="51" spans="1:6" x14ac:dyDescent="0.2">
      <c r="A51" s="10" t="s">
        <v>1227</v>
      </c>
      <c r="B51" s="10" t="s">
        <v>1228</v>
      </c>
      <c r="C51" s="10" t="s">
        <v>380</v>
      </c>
      <c r="D51" s="46">
        <v>2334305</v>
      </c>
      <c r="E51" s="42">
        <v>8137.3872300000003</v>
      </c>
      <c r="F51" s="42">
        <v>1.1027904047782133</v>
      </c>
    </row>
    <row r="52" spans="1:6" x14ac:dyDescent="0.2">
      <c r="A52" s="10" t="s">
        <v>1229</v>
      </c>
      <c r="B52" s="10" t="s">
        <v>1230</v>
      </c>
      <c r="C52" s="10" t="s">
        <v>1224</v>
      </c>
      <c r="D52" s="46">
        <v>99060</v>
      </c>
      <c r="E52" s="42">
        <v>8113.75695</v>
      </c>
      <c r="F52" s="42">
        <v>1.0995879952934895</v>
      </c>
    </row>
    <row r="53" spans="1:6" x14ac:dyDescent="0.2">
      <c r="A53" s="10" t="s">
        <v>381</v>
      </c>
      <c r="B53" s="10" t="s">
        <v>382</v>
      </c>
      <c r="C53" s="10" t="s">
        <v>10</v>
      </c>
      <c r="D53" s="46">
        <v>2783714</v>
      </c>
      <c r="E53" s="42">
        <v>7955.8546120000001</v>
      </c>
      <c r="F53" s="42">
        <v>1.0781888436595999</v>
      </c>
    </row>
    <row r="54" spans="1:6" x14ac:dyDescent="0.2">
      <c r="A54" s="10" t="s">
        <v>1231</v>
      </c>
      <c r="B54" s="10" t="s">
        <v>1232</v>
      </c>
      <c r="C54" s="10" t="s">
        <v>380</v>
      </c>
      <c r="D54" s="46">
        <v>1282743</v>
      </c>
      <c r="E54" s="42">
        <v>7926.0689970000003</v>
      </c>
      <c r="F54" s="42">
        <v>1.0741522543350412</v>
      </c>
    </row>
    <row r="55" spans="1:6" x14ac:dyDescent="0.2">
      <c r="A55" s="10" t="s">
        <v>1233</v>
      </c>
      <c r="B55" s="10" t="s">
        <v>1234</v>
      </c>
      <c r="C55" s="10" t="s">
        <v>23</v>
      </c>
      <c r="D55" s="46">
        <v>2195030</v>
      </c>
      <c r="E55" s="42">
        <v>7918.5707249999996</v>
      </c>
      <c r="F55" s="42">
        <v>1.0731360777441654</v>
      </c>
    </row>
    <row r="56" spans="1:6" x14ac:dyDescent="0.2">
      <c r="A56" s="10" t="s">
        <v>1235</v>
      </c>
      <c r="B56" s="10" t="s">
        <v>1236</v>
      </c>
      <c r="C56" s="10" t="s">
        <v>1160</v>
      </c>
      <c r="D56" s="46">
        <v>274989</v>
      </c>
      <c r="E56" s="42">
        <v>7717.8412740000003</v>
      </c>
      <c r="F56" s="42">
        <v>1.0459329342458319</v>
      </c>
    </row>
    <row r="57" spans="1:6" x14ac:dyDescent="0.2">
      <c r="A57" s="10" t="s">
        <v>1237</v>
      </c>
      <c r="B57" s="10" t="s">
        <v>1238</v>
      </c>
      <c r="C57" s="10" t="s">
        <v>1217</v>
      </c>
      <c r="D57" s="46">
        <v>909761</v>
      </c>
      <c r="E57" s="42">
        <v>7705.2207895000001</v>
      </c>
      <c r="F57" s="42">
        <v>1.0442225880601492</v>
      </c>
    </row>
    <row r="58" spans="1:6" x14ac:dyDescent="0.2">
      <c r="A58" s="10" t="s">
        <v>1239</v>
      </c>
      <c r="B58" s="10" t="s">
        <v>1240</v>
      </c>
      <c r="C58" s="10" t="s">
        <v>95</v>
      </c>
      <c r="D58" s="46">
        <v>1090646</v>
      </c>
      <c r="E58" s="42">
        <v>7642.7018449999996</v>
      </c>
      <c r="F58" s="42">
        <v>1.03574993090832</v>
      </c>
    </row>
    <row r="59" spans="1:6" x14ac:dyDescent="0.2">
      <c r="A59" s="10" t="s">
        <v>1241</v>
      </c>
      <c r="B59" s="10" t="s">
        <v>1242</v>
      </c>
      <c r="C59" s="10" t="s">
        <v>40</v>
      </c>
      <c r="D59" s="46">
        <v>12152660</v>
      </c>
      <c r="E59" s="42">
        <v>7473.8859000000002</v>
      </c>
      <c r="F59" s="42">
        <v>1.0128717515790606</v>
      </c>
    </row>
    <row r="60" spans="1:6" x14ac:dyDescent="0.2">
      <c r="A60" s="10" t="s">
        <v>77</v>
      </c>
      <c r="B60" s="10" t="s">
        <v>78</v>
      </c>
      <c r="C60" s="10" t="s">
        <v>79</v>
      </c>
      <c r="D60" s="46">
        <v>2116158</v>
      </c>
      <c r="E60" s="42">
        <v>7399.1464470000001</v>
      </c>
      <c r="F60" s="42">
        <v>1.0027429535635368</v>
      </c>
    </row>
    <row r="61" spans="1:6" x14ac:dyDescent="0.2">
      <c r="A61" s="10" t="s">
        <v>1243</v>
      </c>
      <c r="B61" s="10" t="s">
        <v>1244</v>
      </c>
      <c r="C61" s="10" t="s">
        <v>380</v>
      </c>
      <c r="D61" s="46">
        <v>929347</v>
      </c>
      <c r="E61" s="42">
        <v>7237.2897624999996</v>
      </c>
      <c r="F61" s="42">
        <v>0.98080790321251476</v>
      </c>
    </row>
    <row r="62" spans="1:6" x14ac:dyDescent="0.2">
      <c r="A62" s="10" t="s">
        <v>1245</v>
      </c>
      <c r="B62" s="10" t="s">
        <v>1246</v>
      </c>
      <c r="C62" s="10" t="s">
        <v>37</v>
      </c>
      <c r="D62" s="46">
        <v>1310289</v>
      </c>
      <c r="E62" s="42">
        <v>7022.4938954999998</v>
      </c>
      <c r="F62" s="42">
        <v>0.95169845881489112</v>
      </c>
    </row>
    <row r="63" spans="1:6" x14ac:dyDescent="0.2">
      <c r="A63" s="10" t="s">
        <v>1247</v>
      </c>
      <c r="B63" s="10" t="s">
        <v>1248</v>
      </c>
      <c r="C63" s="10" t="s">
        <v>1119</v>
      </c>
      <c r="D63" s="46">
        <v>2461227</v>
      </c>
      <c r="E63" s="42">
        <v>6988.6540665000002</v>
      </c>
      <c r="F63" s="42">
        <v>0.94711243658616473</v>
      </c>
    </row>
    <row r="64" spans="1:6" x14ac:dyDescent="0.2">
      <c r="A64" s="10" t="s">
        <v>1249</v>
      </c>
      <c r="B64" s="10" t="s">
        <v>1250</v>
      </c>
      <c r="C64" s="10" t="s">
        <v>1160</v>
      </c>
      <c r="D64" s="46">
        <v>2254126</v>
      </c>
      <c r="E64" s="42">
        <v>6612.4786210000002</v>
      </c>
      <c r="F64" s="42">
        <v>0.89613259992788519</v>
      </c>
    </row>
    <row r="65" spans="1:6" x14ac:dyDescent="0.2">
      <c r="A65" s="10" t="s">
        <v>1251</v>
      </c>
      <c r="B65" s="10" t="s">
        <v>1252</v>
      </c>
      <c r="C65" s="10" t="s">
        <v>380</v>
      </c>
      <c r="D65" s="46">
        <v>570000</v>
      </c>
      <c r="E65" s="42">
        <v>6574.95</v>
      </c>
      <c r="F65" s="42">
        <v>0.89104666730927007</v>
      </c>
    </row>
    <row r="66" spans="1:6" x14ac:dyDescent="0.2">
      <c r="A66" s="10" t="s">
        <v>1253</v>
      </c>
      <c r="B66" s="10" t="s">
        <v>1254</v>
      </c>
      <c r="C66" s="10" t="s">
        <v>84</v>
      </c>
      <c r="D66" s="46">
        <v>2103095</v>
      </c>
      <c r="E66" s="42">
        <v>6497.5120024999997</v>
      </c>
      <c r="F66" s="42">
        <v>0.88055215866730641</v>
      </c>
    </row>
    <row r="67" spans="1:6" x14ac:dyDescent="0.2">
      <c r="A67" s="10" t="s">
        <v>1255</v>
      </c>
      <c r="B67" s="10" t="s">
        <v>1256</v>
      </c>
      <c r="C67" s="10" t="s">
        <v>95</v>
      </c>
      <c r="D67" s="46">
        <v>218419</v>
      </c>
      <c r="E67" s="42">
        <v>5514.5337024999999</v>
      </c>
      <c r="F67" s="42">
        <v>0.74733752764314176</v>
      </c>
    </row>
    <row r="68" spans="1:6" x14ac:dyDescent="0.2">
      <c r="A68" s="10" t="s">
        <v>1257</v>
      </c>
      <c r="B68" s="10" t="s">
        <v>1258</v>
      </c>
      <c r="C68" s="10" t="s">
        <v>73</v>
      </c>
      <c r="D68" s="46">
        <v>2167291</v>
      </c>
      <c r="E68" s="42">
        <v>4989.1038820000003</v>
      </c>
      <c r="F68" s="42">
        <v>0.67613052371741866</v>
      </c>
    </row>
    <row r="69" spans="1:6" x14ac:dyDescent="0.2">
      <c r="A69" s="10" t="s">
        <v>1259</v>
      </c>
      <c r="B69" s="10" t="s">
        <v>1260</v>
      </c>
      <c r="C69" s="10" t="s">
        <v>95</v>
      </c>
      <c r="D69" s="46">
        <v>580666</v>
      </c>
      <c r="E69" s="42">
        <v>4878.1750659999998</v>
      </c>
      <c r="F69" s="42">
        <v>0.66109729125095684</v>
      </c>
    </row>
    <row r="70" spans="1:6" x14ac:dyDescent="0.2">
      <c r="A70" s="10" t="s">
        <v>1261</v>
      </c>
      <c r="B70" s="10" t="s">
        <v>1262</v>
      </c>
      <c r="C70" s="10" t="s">
        <v>76</v>
      </c>
      <c r="D70" s="46">
        <v>8689354</v>
      </c>
      <c r="E70" s="42">
        <v>4796.523408</v>
      </c>
      <c r="F70" s="42">
        <v>0.6500317412861395</v>
      </c>
    </row>
    <row r="71" spans="1:6" x14ac:dyDescent="0.2">
      <c r="A71" s="10" t="s">
        <v>1263</v>
      </c>
      <c r="B71" s="10" t="s">
        <v>1264</v>
      </c>
      <c r="C71" s="10" t="s">
        <v>380</v>
      </c>
      <c r="D71" s="46">
        <v>1851101</v>
      </c>
      <c r="E71" s="42">
        <v>4675.8811260000002</v>
      </c>
      <c r="F71" s="42">
        <v>0.63368212595633688</v>
      </c>
    </row>
    <row r="72" spans="1:6" x14ac:dyDescent="0.2">
      <c r="A72" s="10" t="s">
        <v>1265</v>
      </c>
      <c r="B72" s="10" t="s">
        <v>1266</v>
      </c>
      <c r="C72" s="10" t="s">
        <v>65</v>
      </c>
      <c r="D72" s="46">
        <v>484563</v>
      </c>
      <c r="E72" s="42">
        <v>3252.8714190000001</v>
      </c>
      <c r="F72" s="42">
        <v>0.44083380665792538</v>
      </c>
    </row>
    <row r="73" spans="1:6" x14ac:dyDescent="0.2">
      <c r="A73" s="10" t="s">
        <v>1104</v>
      </c>
      <c r="B73" s="10" t="s">
        <v>1105</v>
      </c>
      <c r="C73" s="10" t="s">
        <v>104</v>
      </c>
      <c r="D73" s="46">
        <v>2443119</v>
      </c>
      <c r="E73" s="42">
        <v>2820.5808855</v>
      </c>
      <c r="F73" s="42">
        <v>0.38224917267827208</v>
      </c>
    </row>
    <row r="74" spans="1:6" x14ac:dyDescent="0.2">
      <c r="A74" s="10" t="s">
        <v>1267</v>
      </c>
      <c r="B74" s="10" t="s">
        <v>1268</v>
      </c>
      <c r="C74" s="10" t="s">
        <v>10</v>
      </c>
      <c r="D74" s="46">
        <v>1514406</v>
      </c>
      <c r="E74" s="42">
        <v>2804.6799120000001</v>
      </c>
      <c r="F74" s="42">
        <v>0.38009424991168861</v>
      </c>
    </row>
    <row r="75" spans="1:6" x14ac:dyDescent="0.2">
      <c r="A75" s="10" t="s">
        <v>102</v>
      </c>
      <c r="B75" s="10" t="s">
        <v>103</v>
      </c>
      <c r="C75" s="10" t="s">
        <v>104</v>
      </c>
      <c r="D75" s="46">
        <v>1500000</v>
      </c>
      <c r="E75" s="42">
        <v>2781</v>
      </c>
      <c r="F75" s="42">
        <v>0.37688511422704052</v>
      </c>
    </row>
    <row r="76" spans="1:6" x14ac:dyDescent="0.2">
      <c r="A76" s="10" t="s">
        <v>63</v>
      </c>
      <c r="B76" s="10" t="s">
        <v>64</v>
      </c>
      <c r="C76" s="10" t="s">
        <v>65</v>
      </c>
      <c r="D76" s="46">
        <v>1330705</v>
      </c>
      <c r="E76" s="42">
        <v>2187.0136674999999</v>
      </c>
      <c r="F76" s="42">
        <v>0.29638723333039779</v>
      </c>
    </row>
    <row r="77" spans="1:6" x14ac:dyDescent="0.2">
      <c r="A77" s="10" t="s">
        <v>1269</v>
      </c>
      <c r="B77" s="10" t="s">
        <v>1270</v>
      </c>
      <c r="C77" s="10" t="s">
        <v>1160</v>
      </c>
      <c r="D77" s="46">
        <v>400091</v>
      </c>
      <c r="E77" s="42">
        <v>2110.8801159999998</v>
      </c>
      <c r="F77" s="42">
        <v>0.28606950508387213</v>
      </c>
    </row>
    <row r="78" spans="1:6" x14ac:dyDescent="0.2">
      <c r="A78" s="10" t="s">
        <v>1271</v>
      </c>
      <c r="B78" s="10" t="s">
        <v>1272</v>
      </c>
      <c r="C78" s="10" t="s">
        <v>104</v>
      </c>
      <c r="D78" s="46">
        <v>546781</v>
      </c>
      <c r="E78" s="42">
        <v>2030.1978529999999</v>
      </c>
      <c r="F78" s="42">
        <v>0.2751353289217538</v>
      </c>
    </row>
    <row r="79" spans="1:6" x14ac:dyDescent="0.2">
      <c r="A79" s="10" t="s">
        <v>1273</v>
      </c>
      <c r="B79" s="10" t="s">
        <v>1274</v>
      </c>
      <c r="C79" s="10" t="s">
        <v>1095</v>
      </c>
      <c r="D79" s="46">
        <v>192304</v>
      </c>
      <c r="E79" s="42">
        <v>737.96659999999997</v>
      </c>
      <c r="F79" s="42">
        <v>0.10001029354071943</v>
      </c>
    </row>
    <row r="80" spans="1:6" x14ac:dyDescent="0.2">
      <c r="A80" s="10" t="s">
        <v>1275</v>
      </c>
      <c r="B80" s="10" t="s">
        <v>1276</v>
      </c>
      <c r="C80" s="10" t="s">
        <v>1160</v>
      </c>
      <c r="D80" s="46">
        <v>2334565</v>
      </c>
      <c r="E80" s="42">
        <v>85.211622500000004</v>
      </c>
      <c r="F80" s="42">
        <v>1.1548001466876649E-2</v>
      </c>
    </row>
    <row r="81" spans="1:10" x14ac:dyDescent="0.2">
      <c r="A81" s="11" t="s">
        <v>110</v>
      </c>
      <c r="B81" s="10"/>
      <c r="C81" s="10"/>
      <c r="D81" s="10"/>
      <c r="E81" s="43">
        <f xml:space="preserve"> SUM(E8:E80)</f>
        <v>679431.36137549975</v>
      </c>
      <c r="F81" s="43">
        <f>SUM(F8:F80)</f>
        <v>92.077513930758315</v>
      </c>
      <c r="I81" s="2"/>
    </row>
    <row r="82" spans="1:10" x14ac:dyDescent="0.2">
      <c r="A82" s="10"/>
      <c r="B82" s="10"/>
      <c r="C82" s="10"/>
      <c r="D82" s="10"/>
      <c r="E82" s="42"/>
      <c r="F82" s="42"/>
      <c r="H82" s="2"/>
      <c r="I82" s="2"/>
    </row>
    <row r="83" spans="1:10" x14ac:dyDescent="0.2">
      <c r="A83" s="11" t="s">
        <v>110</v>
      </c>
      <c r="B83" s="10"/>
      <c r="C83" s="10"/>
      <c r="D83" s="10"/>
      <c r="E83" s="43">
        <v>679431.36137549975</v>
      </c>
      <c r="F83" s="43">
        <v>92.077513930758315</v>
      </c>
      <c r="I83" s="2"/>
      <c r="J83" s="2"/>
    </row>
    <row r="84" spans="1:10" x14ac:dyDescent="0.2">
      <c r="A84" s="10"/>
      <c r="B84" s="10"/>
      <c r="C84" s="10"/>
      <c r="D84" s="10"/>
      <c r="E84" s="42"/>
      <c r="F84" s="42"/>
    </row>
    <row r="85" spans="1:10" x14ac:dyDescent="0.2">
      <c r="A85" s="11" t="s">
        <v>143</v>
      </c>
      <c r="B85" s="10"/>
      <c r="C85" s="10"/>
      <c r="D85" s="10"/>
      <c r="E85" s="43">
        <v>58459.283550499997</v>
      </c>
      <c r="F85" s="43">
        <v>7.92</v>
      </c>
      <c r="I85" s="2"/>
      <c r="J85" s="2"/>
    </row>
    <row r="86" spans="1:10" x14ac:dyDescent="0.2">
      <c r="A86" s="10"/>
      <c r="B86" s="10"/>
      <c r="C86" s="10"/>
      <c r="D86" s="10"/>
      <c r="E86" s="42"/>
      <c r="F86" s="42"/>
    </row>
    <row r="87" spans="1:10" x14ac:dyDescent="0.2">
      <c r="A87" s="13" t="s">
        <v>144</v>
      </c>
      <c r="B87" s="7"/>
      <c r="C87" s="7"/>
      <c r="D87" s="7"/>
      <c r="E87" s="45">
        <v>737890.64492599969</v>
      </c>
      <c r="F87" s="45">
        <f xml:space="preserve"> ROUND(SUM(F83:F86),2)</f>
        <v>100</v>
      </c>
      <c r="I87" s="2"/>
      <c r="J87" s="2"/>
    </row>
    <row r="89" spans="1:10" x14ac:dyDescent="0.2">
      <c r="A89" s="14" t="s">
        <v>147</v>
      </c>
    </row>
    <row r="90" spans="1:10" x14ac:dyDescent="0.2">
      <c r="A90" s="14" t="s">
        <v>148</v>
      </c>
    </row>
    <row r="91" spans="1:10" x14ac:dyDescent="0.2">
      <c r="A91" s="14" t="s">
        <v>149</v>
      </c>
    </row>
    <row r="92" spans="1:10" x14ac:dyDescent="0.2">
      <c r="A92" s="2" t="s">
        <v>646</v>
      </c>
      <c r="B92" s="15">
        <v>64.963800000000006</v>
      </c>
    </row>
    <row r="93" spans="1:10" x14ac:dyDescent="0.2">
      <c r="A93" s="2" t="s">
        <v>645</v>
      </c>
      <c r="B93" s="15">
        <v>33.164499999999997</v>
      </c>
    </row>
    <row r="94" spans="1:10" x14ac:dyDescent="0.2">
      <c r="A94" s="2" t="s">
        <v>647</v>
      </c>
      <c r="B94" s="15">
        <v>35.345199999999998</v>
      </c>
    </row>
    <row r="95" spans="1:10" x14ac:dyDescent="0.2">
      <c r="A95" s="2" t="s">
        <v>648</v>
      </c>
      <c r="B95" s="15">
        <v>61.546500000000002</v>
      </c>
    </row>
    <row r="97" spans="1:4" x14ac:dyDescent="0.2">
      <c r="A97" s="14" t="s">
        <v>152</v>
      </c>
    </row>
    <row r="98" spans="1:4" x14ac:dyDescent="0.2">
      <c r="A98" s="2" t="s">
        <v>645</v>
      </c>
      <c r="B98" s="15">
        <v>29.229299999999999</v>
      </c>
    </row>
    <row r="99" spans="1:4" x14ac:dyDescent="0.2">
      <c r="A99" s="2" t="s">
        <v>646</v>
      </c>
      <c r="B99" s="15">
        <v>63.408799999999999</v>
      </c>
    </row>
    <row r="100" spans="1:4" x14ac:dyDescent="0.2">
      <c r="A100" s="2" t="s">
        <v>647</v>
      </c>
      <c r="B100" s="15">
        <v>31.546500000000002</v>
      </c>
    </row>
    <row r="101" spans="1:4" x14ac:dyDescent="0.2">
      <c r="A101" s="2" t="s">
        <v>648</v>
      </c>
      <c r="B101" s="15">
        <v>59.7059</v>
      </c>
    </row>
    <row r="103" spans="1:4" x14ac:dyDescent="0.2">
      <c r="A103" s="14" t="s">
        <v>153</v>
      </c>
      <c r="B103" s="31"/>
    </row>
    <row r="104" spans="1:4" x14ac:dyDescent="0.2">
      <c r="A104" s="22" t="s">
        <v>704</v>
      </c>
      <c r="B104" s="23"/>
      <c r="C104" s="70" t="s">
        <v>705</v>
      </c>
      <c r="D104" s="71"/>
    </row>
    <row r="105" spans="1:4" x14ac:dyDescent="0.2">
      <c r="A105" s="72"/>
      <c r="B105" s="73"/>
      <c r="C105" s="24" t="s">
        <v>706</v>
      </c>
      <c r="D105" s="24" t="s">
        <v>707</v>
      </c>
    </row>
    <row r="106" spans="1:4" x14ac:dyDescent="0.2">
      <c r="A106" s="25" t="s">
        <v>645</v>
      </c>
      <c r="B106" s="26"/>
      <c r="C106" s="27">
        <v>3</v>
      </c>
      <c r="D106" s="27">
        <v>3</v>
      </c>
    </row>
    <row r="107" spans="1:4" x14ac:dyDescent="0.2">
      <c r="A107" s="25" t="s">
        <v>647</v>
      </c>
      <c r="B107" s="26"/>
      <c r="C107" s="27">
        <v>3</v>
      </c>
      <c r="D107" s="27">
        <v>3</v>
      </c>
    </row>
    <row r="109" spans="1:4" x14ac:dyDescent="0.2">
      <c r="A109" s="14" t="s">
        <v>1113</v>
      </c>
      <c r="B109" s="32">
        <v>0.11359114781478689</v>
      </c>
    </row>
  </sheetData>
  <mergeCells count="3">
    <mergeCell ref="A1:E1"/>
    <mergeCell ref="C104:D104"/>
    <mergeCell ref="A105:B105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150"/>
  <sheetViews>
    <sheetView showGridLines="0" workbookViewId="0"/>
  </sheetViews>
  <sheetFormatPr defaultRowHeight="11.25" x14ac:dyDescent="0.2"/>
  <cols>
    <col min="1" max="1" width="38" style="3" customWidth="1"/>
    <col min="2" max="2" width="54.7109375" style="3" bestFit="1" customWidth="1"/>
    <col min="3" max="3" width="12.1406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74" t="s">
        <v>283</v>
      </c>
      <c r="C1" s="74"/>
      <c r="D1" s="74"/>
      <c r="E1" s="74"/>
    </row>
    <row r="3" spans="1:6" s="1" customFormat="1" x14ac:dyDescent="0.2">
      <c r="A3" s="4" t="s">
        <v>0</v>
      </c>
      <c r="B3" s="4" t="s">
        <v>1</v>
      </c>
      <c r="C3" s="4" t="s">
        <v>156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111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284</v>
      </c>
      <c r="B8" s="9" t="s">
        <v>745</v>
      </c>
      <c r="C8" s="9" t="s">
        <v>165</v>
      </c>
      <c r="D8" s="9">
        <v>2500</v>
      </c>
      <c r="E8" s="58">
        <v>24924.424999999999</v>
      </c>
      <c r="F8" s="58">
        <v>4.2881784692773204</v>
      </c>
    </row>
    <row r="9" spans="1:6" x14ac:dyDescent="0.2">
      <c r="A9" s="9" t="s">
        <v>285</v>
      </c>
      <c r="B9" s="9" t="s">
        <v>755</v>
      </c>
      <c r="C9" s="9" t="s">
        <v>165</v>
      </c>
      <c r="D9" s="9">
        <v>1750</v>
      </c>
      <c r="E9" s="58">
        <v>17697.189999999999</v>
      </c>
      <c r="F9" s="58">
        <v>3.0447526522561699</v>
      </c>
    </row>
    <row r="10" spans="1:6" x14ac:dyDescent="0.2">
      <c r="A10" s="9" t="s">
        <v>286</v>
      </c>
      <c r="B10" s="9" t="s">
        <v>831</v>
      </c>
      <c r="C10" s="9" t="s">
        <v>117</v>
      </c>
      <c r="D10" s="9">
        <v>1550</v>
      </c>
      <c r="E10" s="58">
        <v>15302.979499999999</v>
      </c>
      <c r="F10" s="58">
        <v>2.6328353495694401</v>
      </c>
    </row>
    <row r="11" spans="1:6" x14ac:dyDescent="0.2">
      <c r="A11" s="9" t="s">
        <v>287</v>
      </c>
      <c r="B11" s="9" t="s">
        <v>757</v>
      </c>
      <c r="C11" s="9" t="s">
        <v>288</v>
      </c>
      <c r="D11" s="9">
        <v>27</v>
      </c>
      <c r="E11" s="58">
        <v>13570.146000000001</v>
      </c>
      <c r="F11" s="58">
        <v>2.3347061327252199</v>
      </c>
    </row>
    <row r="12" spans="1:6" x14ac:dyDescent="0.2">
      <c r="A12" s="9" t="s">
        <v>244</v>
      </c>
      <c r="B12" s="9" t="s">
        <v>736</v>
      </c>
      <c r="C12" s="9" t="s">
        <v>133</v>
      </c>
      <c r="D12" s="9">
        <v>1220</v>
      </c>
      <c r="E12" s="58">
        <v>12119.882600000001</v>
      </c>
      <c r="F12" s="58">
        <v>2.0851923210059602</v>
      </c>
    </row>
    <row r="13" spans="1:6" x14ac:dyDescent="0.2">
      <c r="A13" s="9" t="s">
        <v>289</v>
      </c>
      <c r="B13" s="9" t="s">
        <v>752</v>
      </c>
      <c r="C13" s="9" t="s">
        <v>290</v>
      </c>
      <c r="D13" s="9">
        <v>1102</v>
      </c>
      <c r="E13" s="58">
        <v>11013.47616</v>
      </c>
      <c r="F13" s="58">
        <v>1.8948381493740001</v>
      </c>
    </row>
    <row r="14" spans="1:6" x14ac:dyDescent="0.2">
      <c r="A14" s="9" t="s">
        <v>291</v>
      </c>
      <c r="B14" s="9" t="s">
        <v>763</v>
      </c>
      <c r="C14" s="9" t="s">
        <v>290</v>
      </c>
      <c r="D14" s="9">
        <v>788</v>
      </c>
      <c r="E14" s="58">
        <v>7887.2338399999999</v>
      </c>
      <c r="F14" s="58">
        <v>1.35697679424274</v>
      </c>
    </row>
    <row r="15" spans="1:6" x14ac:dyDescent="0.2">
      <c r="A15" s="9" t="s">
        <v>242</v>
      </c>
      <c r="B15" s="9" t="s">
        <v>756</v>
      </c>
      <c r="C15" s="9" t="s">
        <v>123</v>
      </c>
      <c r="D15" s="9">
        <v>75</v>
      </c>
      <c r="E15" s="58">
        <v>7450.6949999999997</v>
      </c>
      <c r="F15" s="58">
        <v>1.2818714927286099</v>
      </c>
    </row>
    <row r="16" spans="1:6" x14ac:dyDescent="0.2">
      <c r="A16" s="9" t="s">
        <v>292</v>
      </c>
      <c r="B16" s="9" t="s">
        <v>744</v>
      </c>
      <c r="C16" s="9" t="s">
        <v>133</v>
      </c>
      <c r="D16" s="9">
        <v>650</v>
      </c>
      <c r="E16" s="58">
        <v>6490.0550000000003</v>
      </c>
      <c r="F16" s="58">
        <v>1.1165960344290999</v>
      </c>
    </row>
    <row r="17" spans="1:6" x14ac:dyDescent="0.2">
      <c r="A17" s="9" t="s">
        <v>293</v>
      </c>
      <c r="B17" s="9" t="s">
        <v>1609</v>
      </c>
      <c r="C17" s="9" t="s">
        <v>123</v>
      </c>
      <c r="D17" s="9">
        <v>550</v>
      </c>
      <c r="E17" s="58">
        <v>5480.0240000000003</v>
      </c>
      <c r="F17" s="58">
        <v>0.94282299101876998</v>
      </c>
    </row>
    <row r="18" spans="1:6" x14ac:dyDescent="0.2">
      <c r="A18" s="9" t="s">
        <v>294</v>
      </c>
      <c r="B18" s="9" t="s">
        <v>975</v>
      </c>
      <c r="C18" s="9" t="s">
        <v>295</v>
      </c>
      <c r="D18" s="9">
        <v>500</v>
      </c>
      <c r="E18" s="58">
        <v>5116.2250000000004</v>
      </c>
      <c r="F18" s="58">
        <v>0.88023237803794396</v>
      </c>
    </row>
    <row r="19" spans="1:6" x14ac:dyDescent="0.2">
      <c r="A19" s="9" t="s">
        <v>296</v>
      </c>
      <c r="B19" s="9" t="s">
        <v>825</v>
      </c>
      <c r="C19" s="9" t="s">
        <v>297</v>
      </c>
      <c r="D19" s="9">
        <v>400</v>
      </c>
      <c r="E19" s="58">
        <v>3963.2959999999998</v>
      </c>
      <c r="F19" s="58">
        <v>0.68187412847329198</v>
      </c>
    </row>
    <row r="20" spans="1:6" x14ac:dyDescent="0.2">
      <c r="A20" s="9" t="s">
        <v>298</v>
      </c>
      <c r="B20" s="9" t="s">
        <v>836</v>
      </c>
      <c r="C20" s="9" t="s">
        <v>288</v>
      </c>
      <c r="D20" s="9">
        <v>7</v>
      </c>
      <c r="E20" s="58">
        <v>3638.4110000000001</v>
      </c>
      <c r="F20" s="58">
        <v>0.62597856169527599</v>
      </c>
    </row>
    <row r="21" spans="1:6" x14ac:dyDescent="0.2">
      <c r="A21" s="9" t="s">
        <v>299</v>
      </c>
      <c r="B21" s="9" t="s">
        <v>976</v>
      </c>
      <c r="C21" s="9" t="s">
        <v>165</v>
      </c>
      <c r="D21" s="9">
        <v>300</v>
      </c>
      <c r="E21" s="58">
        <v>3046.7669999999998</v>
      </c>
      <c r="F21" s="58">
        <v>0.52418784587025202</v>
      </c>
    </row>
    <row r="22" spans="1:6" x14ac:dyDescent="0.2">
      <c r="A22" s="9" t="s">
        <v>300</v>
      </c>
      <c r="B22" s="9" t="s">
        <v>933</v>
      </c>
      <c r="C22" s="9" t="s">
        <v>133</v>
      </c>
      <c r="D22" s="9">
        <v>300</v>
      </c>
      <c r="E22" s="58">
        <v>2995.41</v>
      </c>
      <c r="F22" s="58">
        <v>0.51535201589035595</v>
      </c>
    </row>
    <row r="23" spans="1:6" x14ac:dyDescent="0.2">
      <c r="A23" s="9" t="s">
        <v>301</v>
      </c>
      <c r="B23" s="9" t="s">
        <v>872</v>
      </c>
      <c r="C23" s="9" t="s">
        <v>290</v>
      </c>
      <c r="D23" s="9">
        <v>300</v>
      </c>
      <c r="E23" s="58">
        <v>2966.181</v>
      </c>
      <c r="F23" s="58">
        <v>0.51032324718341504</v>
      </c>
    </row>
    <row r="24" spans="1:6" x14ac:dyDescent="0.2">
      <c r="A24" s="9" t="s">
        <v>302</v>
      </c>
      <c r="B24" s="9" t="s">
        <v>783</v>
      </c>
      <c r="C24" s="9" t="s">
        <v>303</v>
      </c>
      <c r="D24" s="9">
        <v>280</v>
      </c>
      <c r="E24" s="58">
        <v>2829.7919999999999</v>
      </c>
      <c r="F24" s="58">
        <v>0.48685789649844302</v>
      </c>
    </row>
    <row r="25" spans="1:6" x14ac:dyDescent="0.2">
      <c r="A25" s="9" t="s">
        <v>304</v>
      </c>
      <c r="B25" s="9" t="s">
        <v>762</v>
      </c>
      <c r="C25" s="9" t="s">
        <v>297</v>
      </c>
      <c r="D25" s="9">
        <v>280</v>
      </c>
      <c r="E25" s="58">
        <v>2799.6052</v>
      </c>
      <c r="F25" s="58">
        <v>0.48166434094735699</v>
      </c>
    </row>
    <row r="26" spans="1:6" x14ac:dyDescent="0.2">
      <c r="A26" s="9" t="s">
        <v>305</v>
      </c>
      <c r="B26" s="9" t="s">
        <v>758</v>
      </c>
      <c r="C26" s="9" t="s">
        <v>133</v>
      </c>
      <c r="D26" s="9">
        <v>280</v>
      </c>
      <c r="E26" s="58">
        <v>2795.7159999999999</v>
      </c>
      <c r="F26" s="58">
        <v>0.480995214830999</v>
      </c>
    </row>
    <row r="27" spans="1:6" x14ac:dyDescent="0.2">
      <c r="A27" s="9" t="s">
        <v>306</v>
      </c>
      <c r="B27" s="9" t="s">
        <v>778</v>
      </c>
      <c r="C27" s="9" t="s">
        <v>117</v>
      </c>
      <c r="D27" s="9">
        <v>270</v>
      </c>
      <c r="E27" s="58">
        <v>2649.348</v>
      </c>
      <c r="F27" s="58">
        <v>0.45581300476231401</v>
      </c>
    </row>
    <row r="28" spans="1:6" x14ac:dyDescent="0.2">
      <c r="A28" s="9" t="s">
        <v>307</v>
      </c>
      <c r="B28" s="9" t="s">
        <v>749</v>
      </c>
      <c r="C28" s="9" t="s">
        <v>308</v>
      </c>
      <c r="D28" s="9">
        <v>260</v>
      </c>
      <c r="E28" s="58">
        <v>2603.4944</v>
      </c>
      <c r="F28" s="58">
        <v>0.44792401954966199</v>
      </c>
    </row>
    <row r="29" spans="1:6" x14ac:dyDescent="0.2">
      <c r="A29" s="9" t="s">
        <v>309</v>
      </c>
      <c r="B29" s="9" t="s">
        <v>775</v>
      </c>
      <c r="C29" s="9" t="s">
        <v>128</v>
      </c>
      <c r="D29" s="9">
        <v>250</v>
      </c>
      <c r="E29" s="58">
        <v>2532.4825000000001</v>
      </c>
      <c r="F29" s="58">
        <v>0.43570661832004598</v>
      </c>
    </row>
    <row r="30" spans="1:6" x14ac:dyDescent="0.2">
      <c r="A30" s="9" t="s">
        <v>310</v>
      </c>
      <c r="B30" s="9" t="s">
        <v>977</v>
      </c>
      <c r="C30" s="9" t="s">
        <v>123</v>
      </c>
      <c r="D30" s="9">
        <v>500</v>
      </c>
      <c r="E30" s="58">
        <v>2501.0161250000001</v>
      </c>
      <c r="F30" s="58">
        <v>0.43029291542494602</v>
      </c>
    </row>
    <row r="31" spans="1:6" x14ac:dyDescent="0.2">
      <c r="A31" s="9" t="s">
        <v>311</v>
      </c>
      <c r="B31" s="9" t="s">
        <v>914</v>
      </c>
      <c r="C31" s="9" t="s">
        <v>123</v>
      </c>
      <c r="D31" s="9">
        <v>250</v>
      </c>
      <c r="E31" s="58">
        <v>2499.605</v>
      </c>
      <c r="F31" s="58">
        <v>0.430050135266829</v>
      </c>
    </row>
    <row r="32" spans="1:6" x14ac:dyDescent="0.2">
      <c r="A32" s="9" t="s">
        <v>312</v>
      </c>
      <c r="B32" s="9" t="s">
        <v>743</v>
      </c>
      <c r="C32" s="9" t="s">
        <v>117</v>
      </c>
      <c r="D32" s="9">
        <v>250</v>
      </c>
      <c r="E32" s="58">
        <v>2472.7775000000001</v>
      </c>
      <c r="F32" s="58">
        <v>0.42543453800091302</v>
      </c>
    </row>
    <row r="33" spans="1:6" x14ac:dyDescent="0.2">
      <c r="A33" s="9" t="s">
        <v>313</v>
      </c>
      <c r="B33" s="9" t="s">
        <v>978</v>
      </c>
      <c r="C33" s="9" t="s">
        <v>236</v>
      </c>
      <c r="D33" s="9">
        <v>241</v>
      </c>
      <c r="E33" s="58">
        <v>2383.2128499999999</v>
      </c>
      <c r="F33" s="58">
        <v>0.41002518738446497</v>
      </c>
    </row>
    <row r="34" spans="1:6" x14ac:dyDescent="0.2">
      <c r="A34" s="9" t="s">
        <v>314</v>
      </c>
      <c r="B34" s="9" t="s">
        <v>846</v>
      </c>
      <c r="C34" s="9" t="s">
        <v>295</v>
      </c>
      <c r="D34" s="9">
        <v>200</v>
      </c>
      <c r="E34" s="58">
        <v>2009.7139999999999</v>
      </c>
      <c r="F34" s="58">
        <v>0.34576574200629301</v>
      </c>
    </row>
    <row r="35" spans="1:6" x14ac:dyDescent="0.2">
      <c r="A35" s="9" t="s">
        <v>315</v>
      </c>
      <c r="B35" s="9" t="s">
        <v>789</v>
      </c>
      <c r="C35" s="9" t="s">
        <v>128</v>
      </c>
      <c r="D35" s="9">
        <v>200</v>
      </c>
      <c r="E35" s="58">
        <v>1954.9580000000001</v>
      </c>
      <c r="F35" s="58">
        <v>0.33634512346589601</v>
      </c>
    </row>
    <row r="36" spans="1:6" x14ac:dyDescent="0.2">
      <c r="A36" s="9" t="s">
        <v>316</v>
      </c>
      <c r="B36" s="9" t="s">
        <v>750</v>
      </c>
      <c r="C36" s="9" t="s">
        <v>290</v>
      </c>
      <c r="D36" s="9">
        <v>176</v>
      </c>
      <c r="E36" s="58">
        <v>1756.7616</v>
      </c>
      <c r="F36" s="58">
        <v>0.30224598034952399</v>
      </c>
    </row>
    <row r="37" spans="1:6" x14ac:dyDescent="0.2">
      <c r="A37" s="9" t="s">
        <v>317</v>
      </c>
      <c r="B37" s="9" t="s">
        <v>765</v>
      </c>
      <c r="C37" s="9" t="s">
        <v>290</v>
      </c>
      <c r="D37" s="9">
        <v>174</v>
      </c>
      <c r="E37" s="58">
        <v>1728.5681999999999</v>
      </c>
      <c r="F37" s="58">
        <v>0.29739538376181002</v>
      </c>
    </row>
    <row r="38" spans="1:6" x14ac:dyDescent="0.2">
      <c r="A38" s="9" t="s">
        <v>318</v>
      </c>
      <c r="B38" s="9" t="s">
        <v>824</v>
      </c>
      <c r="C38" s="9" t="s">
        <v>117</v>
      </c>
      <c r="D38" s="9">
        <v>150</v>
      </c>
      <c r="E38" s="58">
        <v>1514.9280000000001</v>
      </c>
      <c r="F38" s="58">
        <v>0.26063917751785098</v>
      </c>
    </row>
    <row r="39" spans="1:6" x14ac:dyDescent="0.2">
      <c r="A39" s="9" t="s">
        <v>319</v>
      </c>
      <c r="B39" s="9" t="s">
        <v>739</v>
      </c>
      <c r="C39" s="9" t="s">
        <v>320</v>
      </c>
      <c r="D39" s="9">
        <v>150</v>
      </c>
      <c r="E39" s="58">
        <v>1500.0550000999999</v>
      </c>
      <c r="F39" s="58">
        <v>0.25808031897067302</v>
      </c>
    </row>
    <row r="40" spans="1:6" x14ac:dyDescent="0.2">
      <c r="A40" s="9" t="s">
        <v>321</v>
      </c>
      <c r="B40" s="9" t="s">
        <v>874</v>
      </c>
      <c r="C40" s="9" t="s">
        <v>322</v>
      </c>
      <c r="D40" s="9">
        <v>150</v>
      </c>
      <c r="E40" s="58">
        <v>1495.9110000000001</v>
      </c>
      <c r="F40" s="58">
        <v>0.25736735520097698</v>
      </c>
    </row>
    <row r="41" spans="1:6" x14ac:dyDescent="0.2">
      <c r="A41" s="9" t="s">
        <v>273</v>
      </c>
      <c r="B41" s="9" t="s">
        <v>746</v>
      </c>
      <c r="C41" s="9" t="s">
        <v>239</v>
      </c>
      <c r="D41" s="9">
        <v>120</v>
      </c>
      <c r="E41" s="58">
        <v>1198.6908000000001</v>
      </c>
      <c r="F41" s="58">
        <v>0.20623144084089401</v>
      </c>
    </row>
    <row r="42" spans="1:6" x14ac:dyDescent="0.2">
      <c r="A42" s="9" t="s">
        <v>323</v>
      </c>
      <c r="B42" s="9" t="s">
        <v>870</v>
      </c>
      <c r="C42" s="9" t="s">
        <v>324</v>
      </c>
      <c r="D42" s="9">
        <v>100</v>
      </c>
      <c r="E42" s="58">
        <v>993.79899999999998</v>
      </c>
      <c r="F42" s="58">
        <v>0.170980372650095</v>
      </c>
    </row>
    <row r="43" spans="1:6" x14ac:dyDescent="0.2">
      <c r="A43" s="9" t="s">
        <v>325</v>
      </c>
      <c r="B43" s="9" t="s">
        <v>751</v>
      </c>
      <c r="C43" s="9" t="s">
        <v>128</v>
      </c>
      <c r="D43" s="9">
        <v>100</v>
      </c>
      <c r="E43" s="58">
        <v>992.64700000000005</v>
      </c>
      <c r="F43" s="58">
        <v>0.17078217423241401</v>
      </c>
    </row>
    <row r="44" spans="1:6" x14ac:dyDescent="0.2">
      <c r="A44" s="9" t="s">
        <v>199</v>
      </c>
      <c r="B44" s="9" t="s">
        <v>979</v>
      </c>
      <c r="C44" s="9" t="s">
        <v>123</v>
      </c>
      <c r="D44" s="9">
        <v>85</v>
      </c>
      <c r="E44" s="58">
        <v>822.42515000000003</v>
      </c>
      <c r="F44" s="58">
        <v>0.141495975165813</v>
      </c>
    </row>
    <row r="45" spans="1:6" x14ac:dyDescent="0.2">
      <c r="A45" s="9" t="s">
        <v>326</v>
      </c>
      <c r="B45" s="9" t="s">
        <v>880</v>
      </c>
      <c r="C45" s="9" t="s">
        <v>290</v>
      </c>
      <c r="D45" s="9">
        <v>62</v>
      </c>
      <c r="E45" s="58">
        <v>618.11458000000005</v>
      </c>
      <c r="F45" s="58">
        <v>0.106344905990906</v>
      </c>
    </row>
    <row r="46" spans="1:6" x14ac:dyDescent="0.2">
      <c r="A46" s="9" t="s">
        <v>327</v>
      </c>
      <c r="B46" s="9" t="s">
        <v>881</v>
      </c>
      <c r="C46" s="9" t="s">
        <v>290</v>
      </c>
      <c r="D46" s="9">
        <v>62</v>
      </c>
      <c r="E46" s="58">
        <v>617.59626000000003</v>
      </c>
      <c r="F46" s="58">
        <v>0.106255730466729</v>
      </c>
    </row>
    <row r="47" spans="1:6" x14ac:dyDescent="0.2">
      <c r="A47" s="9" t="s">
        <v>328</v>
      </c>
      <c r="B47" s="9" t="s">
        <v>841</v>
      </c>
      <c r="C47" s="9" t="s">
        <v>290</v>
      </c>
      <c r="D47" s="9">
        <v>62</v>
      </c>
      <c r="E47" s="58">
        <v>615.26505999999995</v>
      </c>
      <c r="F47" s="58">
        <v>0.10585465394650501</v>
      </c>
    </row>
    <row r="48" spans="1:6" x14ac:dyDescent="0.2">
      <c r="A48" s="9" t="s">
        <v>329</v>
      </c>
      <c r="B48" s="9" t="s">
        <v>832</v>
      </c>
      <c r="C48" s="9" t="s">
        <v>290</v>
      </c>
      <c r="D48" s="9">
        <v>62</v>
      </c>
      <c r="E48" s="58">
        <v>615.26009999999997</v>
      </c>
      <c r="F48" s="58">
        <v>0.105853800592207</v>
      </c>
    </row>
    <row r="49" spans="1:6" x14ac:dyDescent="0.2">
      <c r="A49" s="9" t="s">
        <v>330</v>
      </c>
      <c r="B49" s="9" t="s">
        <v>776</v>
      </c>
      <c r="C49" s="9" t="s">
        <v>290</v>
      </c>
      <c r="D49" s="9">
        <v>55</v>
      </c>
      <c r="E49" s="58">
        <v>548.33185000000003</v>
      </c>
      <c r="F49" s="58">
        <v>9.4338980064294503E-2</v>
      </c>
    </row>
    <row r="50" spans="1:6" x14ac:dyDescent="0.2">
      <c r="A50" s="9" t="s">
        <v>161</v>
      </c>
      <c r="B50" s="9" t="s">
        <v>871</v>
      </c>
      <c r="C50" s="9" t="s">
        <v>121</v>
      </c>
      <c r="D50" s="9">
        <v>50</v>
      </c>
      <c r="E50" s="58">
        <v>500.56200000000001</v>
      </c>
      <c r="F50" s="58">
        <v>8.6120309332648401E-2</v>
      </c>
    </row>
    <row r="51" spans="1:6" x14ac:dyDescent="0.2">
      <c r="A51" s="9" t="s">
        <v>228</v>
      </c>
      <c r="B51" s="9" t="s">
        <v>980</v>
      </c>
      <c r="C51" s="9" t="s">
        <v>123</v>
      </c>
      <c r="D51" s="9">
        <v>50</v>
      </c>
      <c r="E51" s="58">
        <v>500.05349999999999</v>
      </c>
      <c r="F51" s="58">
        <v>8.6032823312343895E-2</v>
      </c>
    </row>
    <row r="52" spans="1:6" x14ac:dyDescent="0.2">
      <c r="A52" s="9" t="s">
        <v>331</v>
      </c>
      <c r="B52" s="9" t="s">
        <v>767</v>
      </c>
      <c r="C52" s="9" t="s">
        <v>113</v>
      </c>
      <c r="D52" s="9">
        <v>20</v>
      </c>
      <c r="E52" s="58">
        <v>201.815</v>
      </c>
      <c r="F52" s="58">
        <v>3.4721713250243598E-2</v>
      </c>
    </row>
    <row r="53" spans="1:6" x14ac:dyDescent="0.2">
      <c r="A53" s="8" t="s">
        <v>110</v>
      </c>
      <c r="B53" s="9"/>
      <c r="C53" s="9"/>
      <c r="D53" s="9"/>
      <c r="E53" s="61">
        <f>SUM(E8:E52)</f>
        <v>189914.90277510002</v>
      </c>
      <c r="F53" s="61">
        <f>SUM(F8:F52)</f>
        <v>32.674334395881971</v>
      </c>
    </row>
    <row r="54" spans="1:6" x14ac:dyDescent="0.2">
      <c r="A54" s="9"/>
      <c r="B54" s="9"/>
      <c r="C54" s="9"/>
      <c r="D54" s="9"/>
      <c r="E54" s="58"/>
      <c r="F54" s="58"/>
    </row>
    <row r="55" spans="1:6" x14ac:dyDescent="0.2">
      <c r="A55" s="8" t="s">
        <v>131</v>
      </c>
      <c r="B55" s="9"/>
      <c r="C55" s="9"/>
      <c r="D55" s="9"/>
      <c r="E55" s="58"/>
      <c r="F55" s="58"/>
    </row>
    <row r="56" spans="1:6" x14ac:dyDescent="0.2">
      <c r="A56" s="9" t="s">
        <v>733</v>
      </c>
      <c r="B56" s="9" t="s">
        <v>1639</v>
      </c>
      <c r="C56" s="9" t="s">
        <v>236</v>
      </c>
      <c r="D56" s="9">
        <v>50</v>
      </c>
      <c r="E56" s="58">
        <v>25007.625</v>
      </c>
      <c r="F56" s="58">
        <v>4.3024927994431703</v>
      </c>
    </row>
    <row r="57" spans="1:6" x14ac:dyDescent="0.2">
      <c r="A57" s="9" t="s">
        <v>332</v>
      </c>
      <c r="B57" s="9" t="s">
        <v>922</v>
      </c>
      <c r="C57" s="9" t="s">
        <v>277</v>
      </c>
      <c r="D57" s="9">
        <v>2200</v>
      </c>
      <c r="E57" s="58">
        <v>21761.563999999998</v>
      </c>
      <c r="F57" s="58">
        <v>3.7440169714085898</v>
      </c>
    </row>
    <row r="58" spans="1:6" x14ac:dyDescent="0.2">
      <c r="A58" s="9" t="s">
        <v>734</v>
      </c>
      <c r="B58" s="9" t="s">
        <v>735</v>
      </c>
      <c r="C58" s="9" t="s">
        <v>165</v>
      </c>
      <c r="D58" s="9">
        <v>2000</v>
      </c>
      <c r="E58" s="58">
        <v>19953.68</v>
      </c>
      <c r="F58" s="58">
        <v>3.4329755233611001</v>
      </c>
    </row>
    <row r="59" spans="1:6" x14ac:dyDescent="0.2">
      <c r="A59" s="9" t="s">
        <v>333</v>
      </c>
      <c r="B59" s="9" t="s">
        <v>1640</v>
      </c>
      <c r="C59" s="9" t="s">
        <v>334</v>
      </c>
      <c r="D59" s="9">
        <v>1510</v>
      </c>
      <c r="E59" s="58">
        <v>15035.8099</v>
      </c>
      <c r="F59" s="58">
        <v>2.5868695579266801</v>
      </c>
    </row>
    <row r="60" spans="1:6" x14ac:dyDescent="0.2">
      <c r="A60" s="9" t="s">
        <v>335</v>
      </c>
      <c r="B60" s="9" t="s">
        <v>1631</v>
      </c>
      <c r="C60" s="9" t="s">
        <v>256</v>
      </c>
      <c r="D60" s="9">
        <v>1498</v>
      </c>
      <c r="E60" s="58">
        <v>14902.41858</v>
      </c>
      <c r="F60" s="58">
        <v>2.5639199498048302</v>
      </c>
    </row>
    <row r="61" spans="1:6" x14ac:dyDescent="0.2">
      <c r="A61" s="9" t="s">
        <v>342</v>
      </c>
      <c r="B61" s="9" t="s">
        <v>792</v>
      </c>
      <c r="C61" s="9" t="s">
        <v>239</v>
      </c>
      <c r="D61" s="9">
        <v>1355</v>
      </c>
      <c r="E61" s="58">
        <v>14241.98495</v>
      </c>
      <c r="F61" s="58">
        <v>2.45029416816483</v>
      </c>
    </row>
    <row r="62" spans="1:6" x14ac:dyDescent="0.2">
      <c r="A62" s="9" t="s">
        <v>259</v>
      </c>
      <c r="B62" s="9" t="s">
        <v>920</v>
      </c>
      <c r="C62" s="9" t="s">
        <v>133</v>
      </c>
      <c r="D62" s="9">
        <v>1180</v>
      </c>
      <c r="E62" s="58">
        <v>11517.0124</v>
      </c>
      <c r="F62" s="58">
        <v>1.98147016848252</v>
      </c>
    </row>
    <row r="63" spans="1:6" x14ac:dyDescent="0.2">
      <c r="A63" s="9" t="s">
        <v>278</v>
      </c>
      <c r="B63" s="9" t="s">
        <v>790</v>
      </c>
      <c r="C63" s="9" t="s">
        <v>279</v>
      </c>
      <c r="D63" s="9">
        <v>2200</v>
      </c>
      <c r="E63" s="58">
        <v>11000</v>
      </c>
      <c r="F63" s="58">
        <v>1.89251961327295</v>
      </c>
    </row>
    <row r="64" spans="1:6" x14ac:dyDescent="0.2">
      <c r="A64" s="9" t="s">
        <v>343</v>
      </c>
      <c r="B64" s="9" t="s">
        <v>901</v>
      </c>
      <c r="C64" s="9" t="s">
        <v>277</v>
      </c>
      <c r="D64" s="9">
        <v>68</v>
      </c>
      <c r="E64" s="58">
        <v>9617.41</v>
      </c>
      <c r="F64" s="58">
        <v>1.65464882308067</v>
      </c>
    </row>
    <row r="65" spans="1:6" x14ac:dyDescent="0.2">
      <c r="A65" s="9" t="s">
        <v>344</v>
      </c>
      <c r="B65" s="9" t="s">
        <v>1623</v>
      </c>
      <c r="C65" s="9" t="s">
        <v>345</v>
      </c>
      <c r="D65" s="9">
        <v>900</v>
      </c>
      <c r="E65" s="58">
        <v>8997.9174000000003</v>
      </c>
      <c r="F65" s="58">
        <v>1.5480668325554501</v>
      </c>
    </row>
    <row r="66" spans="1:6" x14ac:dyDescent="0.2">
      <c r="A66" s="9" t="s">
        <v>346</v>
      </c>
      <c r="B66" s="9" t="s">
        <v>796</v>
      </c>
      <c r="C66" s="9" t="s">
        <v>258</v>
      </c>
      <c r="D66" s="9">
        <v>800</v>
      </c>
      <c r="E66" s="58">
        <v>8406.4320000000007</v>
      </c>
      <c r="F66" s="58">
        <v>1.4463034034222999</v>
      </c>
    </row>
    <row r="67" spans="1:6" x14ac:dyDescent="0.2">
      <c r="A67" s="9" t="s">
        <v>263</v>
      </c>
      <c r="B67" s="9" t="s">
        <v>923</v>
      </c>
      <c r="C67" s="9" t="s">
        <v>262</v>
      </c>
      <c r="D67" s="9">
        <v>560</v>
      </c>
      <c r="E67" s="58">
        <v>6221.4376000000002</v>
      </c>
      <c r="F67" s="58">
        <v>1.0703811527958</v>
      </c>
    </row>
    <row r="68" spans="1:6" x14ac:dyDescent="0.2">
      <c r="A68" s="9" t="s">
        <v>347</v>
      </c>
      <c r="B68" s="9" t="s">
        <v>1611</v>
      </c>
      <c r="C68" s="9" t="s">
        <v>267</v>
      </c>
      <c r="D68" s="9">
        <v>350</v>
      </c>
      <c r="E68" s="58">
        <v>5416.6525000000001</v>
      </c>
      <c r="F68" s="58">
        <v>0.93192009950308496</v>
      </c>
    </row>
    <row r="69" spans="1:6" x14ac:dyDescent="0.2">
      <c r="A69" s="9" t="s">
        <v>348</v>
      </c>
      <c r="B69" s="9" t="s">
        <v>896</v>
      </c>
      <c r="C69" s="9" t="s">
        <v>288</v>
      </c>
      <c r="D69" s="9">
        <v>450</v>
      </c>
      <c r="E69" s="58">
        <v>5072.3145000000004</v>
      </c>
      <c r="F69" s="58">
        <v>0.87267769781261495</v>
      </c>
    </row>
    <row r="70" spans="1:6" x14ac:dyDescent="0.2">
      <c r="A70" s="9" t="s">
        <v>336</v>
      </c>
      <c r="B70" s="9" t="s">
        <v>960</v>
      </c>
      <c r="C70" s="9" t="s">
        <v>334</v>
      </c>
      <c r="D70" s="9">
        <v>460</v>
      </c>
      <c r="E70" s="58">
        <v>4593.3944000000001</v>
      </c>
      <c r="F70" s="58">
        <v>0.79028081759073798</v>
      </c>
    </row>
    <row r="71" spans="1:6" x14ac:dyDescent="0.2">
      <c r="A71" s="9" t="s">
        <v>349</v>
      </c>
      <c r="B71" s="9" t="s">
        <v>1632</v>
      </c>
      <c r="C71" s="9" t="s">
        <v>288</v>
      </c>
      <c r="D71" s="9">
        <v>400</v>
      </c>
      <c r="E71" s="58">
        <v>4508.7240000000002</v>
      </c>
      <c r="F71" s="58">
        <v>0.77571350916676796</v>
      </c>
    </row>
    <row r="72" spans="1:6" x14ac:dyDescent="0.2">
      <c r="A72" s="9" t="s">
        <v>337</v>
      </c>
      <c r="B72" s="9" t="s">
        <v>823</v>
      </c>
      <c r="C72" s="9" t="s">
        <v>338</v>
      </c>
      <c r="D72" s="9">
        <v>450</v>
      </c>
      <c r="E72" s="58">
        <v>4432.4369999999999</v>
      </c>
      <c r="F72" s="58">
        <v>0.76258854155424505</v>
      </c>
    </row>
    <row r="73" spans="1:6" x14ac:dyDescent="0.2">
      <c r="A73" s="9" t="s">
        <v>350</v>
      </c>
      <c r="B73" s="9" t="s">
        <v>981</v>
      </c>
      <c r="C73" s="9" t="s">
        <v>334</v>
      </c>
      <c r="D73" s="9">
        <v>310</v>
      </c>
      <c r="E73" s="58">
        <v>4216.2379638000002</v>
      </c>
      <c r="F73" s="58">
        <v>0.72539209461068099</v>
      </c>
    </row>
    <row r="74" spans="1:6" x14ac:dyDescent="0.2">
      <c r="A74" s="9" t="s">
        <v>351</v>
      </c>
      <c r="B74" s="9" t="s">
        <v>982</v>
      </c>
      <c r="C74" s="9" t="s">
        <v>334</v>
      </c>
      <c r="D74" s="9">
        <v>285</v>
      </c>
      <c r="E74" s="58">
        <v>3863.2348499999998</v>
      </c>
      <c r="F74" s="58">
        <v>0.66465888402768802</v>
      </c>
    </row>
    <row r="75" spans="1:6" x14ac:dyDescent="0.2">
      <c r="A75" s="9" t="s">
        <v>352</v>
      </c>
      <c r="B75" s="9" t="s">
        <v>983</v>
      </c>
      <c r="C75" s="9" t="s">
        <v>334</v>
      </c>
      <c r="D75" s="9">
        <v>260</v>
      </c>
      <c r="E75" s="58">
        <v>3518.6632</v>
      </c>
      <c r="F75" s="58">
        <v>0.60537628350015904</v>
      </c>
    </row>
    <row r="76" spans="1:6" x14ac:dyDescent="0.2">
      <c r="A76" s="9" t="s">
        <v>353</v>
      </c>
      <c r="B76" s="9" t="s">
        <v>984</v>
      </c>
      <c r="C76" s="9" t="s">
        <v>334</v>
      </c>
      <c r="D76" s="9">
        <v>257</v>
      </c>
      <c r="E76" s="58">
        <v>3473.1082799999999</v>
      </c>
      <c r="F76" s="58">
        <v>0.59753868535642396</v>
      </c>
    </row>
    <row r="77" spans="1:6" x14ac:dyDescent="0.2">
      <c r="A77" s="9" t="s">
        <v>339</v>
      </c>
      <c r="B77" s="9" t="s">
        <v>904</v>
      </c>
      <c r="C77" s="9" t="s">
        <v>256</v>
      </c>
      <c r="D77" s="9">
        <v>320</v>
      </c>
      <c r="E77" s="58">
        <v>3201.056</v>
      </c>
      <c r="F77" s="58">
        <v>0.55073284210773099</v>
      </c>
    </row>
    <row r="78" spans="1:6" x14ac:dyDescent="0.2">
      <c r="A78" s="9" t="s">
        <v>354</v>
      </c>
      <c r="B78" s="9" t="s">
        <v>907</v>
      </c>
      <c r="C78" s="9" t="s">
        <v>288</v>
      </c>
      <c r="D78" s="9">
        <v>210</v>
      </c>
      <c r="E78" s="58">
        <v>2505.3000000000002</v>
      </c>
      <c r="F78" s="58">
        <v>0.43102994428479202</v>
      </c>
    </row>
    <row r="79" spans="1:6" x14ac:dyDescent="0.2">
      <c r="A79" s="9" t="s">
        <v>355</v>
      </c>
      <c r="B79" s="9" t="s">
        <v>797</v>
      </c>
      <c r="C79" s="9" t="s">
        <v>345</v>
      </c>
      <c r="D79" s="9">
        <v>250</v>
      </c>
      <c r="E79" s="58">
        <v>2500.5308332999998</v>
      </c>
      <c r="F79" s="58">
        <v>0.43020942232854498</v>
      </c>
    </row>
    <row r="80" spans="1:6" x14ac:dyDescent="0.2">
      <c r="A80" s="9" t="s">
        <v>356</v>
      </c>
      <c r="B80" s="9" t="s">
        <v>955</v>
      </c>
      <c r="C80" s="9" t="s">
        <v>357</v>
      </c>
      <c r="D80" s="9">
        <v>16</v>
      </c>
      <c r="E80" s="58">
        <v>2224.5235696</v>
      </c>
      <c r="F80" s="58">
        <v>0.38272313505963101</v>
      </c>
    </row>
    <row r="81" spans="1:11" x14ac:dyDescent="0.2">
      <c r="A81" s="9" t="s">
        <v>255</v>
      </c>
      <c r="B81" s="9" t="s">
        <v>1641</v>
      </c>
      <c r="C81" s="9" t="s">
        <v>256</v>
      </c>
      <c r="D81" s="9">
        <v>180</v>
      </c>
      <c r="E81" s="58">
        <v>1734.2316000000001</v>
      </c>
      <c r="F81" s="58">
        <v>0.29836975608706601</v>
      </c>
    </row>
    <row r="82" spans="1:11" x14ac:dyDescent="0.2">
      <c r="A82" s="9" t="s">
        <v>340</v>
      </c>
      <c r="B82" s="9" t="s">
        <v>822</v>
      </c>
      <c r="C82" s="9" t="s">
        <v>256</v>
      </c>
      <c r="D82" s="9">
        <v>120</v>
      </c>
      <c r="E82" s="58">
        <v>1185.8027999999999</v>
      </c>
      <c r="F82" s="58">
        <v>0.20401409604308901</v>
      </c>
    </row>
    <row r="83" spans="1:11" x14ac:dyDescent="0.2">
      <c r="A83" s="9" t="s">
        <v>341</v>
      </c>
      <c r="B83" s="9" t="s">
        <v>945</v>
      </c>
      <c r="C83" s="9" t="s">
        <v>256</v>
      </c>
      <c r="D83" s="9">
        <v>40</v>
      </c>
      <c r="E83" s="58">
        <v>386.61959999999999</v>
      </c>
      <c r="F83" s="58">
        <v>6.6516834170521899E-2</v>
      </c>
    </row>
    <row r="84" spans="1:11" x14ac:dyDescent="0.2">
      <c r="A84" s="8" t="s">
        <v>110</v>
      </c>
      <c r="B84" s="9"/>
      <c r="C84" s="9"/>
      <c r="D84" s="9"/>
      <c r="E84" s="61">
        <f>SUM(E56:E83)</f>
        <v>219496.12292669999</v>
      </c>
      <c r="F84" s="61">
        <f>SUM(F56:F83)</f>
        <v>37.763701606922666</v>
      </c>
      <c r="J84" s="2"/>
      <c r="K84" s="2"/>
    </row>
    <row r="85" spans="1:11" x14ac:dyDescent="0.2">
      <c r="A85" s="9"/>
      <c r="B85" s="9"/>
      <c r="C85" s="9"/>
      <c r="D85" s="9"/>
      <c r="E85" s="58"/>
      <c r="F85" s="58"/>
    </row>
    <row r="86" spans="1:11" x14ac:dyDescent="0.2">
      <c r="A86" s="8" t="s">
        <v>173</v>
      </c>
      <c r="B86" s="9"/>
      <c r="C86" s="9"/>
      <c r="D86" s="9"/>
      <c r="E86" s="58"/>
      <c r="F86" s="58"/>
    </row>
    <row r="87" spans="1:11" x14ac:dyDescent="0.2">
      <c r="A87" s="8" t="s">
        <v>174</v>
      </c>
      <c r="B87" s="9"/>
      <c r="C87" s="9"/>
      <c r="D87" s="9"/>
      <c r="E87" s="58"/>
      <c r="F87" s="58"/>
    </row>
    <row r="88" spans="1:11" x14ac:dyDescent="0.2">
      <c r="A88" s="9" t="s">
        <v>358</v>
      </c>
      <c r="B88" s="9" t="s">
        <v>1033</v>
      </c>
      <c r="C88" s="9" t="s">
        <v>177</v>
      </c>
      <c r="D88" s="9">
        <v>15000</v>
      </c>
      <c r="E88" s="58">
        <v>14353.934999999999</v>
      </c>
      <c r="F88" s="58">
        <v>2.4695548650131798</v>
      </c>
    </row>
    <row r="89" spans="1:11" x14ac:dyDescent="0.2">
      <c r="A89" s="9" t="s">
        <v>359</v>
      </c>
      <c r="B89" s="9" t="s">
        <v>1032</v>
      </c>
      <c r="C89" s="9" t="s">
        <v>360</v>
      </c>
      <c r="D89" s="9">
        <v>10000</v>
      </c>
      <c r="E89" s="58">
        <v>9830.92</v>
      </c>
      <c r="F89" s="58">
        <v>1.6913826287742999</v>
      </c>
    </row>
    <row r="90" spans="1:11" x14ac:dyDescent="0.2">
      <c r="A90" s="9" t="s">
        <v>182</v>
      </c>
      <c r="B90" s="9" t="s">
        <v>1034</v>
      </c>
      <c r="C90" s="9" t="s">
        <v>177</v>
      </c>
      <c r="D90" s="9">
        <v>8000</v>
      </c>
      <c r="E90" s="58">
        <v>7649.04</v>
      </c>
      <c r="F90" s="58">
        <v>1.31599620206448</v>
      </c>
    </row>
    <row r="91" spans="1:11" x14ac:dyDescent="0.2">
      <c r="A91" s="9" t="s">
        <v>361</v>
      </c>
      <c r="B91" s="9" t="s">
        <v>1604</v>
      </c>
      <c r="C91" s="9" t="s">
        <v>177</v>
      </c>
      <c r="D91" s="9">
        <v>5000</v>
      </c>
      <c r="E91" s="58">
        <v>4994.5050000000001</v>
      </c>
      <c r="F91" s="58">
        <v>0.859290788280891</v>
      </c>
    </row>
    <row r="92" spans="1:11" x14ac:dyDescent="0.2">
      <c r="A92" s="9" t="s">
        <v>362</v>
      </c>
      <c r="B92" s="9" t="s">
        <v>1038</v>
      </c>
      <c r="C92" s="9" t="s">
        <v>170</v>
      </c>
      <c r="D92" s="9">
        <v>5000</v>
      </c>
      <c r="E92" s="58">
        <v>4982.75</v>
      </c>
      <c r="F92" s="58">
        <v>0.85726837300325198</v>
      </c>
    </row>
    <row r="93" spans="1:11" x14ac:dyDescent="0.2">
      <c r="A93" s="9" t="s">
        <v>176</v>
      </c>
      <c r="B93" s="9" t="s">
        <v>1039</v>
      </c>
      <c r="C93" s="9" t="s">
        <v>177</v>
      </c>
      <c r="D93" s="9">
        <v>5000</v>
      </c>
      <c r="E93" s="58">
        <v>4934.0249999999996</v>
      </c>
      <c r="F93" s="58">
        <v>0.84888537135264097</v>
      </c>
    </row>
    <row r="94" spans="1:11" x14ac:dyDescent="0.2">
      <c r="A94" s="9" t="s">
        <v>363</v>
      </c>
      <c r="B94" s="9" t="s">
        <v>1076</v>
      </c>
      <c r="C94" s="9" t="s">
        <v>188</v>
      </c>
      <c r="D94" s="9">
        <v>2500</v>
      </c>
      <c r="E94" s="58">
        <v>2369.2525000000001</v>
      </c>
      <c r="F94" s="58">
        <v>0.40762334773145098</v>
      </c>
    </row>
    <row r="95" spans="1:11" x14ac:dyDescent="0.2">
      <c r="A95" s="9" t="s">
        <v>185</v>
      </c>
      <c r="B95" s="9" t="s">
        <v>1647</v>
      </c>
      <c r="C95" s="9" t="s">
        <v>170</v>
      </c>
      <c r="D95" s="9">
        <v>1500</v>
      </c>
      <c r="E95" s="58">
        <v>1419.4815000000001</v>
      </c>
      <c r="F95" s="58">
        <v>0.24421787085710001</v>
      </c>
    </row>
    <row r="96" spans="1:11" x14ac:dyDescent="0.2">
      <c r="A96" s="9" t="s">
        <v>183</v>
      </c>
      <c r="B96" s="9" t="s">
        <v>1602</v>
      </c>
      <c r="C96" s="9" t="s">
        <v>170</v>
      </c>
      <c r="D96" s="9">
        <v>1000</v>
      </c>
      <c r="E96" s="58">
        <v>976.00699999999995</v>
      </c>
      <c r="F96" s="58">
        <v>0.167919308199244</v>
      </c>
    </row>
    <row r="97" spans="1:11" x14ac:dyDescent="0.2">
      <c r="A97" s="8" t="s">
        <v>110</v>
      </c>
      <c r="B97" s="9"/>
      <c r="C97" s="9"/>
      <c r="D97" s="9"/>
      <c r="E97" s="61">
        <f>SUM(E88:E96)</f>
        <v>51509.916000000005</v>
      </c>
      <c r="F97" s="61">
        <f>SUM(F88:F96)</f>
        <v>8.862138755276538</v>
      </c>
      <c r="J97" s="2"/>
      <c r="K97" s="2"/>
    </row>
    <row r="98" spans="1:11" x14ac:dyDescent="0.2">
      <c r="A98" s="9"/>
      <c r="B98" s="9"/>
      <c r="C98" s="9"/>
      <c r="D98" s="9"/>
      <c r="E98" s="58"/>
      <c r="F98" s="58"/>
    </row>
    <row r="99" spans="1:11" x14ac:dyDescent="0.2">
      <c r="A99" s="8" t="s">
        <v>168</v>
      </c>
      <c r="B99" s="9"/>
      <c r="C99" s="9"/>
      <c r="D99" s="9"/>
      <c r="E99" s="58"/>
      <c r="F99" s="58"/>
    </row>
    <row r="100" spans="1:11" x14ac:dyDescent="0.2">
      <c r="A100" s="9" t="s">
        <v>281</v>
      </c>
      <c r="B100" s="9" t="s">
        <v>1605</v>
      </c>
      <c r="C100" s="9" t="s">
        <v>188</v>
      </c>
      <c r="D100" s="9">
        <v>2760</v>
      </c>
      <c r="E100" s="58">
        <v>13736.5476</v>
      </c>
      <c r="F100" s="58">
        <v>2.3633350683324901</v>
      </c>
    </row>
    <row r="101" spans="1:11" x14ac:dyDescent="0.2">
      <c r="A101" s="9" t="s">
        <v>280</v>
      </c>
      <c r="B101" s="9" t="s">
        <v>1047</v>
      </c>
      <c r="C101" s="9" t="s">
        <v>177</v>
      </c>
      <c r="D101" s="9">
        <v>2300</v>
      </c>
      <c r="E101" s="58">
        <v>11493.157499999999</v>
      </c>
      <c r="F101" s="58">
        <v>1.9773659988350101</v>
      </c>
    </row>
    <row r="102" spans="1:11" x14ac:dyDescent="0.2">
      <c r="A102" s="9" t="s">
        <v>364</v>
      </c>
      <c r="B102" s="9" t="s">
        <v>1606</v>
      </c>
      <c r="C102" s="9" t="s">
        <v>188</v>
      </c>
      <c r="D102" s="9">
        <v>2000</v>
      </c>
      <c r="E102" s="58">
        <v>9992.68</v>
      </c>
      <c r="F102" s="58">
        <v>1.7192129899236599</v>
      </c>
    </row>
    <row r="103" spans="1:11" x14ac:dyDescent="0.2">
      <c r="A103" s="9" t="s">
        <v>365</v>
      </c>
      <c r="B103" s="9" t="s">
        <v>1056</v>
      </c>
      <c r="C103" s="9" t="s">
        <v>188</v>
      </c>
      <c r="D103" s="9">
        <v>2000</v>
      </c>
      <c r="E103" s="58">
        <v>9950.92</v>
      </c>
      <c r="F103" s="58">
        <v>1.7120282972827301</v>
      </c>
    </row>
    <row r="104" spans="1:11" x14ac:dyDescent="0.2">
      <c r="A104" s="9" t="s">
        <v>366</v>
      </c>
      <c r="B104" s="9" t="s">
        <v>1046</v>
      </c>
      <c r="C104" s="9" t="s">
        <v>170</v>
      </c>
      <c r="D104" s="9">
        <v>2000</v>
      </c>
      <c r="E104" s="58">
        <v>9941.66</v>
      </c>
      <c r="F104" s="58">
        <v>1.7104351398628299</v>
      </c>
    </row>
    <row r="105" spans="1:11" x14ac:dyDescent="0.2">
      <c r="A105" s="9" t="s">
        <v>367</v>
      </c>
      <c r="B105" s="9" t="s">
        <v>1042</v>
      </c>
      <c r="C105" s="9" t="s">
        <v>177</v>
      </c>
      <c r="D105" s="9">
        <v>2000</v>
      </c>
      <c r="E105" s="58">
        <v>9892.89</v>
      </c>
      <c r="F105" s="58">
        <v>1.7020443960865299</v>
      </c>
    </row>
    <row r="106" spans="1:11" x14ac:dyDescent="0.2">
      <c r="A106" s="9" t="s">
        <v>368</v>
      </c>
      <c r="B106" s="9" t="s">
        <v>1045</v>
      </c>
      <c r="C106" s="9" t="s">
        <v>170</v>
      </c>
      <c r="D106" s="9">
        <v>2000</v>
      </c>
      <c r="E106" s="58">
        <v>9417.51</v>
      </c>
      <c r="F106" s="58">
        <v>1.6202565802903699</v>
      </c>
    </row>
    <row r="107" spans="1:11" x14ac:dyDescent="0.2">
      <c r="A107" s="9" t="s">
        <v>369</v>
      </c>
      <c r="B107" s="9" t="s">
        <v>1071</v>
      </c>
      <c r="C107" s="9" t="s">
        <v>177</v>
      </c>
      <c r="D107" s="9">
        <v>1500</v>
      </c>
      <c r="E107" s="58">
        <v>7481.0174999999999</v>
      </c>
      <c r="F107" s="58">
        <v>1.28708839508983</v>
      </c>
    </row>
    <row r="108" spans="1:11" x14ac:dyDescent="0.2">
      <c r="A108" s="9" t="s">
        <v>189</v>
      </c>
      <c r="B108" s="9" t="s">
        <v>1044</v>
      </c>
      <c r="C108" s="9" t="s">
        <v>170</v>
      </c>
      <c r="D108" s="9">
        <v>1500</v>
      </c>
      <c r="E108" s="58">
        <v>7354.0574999999999</v>
      </c>
      <c r="F108" s="58">
        <v>1.26524527780791</v>
      </c>
    </row>
    <row r="109" spans="1:11" x14ac:dyDescent="0.2">
      <c r="A109" s="9" t="s">
        <v>370</v>
      </c>
      <c r="B109" s="9" t="s">
        <v>1043</v>
      </c>
      <c r="C109" s="9" t="s">
        <v>188</v>
      </c>
      <c r="D109" s="9">
        <v>1100</v>
      </c>
      <c r="E109" s="58">
        <v>5220.2534999999998</v>
      </c>
      <c r="F109" s="58">
        <v>0.89813019409152195</v>
      </c>
    </row>
    <row r="110" spans="1:11" x14ac:dyDescent="0.2">
      <c r="A110" s="9" t="s">
        <v>371</v>
      </c>
      <c r="B110" s="9" t="s">
        <v>1077</v>
      </c>
      <c r="C110" s="9" t="s">
        <v>170</v>
      </c>
      <c r="D110" s="9">
        <v>1000</v>
      </c>
      <c r="E110" s="58">
        <v>4746.3599999999997</v>
      </c>
      <c r="F110" s="58">
        <v>0.81659812651401598</v>
      </c>
    </row>
    <row r="111" spans="1:11" x14ac:dyDescent="0.2">
      <c r="A111" s="9" t="s">
        <v>372</v>
      </c>
      <c r="B111" s="9" t="s">
        <v>1070</v>
      </c>
      <c r="C111" s="9" t="s">
        <v>170</v>
      </c>
      <c r="D111" s="9">
        <v>679</v>
      </c>
      <c r="E111" s="58">
        <v>3386.6754599999999</v>
      </c>
      <c r="F111" s="58">
        <v>0.58266815744001599</v>
      </c>
    </row>
    <row r="112" spans="1:11" x14ac:dyDescent="0.2">
      <c r="A112" s="9" t="s">
        <v>195</v>
      </c>
      <c r="B112" s="9" t="s">
        <v>1054</v>
      </c>
      <c r="C112" s="9" t="s">
        <v>177</v>
      </c>
      <c r="D112" s="9">
        <v>500</v>
      </c>
      <c r="E112" s="58">
        <v>2458.19</v>
      </c>
      <c r="F112" s="58">
        <v>0.422924798922857</v>
      </c>
    </row>
    <row r="113" spans="1:11" x14ac:dyDescent="0.2">
      <c r="A113" s="9" t="s">
        <v>373</v>
      </c>
      <c r="B113" s="9" t="s">
        <v>1052</v>
      </c>
      <c r="C113" s="9" t="s">
        <v>170</v>
      </c>
      <c r="D113" s="9">
        <v>200</v>
      </c>
      <c r="E113" s="58">
        <v>995.68899999999996</v>
      </c>
      <c r="F113" s="58">
        <v>0.171305541929102</v>
      </c>
    </row>
    <row r="114" spans="1:11" x14ac:dyDescent="0.2">
      <c r="A114" s="8" t="s">
        <v>110</v>
      </c>
      <c r="B114" s="9"/>
      <c r="C114" s="9"/>
      <c r="D114" s="9"/>
      <c r="E114" s="61">
        <f>SUM(E100:E113)</f>
        <v>106067.60806</v>
      </c>
      <c r="F114" s="61">
        <f>SUM(F100:F113)</f>
        <v>18.248638962408872</v>
      </c>
      <c r="J114" s="2"/>
      <c r="K114" s="2"/>
    </row>
    <row r="115" spans="1:11" x14ac:dyDescent="0.2">
      <c r="A115" s="9"/>
      <c r="B115" s="9"/>
      <c r="C115" s="9"/>
      <c r="D115" s="9"/>
      <c r="E115" s="58"/>
      <c r="F115" s="58"/>
    </row>
    <row r="116" spans="1:11" x14ac:dyDescent="0.2">
      <c r="A116" s="8" t="s">
        <v>110</v>
      </c>
      <c r="B116" s="9"/>
      <c r="C116" s="9"/>
      <c r="D116" s="9"/>
      <c r="E116" s="61">
        <v>566988.54976179998</v>
      </c>
      <c r="F116" s="61">
        <v>97.548813720490045</v>
      </c>
    </row>
    <row r="117" spans="1:11" x14ac:dyDescent="0.2">
      <c r="A117" s="9"/>
      <c r="B117" s="9"/>
      <c r="C117" s="9"/>
      <c r="D117" s="9"/>
      <c r="E117" s="58"/>
      <c r="F117" s="58"/>
    </row>
    <row r="118" spans="1:11" x14ac:dyDescent="0.2">
      <c r="A118" s="8" t="s">
        <v>143</v>
      </c>
      <c r="B118" s="9"/>
      <c r="C118" s="9"/>
      <c r="D118" s="9"/>
      <c r="E118" s="61">
        <v>14247.1699816</v>
      </c>
      <c r="F118" s="61">
        <v>2.4500000000000002</v>
      </c>
      <c r="J118" s="2"/>
      <c r="K118" s="2"/>
    </row>
    <row r="119" spans="1:11" x14ac:dyDescent="0.2">
      <c r="A119" s="9"/>
      <c r="B119" s="9"/>
      <c r="C119" s="9"/>
      <c r="D119" s="9"/>
      <c r="E119" s="58"/>
      <c r="F119" s="58"/>
    </row>
    <row r="120" spans="1:11" x14ac:dyDescent="0.2">
      <c r="A120" s="12" t="s">
        <v>144</v>
      </c>
      <c r="B120" s="6"/>
      <c r="C120" s="6"/>
      <c r="D120" s="6"/>
      <c r="E120" s="62">
        <v>581235.71998159995</v>
      </c>
      <c r="F120" s="62">
        <f xml:space="preserve"> ROUND(SUM(F116:F119),2)</f>
        <v>100</v>
      </c>
      <c r="J120" s="2"/>
      <c r="K120" s="2"/>
    </row>
    <row r="121" spans="1:11" x14ac:dyDescent="0.2">
      <c r="A121" s="1" t="s">
        <v>171</v>
      </c>
      <c r="E121" s="59"/>
      <c r="F121" s="59"/>
    </row>
    <row r="122" spans="1:11" x14ac:dyDescent="0.2">
      <c r="E122" s="59"/>
      <c r="F122" s="59"/>
    </row>
    <row r="123" spans="1:11" x14ac:dyDescent="0.2">
      <c r="A123" s="1" t="s">
        <v>147</v>
      </c>
      <c r="E123" s="59"/>
      <c r="F123" s="59"/>
    </row>
    <row r="124" spans="1:11" x14ac:dyDescent="0.2">
      <c r="A124" s="1" t="s">
        <v>148</v>
      </c>
      <c r="E124" s="59"/>
      <c r="F124" s="59"/>
    </row>
    <row r="125" spans="1:11" x14ac:dyDescent="0.2">
      <c r="A125" s="1" t="s">
        <v>149</v>
      </c>
      <c r="E125" s="59"/>
      <c r="F125" s="59"/>
    </row>
    <row r="126" spans="1:11" x14ac:dyDescent="0.2">
      <c r="A126" s="3" t="s">
        <v>648</v>
      </c>
      <c r="D126" s="15">
        <v>19.497</v>
      </c>
      <c r="E126" s="59"/>
      <c r="F126" s="59"/>
    </row>
    <row r="127" spans="1:11" x14ac:dyDescent="0.2">
      <c r="A127" s="3" t="s">
        <v>646</v>
      </c>
      <c r="D127" s="15">
        <v>19.788599999999999</v>
      </c>
      <c r="E127" s="59"/>
      <c r="F127" s="59"/>
    </row>
    <row r="128" spans="1:11" x14ac:dyDescent="0.2">
      <c r="A128" s="3" t="s">
        <v>670</v>
      </c>
      <c r="D128" s="15">
        <v>10.5496</v>
      </c>
      <c r="E128" s="59"/>
      <c r="F128" s="59"/>
    </row>
    <row r="129" spans="1:6" x14ac:dyDescent="0.2">
      <c r="A129" s="3" t="s">
        <v>671</v>
      </c>
      <c r="D129" s="15">
        <v>10.453900000000001</v>
      </c>
      <c r="E129" s="59"/>
      <c r="F129" s="59"/>
    </row>
    <row r="130" spans="1:6" x14ac:dyDescent="0.2">
      <c r="A130" s="3" t="s">
        <v>675</v>
      </c>
      <c r="D130" s="15">
        <v>10.750299999999999</v>
      </c>
      <c r="E130" s="59"/>
      <c r="F130" s="59"/>
    </row>
    <row r="131" spans="1:6" x14ac:dyDescent="0.2">
      <c r="A131" s="3" t="s">
        <v>676</v>
      </c>
      <c r="D131" s="15">
        <v>10.655900000000001</v>
      </c>
      <c r="E131" s="59"/>
      <c r="F131" s="59"/>
    </row>
    <row r="133" spans="1:6" x14ac:dyDescent="0.2">
      <c r="A133" s="1" t="s">
        <v>152</v>
      </c>
    </row>
    <row r="134" spans="1:6" x14ac:dyDescent="0.2">
      <c r="A134" s="3" t="s">
        <v>675</v>
      </c>
      <c r="D134" s="15">
        <v>10.744899999999999</v>
      </c>
    </row>
    <row r="135" spans="1:6" x14ac:dyDescent="0.2">
      <c r="A135" s="3" t="s">
        <v>671</v>
      </c>
      <c r="D135" s="15">
        <v>10.4536</v>
      </c>
    </row>
    <row r="136" spans="1:6" x14ac:dyDescent="0.2">
      <c r="A136" s="3" t="s">
        <v>670</v>
      </c>
      <c r="D136" s="15">
        <v>10.518599999999999</v>
      </c>
    </row>
    <row r="137" spans="1:6" x14ac:dyDescent="0.2">
      <c r="A137" s="3" t="s">
        <v>646</v>
      </c>
      <c r="D137" s="15">
        <v>20.462599999999998</v>
      </c>
    </row>
    <row r="138" spans="1:6" x14ac:dyDescent="0.2">
      <c r="A138" s="3" t="s">
        <v>648</v>
      </c>
      <c r="D138" s="15">
        <v>20.125800000000002</v>
      </c>
    </row>
    <row r="139" spans="1:6" x14ac:dyDescent="0.2">
      <c r="A139" s="3" t="s">
        <v>676</v>
      </c>
      <c r="D139" s="15">
        <v>10.680999999999999</v>
      </c>
    </row>
    <row r="141" spans="1:6" x14ac:dyDescent="0.2">
      <c r="A141" s="1" t="s">
        <v>153</v>
      </c>
      <c r="D141" s="16"/>
    </row>
    <row r="142" spans="1:6" x14ac:dyDescent="0.2">
      <c r="A142" s="22" t="s">
        <v>704</v>
      </c>
      <c r="B142" s="23"/>
      <c r="C142" s="70" t="s">
        <v>705</v>
      </c>
      <c r="D142" s="71"/>
    </row>
    <row r="143" spans="1:6" x14ac:dyDescent="0.2">
      <c r="A143" s="72"/>
      <c r="B143" s="73"/>
      <c r="C143" s="24" t="s">
        <v>706</v>
      </c>
      <c r="D143" s="24" t="s">
        <v>707</v>
      </c>
    </row>
    <row r="144" spans="1:6" x14ac:dyDescent="0.2">
      <c r="A144" s="25"/>
      <c r="B144" s="26"/>
      <c r="C144" s="27"/>
      <c r="D144" s="27"/>
    </row>
    <row r="145" spans="1:5" x14ac:dyDescent="0.2">
      <c r="A145" s="25" t="s">
        <v>670</v>
      </c>
      <c r="B145" s="26"/>
      <c r="C145" s="27">
        <v>0.26342278869999997</v>
      </c>
      <c r="D145" s="27">
        <v>0.24402022190000003</v>
      </c>
    </row>
    <row r="146" spans="1:5" x14ac:dyDescent="0.2">
      <c r="A146" s="25" t="s">
        <v>671</v>
      </c>
      <c r="B146" s="26"/>
      <c r="C146" s="27">
        <v>0.23834745660000001</v>
      </c>
      <c r="D146" s="27">
        <v>0.2208244104</v>
      </c>
    </row>
    <row r="147" spans="1:5" x14ac:dyDescent="0.2">
      <c r="A147" s="25" t="s">
        <v>675</v>
      </c>
      <c r="B147" s="26"/>
      <c r="C147" s="27">
        <v>0.26342278869999997</v>
      </c>
      <c r="D147" s="27">
        <v>0.24402022190000003</v>
      </c>
    </row>
    <row r="148" spans="1:5" x14ac:dyDescent="0.2">
      <c r="A148" s="25" t="s">
        <v>676</v>
      </c>
      <c r="B148" s="26"/>
      <c r="C148" s="27">
        <v>0.23834745660000001</v>
      </c>
      <c r="D148" s="27">
        <v>0.2208244104</v>
      </c>
    </row>
    <row r="149" spans="1:5" x14ac:dyDescent="0.2">
      <c r="A149" s="28"/>
      <c r="B149" s="28"/>
      <c r="C149" s="29"/>
      <c r="D149" s="29"/>
    </row>
    <row r="150" spans="1:5" x14ac:dyDescent="0.2">
      <c r="A150" s="1" t="s">
        <v>155</v>
      </c>
      <c r="D150" s="17">
        <v>1.0619313614113897</v>
      </c>
      <c r="E150" s="2" t="s">
        <v>623</v>
      </c>
    </row>
  </sheetData>
  <sortState ref="A100:F113">
    <sortCondition descending="1" ref="E100:E113"/>
  </sortState>
  <mergeCells count="3">
    <mergeCell ref="B1:E1"/>
    <mergeCell ref="C142:D142"/>
    <mergeCell ref="A143:B14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55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5.85546875" style="3" bestFit="1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74" t="s">
        <v>722</v>
      </c>
      <c r="B1" s="74"/>
      <c r="C1" s="74"/>
      <c r="D1" s="74"/>
      <c r="E1" s="74"/>
      <c r="F1" s="74"/>
    </row>
    <row r="3" spans="1:6" s="1" customFormat="1" x14ac:dyDescent="0.2">
      <c r="A3" s="4" t="s">
        <v>0</v>
      </c>
      <c r="B3" s="4" t="s">
        <v>1</v>
      </c>
      <c r="C3" s="4" t="s">
        <v>156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111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271</v>
      </c>
      <c r="B8" s="9" t="s">
        <v>738</v>
      </c>
      <c r="C8" s="9" t="s">
        <v>272</v>
      </c>
      <c r="D8" s="9">
        <v>100</v>
      </c>
      <c r="E8" s="58">
        <v>999.2109385</v>
      </c>
      <c r="F8" s="58">
        <v>4.4920896090043998</v>
      </c>
    </row>
    <row r="9" spans="1:6" x14ac:dyDescent="0.2">
      <c r="A9" s="9" t="s">
        <v>273</v>
      </c>
      <c r="B9" s="9" t="s">
        <v>746</v>
      </c>
      <c r="C9" s="9" t="s">
        <v>239</v>
      </c>
      <c r="D9" s="9">
        <v>100</v>
      </c>
      <c r="E9" s="58">
        <v>998.90899999999999</v>
      </c>
      <c r="F9" s="58">
        <v>4.49073220312928</v>
      </c>
    </row>
    <row r="10" spans="1:6" x14ac:dyDescent="0.2">
      <c r="A10" s="9" t="s">
        <v>274</v>
      </c>
      <c r="B10" s="9" t="s">
        <v>985</v>
      </c>
      <c r="C10" s="9" t="s">
        <v>165</v>
      </c>
      <c r="D10" s="9">
        <v>75</v>
      </c>
      <c r="E10" s="58">
        <v>750.16600000000005</v>
      </c>
      <c r="F10" s="58">
        <v>3.3724739830081401</v>
      </c>
    </row>
    <row r="11" spans="1:6" x14ac:dyDescent="0.2">
      <c r="A11" s="9" t="s">
        <v>275</v>
      </c>
      <c r="B11" s="9" t="s">
        <v>986</v>
      </c>
      <c r="C11" s="9" t="s">
        <v>123</v>
      </c>
      <c r="D11" s="9">
        <v>50</v>
      </c>
      <c r="E11" s="58">
        <v>500.19827500000002</v>
      </c>
      <c r="F11" s="58">
        <v>2.2487098439319499</v>
      </c>
    </row>
    <row r="12" spans="1:6" x14ac:dyDescent="0.2">
      <c r="A12" s="8" t="s">
        <v>110</v>
      </c>
      <c r="B12" s="9"/>
      <c r="C12" s="9"/>
      <c r="D12" s="9"/>
      <c r="E12" s="61">
        <f>SUM(E8:E11)</f>
        <v>3248.4842135000004</v>
      </c>
      <c r="F12" s="61">
        <f>SUM(F8:F11)</f>
        <v>14.604005639073769</v>
      </c>
    </row>
    <row r="13" spans="1:6" x14ac:dyDescent="0.2">
      <c r="A13" s="9"/>
      <c r="B13" s="9"/>
      <c r="C13" s="9"/>
      <c r="D13" s="9"/>
      <c r="E13" s="58"/>
      <c r="F13" s="58"/>
    </row>
    <row r="14" spans="1:6" x14ac:dyDescent="0.2">
      <c r="A14" s="8" t="s">
        <v>131</v>
      </c>
      <c r="B14" s="9"/>
      <c r="C14" s="9"/>
      <c r="D14" s="9"/>
      <c r="E14" s="58"/>
      <c r="F14" s="58"/>
    </row>
    <row r="15" spans="1:6" x14ac:dyDescent="0.2">
      <c r="A15" s="9" t="s">
        <v>276</v>
      </c>
      <c r="B15" s="9" t="s">
        <v>806</v>
      </c>
      <c r="C15" s="9" t="s">
        <v>277</v>
      </c>
      <c r="D15" s="9">
        <v>7</v>
      </c>
      <c r="E15" s="58">
        <v>942.61834239999996</v>
      </c>
      <c r="F15" s="58">
        <v>4.2376698432750404</v>
      </c>
    </row>
    <row r="16" spans="1:6" x14ac:dyDescent="0.2">
      <c r="A16" s="9" t="s">
        <v>278</v>
      </c>
      <c r="B16" s="9" t="s">
        <v>790</v>
      </c>
      <c r="C16" s="9" t="s">
        <v>279</v>
      </c>
      <c r="D16" s="9">
        <v>180</v>
      </c>
      <c r="E16" s="58">
        <v>900</v>
      </c>
      <c r="F16" s="58">
        <v>4.0460732487307203</v>
      </c>
    </row>
    <row r="17" spans="1:11" x14ac:dyDescent="0.2">
      <c r="A17" s="8" t="s">
        <v>110</v>
      </c>
      <c r="B17" s="9"/>
      <c r="C17" s="9"/>
      <c r="D17" s="9"/>
      <c r="E17" s="61">
        <f>SUM(E15:E16)</f>
        <v>1842.6183424000001</v>
      </c>
      <c r="F17" s="61">
        <f>SUM(F15:F16)</f>
        <v>8.2837430920057606</v>
      </c>
      <c r="J17" s="2"/>
      <c r="K17" s="2"/>
    </row>
    <row r="18" spans="1:11" x14ac:dyDescent="0.2">
      <c r="A18" s="9"/>
      <c r="B18" s="9"/>
      <c r="C18" s="9"/>
      <c r="D18" s="9"/>
      <c r="E18" s="58"/>
      <c r="F18" s="58"/>
    </row>
    <row r="19" spans="1:11" x14ac:dyDescent="0.2">
      <c r="A19" s="8" t="s">
        <v>168</v>
      </c>
      <c r="B19" s="9"/>
      <c r="C19" s="9"/>
      <c r="D19" s="9"/>
      <c r="E19" s="58"/>
      <c r="F19" s="58"/>
    </row>
    <row r="20" spans="1:11" x14ac:dyDescent="0.2">
      <c r="A20" s="9" t="s">
        <v>280</v>
      </c>
      <c r="B20" s="9" t="s">
        <v>1047</v>
      </c>
      <c r="C20" s="9" t="s">
        <v>177</v>
      </c>
      <c r="D20" s="9">
        <v>400</v>
      </c>
      <c r="E20" s="58">
        <v>1998.81</v>
      </c>
      <c r="F20" s="58">
        <v>8.9859240781060503</v>
      </c>
    </row>
    <row r="21" spans="1:11" x14ac:dyDescent="0.2">
      <c r="A21" s="9" t="s">
        <v>281</v>
      </c>
      <c r="B21" s="9" t="s">
        <v>1605</v>
      </c>
      <c r="C21" s="9" t="s">
        <v>188</v>
      </c>
      <c r="D21" s="9">
        <v>300</v>
      </c>
      <c r="E21" s="58">
        <v>1493.1030000000001</v>
      </c>
      <c r="F21" s="58">
        <v>6.7124490065550901</v>
      </c>
    </row>
    <row r="22" spans="1:11" x14ac:dyDescent="0.2">
      <c r="A22" s="9" t="s">
        <v>282</v>
      </c>
      <c r="B22" s="9" t="s">
        <v>1069</v>
      </c>
      <c r="C22" s="9" t="s">
        <v>170</v>
      </c>
      <c r="D22" s="9">
        <v>200</v>
      </c>
      <c r="E22" s="58">
        <v>998.25</v>
      </c>
      <c r="F22" s="58">
        <v>4.4877695783838201</v>
      </c>
    </row>
    <row r="23" spans="1:11" x14ac:dyDescent="0.2">
      <c r="A23" s="8" t="s">
        <v>110</v>
      </c>
      <c r="B23" s="9"/>
      <c r="C23" s="9"/>
      <c r="D23" s="9"/>
      <c r="E23" s="61">
        <f>SUM(E20:E22)</f>
        <v>4490.1630000000005</v>
      </c>
      <c r="F23" s="61">
        <f>SUM(F20:F22)</f>
        <v>20.186142663044961</v>
      </c>
      <c r="J23" s="2"/>
      <c r="K23" s="2"/>
    </row>
    <row r="24" spans="1:11" x14ac:dyDescent="0.2">
      <c r="A24" s="9"/>
      <c r="B24" s="9"/>
      <c r="C24" s="9"/>
      <c r="D24" s="9"/>
      <c r="E24" s="58"/>
      <c r="F24" s="58"/>
    </row>
    <row r="25" spans="1:11" x14ac:dyDescent="0.2">
      <c r="A25" s="8" t="s">
        <v>110</v>
      </c>
      <c r="B25" s="9"/>
      <c r="C25" s="9"/>
      <c r="D25" s="9"/>
      <c r="E25" s="61">
        <v>9581.2655559000013</v>
      </c>
      <c r="F25" s="61">
        <v>43.073891394124487</v>
      </c>
    </row>
    <row r="26" spans="1:11" x14ac:dyDescent="0.2">
      <c r="A26" s="9"/>
      <c r="B26" s="9"/>
      <c r="C26" s="9"/>
      <c r="D26" s="9"/>
      <c r="E26" s="58"/>
      <c r="F26" s="58"/>
    </row>
    <row r="27" spans="1:11" x14ac:dyDescent="0.2">
      <c r="A27" s="8" t="s">
        <v>143</v>
      </c>
      <c r="B27" s="9"/>
      <c r="C27" s="9"/>
      <c r="D27" s="9"/>
      <c r="E27" s="61">
        <v>12662.5190931</v>
      </c>
      <c r="F27" s="61">
        <v>56.93</v>
      </c>
      <c r="J27" s="2"/>
      <c r="K27" s="2"/>
    </row>
    <row r="28" spans="1:11" x14ac:dyDescent="0.2">
      <c r="A28" s="9"/>
      <c r="B28" s="9"/>
      <c r="C28" s="9"/>
      <c r="D28" s="9"/>
      <c r="E28" s="58"/>
      <c r="F28" s="58"/>
    </row>
    <row r="29" spans="1:11" x14ac:dyDescent="0.2">
      <c r="A29" s="12" t="s">
        <v>144</v>
      </c>
      <c r="B29" s="6"/>
      <c r="C29" s="6"/>
      <c r="D29" s="6"/>
      <c r="E29" s="62">
        <v>22243.7890931</v>
      </c>
      <c r="F29" s="62">
        <f xml:space="preserve"> ROUND(SUM(F25:F28),2)</f>
        <v>100</v>
      </c>
      <c r="J29" s="2"/>
      <c r="K29" s="2"/>
    </row>
    <row r="30" spans="1:11" x14ac:dyDescent="0.2">
      <c r="A30" s="1" t="s">
        <v>171</v>
      </c>
      <c r="E30" s="59"/>
      <c r="F30" s="59"/>
    </row>
    <row r="31" spans="1:11" x14ac:dyDescent="0.2">
      <c r="E31" s="59"/>
      <c r="F31" s="59"/>
    </row>
    <row r="32" spans="1:11" x14ac:dyDescent="0.2">
      <c r="A32" s="1" t="s">
        <v>147</v>
      </c>
      <c r="E32" s="59"/>
      <c r="F32" s="59"/>
    </row>
    <row r="33" spans="1:6" x14ac:dyDescent="0.2">
      <c r="A33" s="1" t="s">
        <v>148</v>
      </c>
      <c r="E33" s="59"/>
      <c r="F33" s="59"/>
    </row>
    <row r="34" spans="1:6" x14ac:dyDescent="0.2">
      <c r="A34" s="1" t="s">
        <v>149</v>
      </c>
      <c r="E34" s="59"/>
      <c r="F34" s="59"/>
    </row>
    <row r="35" spans="1:6" x14ac:dyDescent="0.2">
      <c r="A35" s="3" t="s">
        <v>648</v>
      </c>
      <c r="D35" s="15">
        <v>25.538799999999998</v>
      </c>
      <c r="E35" s="59"/>
      <c r="F35" s="59"/>
    </row>
    <row r="36" spans="1:6" x14ac:dyDescent="0.2">
      <c r="A36" s="3" t="s">
        <v>647</v>
      </c>
      <c r="D36" s="15">
        <v>10.010400000000001</v>
      </c>
      <c r="E36" s="59"/>
      <c r="F36" s="59"/>
    </row>
    <row r="37" spans="1:6" x14ac:dyDescent="0.2">
      <c r="A37" s="3" t="s">
        <v>646</v>
      </c>
      <c r="D37" s="15">
        <v>26.526900000000001</v>
      </c>
      <c r="E37" s="59"/>
      <c r="F37" s="59"/>
    </row>
    <row r="38" spans="1:6" x14ac:dyDescent="0.2">
      <c r="A38" s="3" t="s">
        <v>645</v>
      </c>
      <c r="D38" s="15">
        <v>10.012700000000001</v>
      </c>
      <c r="E38" s="59"/>
      <c r="F38" s="59"/>
    </row>
    <row r="39" spans="1:6" x14ac:dyDescent="0.2">
      <c r="E39" s="59"/>
      <c r="F39" s="59"/>
    </row>
    <row r="40" spans="1:6" x14ac:dyDescent="0.2">
      <c r="A40" s="1" t="s">
        <v>152</v>
      </c>
      <c r="E40" s="59"/>
      <c r="F40" s="59"/>
    </row>
    <row r="41" spans="1:6" x14ac:dyDescent="0.2">
      <c r="A41" s="3" t="s">
        <v>647</v>
      </c>
      <c r="D41" s="15">
        <v>10.0146</v>
      </c>
      <c r="E41" s="59"/>
      <c r="F41" s="59"/>
    </row>
    <row r="42" spans="1:6" x14ac:dyDescent="0.2">
      <c r="A42" s="3" t="s">
        <v>648</v>
      </c>
      <c r="D42" s="15">
        <v>26.316700000000001</v>
      </c>
      <c r="E42" s="59"/>
      <c r="F42" s="59"/>
    </row>
    <row r="43" spans="1:6" x14ac:dyDescent="0.2">
      <c r="A43" s="3" t="s">
        <v>646</v>
      </c>
      <c r="D43" s="15">
        <v>27.411799999999999</v>
      </c>
      <c r="E43" s="59"/>
      <c r="F43" s="59"/>
    </row>
    <row r="44" spans="1:6" x14ac:dyDescent="0.2">
      <c r="A44" s="3" t="s">
        <v>645</v>
      </c>
      <c r="D44" s="15">
        <v>10.012700000000001</v>
      </c>
      <c r="E44" s="59"/>
      <c r="F44" s="59"/>
    </row>
    <row r="45" spans="1:6" x14ac:dyDescent="0.2">
      <c r="E45" s="59"/>
      <c r="F45" s="59"/>
    </row>
    <row r="46" spans="1:6" x14ac:dyDescent="0.2">
      <c r="A46" s="1" t="s">
        <v>153</v>
      </c>
      <c r="D46" s="16"/>
      <c r="E46" s="59"/>
      <c r="F46" s="59"/>
    </row>
    <row r="47" spans="1:6" x14ac:dyDescent="0.2">
      <c r="A47" s="22" t="s">
        <v>704</v>
      </c>
      <c r="B47" s="23"/>
      <c r="C47" s="70" t="s">
        <v>705</v>
      </c>
      <c r="D47" s="71"/>
      <c r="E47" s="59"/>
      <c r="F47" s="59"/>
    </row>
    <row r="48" spans="1:6" x14ac:dyDescent="0.2">
      <c r="A48" s="72"/>
      <c r="B48" s="73"/>
      <c r="C48" s="24" t="s">
        <v>706</v>
      </c>
      <c r="D48" s="24" t="s">
        <v>707</v>
      </c>
      <c r="E48" s="59"/>
      <c r="F48" s="59"/>
    </row>
    <row r="49" spans="1:6" x14ac:dyDescent="0.2">
      <c r="A49" s="25"/>
      <c r="B49" s="26"/>
      <c r="C49" s="27"/>
      <c r="D49" s="27"/>
      <c r="E49" s="59"/>
      <c r="F49" s="59"/>
    </row>
    <row r="50" spans="1:6" x14ac:dyDescent="0.2">
      <c r="A50" s="25" t="s">
        <v>645</v>
      </c>
      <c r="B50" s="26"/>
      <c r="C50" s="27">
        <v>0.21682008030000011</v>
      </c>
      <c r="D50" s="27">
        <v>0.20084309569999995</v>
      </c>
    </row>
    <row r="51" spans="1:6" x14ac:dyDescent="0.2">
      <c r="A51" s="25" t="s">
        <v>647</v>
      </c>
      <c r="B51" s="26"/>
      <c r="C51" s="27">
        <v>0.23384548999999999</v>
      </c>
      <c r="D51" s="27">
        <v>0.21661381080000003</v>
      </c>
    </row>
    <row r="53" spans="1:6" x14ac:dyDescent="0.2">
      <c r="A53" s="1" t="s">
        <v>155</v>
      </c>
      <c r="D53" s="17">
        <v>2.3172895175419862E-2</v>
      </c>
      <c r="E53" s="2" t="s">
        <v>623</v>
      </c>
    </row>
    <row r="55" spans="1:6" x14ac:dyDescent="0.2">
      <c r="A55" s="1" t="s">
        <v>723</v>
      </c>
    </row>
  </sheetData>
  <mergeCells count="3">
    <mergeCell ref="C47:D47"/>
    <mergeCell ref="A48:B48"/>
    <mergeCell ref="A1:F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112"/>
  <sheetViews>
    <sheetView showGridLines="0" workbookViewId="0"/>
  </sheetViews>
  <sheetFormatPr defaultRowHeight="11.25" x14ac:dyDescent="0.2"/>
  <cols>
    <col min="1" max="1" width="38" style="3" customWidth="1"/>
    <col min="2" max="2" width="55.28515625" style="3" bestFit="1" customWidth="1"/>
    <col min="3" max="3" width="12.140625" style="3" bestFit="1" customWidth="1"/>
    <col min="4" max="4" width="7.42578125" style="3" bestFit="1" customWidth="1"/>
    <col min="5" max="5" width="23" style="2" bestFit="1" customWidth="1"/>
    <col min="6" max="6" width="15.5703125" style="2" bestFit="1" customWidth="1"/>
    <col min="7" max="16384" width="9.140625" style="3"/>
  </cols>
  <sheetData>
    <row r="1" spans="1:6" x14ac:dyDescent="0.2">
      <c r="A1" s="1"/>
      <c r="B1" s="74" t="s">
        <v>720</v>
      </c>
      <c r="C1" s="74"/>
      <c r="D1" s="74"/>
      <c r="E1" s="74"/>
    </row>
    <row r="3" spans="1:6" s="1" customFormat="1" x14ac:dyDescent="0.2">
      <c r="A3" s="4" t="s">
        <v>0</v>
      </c>
      <c r="B3" s="4" t="s">
        <v>1</v>
      </c>
      <c r="C3" s="4" t="s">
        <v>156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111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226</v>
      </c>
      <c r="B8" s="9" t="s">
        <v>867</v>
      </c>
      <c r="C8" s="9" t="s">
        <v>123</v>
      </c>
      <c r="D8" s="9">
        <v>750</v>
      </c>
      <c r="E8" s="58">
        <v>7745.0249999999996</v>
      </c>
      <c r="F8" s="58">
        <v>8.9359304215982096</v>
      </c>
    </row>
    <row r="9" spans="1:6" x14ac:dyDescent="0.2">
      <c r="A9" s="9" t="s">
        <v>227</v>
      </c>
      <c r="B9" s="9" t="s">
        <v>987</v>
      </c>
      <c r="C9" s="9" t="s">
        <v>123</v>
      </c>
      <c r="D9" s="9">
        <v>500</v>
      </c>
      <c r="E9" s="58">
        <v>4843.97</v>
      </c>
      <c r="F9" s="58">
        <v>5.5887978262573803</v>
      </c>
    </row>
    <row r="10" spans="1:6" x14ac:dyDescent="0.2">
      <c r="A10" s="9" t="s">
        <v>228</v>
      </c>
      <c r="B10" s="9" t="s">
        <v>980</v>
      </c>
      <c r="C10" s="9" t="s">
        <v>123</v>
      </c>
      <c r="D10" s="9">
        <v>450</v>
      </c>
      <c r="E10" s="58">
        <v>4500.4814999999999</v>
      </c>
      <c r="F10" s="58">
        <v>5.1924931872640698</v>
      </c>
    </row>
    <row r="11" spans="1:6" x14ac:dyDescent="0.2">
      <c r="A11" s="9" t="s">
        <v>229</v>
      </c>
      <c r="B11" s="9" t="s">
        <v>807</v>
      </c>
      <c r="C11" s="9" t="s">
        <v>123</v>
      </c>
      <c r="D11" s="9">
        <v>420</v>
      </c>
      <c r="E11" s="58">
        <v>4058.0652</v>
      </c>
      <c r="F11" s="58">
        <v>4.6820492217273699</v>
      </c>
    </row>
    <row r="12" spans="1:6" x14ac:dyDescent="0.2">
      <c r="A12" s="9" t="s">
        <v>230</v>
      </c>
      <c r="B12" s="9" t="s">
        <v>773</v>
      </c>
      <c r="C12" s="9" t="s">
        <v>123</v>
      </c>
      <c r="D12" s="9">
        <v>40</v>
      </c>
      <c r="E12" s="58">
        <v>3971.4560000000001</v>
      </c>
      <c r="F12" s="58">
        <v>4.5821226514360802</v>
      </c>
    </row>
    <row r="13" spans="1:6" x14ac:dyDescent="0.2">
      <c r="A13" s="9" t="s">
        <v>231</v>
      </c>
      <c r="B13" s="9" t="s">
        <v>988</v>
      </c>
      <c r="C13" s="9" t="s">
        <v>123</v>
      </c>
      <c r="D13" s="9">
        <v>250</v>
      </c>
      <c r="E13" s="58">
        <v>3528.6675</v>
      </c>
      <c r="F13" s="58">
        <v>4.0712492549675297</v>
      </c>
    </row>
    <row r="14" spans="1:6" x14ac:dyDescent="0.2">
      <c r="A14" s="9" t="s">
        <v>232</v>
      </c>
      <c r="B14" s="9" t="s">
        <v>1619</v>
      </c>
      <c r="C14" s="9" t="s">
        <v>123</v>
      </c>
      <c r="D14" s="9">
        <v>350</v>
      </c>
      <c r="E14" s="58">
        <v>3460.4009999999998</v>
      </c>
      <c r="F14" s="58">
        <v>3.9924858301721202</v>
      </c>
    </row>
    <row r="15" spans="1:6" x14ac:dyDescent="0.2">
      <c r="A15" s="9" t="s">
        <v>233</v>
      </c>
      <c r="B15" s="9" t="s">
        <v>1614</v>
      </c>
      <c r="C15" s="9" t="s">
        <v>123</v>
      </c>
      <c r="D15" s="9">
        <v>290</v>
      </c>
      <c r="E15" s="58">
        <v>2890.3488000000002</v>
      </c>
      <c r="F15" s="58">
        <v>3.3347801680368798</v>
      </c>
    </row>
    <row r="16" spans="1:6" x14ac:dyDescent="0.2">
      <c r="A16" s="9" t="s">
        <v>234</v>
      </c>
      <c r="B16" s="9" t="s">
        <v>864</v>
      </c>
      <c r="C16" s="9" t="s">
        <v>123</v>
      </c>
      <c r="D16" s="9">
        <v>25</v>
      </c>
      <c r="E16" s="58">
        <v>2452.0349999999999</v>
      </c>
      <c r="F16" s="58">
        <v>2.82906951899104</v>
      </c>
    </row>
    <row r="17" spans="1:6" x14ac:dyDescent="0.2">
      <c r="A17" s="9" t="s">
        <v>235</v>
      </c>
      <c r="B17" s="9" t="s">
        <v>837</v>
      </c>
      <c r="C17" s="9" t="s">
        <v>236</v>
      </c>
      <c r="D17" s="9">
        <v>160</v>
      </c>
      <c r="E17" s="58">
        <v>1661.056</v>
      </c>
      <c r="F17" s="58">
        <v>1.91646648556696</v>
      </c>
    </row>
    <row r="18" spans="1:6" x14ac:dyDescent="0.2">
      <c r="A18" s="9" t="s">
        <v>221</v>
      </c>
      <c r="B18" s="9" t="s">
        <v>989</v>
      </c>
      <c r="C18" s="9" t="s">
        <v>197</v>
      </c>
      <c r="D18" s="9">
        <v>156</v>
      </c>
      <c r="E18" s="58">
        <v>1558.1045999999999</v>
      </c>
      <c r="F18" s="58">
        <v>1.79768487450616</v>
      </c>
    </row>
    <row r="19" spans="1:6" x14ac:dyDescent="0.2">
      <c r="A19" s="9" t="s">
        <v>237</v>
      </c>
      <c r="B19" s="9" t="s">
        <v>1618</v>
      </c>
      <c r="C19" s="9" t="s">
        <v>123</v>
      </c>
      <c r="D19" s="9">
        <v>150</v>
      </c>
      <c r="E19" s="58">
        <v>1508.8005000000001</v>
      </c>
      <c r="F19" s="58">
        <v>1.74079958270923</v>
      </c>
    </row>
    <row r="20" spans="1:6" x14ac:dyDescent="0.2">
      <c r="A20" s="9" t="s">
        <v>238</v>
      </c>
      <c r="B20" s="9" t="s">
        <v>826</v>
      </c>
      <c r="C20" s="9" t="s">
        <v>239</v>
      </c>
      <c r="D20" s="9">
        <v>150</v>
      </c>
      <c r="E20" s="58">
        <v>1450.971</v>
      </c>
      <c r="F20" s="58">
        <v>1.67407799196991</v>
      </c>
    </row>
    <row r="21" spans="1:6" x14ac:dyDescent="0.2">
      <c r="A21" s="9" t="s">
        <v>240</v>
      </c>
      <c r="B21" s="9" t="s">
        <v>927</v>
      </c>
      <c r="C21" s="9" t="s">
        <v>123</v>
      </c>
      <c r="D21" s="9">
        <v>120</v>
      </c>
      <c r="E21" s="58">
        <v>1174.8432</v>
      </c>
      <c r="F21" s="58">
        <v>1.3554916984112799</v>
      </c>
    </row>
    <row r="22" spans="1:6" x14ac:dyDescent="0.2">
      <c r="A22" s="9" t="s">
        <v>241</v>
      </c>
      <c r="B22" s="9" t="s">
        <v>830</v>
      </c>
      <c r="C22" s="9" t="s">
        <v>236</v>
      </c>
      <c r="D22" s="9">
        <v>100</v>
      </c>
      <c r="E22" s="58">
        <v>1015.028</v>
      </c>
      <c r="F22" s="58">
        <v>1.17110268643084</v>
      </c>
    </row>
    <row r="23" spans="1:6" x14ac:dyDescent="0.2">
      <c r="A23" s="9" t="s">
        <v>242</v>
      </c>
      <c r="B23" s="9" t="s">
        <v>756</v>
      </c>
      <c r="C23" s="9" t="s">
        <v>123</v>
      </c>
      <c r="D23" s="9">
        <v>10</v>
      </c>
      <c r="E23" s="58">
        <v>993.42600000000004</v>
      </c>
      <c r="F23" s="58">
        <v>1.1461790781832999</v>
      </c>
    </row>
    <row r="24" spans="1:6" x14ac:dyDescent="0.2">
      <c r="A24" s="9" t="s">
        <v>243</v>
      </c>
      <c r="B24" s="9" t="s">
        <v>828</v>
      </c>
      <c r="C24" s="9" t="s">
        <v>236</v>
      </c>
      <c r="D24" s="9">
        <v>100</v>
      </c>
      <c r="E24" s="58">
        <v>958.87800000000004</v>
      </c>
      <c r="F24" s="58">
        <v>1.1063188421988599</v>
      </c>
    </row>
    <row r="25" spans="1:6" x14ac:dyDescent="0.2">
      <c r="A25" s="9" t="s">
        <v>244</v>
      </c>
      <c r="B25" s="9" t="s">
        <v>736</v>
      </c>
      <c r="C25" s="9" t="s">
        <v>133</v>
      </c>
      <c r="D25" s="9">
        <v>90</v>
      </c>
      <c r="E25" s="58">
        <v>894.08969999999999</v>
      </c>
      <c r="F25" s="58">
        <v>1.03156843907768</v>
      </c>
    </row>
    <row r="26" spans="1:6" x14ac:dyDescent="0.2">
      <c r="A26" s="9" t="s">
        <v>245</v>
      </c>
      <c r="B26" s="9" t="s">
        <v>860</v>
      </c>
      <c r="C26" s="9" t="s">
        <v>165</v>
      </c>
      <c r="D26" s="9">
        <v>70</v>
      </c>
      <c r="E26" s="58">
        <v>713.12149999999997</v>
      </c>
      <c r="F26" s="58">
        <v>0.82277385885077803</v>
      </c>
    </row>
    <row r="27" spans="1:6" x14ac:dyDescent="0.2">
      <c r="A27" s="9" t="s">
        <v>246</v>
      </c>
      <c r="B27" s="9" t="s">
        <v>990</v>
      </c>
      <c r="C27" s="9" t="s">
        <v>123</v>
      </c>
      <c r="D27" s="9">
        <v>55</v>
      </c>
      <c r="E27" s="58">
        <v>541.37104999999997</v>
      </c>
      <c r="F27" s="58">
        <v>0.62461438601780706</v>
      </c>
    </row>
    <row r="28" spans="1:6" x14ac:dyDescent="0.2">
      <c r="A28" s="9" t="s">
        <v>247</v>
      </c>
      <c r="B28" s="9" t="s">
        <v>991</v>
      </c>
      <c r="C28" s="9" t="s">
        <v>197</v>
      </c>
      <c r="D28" s="9">
        <v>54</v>
      </c>
      <c r="E28" s="58">
        <v>528.08651999999995</v>
      </c>
      <c r="F28" s="58">
        <v>0.609287174580318</v>
      </c>
    </row>
    <row r="29" spans="1:6" x14ac:dyDescent="0.2">
      <c r="A29" s="9" t="s">
        <v>248</v>
      </c>
      <c r="B29" s="9" t="s">
        <v>992</v>
      </c>
      <c r="C29" s="9" t="s">
        <v>197</v>
      </c>
      <c r="D29" s="9">
        <v>50</v>
      </c>
      <c r="E29" s="58">
        <v>517.27449999999999</v>
      </c>
      <c r="F29" s="58">
        <v>0.59681265597812805</v>
      </c>
    </row>
    <row r="30" spans="1:6" x14ac:dyDescent="0.2">
      <c r="A30" s="9" t="s">
        <v>157</v>
      </c>
      <c r="B30" s="9" t="s">
        <v>993</v>
      </c>
      <c r="C30" s="9" t="s">
        <v>158</v>
      </c>
      <c r="D30" s="9">
        <v>50</v>
      </c>
      <c r="E30" s="58">
        <v>498.40100000000001</v>
      </c>
      <c r="F30" s="58">
        <v>0.57503709259233704</v>
      </c>
    </row>
    <row r="31" spans="1:6" x14ac:dyDescent="0.2">
      <c r="A31" s="9" t="s">
        <v>249</v>
      </c>
      <c r="B31" s="9" t="s">
        <v>994</v>
      </c>
      <c r="C31" s="9" t="s">
        <v>123</v>
      </c>
      <c r="D31" s="9">
        <v>48</v>
      </c>
      <c r="E31" s="58">
        <v>472.42608000000001</v>
      </c>
      <c r="F31" s="58">
        <v>0.54506816701410099</v>
      </c>
    </row>
    <row r="32" spans="1:6" x14ac:dyDescent="0.2">
      <c r="A32" s="9" t="s">
        <v>250</v>
      </c>
      <c r="B32" s="9" t="s">
        <v>784</v>
      </c>
      <c r="C32" s="9" t="s">
        <v>158</v>
      </c>
      <c r="D32" s="9">
        <v>30</v>
      </c>
      <c r="E32" s="58">
        <v>299.36309999999997</v>
      </c>
      <c r="F32" s="58">
        <v>0.34539434442031403</v>
      </c>
    </row>
    <row r="33" spans="1:6" x14ac:dyDescent="0.2">
      <c r="A33" s="9" t="s">
        <v>160</v>
      </c>
      <c r="B33" s="9" t="s">
        <v>969</v>
      </c>
      <c r="C33" s="9" t="s">
        <v>123</v>
      </c>
      <c r="D33" s="9">
        <v>30</v>
      </c>
      <c r="E33" s="58">
        <v>289.34640000000002</v>
      </c>
      <c r="F33" s="58">
        <v>0.33383743734073501</v>
      </c>
    </row>
    <row r="34" spans="1:6" x14ac:dyDescent="0.2">
      <c r="A34" s="9" t="s">
        <v>166</v>
      </c>
      <c r="B34" s="9" t="s">
        <v>995</v>
      </c>
      <c r="C34" s="9" t="s">
        <v>123</v>
      </c>
      <c r="D34" s="9">
        <v>20</v>
      </c>
      <c r="E34" s="58">
        <v>201.3032</v>
      </c>
      <c r="F34" s="58">
        <v>0.23225636958500001</v>
      </c>
    </row>
    <row r="35" spans="1:6" x14ac:dyDescent="0.2">
      <c r="A35" s="9" t="s">
        <v>114</v>
      </c>
      <c r="B35" s="9" t="s">
        <v>965</v>
      </c>
      <c r="C35" s="9" t="s">
        <v>115</v>
      </c>
      <c r="D35" s="9">
        <v>15</v>
      </c>
      <c r="E35" s="58">
        <v>146.41065</v>
      </c>
      <c r="F35" s="58">
        <v>0.168923325797007</v>
      </c>
    </row>
    <row r="36" spans="1:6" x14ac:dyDescent="0.2">
      <c r="A36" s="9" t="s">
        <v>251</v>
      </c>
      <c r="B36" s="9" t="s">
        <v>996</v>
      </c>
      <c r="C36" s="9" t="s">
        <v>212</v>
      </c>
      <c r="D36" s="9">
        <v>10</v>
      </c>
      <c r="E36" s="58">
        <v>97.733000000000004</v>
      </c>
      <c r="F36" s="58">
        <v>0.112760809409144</v>
      </c>
    </row>
    <row r="37" spans="1:6" x14ac:dyDescent="0.2">
      <c r="A37" s="9" t="s">
        <v>252</v>
      </c>
      <c r="B37" s="9" t="s">
        <v>997</v>
      </c>
      <c r="C37" s="9" t="s">
        <v>123</v>
      </c>
      <c r="D37" s="9">
        <v>5</v>
      </c>
      <c r="E37" s="58">
        <v>48.903599999999997</v>
      </c>
      <c r="F37" s="58">
        <v>5.6423209346086099E-2</v>
      </c>
    </row>
    <row r="38" spans="1:6" x14ac:dyDescent="0.2">
      <c r="A38" s="9" t="s">
        <v>253</v>
      </c>
      <c r="B38" s="9" t="s">
        <v>998</v>
      </c>
      <c r="C38" s="9" t="s">
        <v>123</v>
      </c>
      <c r="D38" s="9">
        <v>2</v>
      </c>
      <c r="E38" s="58">
        <v>19.587900000000001</v>
      </c>
      <c r="F38" s="58">
        <v>2.2599812331815999E-2</v>
      </c>
    </row>
    <row r="39" spans="1:6" x14ac:dyDescent="0.2">
      <c r="A39" s="9" t="s">
        <v>254</v>
      </c>
      <c r="B39" s="9" t="s">
        <v>1661</v>
      </c>
      <c r="C39" s="9" t="s">
        <v>123</v>
      </c>
      <c r="D39" s="9">
        <v>1</v>
      </c>
      <c r="E39" s="58">
        <v>9.9229599999999998</v>
      </c>
      <c r="F39" s="60" t="s">
        <v>145</v>
      </c>
    </row>
    <row r="40" spans="1:6" x14ac:dyDescent="0.2">
      <c r="A40" s="9" t="s">
        <v>200</v>
      </c>
      <c r="B40" s="9" t="s">
        <v>999</v>
      </c>
      <c r="C40" s="9" t="s">
        <v>123</v>
      </c>
      <c r="D40" s="9">
        <v>1</v>
      </c>
      <c r="E40" s="58">
        <v>9.7817699999999999</v>
      </c>
      <c r="F40" s="60" t="s">
        <v>145</v>
      </c>
    </row>
    <row r="41" spans="1:6" x14ac:dyDescent="0.2">
      <c r="A41" s="9" t="s">
        <v>201</v>
      </c>
      <c r="B41" s="9" t="s">
        <v>1646</v>
      </c>
      <c r="C41" s="9" t="s">
        <v>123</v>
      </c>
      <c r="D41" s="9">
        <v>1</v>
      </c>
      <c r="E41" s="58">
        <v>9.7385000000000002</v>
      </c>
      <c r="F41" s="60" t="s">
        <v>145</v>
      </c>
    </row>
    <row r="42" spans="1:6" x14ac:dyDescent="0.2">
      <c r="A42" s="8" t="s">
        <v>110</v>
      </c>
      <c r="B42" s="9"/>
      <c r="C42" s="9"/>
      <c r="D42" s="9"/>
      <c r="E42" s="61">
        <f>SUM(E8:E41)</f>
        <v>53068.418729999983</v>
      </c>
      <c r="F42" s="61">
        <f>SUM(F8:F41)</f>
        <v>61.194456402768481</v>
      </c>
    </row>
    <row r="43" spans="1:6" x14ac:dyDescent="0.2">
      <c r="A43" s="9"/>
      <c r="B43" s="9"/>
      <c r="C43" s="9"/>
      <c r="D43" s="9"/>
      <c r="E43" s="58"/>
      <c r="F43" s="58"/>
    </row>
    <row r="44" spans="1:6" x14ac:dyDescent="0.2">
      <c r="A44" s="8" t="s">
        <v>131</v>
      </c>
      <c r="B44" s="9"/>
      <c r="C44" s="9"/>
      <c r="D44" s="9"/>
      <c r="E44" s="58"/>
      <c r="F44" s="58"/>
    </row>
    <row r="45" spans="1:6" x14ac:dyDescent="0.2">
      <c r="A45" s="9" t="s">
        <v>255</v>
      </c>
      <c r="B45" s="9" t="s">
        <v>1641</v>
      </c>
      <c r="C45" s="9" t="s">
        <v>256</v>
      </c>
      <c r="D45" s="9">
        <v>370</v>
      </c>
      <c r="E45" s="58">
        <v>3564.8094000000001</v>
      </c>
      <c r="F45" s="58">
        <v>4.1129484752675802</v>
      </c>
    </row>
    <row r="46" spans="1:6" x14ac:dyDescent="0.2">
      <c r="A46" s="9" t="s">
        <v>261</v>
      </c>
      <c r="B46" s="9" t="s">
        <v>813</v>
      </c>
      <c r="C46" s="9" t="s">
        <v>262</v>
      </c>
      <c r="D46" s="9">
        <v>300</v>
      </c>
      <c r="E46" s="58">
        <v>3316.3229999999999</v>
      </c>
      <c r="F46" s="58">
        <v>3.82625383178826</v>
      </c>
    </row>
    <row r="47" spans="1:6" x14ac:dyDescent="0.2">
      <c r="A47" s="9" t="s">
        <v>263</v>
      </c>
      <c r="B47" s="9" t="s">
        <v>923</v>
      </c>
      <c r="C47" s="9" t="s">
        <v>262</v>
      </c>
      <c r="D47" s="9">
        <v>294</v>
      </c>
      <c r="E47" s="58">
        <v>3266.2547399999999</v>
      </c>
      <c r="F47" s="58">
        <v>3.7684868797525302</v>
      </c>
    </row>
    <row r="48" spans="1:6" x14ac:dyDescent="0.2">
      <c r="A48" s="9" t="s">
        <v>264</v>
      </c>
      <c r="B48" s="9" t="s">
        <v>921</v>
      </c>
      <c r="C48" s="9" t="s">
        <v>265</v>
      </c>
      <c r="D48" s="9">
        <v>250</v>
      </c>
      <c r="E48" s="58">
        <v>2279.2474999999999</v>
      </c>
      <c r="F48" s="58">
        <v>2.6297135352825398</v>
      </c>
    </row>
    <row r="49" spans="1:11" x14ac:dyDescent="0.2">
      <c r="A49" s="9" t="s">
        <v>257</v>
      </c>
      <c r="B49" s="9" t="s">
        <v>954</v>
      </c>
      <c r="C49" s="9" t="s">
        <v>258</v>
      </c>
      <c r="D49" s="9">
        <v>200</v>
      </c>
      <c r="E49" s="58">
        <v>2101.3580000000002</v>
      </c>
      <c r="F49" s="58">
        <v>2.4244710480429399</v>
      </c>
    </row>
    <row r="50" spans="1:11" x14ac:dyDescent="0.2">
      <c r="A50" s="9" t="s">
        <v>259</v>
      </c>
      <c r="B50" s="9" t="s">
        <v>920</v>
      </c>
      <c r="C50" s="9" t="s">
        <v>133</v>
      </c>
      <c r="D50" s="9">
        <v>210</v>
      </c>
      <c r="E50" s="58">
        <v>2049.6378</v>
      </c>
      <c r="F50" s="58">
        <v>2.36479814723356</v>
      </c>
    </row>
    <row r="51" spans="1:11" x14ac:dyDescent="0.2">
      <c r="A51" s="9" t="s">
        <v>134</v>
      </c>
      <c r="B51" s="9" t="s">
        <v>805</v>
      </c>
      <c r="C51" s="9" t="s">
        <v>119</v>
      </c>
      <c r="D51" s="9">
        <v>15</v>
      </c>
      <c r="E51" s="58">
        <v>1670.5305000000001</v>
      </c>
      <c r="F51" s="58">
        <v>1.92739782184792</v>
      </c>
    </row>
    <row r="52" spans="1:11" x14ac:dyDescent="0.2">
      <c r="A52" s="9" t="s">
        <v>260</v>
      </c>
      <c r="B52" s="9" t="s">
        <v>919</v>
      </c>
      <c r="C52" s="9" t="s">
        <v>258</v>
      </c>
      <c r="D52" s="9">
        <v>130</v>
      </c>
      <c r="E52" s="58">
        <v>1375.1867999999999</v>
      </c>
      <c r="F52" s="58">
        <v>1.58664091613652</v>
      </c>
    </row>
    <row r="53" spans="1:11" x14ac:dyDescent="0.2">
      <c r="A53" s="9" t="s">
        <v>211</v>
      </c>
      <c r="B53" s="9" t="s">
        <v>1000</v>
      </c>
      <c r="C53" s="9" t="s">
        <v>212</v>
      </c>
      <c r="D53" s="9">
        <v>95</v>
      </c>
      <c r="E53" s="58">
        <v>939.90435000000002</v>
      </c>
      <c r="F53" s="58">
        <v>1.0844277293562601</v>
      </c>
    </row>
    <row r="54" spans="1:11" x14ac:dyDescent="0.2">
      <c r="A54" s="9" t="s">
        <v>266</v>
      </c>
      <c r="B54" s="9" t="s">
        <v>1629</v>
      </c>
      <c r="C54" s="9" t="s">
        <v>267</v>
      </c>
      <c r="D54" s="9">
        <v>70</v>
      </c>
      <c r="E54" s="58">
        <v>693.75739999999996</v>
      </c>
      <c r="F54" s="58">
        <v>0.800432258884752</v>
      </c>
    </row>
    <row r="55" spans="1:11" x14ac:dyDescent="0.2">
      <c r="A55" s="8" t="s">
        <v>110</v>
      </c>
      <c r="B55" s="9"/>
      <c r="C55" s="9"/>
      <c r="D55" s="9"/>
      <c r="E55" s="61">
        <f>SUM(E45:E54)</f>
        <v>21257.00949</v>
      </c>
      <c r="F55" s="61">
        <f>SUM(F45:F54)</f>
        <v>24.525570643592861</v>
      </c>
      <c r="J55" s="2"/>
      <c r="K55" s="2"/>
    </row>
    <row r="56" spans="1:11" x14ac:dyDescent="0.2">
      <c r="A56" s="9"/>
      <c r="B56" s="9"/>
      <c r="C56" s="9"/>
      <c r="D56" s="9"/>
      <c r="E56" s="58"/>
      <c r="F56" s="58"/>
    </row>
    <row r="57" spans="1:11" x14ac:dyDescent="0.2">
      <c r="A57" s="8" t="s">
        <v>168</v>
      </c>
      <c r="B57" s="9"/>
      <c r="C57" s="9"/>
      <c r="D57" s="9"/>
      <c r="E57" s="58"/>
      <c r="F57" s="58"/>
    </row>
    <row r="58" spans="1:11" x14ac:dyDescent="0.2">
      <c r="A58" s="9" t="s">
        <v>268</v>
      </c>
      <c r="B58" s="9" t="s">
        <v>1643</v>
      </c>
      <c r="C58" s="9" t="s">
        <v>177</v>
      </c>
      <c r="D58" s="9">
        <v>500</v>
      </c>
      <c r="E58" s="58">
        <v>2468.9524999999999</v>
      </c>
      <c r="F58" s="58">
        <v>2.84858832014499</v>
      </c>
    </row>
    <row r="59" spans="1:11" x14ac:dyDescent="0.2">
      <c r="A59" s="8" t="s">
        <v>110</v>
      </c>
      <c r="B59" s="9"/>
      <c r="C59" s="9"/>
      <c r="D59" s="9"/>
      <c r="E59" s="61">
        <f>SUM(E58:E58)</f>
        <v>2468.9524999999999</v>
      </c>
      <c r="F59" s="61">
        <f>SUM(F58:F58)</f>
        <v>2.84858832014499</v>
      </c>
      <c r="J59" s="2"/>
      <c r="K59" s="2"/>
    </row>
    <row r="60" spans="1:11" x14ac:dyDescent="0.2">
      <c r="A60" s="9"/>
      <c r="B60" s="9"/>
      <c r="C60" s="9"/>
      <c r="D60" s="9"/>
      <c r="E60" s="58"/>
      <c r="F60" s="58"/>
    </row>
    <row r="61" spans="1:11" x14ac:dyDescent="0.2">
      <c r="A61" s="8" t="s">
        <v>135</v>
      </c>
      <c r="B61" s="9"/>
      <c r="C61" s="9"/>
      <c r="D61" s="9"/>
      <c r="E61" s="58"/>
      <c r="F61" s="58"/>
    </row>
    <row r="62" spans="1:11" x14ac:dyDescent="0.2">
      <c r="A62" s="9" t="s">
        <v>139</v>
      </c>
      <c r="B62" s="9" t="s">
        <v>140</v>
      </c>
      <c r="C62" s="9" t="s">
        <v>138</v>
      </c>
      <c r="D62" s="9">
        <v>6500000</v>
      </c>
      <c r="E62" s="58">
        <v>5796.7</v>
      </c>
      <c r="F62" s="58">
        <v>6.6880233278625099</v>
      </c>
    </row>
    <row r="63" spans="1:11" x14ac:dyDescent="0.2">
      <c r="A63" s="9" t="s">
        <v>269</v>
      </c>
      <c r="B63" s="9" t="s">
        <v>270</v>
      </c>
      <c r="C63" s="9" t="s">
        <v>138</v>
      </c>
      <c r="D63" s="9">
        <v>500000</v>
      </c>
      <c r="E63" s="58">
        <v>501.6</v>
      </c>
      <c r="F63" s="58">
        <v>0.57872798337948095</v>
      </c>
    </row>
    <row r="64" spans="1:11" x14ac:dyDescent="0.2">
      <c r="A64" s="8" t="s">
        <v>110</v>
      </c>
      <c r="B64" s="9"/>
      <c r="C64" s="9"/>
      <c r="D64" s="9"/>
      <c r="E64" s="61">
        <f>SUM(E62:E63)</f>
        <v>6298.3</v>
      </c>
      <c r="F64" s="61">
        <f>SUM(F62:F63)</f>
        <v>7.2667513112419906</v>
      </c>
      <c r="J64" s="2"/>
      <c r="K64" s="2"/>
    </row>
    <row r="65" spans="1:11" x14ac:dyDescent="0.2">
      <c r="A65" s="9"/>
      <c r="B65" s="9"/>
      <c r="C65" s="9"/>
      <c r="D65" s="9"/>
      <c r="E65" s="58"/>
      <c r="F65" s="58"/>
    </row>
    <row r="66" spans="1:11" x14ac:dyDescent="0.2">
      <c r="A66" s="8" t="s">
        <v>110</v>
      </c>
      <c r="B66" s="9"/>
      <c r="C66" s="9"/>
      <c r="D66" s="9"/>
      <c r="E66" s="61">
        <v>83092.680719999989</v>
      </c>
      <c r="F66" s="61">
        <v>95.869337214275589</v>
      </c>
    </row>
    <row r="67" spans="1:11" x14ac:dyDescent="0.2">
      <c r="A67" s="9"/>
      <c r="B67" s="9"/>
      <c r="C67" s="9"/>
      <c r="D67" s="9"/>
      <c r="E67" s="58"/>
      <c r="F67" s="58"/>
    </row>
    <row r="68" spans="1:11" x14ac:dyDescent="0.2">
      <c r="A68" s="8" t="s">
        <v>143</v>
      </c>
      <c r="B68" s="9"/>
      <c r="C68" s="9"/>
      <c r="D68" s="9"/>
      <c r="E68" s="61">
        <v>3580.1636165999998</v>
      </c>
      <c r="F68" s="61">
        <v>4.13</v>
      </c>
      <c r="J68" s="2"/>
      <c r="K68" s="2"/>
    </row>
    <row r="69" spans="1:11" x14ac:dyDescent="0.2">
      <c r="A69" s="9"/>
      <c r="B69" s="9"/>
      <c r="C69" s="9"/>
      <c r="D69" s="9"/>
      <c r="E69" s="58"/>
      <c r="F69" s="58"/>
    </row>
    <row r="70" spans="1:11" x14ac:dyDescent="0.2">
      <c r="A70" s="12" t="s">
        <v>144</v>
      </c>
      <c r="B70" s="6"/>
      <c r="C70" s="6"/>
      <c r="D70" s="6"/>
      <c r="E70" s="62">
        <v>86672.843616600003</v>
      </c>
      <c r="F70" s="62">
        <f xml:space="preserve"> ROUND(SUM(F66:F69),2)</f>
        <v>100</v>
      </c>
      <c r="J70" s="2"/>
      <c r="K70" s="2"/>
    </row>
    <row r="71" spans="1:11" x14ac:dyDescent="0.2">
      <c r="E71" s="59"/>
      <c r="F71" s="63" t="s">
        <v>146</v>
      </c>
    </row>
    <row r="72" spans="1:11" x14ac:dyDescent="0.2">
      <c r="A72" s="1" t="s">
        <v>147</v>
      </c>
      <c r="E72" s="59"/>
      <c r="F72" s="59"/>
    </row>
    <row r="73" spans="1:11" x14ac:dyDescent="0.2">
      <c r="A73" s="1" t="s">
        <v>148</v>
      </c>
      <c r="E73" s="59"/>
      <c r="F73" s="59"/>
    </row>
    <row r="74" spans="1:11" x14ac:dyDescent="0.2">
      <c r="A74" s="1" t="s">
        <v>149</v>
      </c>
      <c r="E74" s="59"/>
      <c r="F74" s="59"/>
    </row>
    <row r="75" spans="1:11" x14ac:dyDescent="0.2">
      <c r="A75" s="3" t="s">
        <v>648</v>
      </c>
      <c r="D75" s="15">
        <v>59.9163</v>
      </c>
      <c r="E75" s="59"/>
      <c r="F75" s="59"/>
    </row>
    <row r="76" spans="1:11" x14ac:dyDescent="0.2">
      <c r="A76" s="3" t="s">
        <v>646</v>
      </c>
      <c r="D76" s="15">
        <v>62.207799999999999</v>
      </c>
      <c r="E76" s="59"/>
      <c r="F76" s="59"/>
    </row>
    <row r="77" spans="1:11" x14ac:dyDescent="0.2">
      <c r="A77" s="3" t="s">
        <v>669</v>
      </c>
      <c r="D77" s="15">
        <v>19.034199999999998</v>
      </c>
      <c r="E77" s="59"/>
      <c r="F77" s="59"/>
    </row>
    <row r="78" spans="1:11" x14ac:dyDescent="0.2">
      <c r="A78" s="3" t="s">
        <v>670</v>
      </c>
      <c r="D78" s="15">
        <v>15.988799999999999</v>
      </c>
      <c r="E78" s="59"/>
      <c r="F78" s="59"/>
    </row>
    <row r="79" spans="1:11" x14ac:dyDescent="0.2">
      <c r="A79" s="3" t="s">
        <v>671</v>
      </c>
      <c r="D79" s="15">
        <v>13.6715</v>
      </c>
      <c r="E79" s="59"/>
      <c r="F79" s="59"/>
    </row>
    <row r="80" spans="1:11" x14ac:dyDescent="0.2">
      <c r="A80" s="3" t="s">
        <v>672</v>
      </c>
      <c r="D80" s="15">
        <v>14.010899999999999</v>
      </c>
      <c r="E80" s="59"/>
      <c r="F80" s="59"/>
    </row>
    <row r="81" spans="1:6" x14ac:dyDescent="0.2">
      <c r="A81" s="3" t="s">
        <v>673</v>
      </c>
      <c r="D81" s="15">
        <v>18.152899999999999</v>
      </c>
      <c r="E81" s="59"/>
      <c r="F81" s="59"/>
    </row>
    <row r="82" spans="1:6" x14ac:dyDescent="0.2">
      <c r="A82" s="3" t="s">
        <v>674</v>
      </c>
      <c r="D82" s="15">
        <v>14.9312</v>
      </c>
      <c r="E82" s="59"/>
      <c r="F82" s="59"/>
    </row>
    <row r="83" spans="1:6" x14ac:dyDescent="0.2">
      <c r="A83" s="3" t="s">
        <v>675</v>
      </c>
      <c r="D83" s="15">
        <v>16.756699999999999</v>
      </c>
      <c r="E83" s="59"/>
      <c r="F83" s="59"/>
    </row>
    <row r="84" spans="1:6" x14ac:dyDescent="0.2">
      <c r="A84" s="3" t="s">
        <v>676</v>
      </c>
      <c r="D84" s="15">
        <v>14.338100000000001</v>
      </c>
      <c r="E84" s="59"/>
      <c r="F84" s="59"/>
    </row>
    <row r="85" spans="1:6" x14ac:dyDescent="0.2">
      <c r="E85" s="59"/>
      <c r="F85" s="59"/>
    </row>
    <row r="86" spans="1:6" x14ac:dyDescent="0.2">
      <c r="A86" s="1" t="s">
        <v>152</v>
      </c>
      <c r="E86" s="59"/>
      <c r="F86" s="59"/>
    </row>
    <row r="87" spans="1:6" x14ac:dyDescent="0.2">
      <c r="A87" s="3" t="s">
        <v>648</v>
      </c>
      <c r="D87" s="15">
        <v>61.169699999999999</v>
      </c>
      <c r="E87" s="59"/>
      <c r="F87" s="59"/>
    </row>
    <row r="88" spans="1:6" x14ac:dyDescent="0.2">
      <c r="A88" s="3" t="s">
        <v>646</v>
      </c>
      <c r="D88" s="15">
        <v>63.698399999999999</v>
      </c>
      <c r="E88" s="59"/>
      <c r="F88" s="59"/>
    </row>
    <row r="89" spans="1:6" x14ac:dyDescent="0.2">
      <c r="A89" s="3" t="s">
        <v>669</v>
      </c>
      <c r="D89" s="15">
        <v>18.136099999999999</v>
      </c>
      <c r="E89" s="59"/>
      <c r="F89" s="59"/>
    </row>
    <row r="90" spans="1:6" x14ac:dyDescent="0.2">
      <c r="A90" s="3" t="s">
        <v>670</v>
      </c>
      <c r="D90" s="15">
        <v>15.718400000000001</v>
      </c>
      <c r="E90" s="59"/>
      <c r="F90" s="59"/>
    </row>
    <row r="91" spans="1:6" x14ac:dyDescent="0.2">
      <c r="A91" s="3" t="s">
        <v>671</v>
      </c>
      <c r="D91" s="15">
        <v>13.401400000000001</v>
      </c>
    </row>
    <row r="92" spans="1:6" x14ac:dyDescent="0.2">
      <c r="A92" s="3" t="s">
        <v>672</v>
      </c>
      <c r="D92" s="15">
        <v>13.7525</v>
      </c>
    </row>
    <row r="93" spans="1:6" x14ac:dyDescent="0.2">
      <c r="A93" s="3" t="s">
        <v>673</v>
      </c>
      <c r="D93" s="15">
        <v>17.179099999999998</v>
      </c>
    </row>
    <row r="94" spans="1:6" x14ac:dyDescent="0.2">
      <c r="A94" s="3" t="s">
        <v>674</v>
      </c>
      <c r="D94" s="15">
        <v>14.7394</v>
      </c>
    </row>
    <row r="95" spans="1:6" x14ac:dyDescent="0.2">
      <c r="A95" s="3" t="s">
        <v>675</v>
      </c>
      <c r="D95" s="15">
        <v>16.552700000000002</v>
      </c>
    </row>
    <row r="96" spans="1:6" x14ac:dyDescent="0.2">
      <c r="A96" s="3" t="s">
        <v>676</v>
      </c>
      <c r="D96" s="15">
        <v>14.124599999999999</v>
      </c>
    </row>
    <row r="98" spans="1:5" x14ac:dyDescent="0.2">
      <c r="A98" s="1" t="s">
        <v>153</v>
      </c>
      <c r="D98" s="16"/>
    </row>
    <row r="99" spans="1:5" x14ac:dyDescent="0.2">
      <c r="A99" s="22" t="s">
        <v>704</v>
      </c>
      <c r="B99" s="23"/>
      <c r="C99" s="70" t="s">
        <v>705</v>
      </c>
      <c r="D99" s="71"/>
    </row>
    <row r="100" spans="1:5" x14ac:dyDescent="0.2">
      <c r="A100" s="72"/>
      <c r="B100" s="73"/>
      <c r="C100" s="24" t="s">
        <v>706</v>
      </c>
      <c r="D100" s="24" t="s">
        <v>707</v>
      </c>
    </row>
    <row r="101" spans="1:5" x14ac:dyDescent="0.2">
      <c r="A101" s="25" t="s">
        <v>673</v>
      </c>
      <c r="B101" s="26"/>
      <c r="C101" s="27">
        <v>0.97505777700000007</v>
      </c>
      <c r="D101" s="27">
        <v>0.90337258800000009</v>
      </c>
    </row>
    <row r="102" spans="1:5" x14ac:dyDescent="0.2">
      <c r="A102" s="25" t="s">
        <v>670</v>
      </c>
      <c r="B102" s="26"/>
      <c r="C102" s="27">
        <v>0.43297054800000001</v>
      </c>
      <c r="D102" s="27">
        <v>0.40107043399999998</v>
      </c>
    </row>
    <row r="103" spans="1:5" x14ac:dyDescent="0.2">
      <c r="A103" s="25" t="s">
        <v>671</v>
      </c>
      <c r="B103" s="26"/>
      <c r="C103" s="27">
        <v>0.39724576100000003</v>
      </c>
      <c r="D103" s="27">
        <v>0.36804068400000001</v>
      </c>
    </row>
    <row r="104" spans="1:5" x14ac:dyDescent="0.2">
      <c r="A104" s="25" t="s">
        <v>672</v>
      </c>
      <c r="B104" s="26"/>
      <c r="C104" s="27">
        <v>0.39724576100000003</v>
      </c>
      <c r="D104" s="27">
        <v>0.36804068400000001</v>
      </c>
    </row>
    <row r="105" spans="1:5" x14ac:dyDescent="0.2">
      <c r="A105" s="25" t="s">
        <v>675</v>
      </c>
      <c r="B105" s="26"/>
      <c r="C105" s="27">
        <v>0.43297054800000001</v>
      </c>
      <c r="D105" s="27">
        <v>0.40107043399999998</v>
      </c>
    </row>
    <row r="106" spans="1:5" x14ac:dyDescent="0.2">
      <c r="A106" s="25" t="s">
        <v>676</v>
      </c>
      <c r="B106" s="26"/>
      <c r="C106" s="27">
        <v>0.39724576100000003</v>
      </c>
      <c r="D106" s="27">
        <v>0.36804068400000001</v>
      </c>
    </row>
    <row r="107" spans="1:5" x14ac:dyDescent="0.2">
      <c r="A107" s="25" t="s">
        <v>674</v>
      </c>
      <c r="B107" s="26"/>
      <c r="C107" s="27">
        <v>0.39724576100000003</v>
      </c>
      <c r="D107" s="27">
        <v>0.36804068400000001</v>
      </c>
    </row>
    <row r="108" spans="1:5" x14ac:dyDescent="0.2">
      <c r="A108" s="25" t="s">
        <v>669</v>
      </c>
      <c r="B108" s="26"/>
      <c r="C108" s="27">
        <v>0.97505777700000007</v>
      </c>
      <c r="D108" s="27">
        <v>0.90337258800000009</v>
      </c>
    </row>
    <row r="109" spans="1:5" x14ac:dyDescent="0.2">
      <c r="A109" s="28"/>
      <c r="B109" s="28"/>
      <c r="C109" s="29"/>
      <c r="D109" s="29"/>
    </row>
    <row r="110" spans="1:5" x14ac:dyDescent="0.2">
      <c r="A110" s="1" t="s">
        <v>155</v>
      </c>
      <c r="D110" s="17">
        <v>3.1919054418834061</v>
      </c>
      <c r="E110" s="2" t="s">
        <v>714</v>
      </c>
    </row>
    <row r="112" spans="1:5" x14ac:dyDescent="0.2">
      <c r="A112" s="1" t="s">
        <v>721</v>
      </c>
    </row>
  </sheetData>
  <sortState ref="A45:F54">
    <sortCondition descending="1" ref="E45:E54"/>
  </sortState>
  <mergeCells count="3">
    <mergeCell ref="B1:E1"/>
    <mergeCell ref="C99:D99"/>
    <mergeCell ref="A100:B100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47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22.5703125" style="3" bestFit="1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10" ht="15" customHeight="1" x14ac:dyDescent="0.2">
      <c r="A1" s="74" t="s">
        <v>730</v>
      </c>
      <c r="B1" s="74"/>
      <c r="C1" s="74"/>
      <c r="D1" s="74"/>
      <c r="E1" s="74"/>
      <c r="F1" s="74"/>
    </row>
    <row r="3" spans="1:10" s="1" customFormat="1" x14ac:dyDescent="0.2">
      <c r="A3" s="4" t="s">
        <v>0</v>
      </c>
      <c r="B3" s="4" t="s">
        <v>1</v>
      </c>
      <c r="C3" s="4" t="s">
        <v>156</v>
      </c>
      <c r="D3" s="4" t="s">
        <v>3</v>
      </c>
      <c r="E3" s="5" t="s">
        <v>4</v>
      </c>
      <c r="F3" s="5" t="s">
        <v>5</v>
      </c>
    </row>
    <row r="4" spans="1:10" x14ac:dyDescent="0.2">
      <c r="A4" s="6"/>
      <c r="B4" s="6"/>
      <c r="C4" s="6"/>
      <c r="D4" s="6"/>
      <c r="E4" s="7"/>
      <c r="F4" s="7"/>
    </row>
    <row r="5" spans="1:10" x14ac:dyDescent="0.2">
      <c r="A5" s="8" t="s">
        <v>135</v>
      </c>
      <c r="B5" s="9"/>
      <c r="C5" s="9"/>
      <c r="D5" s="9"/>
      <c r="E5" s="10"/>
      <c r="F5" s="10"/>
    </row>
    <row r="6" spans="1:10" x14ac:dyDescent="0.2">
      <c r="A6" s="9" t="s">
        <v>136</v>
      </c>
      <c r="B6" s="9" t="s">
        <v>137</v>
      </c>
      <c r="C6" s="9" t="s">
        <v>138</v>
      </c>
      <c r="D6" s="9">
        <v>2650000</v>
      </c>
      <c r="E6" s="58">
        <v>2533.9299999999998</v>
      </c>
      <c r="F6" s="58">
        <v>46.146247183086501</v>
      </c>
    </row>
    <row r="7" spans="1:10" x14ac:dyDescent="0.2">
      <c r="A7" s="9" t="s">
        <v>224</v>
      </c>
      <c r="B7" s="9" t="s">
        <v>225</v>
      </c>
      <c r="C7" s="9" t="s">
        <v>138</v>
      </c>
      <c r="D7" s="9">
        <v>1600000</v>
      </c>
      <c r="E7" s="58">
        <v>1555.2</v>
      </c>
      <c r="F7" s="58">
        <v>28.322267631361601</v>
      </c>
    </row>
    <row r="8" spans="1:10" x14ac:dyDescent="0.2">
      <c r="A8" s="9" t="s">
        <v>139</v>
      </c>
      <c r="B8" s="9" t="s">
        <v>140</v>
      </c>
      <c r="C8" s="9" t="s">
        <v>138</v>
      </c>
      <c r="D8" s="9">
        <v>1125000</v>
      </c>
      <c r="E8" s="58">
        <v>1003.275</v>
      </c>
      <c r="F8" s="58">
        <v>18.2709767604516</v>
      </c>
    </row>
    <row r="9" spans="1:10" x14ac:dyDescent="0.2">
      <c r="A9" s="8" t="s">
        <v>110</v>
      </c>
      <c r="B9" s="9"/>
      <c r="C9" s="9"/>
      <c r="D9" s="9"/>
      <c r="E9" s="61">
        <f>SUM(E6:E8)</f>
        <v>5092.4049999999997</v>
      </c>
      <c r="F9" s="61">
        <f>SUM(F6:F8)</f>
        <v>92.739491574899702</v>
      </c>
    </row>
    <row r="10" spans="1:10" x14ac:dyDescent="0.2">
      <c r="A10" s="9"/>
      <c r="B10" s="9"/>
      <c r="C10" s="9"/>
      <c r="D10" s="9"/>
      <c r="E10" s="58"/>
      <c r="F10" s="58"/>
    </row>
    <row r="11" spans="1:10" x14ac:dyDescent="0.2">
      <c r="A11" s="8" t="s">
        <v>110</v>
      </c>
      <c r="B11" s="9"/>
      <c r="C11" s="9"/>
      <c r="D11" s="9"/>
      <c r="E11" s="61">
        <v>5092.4049999999997</v>
      </c>
      <c r="F11" s="61">
        <v>92.739491574899702</v>
      </c>
      <c r="I11" s="2"/>
      <c r="J11" s="2"/>
    </row>
    <row r="12" spans="1:10" x14ac:dyDescent="0.2">
      <c r="A12" s="9"/>
      <c r="B12" s="9"/>
      <c r="C12" s="9"/>
      <c r="D12" s="9"/>
      <c r="E12" s="58"/>
      <c r="F12" s="58"/>
    </row>
    <row r="13" spans="1:10" x14ac:dyDescent="0.2">
      <c r="A13" s="8" t="s">
        <v>143</v>
      </c>
      <c r="B13" s="9"/>
      <c r="C13" s="9"/>
      <c r="D13" s="9"/>
      <c r="E13" s="61">
        <v>398.685743</v>
      </c>
      <c r="F13" s="61">
        <v>7.26</v>
      </c>
      <c r="I13" s="2"/>
      <c r="J13" s="2"/>
    </row>
    <row r="14" spans="1:10" x14ac:dyDescent="0.2">
      <c r="A14" s="9"/>
      <c r="B14" s="9"/>
      <c r="C14" s="9"/>
      <c r="D14" s="9"/>
      <c r="E14" s="58"/>
      <c r="F14" s="58"/>
    </row>
    <row r="15" spans="1:10" x14ac:dyDescent="0.2">
      <c r="A15" s="12" t="s">
        <v>144</v>
      </c>
      <c r="B15" s="6"/>
      <c r="C15" s="6"/>
      <c r="D15" s="6"/>
      <c r="E15" s="62">
        <v>5491.0857429999996</v>
      </c>
      <c r="F15" s="62">
        <f xml:space="preserve"> ROUND(SUM(F11:F14),2)</f>
        <v>100</v>
      </c>
      <c r="H15" s="17"/>
      <c r="I15" s="2"/>
      <c r="J15" s="2"/>
    </row>
    <row r="16" spans="1:10" x14ac:dyDescent="0.2">
      <c r="E16" s="59"/>
      <c r="F16" s="59"/>
    </row>
    <row r="17" spans="1:6" x14ac:dyDescent="0.2">
      <c r="A17" s="1" t="s">
        <v>147</v>
      </c>
      <c r="E17" s="59"/>
      <c r="F17" s="59"/>
    </row>
    <row r="18" spans="1:6" x14ac:dyDescent="0.2">
      <c r="A18" s="1" t="s">
        <v>148</v>
      </c>
      <c r="E18" s="59"/>
      <c r="F18" s="59"/>
    </row>
    <row r="19" spans="1:6" x14ac:dyDescent="0.2">
      <c r="A19" s="1" t="s">
        <v>149</v>
      </c>
      <c r="E19" s="59"/>
      <c r="F19" s="59"/>
    </row>
    <row r="20" spans="1:6" x14ac:dyDescent="0.2">
      <c r="A20" s="3" t="s">
        <v>662</v>
      </c>
      <c r="D20" s="15">
        <v>24.704799999999999</v>
      </c>
      <c r="E20" s="59"/>
      <c r="F20" s="59"/>
    </row>
    <row r="21" spans="1:6" x14ac:dyDescent="0.2">
      <c r="A21" s="3" t="s">
        <v>663</v>
      </c>
      <c r="D21" s="15">
        <v>58.584499999999998</v>
      </c>
      <c r="E21" s="59"/>
      <c r="F21" s="59"/>
    </row>
    <row r="22" spans="1:6" x14ac:dyDescent="0.2">
      <c r="A22" s="3" t="s">
        <v>664</v>
      </c>
      <c r="D22" s="15">
        <v>25.4133</v>
      </c>
      <c r="E22" s="59"/>
      <c r="F22" s="59"/>
    </row>
    <row r="23" spans="1:6" x14ac:dyDescent="0.2">
      <c r="A23" s="3" t="s">
        <v>665</v>
      </c>
      <c r="D23" s="15">
        <v>24.704799999999999</v>
      </c>
      <c r="E23" s="59"/>
      <c r="F23" s="59"/>
    </row>
    <row r="24" spans="1:6" x14ac:dyDescent="0.2">
      <c r="A24" s="3" t="s">
        <v>666</v>
      </c>
      <c r="D24" s="15">
        <v>56.246299999999998</v>
      </c>
      <c r="E24" s="59"/>
      <c r="F24" s="59"/>
    </row>
    <row r="25" spans="1:6" x14ac:dyDescent="0.2">
      <c r="A25" s="3" t="s">
        <v>667</v>
      </c>
      <c r="D25" s="15">
        <v>11.3531</v>
      </c>
      <c r="E25" s="59"/>
      <c r="F25" s="59"/>
    </row>
    <row r="26" spans="1:6" x14ac:dyDescent="0.2">
      <c r="A26" s="3" t="s">
        <v>668</v>
      </c>
      <c r="D26" s="15">
        <v>12.008599999999999</v>
      </c>
      <c r="E26" s="59"/>
      <c r="F26" s="59"/>
    </row>
    <row r="27" spans="1:6" x14ac:dyDescent="0.2">
      <c r="E27" s="59"/>
      <c r="F27" s="59"/>
    </row>
    <row r="28" spans="1:6" x14ac:dyDescent="0.2">
      <c r="A28" s="1" t="s">
        <v>152</v>
      </c>
      <c r="E28" s="59"/>
      <c r="F28" s="59"/>
    </row>
    <row r="29" spans="1:6" x14ac:dyDescent="0.2">
      <c r="A29" s="3" t="s">
        <v>666</v>
      </c>
      <c r="D29" s="15">
        <v>54.2226</v>
      </c>
      <c r="E29" s="59"/>
      <c r="F29" s="59"/>
    </row>
    <row r="30" spans="1:6" x14ac:dyDescent="0.2">
      <c r="A30" s="3" t="s">
        <v>662</v>
      </c>
      <c r="D30" s="15">
        <v>23.815899999999999</v>
      </c>
      <c r="E30" s="59"/>
      <c r="F30" s="59"/>
    </row>
    <row r="31" spans="1:6" x14ac:dyDescent="0.2">
      <c r="A31" s="3" t="s">
        <v>663</v>
      </c>
      <c r="D31" s="15">
        <v>56.798200000000001</v>
      </c>
      <c r="E31" s="59"/>
      <c r="F31" s="59"/>
    </row>
    <row r="32" spans="1:6" x14ac:dyDescent="0.2">
      <c r="A32" s="3" t="s">
        <v>664</v>
      </c>
      <c r="D32" s="15">
        <v>24.6312</v>
      </c>
      <c r="E32" s="59"/>
      <c r="F32" s="59"/>
    </row>
    <row r="33" spans="1:6" x14ac:dyDescent="0.2">
      <c r="A33" s="3" t="s">
        <v>665</v>
      </c>
      <c r="D33" s="15">
        <v>23.815899999999999</v>
      </c>
      <c r="E33" s="59"/>
      <c r="F33" s="59"/>
    </row>
    <row r="34" spans="1:6" x14ac:dyDescent="0.2">
      <c r="A34" s="3" t="s">
        <v>668</v>
      </c>
      <c r="D34" s="15">
        <v>11.2136</v>
      </c>
      <c r="E34" s="59"/>
      <c r="F34" s="59"/>
    </row>
    <row r="35" spans="1:6" x14ac:dyDescent="0.2">
      <c r="A35" s="3" t="s">
        <v>667</v>
      </c>
      <c r="D35" s="15">
        <v>10.5167</v>
      </c>
      <c r="E35" s="59"/>
      <c r="F35" s="59"/>
    </row>
    <row r="36" spans="1:6" x14ac:dyDescent="0.2">
      <c r="E36" s="59"/>
      <c r="F36" s="59"/>
    </row>
    <row r="37" spans="1:6" x14ac:dyDescent="0.2">
      <c r="A37" s="1" t="s">
        <v>153</v>
      </c>
      <c r="D37" s="16"/>
      <c r="E37" s="59"/>
      <c r="F37" s="59"/>
    </row>
    <row r="38" spans="1:6" x14ac:dyDescent="0.2">
      <c r="A38" s="22" t="s">
        <v>704</v>
      </c>
      <c r="B38" s="23"/>
      <c r="C38" s="70" t="s">
        <v>705</v>
      </c>
      <c r="D38" s="71"/>
      <c r="E38" s="59"/>
      <c r="F38" s="59"/>
    </row>
    <row r="39" spans="1:6" x14ac:dyDescent="0.2">
      <c r="A39" s="72"/>
      <c r="B39" s="73"/>
      <c r="C39" s="24" t="s">
        <v>706</v>
      </c>
      <c r="D39" s="24" t="s">
        <v>707</v>
      </c>
      <c r="E39" s="59"/>
      <c r="F39" s="59"/>
    </row>
    <row r="40" spans="1:6" x14ac:dyDescent="0.2">
      <c r="A40" s="25" t="s">
        <v>667</v>
      </c>
      <c r="B40" s="26"/>
      <c r="C40" s="27">
        <v>0.31418528369999998</v>
      </c>
      <c r="D40" s="27">
        <v>0.29108672280000003</v>
      </c>
      <c r="E40" s="59"/>
      <c r="F40" s="59"/>
    </row>
    <row r="41" spans="1:6" x14ac:dyDescent="0.2">
      <c r="A41" s="25" t="s">
        <v>668</v>
      </c>
      <c r="B41" s="26"/>
      <c r="C41" s="27">
        <v>0.31418528369999998</v>
      </c>
      <c r="D41" s="27">
        <v>0.29108672280000003</v>
      </c>
      <c r="E41" s="59"/>
      <c r="F41" s="59"/>
    </row>
    <row r="42" spans="1:6" x14ac:dyDescent="0.2">
      <c r="E42" s="59"/>
      <c r="F42" s="59"/>
    </row>
    <row r="43" spans="1:6" x14ac:dyDescent="0.2">
      <c r="A43" s="1" t="s">
        <v>155</v>
      </c>
      <c r="D43" s="17">
        <v>11.559050997731227</v>
      </c>
      <c r="E43" s="59" t="s">
        <v>623</v>
      </c>
      <c r="F43" s="59"/>
    </row>
    <row r="44" spans="1:6" x14ac:dyDescent="0.2">
      <c r="E44" s="59"/>
      <c r="F44" s="59"/>
    </row>
    <row r="45" spans="1:6" x14ac:dyDescent="0.2">
      <c r="E45" s="59"/>
      <c r="F45" s="59"/>
    </row>
    <row r="46" spans="1:6" x14ac:dyDescent="0.2">
      <c r="E46" s="59"/>
      <c r="F46" s="59"/>
    </row>
    <row r="47" spans="1:6" x14ac:dyDescent="0.2">
      <c r="E47" s="59"/>
      <c r="F47" s="59"/>
    </row>
  </sheetData>
  <mergeCells count="3">
    <mergeCell ref="C38:D38"/>
    <mergeCell ref="A39:B39"/>
    <mergeCell ref="A1:F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48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22.5703125" style="3" bestFit="1" customWidth="1"/>
    <col min="3" max="3" width="11.7109375" style="3" bestFit="1" customWidth="1"/>
    <col min="4" max="4" width="7.8554687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10" ht="15" customHeight="1" x14ac:dyDescent="0.2">
      <c r="A1" s="74" t="s">
        <v>718</v>
      </c>
      <c r="B1" s="74"/>
      <c r="C1" s="74"/>
      <c r="D1" s="74"/>
      <c r="E1" s="74"/>
      <c r="F1" s="74"/>
    </row>
    <row r="3" spans="1:10" s="1" customFormat="1" x14ac:dyDescent="0.2">
      <c r="A3" s="4" t="s">
        <v>0</v>
      </c>
      <c r="B3" s="4" t="s">
        <v>1</v>
      </c>
      <c r="C3" s="4" t="s">
        <v>156</v>
      </c>
      <c r="D3" s="4" t="s">
        <v>3</v>
      </c>
      <c r="E3" s="5" t="s">
        <v>4</v>
      </c>
      <c r="F3" s="5" t="s">
        <v>5</v>
      </c>
    </row>
    <row r="4" spans="1:10" x14ac:dyDescent="0.2">
      <c r="A4" s="6"/>
      <c r="B4" s="6"/>
      <c r="C4" s="6"/>
      <c r="D4" s="6"/>
      <c r="E4" s="7"/>
      <c r="F4" s="7"/>
    </row>
    <row r="5" spans="1:10" x14ac:dyDescent="0.2">
      <c r="A5" s="8" t="s">
        <v>135</v>
      </c>
      <c r="B5" s="9"/>
      <c r="C5" s="9"/>
      <c r="D5" s="9"/>
      <c r="E5" s="10"/>
      <c r="F5" s="10"/>
    </row>
    <row r="6" spans="1:10" x14ac:dyDescent="0.2">
      <c r="A6" s="9" t="s">
        <v>136</v>
      </c>
      <c r="B6" s="9" t="s">
        <v>137</v>
      </c>
      <c r="C6" s="9" t="s">
        <v>138</v>
      </c>
      <c r="D6" s="9">
        <v>10250000</v>
      </c>
      <c r="E6" s="58">
        <v>9801.0499999999993</v>
      </c>
      <c r="F6" s="58">
        <v>39.558051879423601</v>
      </c>
    </row>
    <row r="7" spans="1:10" x14ac:dyDescent="0.2">
      <c r="A7" s="9" t="s">
        <v>224</v>
      </c>
      <c r="B7" s="9" t="s">
        <v>225</v>
      </c>
      <c r="C7" s="9" t="s">
        <v>138</v>
      </c>
      <c r="D7" s="9">
        <v>8400000</v>
      </c>
      <c r="E7" s="58">
        <v>8164.8</v>
      </c>
      <c r="F7" s="58">
        <v>32.953977582516004</v>
      </c>
    </row>
    <row r="8" spans="1:10" x14ac:dyDescent="0.2">
      <c r="A8" s="9" t="s">
        <v>139</v>
      </c>
      <c r="B8" s="9" t="s">
        <v>140</v>
      </c>
      <c r="C8" s="9" t="s">
        <v>138</v>
      </c>
      <c r="D8" s="9">
        <v>6025000</v>
      </c>
      <c r="E8" s="58">
        <v>5373.0950000000003</v>
      </c>
      <c r="F8" s="58">
        <v>21.6863673548315</v>
      </c>
    </row>
    <row r="9" spans="1:10" x14ac:dyDescent="0.2">
      <c r="A9" s="8" t="s">
        <v>110</v>
      </c>
      <c r="B9" s="9"/>
      <c r="C9" s="9"/>
      <c r="D9" s="9"/>
      <c r="E9" s="61">
        <f>SUM(E6:E8)</f>
        <v>23338.945</v>
      </c>
      <c r="F9" s="61">
        <f>SUM(F6:F8)</f>
        <v>94.198396816771108</v>
      </c>
    </row>
    <row r="10" spans="1:10" x14ac:dyDescent="0.2">
      <c r="A10" s="9"/>
      <c r="B10" s="9"/>
      <c r="C10" s="9"/>
      <c r="D10" s="9"/>
      <c r="E10" s="58"/>
      <c r="F10" s="58"/>
    </row>
    <row r="11" spans="1:10" x14ac:dyDescent="0.2">
      <c r="A11" s="8" t="s">
        <v>110</v>
      </c>
      <c r="B11" s="9"/>
      <c r="C11" s="9"/>
      <c r="D11" s="9"/>
      <c r="E11" s="61">
        <v>23338.945</v>
      </c>
      <c r="F11" s="61">
        <v>94.198396816771108</v>
      </c>
      <c r="I11" s="2"/>
      <c r="J11" s="2"/>
    </row>
    <row r="12" spans="1:10" x14ac:dyDescent="0.2">
      <c r="A12" s="9"/>
      <c r="B12" s="9"/>
      <c r="C12" s="9"/>
      <c r="D12" s="9"/>
      <c r="E12" s="58"/>
      <c r="F12" s="58"/>
    </row>
    <row r="13" spans="1:10" x14ac:dyDescent="0.2">
      <c r="A13" s="8" t="s">
        <v>143</v>
      </c>
      <c r="B13" s="9"/>
      <c r="C13" s="9"/>
      <c r="D13" s="9"/>
      <c r="E13" s="61">
        <v>1437.4317735</v>
      </c>
      <c r="F13" s="61">
        <v>5.8</v>
      </c>
      <c r="I13" s="2"/>
      <c r="J13" s="2"/>
    </row>
    <row r="14" spans="1:10" x14ac:dyDescent="0.2">
      <c r="A14" s="9"/>
      <c r="B14" s="9"/>
      <c r="C14" s="9"/>
      <c r="D14" s="9"/>
      <c r="E14" s="58"/>
      <c r="F14" s="58"/>
    </row>
    <row r="15" spans="1:10" x14ac:dyDescent="0.2">
      <c r="A15" s="12" t="s">
        <v>144</v>
      </c>
      <c r="B15" s="6"/>
      <c r="C15" s="6"/>
      <c r="D15" s="6"/>
      <c r="E15" s="62">
        <f>E11+E13</f>
        <v>24776.3767735</v>
      </c>
      <c r="F15" s="62">
        <f>F11+F13</f>
        <v>99.998396816771105</v>
      </c>
      <c r="G15" s="17"/>
      <c r="I15" s="2"/>
      <c r="J15" s="2"/>
    </row>
    <row r="16" spans="1:10" x14ac:dyDescent="0.2">
      <c r="E16" s="59"/>
      <c r="F16" s="59"/>
    </row>
    <row r="17" spans="1:6" x14ac:dyDescent="0.2">
      <c r="A17" s="1" t="s">
        <v>147</v>
      </c>
      <c r="E17" s="59"/>
      <c r="F17" s="59"/>
    </row>
    <row r="18" spans="1:6" x14ac:dyDescent="0.2">
      <c r="A18" s="1" t="s">
        <v>148</v>
      </c>
      <c r="E18" s="59"/>
      <c r="F18" s="59"/>
    </row>
    <row r="19" spans="1:6" x14ac:dyDescent="0.2">
      <c r="A19" s="1" t="s">
        <v>149</v>
      </c>
      <c r="E19" s="59"/>
      <c r="F19" s="59"/>
    </row>
    <row r="20" spans="1:6" x14ac:dyDescent="0.2">
      <c r="A20" s="3" t="s">
        <v>658</v>
      </c>
      <c r="D20" s="15">
        <v>39.568199999999997</v>
      </c>
      <c r="E20" s="59"/>
      <c r="F20" s="59"/>
    </row>
    <row r="21" spans="1:6" x14ac:dyDescent="0.2">
      <c r="A21" s="3" t="s">
        <v>659</v>
      </c>
      <c r="D21" s="15">
        <v>41.5261</v>
      </c>
      <c r="E21" s="59"/>
      <c r="F21" s="59"/>
    </row>
    <row r="22" spans="1:6" x14ac:dyDescent="0.2">
      <c r="A22" s="3" t="s">
        <v>660</v>
      </c>
      <c r="D22" s="15">
        <v>11.5143</v>
      </c>
      <c r="E22" s="59"/>
      <c r="F22" s="59"/>
    </row>
    <row r="23" spans="1:6" x14ac:dyDescent="0.2">
      <c r="A23" s="3" t="s">
        <v>661</v>
      </c>
      <c r="D23" s="15">
        <v>12.1906</v>
      </c>
      <c r="E23" s="59"/>
      <c r="F23" s="59"/>
    </row>
    <row r="24" spans="1:6" x14ac:dyDescent="0.2">
      <c r="E24" s="59"/>
      <c r="F24" s="59"/>
    </row>
    <row r="25" spans="1:6" x14ac:dyDescent="0.2">
      <c r="A25" s="1" t="s">
        <v>152</v>
      </c>
      <c r="E25" s="59"/>
      <c r="F25" s="59"/>
    </row>
    <row r="26" spans="1:6" x14ac:dyDescent="0.2">
      <c r="A26" s="3" t="s">
        <v>658</v>
      </c>
      <c r="D26" s="15">
        <v>38.080500000000001</v>
      </c>
      <c r="E26" s="59"/>
      <c r="F26" s="59"/>
    </row>
    <row r="27" spans="1:6" x14ac:dyDescent="0.2">
      <c r="A27" s="3" t="s">
        <v>659</v>
      </c>
      <c r="D27" s="15">
        <v>40.156799999999997</v>
      </c>
      <c r="E27" s="59"/>
      <c r="F27" s="59"/>
    </row>
    <row r="28" spans="1:6" x14ac:dyDescent="0.2">
      <c r="A28" s="3" t="s">
        <v>660</v>
      </c>
      <c r="D28" s="15">
        <v>10.6538</v>
      </c>
      <c r="E28" s="59"/>
      <c r="F28" s="59"/>
    </row>
    <row r="29" spans="1:6" x14ac:dyDescent="0.2">
      <c r="A29" s="3" t="s">
        <v>661</v>
      </c>
      <c r="D29" s="15">
        <v>11.3596</v>
      </c>
      <c r="E29" s="59"/>
      <c r="F29" s="59"/>
    </row>
    <row r="30" spans="1:6" x14ac:dyDescent="0.2">
      <c r="E30" s="59"/>
      <c r="F30" s="59"/>
    </row>
    <row r="31" spans="1:6" x14ac:dyDescent="0.2">
      <c r="A31" s="1" t="s">
        <v>153</v>
      </c>
      <c r="D31" s="16"/>
      <c r="E31" s="59"/>
      <c r="F31" s="59"/>
    </row>
    <row r="32" spans="1:6" x14ac:dyDescent="0.2">
      <c r="A32" s="22" t="s">
        <v>704</v>
      </c>
      <c r="B32" s="23"/>
      <c r="C32" s="70" t="s">
        <v>705</v>
      </c>
      <c r="D32" s="71"/>
      <c r="E32" s="59"/>
      <c r="F32" s="59"/>
    </row>
    <row r="33" spans="1:6" x14ac:dyDescent="0.2">
      <c r="A33" s="72"/>
      <c r="B33" s="73"/>
      <c r="C33" s="24" t="s">
        <v>706</v>
      </c>
      <c r="D33" s="24" t="s">
        <v>707</v>
      </c>
      <c r="E33" s="59"/>
      <c r="F33" s="59"/>
    </row>
    <row r="34" spans="1:6" x14ac:dyDescent="0.2">
      <c r="A34" s="25" t="s">
        <v>660</v>
      </c>
      <c r="B34" s="26"/>
      <c r="C34" s="27">
        <v>0.31418528369999998</v>
      </c>
      <c r="D34" s="27">
        <v>0.29108672280000003</v>
      </c>
      <c r="E34" s="59"/>
      <c r="F34" s="59"/>
    </row>
    <row r="35" spans="1:6" x14ac:dyDescent="0.2">
      <c r="A35" s="25" t="s">
        <v>661</v>
      </c>
      <c r="B35" s="26"/>
      <c r="C35" s="27">
        <v>0.31418528369999998</v>
      </c>
      <c r="D35" s="27">
        <v>0.29108672280000003</v>
      </c>
      <c r="E35" s="59"/>
      <c r="F35" s="59"/>
    </row>
    <row r="36" spans="1:6" x14ac:dyDescent="0.2">
      <c r="E36" s="59"/>
      <c r="F36" s="59"/>
    </row>
    <row r="37" spans="1:6" x14ac:dyDescent="0.2">
      <c r="A37" s="1" t="s">
        <v>155</v>
      </c>
      <c r="D37" s="17">
        <v>12.147384911641614</v>
      </c>
      <c r="E37" s="59" t="s">
        <v>623</v>
      </c>
      <c r="F37" s="59"/>
    </row>
    <row r="38" spans="1:6" x14ac:dyDescent="0.2">
      <c r="E38" s="59"/>
      <c r="F38" s="59"/>
    </row>
    <row r="39" spans="1:6" x14ac:dyDescent="0.2">
      <c r="A39" s="1" t="s">
        <v>719</v>
      </c>
      <c r="E39" s="59"/>
      <c r="F39" s="59"/>
    </row>
    <row r="40" spans="1:6" x14ac:dyDescent="0.2">
      <c r="E40" s="59"/>
      <c r="F40" s="59"/>
    </row>
    <row r="41" spans="1:6" x14ac:dyDescent="0.2">
      <c r="E41" s="59"/>
      <c r="F41" s="59"/>
    </row>
    <row r="42" spans="1:6" x14ac:dyDescent="0.2">
      <c r="E42" s="59"/>
      <c r="F42" s="59"/>
    </row>
    <row r="43" spans="1:6" x14ac:dyDescent="0.2">
      <c r="E43" s="59"/>
      <c r="F43" s="59"/>
    </row>
    <row r="44" spans="1:6" x14ac:dyDescent="0.2">
      <c r="E44" s="59"/>
      <c r="F44" s="59"/>
    </row>
    <row r="45" spans="1:6" x14ac:dyDescent="0.2">
      <c r="E45" s="59"/>
      <c r="F45" s="59"/>
    </row>
    <row r="46" spans="1:6" x14ac:dyDescent="0.2">
      <c r="E46" s="59"/>
      <c r="F46" s="59"/>
    </row>
    <row r="47" spans="1:6" x14ac:dyDescent="0.2">
      <c r="E47" s="59"/>
      <c r="F47" s="59"/>
    </row>
    <row r="48" spans="1:6" x14ac:dyDescent="0.2">
      <c r="E48" s="59"/>
      <c r="F48" s="59"/>
    </row>
  </sheetData>
  <mergeCells count="3">
    <mergeCell ref="C32:D32"/>
    <mergeCell ref="A33:B33"/>
    <mergeCell ref="A1:F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75"/>
  <sheetViews>
    <sheetView showGridLines="0" workbookViewId="0"/>
  </sheetViews>
  <sheetFormatPr defaultRowHeight="11.25" x14ac:dyDescent="0.2"/>
  <cols>
    <col min="1" max="1" width="38" style="3" customWidth="1"/>
    <col min="2" max="2" width="61" style="3" bestFit="1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B1" s="74" t="s">
        <v>716</v>
      </c>
      <c r="C1" s="74"/>
      <c r="D1" s="74"/>
      <c r="E1" s="74"/>
    </row>
    <row r="3" spans="1:6" s="1" customFormat="1" x14ac:dyDescent="0.2">
      <c r="A3" s="4" t="s">
        <v>0</v>
      </c>
      <c r="B3" s="4" t="s">
        <v>1</v>
      </c>
      <c r="C3" s="4" t="s">
        <v>156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173</v>
      </c>
      <c r="B5" s="9"/>
      <c r="C5" s="9"/>
      <c r="D5" s="9"/>
      <c r="E5" s="10"/>
      <c r="F5" s="10"/>
    </row>
    <row r="6" spans="1:6" x14ac:dyDescent="0.2">
      <c r="A6" s="8" t="s">
        <v>174</v>
      </c>
      <c r="B6" s="9"/>
      <c r="C6" s="9"/>
      <c r="D6" s="9"/>
      <c r="E6" s="10"/>
      <c r="F6" s="10"/>
    </row>
    <row r="7" spans="1:6" x14ac:dyDescent="0.2">
      <c r="A7" s="9" t="s">
        <v>175</v>
      </c>
      <c r="B7" s="9" t="s">
        <v>1078</v>
      </c>
      <c r="C7" s="9" t="s">
        <v>170</v>
      </c>
      <c r="D7" s="9">
        <v>5000</v>
      </c>
      <c r="E7" s="58">
        <v>4625.55</v>
      </c>
      <c r="F7" s="58">
        <v>9.1908620722559</v>
      </c>
    </row>
    <row r="8" spans="1:6" x14ac:dyDescent="0.2">
      <c r="A8" s="9" t="s">
        <v>176</v>
      </c>
      <c r="B8" s="9" t="s">
        <v>1039</v>
      </c>
      <c r="C8" s="9" t="s">
        <v>177</v>
      </c>
      <c r="D8" s="9">
        <v>2500</v>
      </c>
      <c r="E8" s="58">
        <v>2467.0124999999998</v>
      </c>
      <c r="F8" s="58">
        <v>4.9018974215025697</v>
      </c>
    </row>
    <row r="9" spans="1:6" x14ac:dyDescent="0.2">
      <c r="A9" s="9" t="s">
        <v>178</v>
      </c>
      <c r="B9" s="9" t="s">
        <v>1603</v>
      </c>
      <c r="C9" s="9" t="s">
        <v>170</v>
      </c>
      <c r="D9" s="9">
        <v>2500</v>
      </c>
      <c r="E9" s="58">
        <v>2451.8825000000002</v>
      </c>
      <c r="F9" s="58">
        <v>4.8718344574975898</v>
      </c>
    </row>
    <row r="10" spans="1:6" x14ac:dyDescent="0.2">
      <c r="A10" s="9" t="s">
        <v>179</v>
      </c>
      <c r="B10" s="9" t="s">
        <v>1079</v>
      </c>
      <c r="C10" s="9" t="s">
        <v>170</v>
      </c>
      <c r="D10" s="9">
        <v>2500</v>
      </c>
      <c r="E10" s="58">
        <v>2360.2399999999998</v>
      </c>
      <c r="F10" s="58">
        <v>4.6897429056914897</v>
      </c>
    </row>
    <row r="11" spans="1:6" x14ac:dyDescent="0.2">
      <c r="A11" s="9" t="s">
        <v>180</v>
      </c>
      <c r="B11" s="9" t="s">
        <v>1080</v>
      </c>
      <c r="C11" s="9" t="s">
        <v>170</v>
      </c>
      <c r="D11" s="9">
        <v>2500</v>
      </c>
      <c r="E11" s="58">
        <v>2352.585</v>
      </c>
      <c r="F11" s="58">
        <v>4.67453259574713</v>
      </c>
    </row>
    <row r="12" spans="1:6" x14ac:dyDescent="0.2">
      <c r="A12" s="9" t="s">
        <v>181</v>
      </c>
      <c r="B12" s="9" t="s">
        <v>1037</v>
      </c>
      <c r="C12" s="9" t="s">
        <v>170</v>
      </c>
      <c r="D12" s="9">
        <v>2000</v>
      </c>
      <c r="E12" s="58">
        <v>1958.7280000000001</v>
      </c>
      <c r="F12" s="58">
        <v>3.8919477435257699</v>
      </c>
    </row>
    <row r="13" spans="1:6" x14ac:dyDescent="0.2">
      <c r="A13" s="9" t="s">
        <v>182</v>
      </c>
      <c r="B13" s="9" t="s">
        <v>1034</v>
      </c>
      <c r="C13" s="9" t="s">
        <v>177</v>
      </c>
      <c r="D13" s="9">
        <v>2000</v>
      </c>
      <c r="E13" s="58">
        <v>1912.26</v>
      </c>
      <c r="F13" s="58">
        <v>3.7996168901626999</v>
      </c>
    </row>
    <row r="14" spans="1:6" x14ac:dyDescent="0.2">
      <c r="A14" s="9" t="s">
        <v>183</v>
      </c>
      <c r="B14" s="9" t="s">
        <v>1602</v>
      </c>
      <c r="C14" s="9" t="s">
        <v>170</v>
      </c>
      <c r="D14" s="9">
        <v>1500</v>
      </c>
      <c r="E14" s="58">
        <v>1464.0105000000001</v>
      </c>
      <c r="F14" s="58">
        <v>2.9089553842968701</v>
      </c>
    </row>
    <row r="15" spans="1:6" x14ac:dyDescent="0.2">
      <c r="A15" s="9" t="s">
        <v>184</v>
      </c>
      <c r="B15" s="9" t="s">
        <v>1036</v>
      </c>
      <c r="C15" s="9" t="s">
        <v>170</v>
      </c>
      <c r="D15" s="9">
        <v>1500</v>
      </c>
      <c r="E15" s="58">
        <v>1435.317</v>
      </c>
      <c r="F15" s="58">
        <v>2.8519420559639599</v>
      </c>
    </row>
    <row r="16" spans="1:6" x14ac:dyDescent="0.2">
      <c r="A16" s="9" t="s">
        <v>185</v>
      </c>
      <c r="B16" s="9" t="s">
        <v>1647</v>
      </c>
      <c r="C16" s="9" t="s">
        <v>170</v>
      </c>
      <c r="D16" s="9">
        <v>1000</v>
      </c>
      <c r="E16" s="58">
        <v>946.32100000000003</v>
      </c>
      <c r="F16" s="58">
        <v>1.8803181863949701</v>
      </c>
    </row>
    <row r="17" spans="1:11" x14ac:dyDescent="0.2">
      <c r="A17" s="9" t="s">
        <v>186</v>
      </c>
      <c r="B17" s="9" t="s">
        <v>1041</v>
      </c>
      <c r="C17" s="9" t="s">
        <v>170</v>
      </c>
      <c r="D17" s="9">
        <v>500</v>
      </c>
      <c r="E17" s="58">
        <v>488.34199999999998</v>
      </c>
      <c r="F17" s="58">
        <v>0.97032438652475705</v>
      </c>
    </row>
    <row r="18" spans="1:11" x14ac:dyDescent="0.2">
      <c r="A18" s="8" t="s">
        <v>110</v>
      </c>
      <c r="B18" s="9"/>
      <c r="C18" s="9"/>
      <c r="D18" s="9"/>
      <c r="E18" s="61">
        <f>SUM(E7:E17)</f>
        <v>22462.248499999998</v>
      </c>
      <c r="F18" s="61">
        <f>SUM(F7:F17)</f>
        <v>44.631974099563713</v>
      </c>
      <c r="J18" s="2"/>
      <c r="K18" s="2"/>
    </row>
    <row r="19" spans="1:11" x14ac:dyDescent="0.2">
      <c r="A19" s="9"/>
      <c r="B19" s="9"/>
      <c r="C19" s="9"/>
      <c r="D19" s="9"/>
      <c r="E19" s="58"/>
      <c r="F19" s="58"/>
    </row>
    <row r="20" spans="1:11" x14ac:dyDescent="0.2">
      <c r="A20" s="8" t="s">
        <v>168</v>
      </c>
      <c r="B20" s="9"/>
      <c r="C20" s="9"/>
      <c r="D20" s="9"/>
      <c r="E20" s="58"/>
      <c r="F20" s="58"/>
    </row>
    <row r="21" spans="1:11" x14ac:dyDescent="0.2">
      <c r="A21" s="9" t="s">
        <v>187</v>
      </c>
      <c r="B21" s="9" t="s">
        <v>1081</v>
      </c>
      <c r="C21" s="9" t="s">
        <v>188</v>
      </c>
      <c r="D21" s="9">
        <v>1000</v>
      </c>
      <c r="E21" s="58">
        <v>4714.3850000000002</v>
      </c>
      <c r="F21" s="58">
        <v>9.3673751857643097</v>
      </c>
    </row>
    <row r="22" spans="1:11" x14ac:dyDescent="0.2">
      <c r="A22" s="9" t="s">
        <v>189</v>
      </c>
      <c r="B22" s="9" t="s">
        <v>1044</v>
      </c>
      <c r="C22" s="9" t="s">
        <v>170</v>
      </c>
      <c r="D22" s="9">
        <v>940</v>
      </c>
      <c r="E22" s="58">
        <v>4608.5427</v>
      </c>
      <c r="F22" s="58">
        <v>9.1570689560812806</v>
      </c>
    </row>
    <row r="23" spans="1:11" x14ac:dyDescent="0.2">
      <c r="A23" s="9" t="s">
        <v>190</v>
      </c>
      <c r="B23" s="9" t="s">
        <v>1058</v>
      </c>
      <c r="C23" s="9" t="s">
        <v>170</v>
      </c>
      <c r="D23" s="9">
        <v>700</v>
      </c>
      <c r="E23" s="58">
        <v>3491.3969999999999</v>
      </c>
      <c r="F23" s="58">
        <v>6.93732599723017</v>
      </c>
    </row>
    <row r="24" spans="1:11" x14ac:dyDescent="0.2">
      <c r="A24" s="9" t="s">
        <v>191</v>
      </c>
      <c r="B24" s="9" t="s">
        <v>1612</v>
      </c>
      <c r="C24" s="9" t="s">
        <v>188</v>
      </c>
      <c r="D24" s="9">
        <v>500</v>
      </c>
      <c r="E24" s="58">
        <v>2492.7550000000001</v>
      </c>
      <c r="F24" s="58">
        <v>4.9530471803193699</v>
      </c>
    </row>
    <row r="25" spans="1:11" x14ac:dyDescent="0.2">
      <c r="A25" s="9" t="s">
        <v>192</v>
      </c>
      <c r="B25" s="9" t="s">
        <v>1051</v>
      </c>
      <c r="C25" s="9" t="s">
        <v>177</v>
      </c>
      <c r="D25" s="9">
        <v>500</v>
      </c>
      <c r="E25" s="58">
        <v>2361.4575</v>
      </c>
      <c r="F25" s="58">
        <v>4.6921620503495198</v>
      </c>
    </row>
    <row r="26" spans="1:11" x14ac:dyDescent="0.2">
      <c r="A26" s="9" t="s">
        <v>193</v>
      </c>
      <c r="B26" s="9" t="s">
        <v>1082</v>
      </c>
      <c r="C26" s="9" t="s">
        <v>170</v>
      </c>
      <c r="D26" s="9">
        <v>500</v>
      </c>
      <c r="E26" s="58">
        <v>2351.5774999999999</v>
      </c>
      <c r="F26" s="58">
        <v>4.67253071628679</v>
      </c>
    </row>
    <row r="27" spans="1:11" x14ac:dyDescent="0.2">
      <c r="A27" s="9" t="s">
        <v>194</v>
      </c>
      <c r="B27" s="9" t="s">
        <v>1642</v>
      </c>
      <c r="C27" s="9" t="s">
        <v>177</v>
      </c>
      <c r="D27" s="9">
        <v>400</v>
      </c>
      <c r="E27" s="58">
        <v>1972.3040000000001</v>
      </c>
      <c r="F27" s="58">
        <v>3.91892294506785</v>
      </c>
    </row>
    <row r="28" spans="1:11" x14ac:dyDescent="0.2">
      <c r="A28" s="9" t="s">
        <v>195</v>
      </c>
      <c r="B28" s="9" t="s">
        <v>1054</v>
      </c>
      <c r="C28" s="9" t="s">
        <v>177</v>
      </c>
      <c r="D28" s="9">
        <v>340</v>
      </c>
      <c r="E28" s="58">
        <v>1671.5691999999999</v>
      </c>
      <c r="F28" s="58">
        <v>3.3213697747145998</v>
      </c>
    </row>
    <row r="29" spans="1:11" x14ac:dyDescent="0.2">
      <c r="A29" s="8" t="s">
        <v>110</v>
      </c>
      <c r="B29" s="9"/>
      <c r="C29" s="9"/>
      <c r="D29" s="9"/>
      <c r="E29" s="61">
        <f>SUM(E21:E28)</f>
        <v>23663.9879</v>
      </c>
      <c r="F29" s="61">
        <f>SUM(F21:F28)</f>
        <v>47.019802805813882</v>
      </c>
      <c r="J29" s="2"/>
      <c r="K29" s="2"/>
    </row>
    <row r="30" spans="1:11" x14ac:dyDescent="0.2">
      <c r="A30" s="9"/>
      <c r="B30" s="9"/>
      <c r="C30" s="9"/>
      <c r="D30" s="9"/>
      <c r="E30" s="58"/>
      <c r="F30" s="58"/>
    </row>
    <row r="31" spans="1:11" x14ac:dyDescent="0.2">
      <c r="A31" s="8" t="s">
        <v>110</v>
      </c>
      <c r="B31" s="9"/>
      <c r="C31" s="9"/>
      <c r="D31" s="9"/>
      <c r="E31" s="61">
        <v>46126.236399999994</v>
      </c>
      <c r="F31" s="61">
        <v>91.651776905377602</v>
      </c>
    </row>
    <row r="32" spans="1:11" x14ac:dyDescent="0.2">
      <c r="A32" s="9"/>
      <c r="B32" s="9"/>
      <c r="C32" s="9"/>
      <c r="D32" s="9"/>
      <c r="E32" s="58"/>
      <c r="F32" s="58"/>
    </row>
    <row r="33" spans="1:11" x14ac:dyDescent="0.2">
      <c r="A33" s="8" t="s">
        <v>143</v>
      </c>
      <c r="B33" s="9"/>
      <c r="C33" s="9"/>
      <c r="D33" s="9"/>
      <c r="E33" s="61">
        <v>4201.4655365999997</v>
      </c>
      <c r="F33" s="61">
        <v>8.35</v>
      </c>
      <c r="I33" s="17"/>
      <c r="J33" s="2"/>
      <c r="K33" s="2"/>
    </row>
    <row r="34" spans="1:11" x14ac:dyDescent="0.2">
      <c r="A34" s="9"/>
      <c r="B34" s="9"/>
      <c r="C34" s="9"/>
      <c r="D34" s="9"/>
      <c r="E34" s="58"/>
      <c r="F34" s="58"/>
    </row>
    <row r="35" spans="1:11" x14ac:dyDescent="0.2">
      <c r="A35" s="12" t="s">
        <v>144</v>
      </c>
      <c r="B35" s="6"/>
      <c r="C35" s="6"/>
      <c r="D35" s="6"/>
      <c r="E35" s="62">
        <v>50327.705536599999</v>
      </c>
      <c r="F35" s="62">
        <f xml:space="preserve"> ROUND(SUM(F31:F34),2)</f>
        <v>100</v>
      </c>
      <c r="H35" s="17"/>
      <c r="J35" s="2"/>
      <c r="K35" s="2"/>
    </row>
    <row r="36" spans="1:11" x14ac:dyDescent="0.2">
      <c r="A36" s="1" t="s">
        <v>171</v>
      </c>
      <c r="E36" s="59"/>
      <c r="F36" s="59"/>
    </row>
    <row r="37" spans="1:11" x14ac:dyDescent="0.2">
      <c r="E37" s="59"/>
      <c r="F37" s="59"/>
    </row>
    <row r="38" spans="1:11" x14ac:dyDescent="0.2">
      <c r="A38" s="1" t="s">
        <v>147</v>
      </c>
      <c r="E38" s="59"/>
      <c r="F38" s="59"/>
    </row>
    <row r="39" spans="1:11" x14ac:dyDescent="0.2">
      <c r="A39" s="1" t="s">
        <v>148</v>
      </c>
      <c r="E39" s="59"/>
      <c r="F39" s="59"/>
    </row>
    <row r="40" spans="1:11" x14ac:dyDescent="0.2">
      <c r="A40" s="1" t="s">
        <v>149</v>
      </c>
      <c r="E40" s="59"/>
      <c r="F40" s="59"/>
    </row>
    <row r="41" spans="1:11" x14ac:dyDescent="0.2">
      <c r="A41" s="3" t="s">
        <v>649</v>
      </c>
      <c r="D41" s="15">
        <v>11.3758</v>
      </c>
      <c r="E41" s="59"/>
      <c r="F41" s="59"/>
    </row>
    <row r="42" spans="1:11" x14ac:dyDescent="0.2">
      <c r="A42" s="3" t="s">
        <v>650</v>
      </c>
      <c r="D42" s="15">
        <v>10.002700000000001</v>
      </c>
      <c r="E42" s="59"/>
      <c r="F42" s="59"/>
    </row>
    <row r="43" spans="1:11" x14ac:dyDescent="0.2">
      <c r="A43" s="3" t="s">
        <v>651</v>
      </c>
      <c r="D43" s="15">
        <v>10.1013</v>
      </c>
      <c r="E43" s="59"/>
      <c r="F43" s="59"/>
    </row>
    <row r="44" spans="1:11" x14ac:dyDescent="0.2">
      <c r="A44" s="3" t="s">
        <v>652</v>
      </c>
      <c r="D44" s="15">
        <v>31.126799999999999</v>
      </c>
      <c r="E44" s="59"/>
      <c r="F44" s="59"/>
    </row>
    <row r="45" spans="1:11" x14ac:dyDescent="0.2">
      <c r="A45" s="3" t="s">
        <v>653</v>
      </c>
      <c r="D45" s="15">
        <v>10.021699999999999</v>
      </c>
      <c r="E45" s="59"/>
      <c r="F45" s="59"/>
    </row>
    <row r="46" spans="1:11" x14ac:dyDescent="0.2">
      <c r="A46" s="3" t="s">
        <v>654</v>
      </c>
      <c r="D46" s="15">
        <v>10.3263</v>
      </c>
      <c r="E46" s="59"/>
      <c r="F46" s="59"/>
    </row>
    <row r="47" spans="1:11" x14ac:dyDescent="0.2">
      <c r="A47" s="3" t="s">
        <v>655</v>
      </c>
      <c r="D47" s="15">
        <v>10.369300000000001</v>
      </c>
      <c r="E47" s="59"/>
      <c r="F47" s="59"/>
    </row>
    <row r="48" spans="1:11" x14ac:dyDescent="0.2">
      <c r="A48" s="3" t="s">
        <v>656</v>
      </c>
      <c r="D48" s="15">
        <v>11.1151</v>
      </c>
      <c r="E48" s="59"/>
      <c r="F48" s="59"/>
    </row>
    <row r="49" spans="1:4" x14ac:dyDescent="0.2">
      <c r="A49" s="3" t="s">
        <v>657</v>
      </c>
      <c r="D49" s="15">
        <v>31.763200000000001</v>
      </c>
    </row>
    <row r="51" spans="1:4" x14ac:dyDescent="0.2">
      <c r="A51" s="1" t="s">
        <v>152</v>
      </c>
    </row>
    <row r="52" spans="1:4" x14ac:dyDescent="0.2">
      <c r="A52" s="3" t="s">
        <v>654</v>
      </c>
      <c r="D52" s="15">
        <v>10.3088</v>
      </c>
    </row>
    <row r="53" spans="1:4" x14ac:dyDescent="0.2">
      <c r="A53" s="3" t="s">
        <v>652</v>
      </c>
      <c r="D53" s="15">
        <v>32.0501</v>
      </c>
    </row>
    <row r="54" spans="1:4" x14ac:dyDescent="0.2">
      <c r="A54" s="3" t="s">
        <v>653</v>
      </c>
      <c r="D54" s="15">
        <v>9.9987999999999992</v>
      </c>
    </row>
    <row r="55" spans="1:4" x14ac:dyDescent="0.2">
      <c r="A55" s="3" t="s">
        <v>650</v>
      </c>
      <c r="D55" s="15">
        <v>9.9989000000000008</v>
      </c>
    </row>
    <row r="56" spans="1:4" x14ac:dyDescent="0.2">
      <c r="A56" s="3" t="s">
        <v>657</v>
      </c>
      <c r="D56" s="15">
        <v>32.741199999999999</v>
      </c>
    </row>
    <row r="57" spans="1:4" x14ac:dyDescent="0.2">
      <c r="A57" s="3" t="s">
        <v>651</v>
      </c>
      <c r="D57" s="15">
        <v>10.065799999999999</v>
      </c>
    </row>
    <row r="58" spans="1:4" x14ac:dyDescent="0.2">
      <c r="A58" s="3" t="s">
        <v>656</v>
      </c>
      <c r="D58" s="15">
        <v>10.9964</v>
      </c>
    </row>
    <row r="59" spans="1:4" x14ac:dyDescent="0.2">
      <c r="A59" s="3" t="s">
        <v>655</v>
      </c>
      <c r="D59" s="15">
        <v>10.3681</v>
      </c>
    </row>
    <row r="60" spans="1:4" x14ac:dyDescent="0.2">
      <c r="A60" s="3" t="s">
        <v>649</v>
      </c>
      <c r="D60" s="15">
        <v>11.277100000000001</v>
      </c>
    </row>
    <row r="62" spans="1:4" x14ac:dyDescent="0.2">
      <c r="A62" s="1" t="s">
        <v>153</v>
      </c>
      <c r="D62" s="16"/>
    </row>
    <row r="63" spans="1:4" x14ac:dyDescent="0.2">
      <c r="A63" s="22" t="s">
        <v>704</v>
      </c>
      <c r="B63" s="23"/>
      <c r="C63" s="70" t="s">
        <v>705</v>
      </c>
      <c r="D63" s="71"/>
    </row>
    <row r="64" spans="1:4" x14ac:dyDescent="0.2">
      <c r="A64" s="72"/>
      <c r="B64" s="73"/>
      <c r="C64" s="24" t="s">
        <v>706</v>
      </c>
      <c r="D64" s="24" t="s">
        <v>707</v>
      </c>
    </row>
    <row r="65" spans="1:5" x14ac:dyDescent="0.2">
      <c r="A65" s="25" t="s">
        <v>656</v>
      </c>
      <c r="B65" s="26"/>
      <c r="C65" s="27">
        <v>0.31779660879999999</v>
      </c>
      <c r="D65" s="27">
        <v>0.29443254720000001</v>
      </c>
    </row>
    <row r="66" spans="1:5" x14ac:dyDescent="0.2">
      <c r="A66" s="25" t="s">
        <v>655</v>
      </c>
      <c r="B66" s="26"/>
      <c r="C66" s="27">
        <v>0.20249139620000001</v>
      </c>
      <c r="D66" s="27">
        <v>0.18757334340000004</v>
      </c>
    </row>
    <row r="67" spans="1:5" x14ac:dyDescent="0.2">
      <c r="A67" s="25" t="s">
        <v>649</v>
      </c>
      <c r="B67" s="26"/>
      <c r="C67" s="27">
        <v>0.31779660879999999</v>
      </c>
      <c r="D67" s="27">
        <v>0.29443254720000001</v>
      </c>
    </row>
    <row r="68" spans="1:5" x14ac:dyDescent="0.2">
      <c r="A68" s="25" t="s">
        <v>653</v>
      </c>
      <c r="B68" s="26"/>
      <c r="C68" s="27">
        <v>0.22779041819999998</v>
      </c>
      <c r="D68" s="27">
        <v>0.21101039169999994</v>
      </c>
    </row>
    <row r="69" spans="1:5" x14ac:dyDescent="0.2">
      <c r="A69" s="25" t="s">
        <v>650</v>
      </c>
      <c r="B69" s="26"/>
      <c r="C69" s="27">
        <v>0.22154136960000004</v>
      </c>
      <c r="D69" s="27">
        <v>0.20522456219999993</v>
      </c>
    </row>
    <row r="70" spans="1:5" x14ac:dyDescent="0.2">
      <c r="A70" s="25" t="s">
        <v>651</v>
      </c>
      <c r="B70" s="26"/>
      <c r="C70" s="27">
        <v>0.238143513</v>
      </c>
      <c r="D70" s="27">
        <v>0.22059945110000001</v>
      </c>
    </row>
    <row r="71" spans="1:5" x14ac:dyDescent="0.2">
      <c r="A71" s="25" t="s">
        <v>654</v>
      </c>
      <c r="B71" s="26"/>
      <c r="C71" s="27">
        <v>0.238143513</v>
      </c>
      <c r="D71" s="27">
        <v>0.22059945110000001</v>
      </c>
    </row>
    <row r="72" spans="1:5" x14ac:dyDescent="0.2">
      <c r="A72" s="28"/>
      <c r="B72" s="28"/>
      <c r="C72" s="29"/>
      <c r="D72" s="29"/>
    </row>
    <row r="73" spans="1:5" x14ac:dyDescent="0.2">
      <c r="A73" s="1" t="s">
        <v>155</v>
      </c>
      <c r="D73" s="17">
        <v>0.44341499464390505</v>
      </c>
      <c r="E73" s="2" t="s">
        <v>623</v>
      </c>
    </row>
    <row r="75" spans="1:5" x14ac:dyDescent="0.2">
      <c r="A75" s="1" t="s">
        <v>717</v>
      </c>
    </row>
  </sheetData>
  <sortState ref="A21:F28">
    <sortCondition descending="1" ref="E21:E28"/>
  </sortState>
  <mergeCells count="3">
    <mergeCell ref="B1:E1"/>
    <mergeCell ref="C63:D63"/>
    <mergeCell ref="A64:B64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51"/>
  <sheetViews>
    <sheetView showGridLines="0" workbookViewId="0"/>
  </sheetViews>
  <sheetFormatPr defaultRowHeight="11.25" x14ac:dyDescent="0.2"/>
  <cols>
    <col min="1" max="1" width="38" style="3" customWidth="1"/>
    <col min="2" max="2" width="44.42578125" style="3" bestFit="1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74" t="s">
        <v>172</v>
      </c>
      <c r="C1" s="74"/>
      <c r="D1" s="74"/>
      <c r="E1" s="74"/>
    </row>
    <row r="3" spans="1:6" s="1" customFormat="1" x14ac:dyDescent="0.2">
      <c r="A3" s="4" t="s">
        <v>0</v>
      </c>
      <c r="B3" s="4" t="s">
        <v>1</v>
      </c>
      <c r="C3" s="4" t="s">
        <v>156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111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157</v>
      </c>
      <c r="B8" s="9" t="s">
        <v>993</v>
      </c>
      <c r="C8" s="9" t="s">
        <v>158</v>
      </c>
      <c r="D8" s="9">
        <v>100</v>
      </c>
      <c r="E8" s="58">
        <v>996.80200000000002</v>
      </c>
      <c r="F8" s="58">
        <v>13.408176303278699</v>
      </c>
    </row>
    <row r="9" spans="1:6" x14ac:dyDescent="0.2">
      <c r="A9" s="9" t="s">
        <v>159</v>
      </c>
      <c r="B9" s="9" t="s">
        <v>974</v>
      </c>
      <c r="C9" s="9" t="s">
        <v>123</v>
      </c>
      <c r="D9" s="9">
        <v>100</v>
      </c>
      <c r="E9" s="58">
        <v>947.24199999999996</v>
      </c>
      <c r="F9" s="58">
        <v>12.7415351673354</v>
      </c>
    </row>
    <row r="10" spans="1:6" x14ac:dyDescent="0.2">
      <c r="A10" s="9" t="s">
        <v>160</v>
      </c>
      <c r="B10" s="9" t="s">
        <v>969</v>
      </c>
      <c r="C10" s="9" t="s">
        <v>123</v>
      </c>
      <c r="D10" s="9">
        <v>70</v>
      </c>
      <c r="E10" s="58">
        <v>675.14160000000004</v>
      </c>
      <c r="F10" s="58">
        <v>9.0814601119155594</v>
      </c>
    </row>
    <row r="11" spans="1:6" x14ac:dyDescent="0.2">
      <c r="A11" s="9" t="s">
        <v>161</v>
      </c>
      <c r="B11" s="9" t="s">
        <v>871</v>
      </c>
      <c r="C11" s="9" t="s">
        <v>121</v>
      </c>
      <c r="D11" s="9">
        <v>60</v>
      </c>
      <c r="E11" s="58">
        <v>600.67439999999999</v>
      </c>
      <c r="F11" s="58">
        <v>8.0797874162232208</v>
      </c>
    </row>
    <row r="12" spans="1:6" x14ac:dyDescent="0.2">
      <c r="A12" s="9" t="s">
        <v>130</v>
      </c>
      <c r="B12" s="9" t="s">
        <v>970</v>
      </c>
      <c r="C12" s="9" t="s">
        <v>123</v>
      </c>
      <c r="D12" s="9">
        <v>50</v>
      </c>
      <c r="E12" s="58">
        <v>479.565</v>
      </c>
      <c r="F12" s="58">
        <v>6.4507214761626104</v>
      </c>
    </row>
    <row r="13" spans="1:6" x14ac:dyDescent="0.2">
      <c r="A13" s="9" t="s">
        <v>162</v>
      </c>
      <c r="B13" s="9" t="s">
        <v>754</v>
      </c>
      <c r="C13" s="9" t="s">
        <v>163</v>
      </c>
      <c r="D13" s="9">
        <v>45</v>
      </c>
      <c r="E13" s="58">
        <v>450.90134999999998</v>
      </c>
      <c r="F13" s="58">
        <v>6.0651611816452702</v>
      </c>
    </row>
    <row r="14" spans="1:6" x14ac:dyDescent="0.2">
      <c r="A14" s="9" t="s">
        <v>164</v>
      </c>
      <c r="B14" s="9" t="s">
        <v>876</v>
      </c>
      <c r="C14" s="9" t="s">
        <v>165</v>
      </c>
      <c r="D14" s="9">
        <v>35</v>
      </c>
      <c r="E14" s="58">
        <v>343.82844999999998</v>
      </c>
      <c r="F14" s="58">
        <v>4.6249029152058698</v>
      </c>
    </row>
    <row r="15" spans="1:6" x14ac:dyDescent="0.2">
      <c r="A15" s="9" t="s">
        <v>114</v>
      </c>
      <c r="B15" s="9" t="s">
        <v>965</v>
      </c>
      <c r="C15" s="9" t="s">
        <v>115</v>
      </c>
      <c r="D15" s="9">
        <v>35</v>
      </c>
      <c r="E15" s="58">
        <v>341.62484999999998</v>
      </c>
      <c r="F15" s="58">
        <v>4.59526186582805</v>
      </c>
    </row>
    <row r="16" spans="1:6" x14ac:dyDescent="0.2">
      <c r="A16" s="9" t="s">
        <v>166</v>
      </c>
      <c r="B16" s="9" t="s">
        <v>995</v>
      </c>
      <c r="C16" s="9" t="s">
        <v>123</v>
      </c>
      <c r="D16" s="9">
        <v>30</v>
      </c>
      <c r="E16" s="58">
        <v>301.95479999999998</v>
      </c>
      <c r="F16" s="58">
        <v>4.0616523582629798</v>
      </c>
    </row>
    <row r="17" spans="1:10" x14ac:dyDescent="0.2">
      <c r="A17" s="9" t="s">
        <v>167</v>
      </c>
      <c r="B17" s="9" t="s">
        <v>1001</v>
      </c>
      <c r="C17" s="9" t="s">
        <v>123</v>
      </c>
      <c r="D17" s="9">
        <v>1</v>
      </c>
      <c r="E17" s="58">
        <v>9.9080999999999992</v>
      </c>
      <c r="F17" s="58">
        <v>0.13327576753509299</v>
      </c>
    </row>
    <row r="18" spans="1:10" x14ac:dyDescent="0.2">
      <c r="A18" s="8" t="s">
        <v>110</v>
      </c>
      <c r="B18" s="9"/>
      <c r="C18" s="9"/>
      <c r="D18" s="9"/>
      <c r="E18" s="61">
        <f>SUM(E8:E17)</f>
        <v>5147.6425499999996</v>
      </c>
      <c r="F18" s="61">
        <f>SUM(F8:F17)</f>
        <v>69.241934563392761</v>
      </c>
      <c r="I18" s="2"/>
      <c r="J18" s="2"/>
    </row>
    <row r="19" spans="1:10" x14ac:dyDescent="0.2">
      <c r="A19" s="9"/>
      <c r="B19" s="9"/>
      <c r="C19" s="9"/>
      <c r="D19" s="9"/>
      <c r="E19" s="58"/>
      <c r="F19" s="58"/>
    </row>
    <row r="20" spans="1:10" x14ac:dyDescent="0.2">
      <c r="A20" s="8" t="s">
        <v>168</v>
      </c>
      <c r="B20" s="9"/>
      <c r="C20" s="9"/>
      <c r="D20" s="9"/>
      <c r="E20" s="58"/>
      <c r="F20" s="58"/>
    </row>
    <row r="21" spans="1:10" x14ac:dyDescent="0.2">
      <c r="A21" s="9" t="s">
        <v>169</v>
      </c>
      <c r="B21" s="9" t="s">
        <v>1060</v>
      </c>
      <c r="C21" s="9" t="s">
        <v>170</v>
      </c>
      <c r="D21" s="9">
        <v>60</v>
      </c>
      <c r="E21" s="58">
        <v>298.47750000000002</v>
      </c>
      <c r="F21" s="58">
        <v>4.0148785240818796</v>
      </c>
      <c r="I21" s="2"/>
      <c r="J21" s="2"/>
    </row>
    <row r="22" spans="1:10" x14ac:dyDescent="0.2">
      <c r="A22" s="8" t="s">
        <v>110</v>
      </c>
      <c r="B22" s="9"/>
      <c r="C22" s="9"/>
      <c r="D22" s="9"/>
      <c r="E22" s="61">
        <f>SUM(E21:E21)</f>
        <v>298.47750000000002</v>
      </c>
      <c r="F22" s="61">
        <f>SUM(F21:F21)</f>
        <v>4.0148785240818796</v>
      </c>
    </row>
    <row r="23" spans="1:10" x14ac:dyDescent="0.2">
      <c r="A23" s="9"/>
      <c r="B23" s="9"/>
      <c r="C23" s="9"/>
      <c r="D23" s="9"/>
      <c r="E23" s="58"/>
      <c r="F23" s="58"/>
    </row>
    <row r="24" spans="1:10" x14ac:dyDescent="0.2">
      <c r="A24" s="8" t="s">
        <v>110</v>
      </c>
      <c r="B24" s="9"/>
      <c r="C24" s="9"/>
      <c r="D24" s="9"/>
      <c r="E24" s="61">
        <v>5446.1200499999995</v>
      </c>
      <c r="F24" s="61">
        <v>73.25681308747464</v>
      </c>
      <c r="I24" s="2"/>
      <c r="J24" s="2"/>
    </row>
    <row r="25" spans="1:10" x14ac:dyDescent="0.2">
      <c r="A25" s="9"/>
      <c r="B25" s="9"/>
      <c r="C25" s="9"/>
      <c r="D25" s="9"/>
      <c r="E25" s="58"/>
      <c r="F25" s="58"/>
    </row>
    <row r="26" spans="1:10" x14ac:dyDescent="0.2">
      <c r="A26" s="8" t="s">
        <v>143</v>
      </c>
      <c r="B26" s="9"/>
      <c r="C26" s="9"/>
      <c r="D26" s="9"/>
      <c r="E26" s="61">
        <v>1988.164704</v>
      </c>
      <c r="F26" s="61">
        <v>26.74</v>
      </c>
      <c r="I26" s="2"/>
      <c r="J26" s="2"/>
    </row>
    <row r="27" spans="1:10" x14ac:dyDescent="0.2">
      <c r="A27" s="9"/>
      <c r="B27" s="9"/>
      <c r="C27" s="9"/>
      <c r="D27" s="9"/>
      <c r="E27" s="58"/>
      <c r="F27" s="58"/>
    </row>
    <row r="28" spans="1:10" x14ac:dyDescent="0.2">
      <c r="A28" s="12" t="s">
        <v>144</v>
      </c>
      <c r="B28" s="6"/>
      <c r="C28" s="6"/>
      <c r="D28" s="6"/>
      <c r="E28" s="62">
        <v>7434.2847039999997</v>
      </c>
      <c r="F28" s="62">
        <f xml:space="preserve"> ROUND(SUM(F24:F27),2)</f>
        <v>100</v>
      </c>
      <c r="I28" s="2"/>
      <c r="J28" s="2"/>
    </row>
    <row r="29" spans="1:10" x14ac:dyDescent="0.2">
      <c r="A29" s="1" t="s">
        <v>171</v>
      </c>
      <c r="E29" s="59"/>
      <c r="F29" s="59"/>
    </row>
    <row r="30" spans="1:10" x14ac:dyDescent="0.2">
      <c r="E30" s="59"/>
      <c r="F30" s="59"/>
    </row>
    <row r="31" spans="1:10" x14ac:dyDescent="0.2">
      <c r="A31" s="1" t="s">
        <v>147</v>
      </c>
      <c r="E31" s="59"/>
      <c r="F31" s="59"/>
    </row>
    <row r="32" spans="1:10" x14ac:dyDescent="0.2">
      <c r="A32" s="1" t="s">
        <v>148</v>
      </c>
      <c r="E32" s="59"/>
      <c r="F32" s="59"/>
    </row>
    <row r="33" spans="1:6" x14ac:dyDescent="0.2">
      <c r="A33" s="1" t="s">
        <v>149</v>
      </c>
      <c r="E33" s="59"/>
      <c r="F33" s="59"/>
    </row>
    <row r="34" spans="1:6" x14ac:dyDescent="0.2">
      <c r="A34" s="3" t="s">
        <v>648</v>
      </c>
      <c r="D34" s="15">
        <v>13.480700000000001</v>
      </c>
      <c r="E34" s="59"/>
      <c r="F34" s="59"/>
    </row>
    <row r="35" spans="1:6" x14ac:dyDescent="0.2">
      <c r="A35" s="3" t="s">
        <v>647</v>
      </c>
      <c r="D35" s="15">
        <v>10.8536</v>
      </c>
      <c r="E35" s="59"/>
      <c r="F35" s="59"/>
    </row>
    <row r="36" spans="1:6" x14ac:dyDescent="0.2">
      <c r="A36" s="3" t="s">
        <v>646</v>
      </c>
      <c r="D36" s="15">
        <v>13.7239</v>
      </c>
      <c r="E36" s="59"/>
      <c r="F36" s="59"/>
    </row>
    <row r="37" spans="1:6" x14ac:dyDescent="0.2">
      <c r="A37" s="3" t="s">
        <v>645</v>
      </c>
      <c r="D37" s="15">
        <v>10.649699999999999</v>
      </c>
      <c r="E37" s="59"/>
      <c r="F37" s="59"/>
    </row>
    <row r="38" spans="1:6" x14ac:dyDescent="0.2">
      <c r="E38" s="59"/>
      <c r="F38" s="59"/>
    </row>
    <row r="39" spans="1:6" x14ac:dyDescent="0.2">
      <c r="A39" s="1" t="s">
        <v>152</v>
      </c>
      <c r="E39" s="59"/>
      <c r="F39" s="59"/>
    </row>
    <row r="40" spans="1:6" x14ac:dyDescent="0.2">
      <c r="A40" s="3" t="s">
        <v>648</v>
      </c>
      <c r="D40" s="15">
        <v>13.605399999999999</v>
      </c>
      <c r="E40" s="59"/>
      <c r="F40" s="59"/>
    </row>
    <row r="41" spans="1:6" x14ac:dyDescent="0.2">
      <c r="A41" s="3" t="s">
        <v>647</v>
      </c>
      <c r="D41" s="15">
        <v>10.5733</v>
      </c>
      <c r="E41" s="59"/>
      <c r="F41" s="59"/>
    </row>
    <row r="42" spans="1:6" x14ac:dyDescent="0.2">
      <c r="A42" s="3" t="s">
        <v>646</v>
      </c>
      <c r="D42" s="15">
        <v>13.879200000000001</v>
      </c>
      <c r="E42" s="59"/>
      <c r="F42" s="59"/>
    </row>
    <row r="43" spans="1:6" x14ac:dyDescent="0.2">
      <c r="A43" s="3" t="s">
        <v>645</v>
      </c>
      <c r="D43" s="15">
        <v>10.3466</v>
      </c>
      <c r="E43" s="59"/>
      <c r="F43" s="59"/>
    </row>
    <row r="44" spans="1:6" x14ac:dyDescent="0.2">
      <c r="E44" s="59"/>
      <c r="F44" s="59"/>
    </row>
    <row r="45" spans="1:6" x14ac:dyDescent="0.2">
      <c r="A45" s="1" t="s">
        <v>153</v>
      </c>
      <c r="D45" s="16"/>
      <c r="E45" s="59"/>
      <c r="F45" s="59"/>
    </row>
    <row r="46" spans="1:6" x14ac:dyDescent="0.2">
      <c r="A46" s="22" t="s">
        <v>704</v>
      </c>
      <c r="B46" s="23"/>
      <c r="C46" s="70" t="s">
        <v>705</v>
      </c>
      <c r="D46" s="71"/>
      <c r="E46" s="59"/>
      <c r="F46" s="59"/>
    </row>
    <row r="47" spans="1:6" x14ac:dyDescent="0.2">
      <c r="A47" s="72"/>
      <c r="B47" s="73"/>
      <c r="C47" s="24" t="s">
        <v>706</v>
      </c>
      <c r="D47" s="24" t="s">
        <v>707</v>
      </c>
      <c r="E47" s="59"/>
      <c r="F47" s="59"/>
    </row>
    <row r="48" spans="1:6" x14ac:dyDescent="0.2">
      <c r="A48" s="25" t="s">
        <v>708</v>
      </c>
      <c r="B48" s="26"/>
      <c r="C48" s="27">
        <v>0.28890600799999999</v>
      </c>
      <c r="D48" s="27">
        <v>0.26766595199999998</v>
      </c>
      <c r="E48" s="59"/>
      <c r="F48" s="59"/>
    </row>
    <row r="49" spans="1:6" x14ac:dyDescent="0.2">
      <c r="A49" s="25" t="s">
        <v>709</v>
      </c>
      <c r="B49" s="26"/>
      <c r="C49" s="27">
        <v>0.28890600799999999</v>
      </c>
      <c r="D49" s="27">
        <v>0.26766595199999998</v>
      </c>
      <c r="E49" s="59"/>
      <c r="F49" s="59"/>
    </row>
    <row r="51" spans="1:6" x14ac:dyDescent="0.2">
      <c r="A51" s="1" t="s">
        <v>155</v>
      </c>
      <c r="D51" s="17">
        <v>2.0179233172709825</v>
      </c>
      <c r="E51" s="2" t="s">
        <v>623</v>
      </c>
    </row>
  </sheetData>
  <sortState ref="A8:F17">
    <sortCondition descending="1" ref="E8:E17"/>
  </sortState>
  <mergeCells count="3">
    <mergeCell ref="B1:E1"/>
    <mergeCell ref="C46:D46"/>
    <mergeCell ref="A47:B4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07"/>
  <sheetViews>
    <sheetView showGridLines="0" workbookViewId="0"/>
  </sheetViews>
  <sheetFormatPr defaultRowHeight="11.25" x14ac:dyDescent="0.2"/>
  <cols>
    <col min="1" max="1" width="38" style="3" customWidth="1"/>
    <col min="2" max="2" width="47.7109375" style="3" bestFit="1" customWidth="1"/>
    <col min="3" max="3" width="35.7109375" style="3" bestFit="1" customWidth="1"/>
    <col min="4" max="4" width="7.85546875" style="3" bestFit="1" customWidth="1"/>
    <col min="5" max="5" width="23" style="2" bestFit="1" customWidth="1"/>
    <col min="6" max="6" width="15.5703125" style="2" bestFit="1" customWidth="1"/>
    <col min="7" max="16384" width="9.140625" style="3"/>
  </cols>
  <sheetData>
    <row r="1" spans="1:6" x14ac:dyDescent="0.2">
      <c r="A1" s="1"/>
      <c r="B1" s="74" t="s">
        <v>715</v>
      </c>
      <c r="C1" s="74"/>
      <c r="D1" s="74"/>
      <c r="E1" s="74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9" t="s">
        <v>8</v>
      </c>
      <c r="B7" s="9" t="s">
        <v>9</v>
      </c>
      <c r="C7" s="9" t="s">
        <v>10</v>
      </c>
      <c r="D7" s="9">
        <v>945314</v>
      </c>
      <c r="E7" s="58">
        <v>12616.160644</v>
      </c>
      <c r="F7" s="58">
        <v>6.0375847594441598</v>
      </c>
    </row>
    <row r="8" spans="1:6" x14ac:dyDescent="0.2">
      <c r="A8" s="9" t="s">
        <v>11</v>
      </c>
      <c r="B8" s="9" t="s">
        <v>12</v>
      </c>
      <c r="C8" s="9" t="s">
        <v>10</v>
      </c>
      <c r="D8" s="9">
        <v>536962</v>
      </c>
      <c r="E8" s="58">
        <v>11488.033509000001</v>
      </c>
      <c r="F8" s="58">
        <v>5.4977086918204696</v>
      </c>
    </row>
    <row r="9" spans="1:6" x14ac:dyDescent="0.2">
      <c r="A9" s="9" t="s">
        <v>13</v>
      </c>
      <c r="B9" s="9" t="s">
        <v>14</v>
      </c>
      <c r="C9" s="9" t="s">
        <v>10</v>
      </c>
      <c r="D9" s="9">
        <v>1747178</v>
      </c>
      <c r="E9" s="58">
        <v>9537.8447020000003</v>
      </c>
      <c r="F9" s="58">
        <v>4.5644271213467</v>
      </c>
    </row>
    <row r="10" spans="1:6" x14ac:dyDescent="0.2">
      <c r="A10" s="9" t="s">
        <v>15</v>
      </c>
      <c r="B10" s="9" t="s">
        <v>16</v>
      </c>
      <c r="C10" s="9" t="s">
        <v>17</v>
      </c>
      <c r="D10" s="9">
        <v>821320</v>
      </c>
      <c r="E10" s="58">
        <v>7580.3729400000002</v>
      </c>
      <c r="F10" s="58">
        <v>3.6276602228597099</v>
      </c>
    </row>
    <row r="11" spans="1:6" x14ac:dyDescent="0.2">
      <c r="A11" s="9" t="s">
        <v>18</v>
      </c>
      <c r="B11" s="9" t="s">
        <v>19</v>
      </c>
      <c r="C11" s="9" t="s">
        <v>20</v>
      </c>
      <c r="D11" s="9">
        <v>3302213</v>
      </c>
      <c r="E11" s="58">
        <v>6916.4851285000004</v>
      </c>
      <c r="F11" s="58">
        <v>3.3099503390212002</v>
      </c>
    </row>
    <row r="12" spans="1:6" x14ac:dyDescent="0.2">
      <c r="A12" s="9" t="s">
        <v>21</v>
      </c>
      <c r="B12" s="9" t="s">
        <v>22</v>
      </c>
      <c r="C12" s="9" t="s">
        <v>23</v>
      </c>
      <c r="D12" s="9">
        <v>582948</v>
      </c>
      <c r="E12" s="58">
        <v>6061.4933039999996</v>
      </c>
      <c r="F12" s="58">
        <v>2.9007857956459899</v>
      </c>
    </row>
    <row r="13" spans="1:6" x14ac:dyDescent="0.2">
      <c r="A13" s="9" t="s">
        <v>24</v>
      </c>
      <c r="B13" s="9" t="s">
        <v>25</v>
      </c>
      <c r="C13" s="9" t="s">
        <v>26</v>
      </c>
      <c r="D13" s="9">
        <v>2457106</v>
      </c>
      <c r="E13" s="58">
        <v>5754.5422520000002</v>
      </c>
      <c r="F13" s="58">
        <v>2.75389142375704</v>
      </c>
    </row>
    <row r="14" spans="1:6" x14ac:dyDescent="0.2">
      <c r="A14" s="9" t="s">
        <v>27</v>
      </c>
      <c r="B14" s="9" t="s">
        <v>28</v>
      </c>
      <c r="C14" s="9" t="s">
        <v>10</v>
      </c>
      <c r="D14" s="9">
        <v>2102531</v>
      </c>
      <c r="E14" s="58">
        <v>5667.3723104999999</v>
      </c>
      <c r="F14" s="58">
        <v>2.7121754116410699</v>
      </c>
    </row>
    <row r="15" spans="1:6" x14ac:dyDescent="0.2">
      <c r="A15" s="9" t="s">
        <v>29</v>
      </c>
      <c r="B15" s="9" t="s">
        <v>30</v>
      </c>
      <c r="C15" s="9" t="s">
        <v>31</v>
      </c>
      <c r="D15" s="9">
        <v>381892</v>
      </c>
      <c r="E15" s="58">
        <v>4704.1456559999997</v>
      </c>
      <c r="F15" s="58">
        <v>2.2512140515885299</v>
      </c>
    </row>
    <row r="16" spans="1:6" x14ac:dyDescent="0.2">
      <c r="A16" s="9" t="s">
        <v>32</v>
      </c>
      <c r="B16" s="9" t="s">
        <v>33</v>
      </c>
      <c r="C16" s="9" t="s">
        <v>34</v>
      </c>
      <c r="D16" s="9">
        <v>2637936</v>
      </c>
      <c r="E16" s="58">
        <v>4592.6465760000001</v>
      </c>
      <c r="F16" s="58">
        <v>2.1978550967451498</v>
      </c>
    </row>
    <row r="17" spans="1:6" x14ac:dyDescent="0.2">
      <c r="A17" s="9" t="s">
        <v>35</v>
      </c>
      <c r="B17" s="9" t="s">
        <v>36</v>
      </c>
      <c r="C17" s="9" t="s">
        <v>37</v>
      </c>
      <c r="D17" s="9">
        <v>41712</v>
      </c>
      <c r="E17" s="58">
        <v>4026.8764799999999</v>
      </c>
      <c r="F17" s="58">
        <v>1.92710038734127</v>
      </c>
    </row>
    <row r="18" spans="1:6" x14ac:dyDescent="0.2">
      <c r="A18" s="9" t="s">
        <v>38</v>
      </c>
      <c r="B18" s="9" t="s">
        <v>39</v>
      </c>
      <c r="C18" s="9" t="s">
        <v>40</v>
      </c>
      <c r="D18" s="9">
        <v>985150</v>
      </c>
      <c r="E18" s="58">
        <v>3680.5203999999999</v>
      </c>
      <c r="F18" s="58">
        <v>1.76134836111424</v>
      </c>
    </row>
    <row r="19" spans="1:6" x14ac:dyDescent="0.2">
      <c r="A19" s="9" t="s">
        <v>41</v>
      </c>
      <c r="B19" s="9" t="s">
        <v>42</v>
      </c>
      <c r="C19" s="9" t="s">
        <v>20</v>
      </c>
      <c r="D19" s="9">
        <v>2093346</v>
      </c>
      <c r="E19" s="58">
        <v>3507.4012229999998</v>
      </c>
      <c r="F19" s="58">
        <v>1.6785005174543</v>
      </c>
    </row>
    <row r="20" spans="1:6" x14ac:dyDescent="0.2">
      <c r="A20" s="9" t="s">
        <v>43</v>
      </c>
      <c r="B20" s="9" t="s">
        <v>44</v>
      </c>
      <c r="C20" s="9" t="s">
        <v>37</v>
      </c>
      <c r="D20" s="9">
        <v>276850</v>
      </c>
      <c r="E20" s="58">
        <v>3487.4794499999998</v>
      </c>
      <c r="F20" s="58">
        <v>1.6689667617864801</v>
      </c>
    </row>
    <row r="21" spans="1:6" x14ac:dyDescent="0.2">
      <c r="A21" s="9" t="s">
        <v>45</v>
      </c>
      <c r="B21" s="9" t="s">
        <v>46</v>
      </c>
      <c r="C21" s="9" t="s">
        <v>47</v>
      </c>
      <c r="D21" s="9">
        <v>1446976</v>
      </c>
      <c r="E21" s="58">
        <v>3178.282784</v>
      </c>
      <c r="F21" s="58">
        <v>1.5209977297656001</v>
      </c>
    </row>
    <row r="22" spans="1:6" x14ac:dyDescent="0.2">
      <c r="A22" s="9" t="s">
        <v>48</v>
      </c>
      <c r="B22" s="9" t="s">
        <v>49</v>
      </c>
      <c r="C22" s="9" t="s">
        <v>17</v>
      </c>
      <c r="D22" s="9">
        <v>1081483</v>
      </c>
      <c r="E22" s="58">
        <v>3055.1894750000001</v>
      </c>
      <c r="F22" s="58">
        <v>1.4620902453589699</v>
      </c>
    </row>
    <row r="23" spans="1:6" x14ac:dyDescent="0.2">
      <c r="A23" s="9" t="s">
        <v>50</v>
      </c>
      <c r="B23" s="9" t="s">
        <v>51</v>
      </c>
      <c r="C23" s="9" t="s">
        <v>52</v>
      </c>
      <c r="D23" s="9">
        <v>154688</v>
      </c>
      <c r="E23" s="58">
        <v>2995.6878080000001</v>
      </c>
      <c r="F23" s="58">
        <v>1.4336151515505</v>
      </c>
    </row>
    <row r="24" spans="1:6" x14ac:dyDescent="0.2">
      <c r="A24" s="9" t="s">
        <v>53</v>
      </c>
      <c r="B24" s="9" t="s">
        <v>54</v>
      </c>
      <c r="C24" s="9" t="s">
        <v>37</v>
      </c>
      <c r="D24" s="9">
        <v>180955</v>
      </c>
      <c r="E24" s="58">
        <v>2915.9993475000001</v>
      </c>
      <c r="F24" s="58">
        <v>1.39547947397039</v>
      </c>
    </row>
    <row r="25" spans="1:6" x14ac:dyDescent="0.2">
      <c r="A25" s="9" t="s">
        <v>55</v>
      </c>
      <c r="B25" s="9" t="s">
        <v>56</v>
      </c>
      <c r="C25" s="9" t="s">
        <v>47</v>
      </c>
      <c r="D25" s="9">
        <v>1516102</v>
      </c>
      <c r="E25" s="58">
        <v>2719.128937</v>
      </c>
      <c r="F25" s="58">
        <v>1.3012652495672199</v>
      </c>
    </row>
    <row r="26" spans="1:6" x14ac:dyDescent="0.2">
      <c r="A26" s="9" t="s">
        <v>57</v>
      </c>
      <c r="B26" s="9" t="s">
        <v>58</v>
      </c>
      <c r="C26" s="9" t="s">
        <v>34</v>
      </c>
      <c r="D26" s="9">
        <v>797759</v>
      </c>
      <c r="E26" s="58">
        <v>2487.8114415</v>
      </c>
      <c r="F26" s="58">
        <v>1.1905660420323401</v>
      </c>
    </row>
    <row r="27" spans="1:6" x14ac:dyDescent="0.2">
      <c r="A27" s="9" t="s">
        <v>59</v>
      </c>
      <c r="B27" s="9" t="s">
        <v>60</v>
      </c>
      <c r="C27" s="9" t="s">
        <v>10</v>
      </c>
      <c r="D27" s="9">
        <v>674802</v>
      </c>
      <c r="E27" s="58">
        <v>2336.1645239999998</v>
      </c>
      <c r="F27" s="58">
        <v>1.1179939542355499</v>
      </c>
    </row>
    <row r="28" spans="1:6" x14ac:dyDescent="0.2">
      <c r="A28" s="9" t="s">
        <v>61</v>
      </c>
      <c r="B28" s="9" t="s">
        <v>62</v>
      </c>
      <c r="C28" s="9" t="s">
        <v>31</v>
      </c>
      <c r="D28" s="9">
        <v>309486</v>
      </c>
      <c r="E28" s="58">
        <v>2204.623521</v>
      </c>
      <c r="F28" s="58">
        <v>1.05504374478871</v>
      </c>
    </row>
    <row r="29" spans="1:6" x14ac:dyDescent="0.2">
      <c r="A29" s="9" t="s">
        <v>63</v>
      </c>
      <c r="B29" s="9" t="s">
        <v>64</v>
      </c>
      <c r="C29" s="9" t="s">
        <v>65</v>
      </c>
      <c r="D29" s="9">
        <v>1321245</v>
      </c>
      <c r="E29" s="58">
        <v>2171.4661575</v>
      </c>
      <c r="F29" s="58">
        <v>1.0391759702588901</v>
      </c>
    </row>
    <row r="30" spans="1:6" x14ac:dyDescent="0.2">
      <c r="A30" s="9" t="s">
        <v>66</v>
      </c>
      <c r="B30" s="9" t="s">
        <v>67</v>
      </c>
      <c r="C30" s="9" t="s">
        <v>68</v>
      </c>
      <c r="D30" s="9">
        <v>1427358</v>
      </c>
      <c r="E30" s="58">
        <v>2116.7719139999999</v>
      </c>
      <c r="F30" s="58">
        <v>1.0130015151054601</v>
      </c>
    </row>
    <row r="31" spans="1:6" x14ac:dyDescent="0.2">
      <c r="A31" s="9" t="s">
        <v>69</v>
      </c>
      <c r="B31" s="9" t="s">
        <v>70</v>
      </c>
      <c r="C31" s="9" t="s">
        <v>37</v>
      </c>
      <c r="D31" s="9">
        <v>178251</v>
      </c>
      <c r="E31" s="58">
        <v>2086.4279550000001</v>
      </c>
      <c r="F31" s="58">
        <v>0.99848012230068806</v>
      </c>
    </row>
    <row r="32" spans="1:6" x14ac:dyDescent="0.2">
      <c r="A32" s="9" t="s">
        <v>71</v>
      </c>
      <c r="B32" s="9" t="s">
        <v>72</v>
      </c>
      <c r="C32" s="9" t="s">
        <v>73</v>
      </c>
      <c r="D32" s="9">
        <v>180000</v>
      </c>
      <c r="E32" s="58">
        <v>2042.28</v>
      </c>
      <c r="F32" s="58">
        <v>0.97735269472664299</v>
      </c>
    </row>
    <row r="33" spans="1:10" x14ac:dyDescent="0.2">
      <c r="A33" s="9" t="s">
        <v>74</v>
      </c>
      <c r="B33" s="9" t="s">
        <v>75</v>
      </c>
      <c r="C33" s="9" t="s">
        <v>76</v>
      </c>
      <c r="D33" s="9">
        <v>323776</v>
      </c>
      <c r="E33" s="58">
        <v>1863.816544</v>
      </c>
      <c r="F33" s="58">
        <v>0.89194729505968695</v>
      </c>
    </row>
    <row r="34" spans="1:10" x14ac:dyDescent="0.2">
      <c r="A34" s="9" t="s">
        <v>77</v>
      </c>
      <c r="B34" s="9" t="s">
        <v>78</v>
      </c>
      <c r="C34" s="9" t="s">
        <v>79</v>
      </c>
      <c r="D34" s="9">
        <v>521918</v>
      </c>
      <c r="E34" s="58">
        <v>1824.886287</v>
      </c>
      <c r="F34" s="58">
        <v>0.87331684694025702</v>
      </c>
    </row>
    <row r="35" spans="1:10" x14ac:dyDescent="0.2">
      <c r="A35" s="9" t="s">
        <v>80</v>
      </c>
      <c r="B35" s="9" t="s">
        <v>81</v>
      </c>
      <c r="C35" s="9" t="s">
        <v>17</v>
      </c>
      <c r="D35" s="9">
        <v>65977</v>
      </c>
      <c r="E35" s="58">
        <v>1814.565431</v>
      </c>
      <c r="F35" s="58">
        <v>0.86837770224732203</v>
      </c>
    </row>
    <row r="36" spans="1:10" x14ac:dyDescent="0.2">
      <c r="A36" s="9" t="s">
        <v>82</v>
      </c>
      <c r="B36" s="9" t="s">
        <v>83</v>
      </c>
      <c r="C36" s="9" t="s">
        <v>84</v>
      </c>
      <c r="D36" s="9">
        <v>324626</v>
      </c>
      <c r="E36" s="58">
        <v>1752.8180870000001</v>
      </c>
      <c r="F36" s="58">
        <v>0.83882791815767099</v>
      </c>
    </row>
    <row r="37" spans="1:10" x14ac:dyDescent="0.2">
      <c r="A37" s="9" t="s">
        <v>85</v>
      </c>
      <c r="B37" s="9" t="s">
        <v>86</v>
      </c>
      <c r="C37" s="9" t="s">
        <v>73</v>
      </c>
      <c r="D37" s="9">
        <v>219383</v>
      </c>
      <c r="E37" s="58">
        <v>1751.6635635</v>
      </c>
      <c r="F37" s="58">
        <v>0.83827540985623805</v>
      </c>
    </row>
    <row r="38" spans="1:10" x14ac:dyDescent="0.2">
      <c r="A38" s="9" t="s">
        <v>87</v>
      </c>
      <c r="B38" s="9" t="s">
        <v>88</v>
      </c>
      <c r="C38" s="9" t="s">
        <v>34</v>
      </c>
      <c r="D38" s="9">
        <v>398568</v>
      </c>
      <c r="E38" s="58">
        <v>1610.0154359999999</v>
      </c>
      <c r="F38" s="58">
        <v>0.77048833897707003</v>
      </c>
    </row>
    <row r="39" spans="1:10" x14ac:dyDescent="0.2">
      <c r="A39" s="9" t="s">
        <v>89</v>
      </c>
      <c r="B39" s="9" t="s">
        <v>90</v>
      </c>
      <c r="C39" s="9" t="s">
        <v>618</v>
      </c>
      <c r="D39" s="9">
        <v>1039323</v>
      </c>
      <c r="E39" s="58">
        <v>1475.3189984999999</v>
      </c>
      <c r="F39" s="58">
        <v>0.70602806606605695</v>
      </c>
    </row>
    <row r="40" spans="1:10" x14ac:dyDescent="0.2">
      <c r="A40" s="9" t="s">
        <v>91</v>
      </c>
      <c r="B40" s="9" t="s">
        <v>92</v>
      </c>
      <c r="C40" s="9" t="s">
        <v>52</v>
      </c>
      <c r="D40" s="9">
        <v>374001</v>
      </c>
      <c r="E40" s="58">
        <v>1351.265613</v>
      </c>
      <c r="F40" s="58">
        <v>0.64666112783604501</v>
      </c>
    </row>
    <row r="41" spans="1:10" x14ac:dyDescent="0.2">
      <c r="A41" s="9" t="s">
        <v>93</v>
      </c>
      <c r="B41" s="9" t="s">
        <v>94</v>
      </c>
      <c r="C41" s="9" t="s">
        <v>95</v>
      </c>
      <c r="D41" s="9">
        <v>147561</v>
      </c>
      <c r="E41" s="58">
        <v>1328.196561</v>
      </c>
      <c r="F41" s="58">
        <v>0.63562121159684704</v>
      </c>
    </row>
    <row r="42" spans="1:10" x14ac:dyDescent="0.2">
      <c r="A42" s="9" t="s">
        <v>96</v>
      </c>
      <c r="B42" s="9" t="s">
        <v>97</v>
      </c>
      <c r="C42" s="9" t="s">
        <v>37</v>
      </c>
      <c r="D42" s="9">
        <v>100000</v>
      </c>
      <c r="E42" s="58">
        <v>1304.6500000000001</v>
      </c>
      <c r="F42" s="58">
        <v>0.62435277884282003</v>
      </c>
    </row>
    <row r="43" spans="1:10" x14ac:dyDescent="0.2">
      <c r="A43" s="9" t="s">
        <v>98</v>
      </c>
      <c r="B43" s="9" t="s">
        <v>99</v>
      </c>
      <c r="C43" s="9" t="s">
        <v>52</v>
      </c>
      <c r="D43" s="9">
        <v>166554</v>
      </c>
      <c r="E43" s="58">
        <v>800.04213900000002</v>
      </c>
      <c r="F43" s="58">
        <v>0.38286784400107599</v>
      </c>
    </row>
    <row r="44" spans="1:10" x14ac:dyDescent="0.2">
      <c r="A44" s="9" t="s">
        <v>100</v>
      </c>
      <c r="B44" s="9" t="s">
        <v>101</v>
      </c>
      <c r="C44" s="9" t="s">
        <v>52</v>
      </c>
      <c r="D44" s="9">
        <v>82674</v>
      </c>
      <c r="E44" s="58">
        <v>636.87915899999996</v>
      </c>
      <c r="F44" s="58">
        <v>0.30478463396982203</v>
      </c>
    </row>
    <row r="45" spans="1:10" x14ac:dyDescent="0.2">
      <c r="A45" s="9" t="s">
        <v>102</v>
      </c>
      <c r="B45" s="9" t="s">
        <v>103</v>
      </c>
      <c r="C45" s="9" t="s">
        <v>104</v>
      </c>
      <c r="D45" s="9">
        <v>142885</v>
      </c>
      <c r="E45" s="58">
        <v>264.90879000000001</v>
      </c>
      <c r="F45" s="58">
        <v>0.126774643909393</v>
      </c>
    </row>
    <row r="46" spans="1:10" x14ac:dyDescent="0.2">
      <c r="A46" s="9" t="s">
        <v>105</v>
      </c>
      <c r="B46" s="9" t="s">
        <v>106</v>
      </c>
      <c r="C46" s="9" t="s">
        <v>107</v>
      </c>
      <c r="D46" s="9">
        <v>270000</v>
      </c>
      <c r="E46" s="58">
        <v>2.7E-2</v>
      </c>
      <c r="F46" s="60" t="s">
        <v>145</v>
      </c>
    </row>
    <row r="47" spans="1:10" x14ac:dyDescent="0.2">
      <c r="A47" s="9" t="s">
        <v>108</v>
      </c>
      <c r="B47" s="9" t="s">
        <v>109</v>
      </c>
      <c r="C47" s="9" t="s">
        <v>107</v>
      </c>
      <c r="D47" s="9">
        <v>27500</v>
      </c>
      <c r="E47" s="58">
        <v>2.7499999999999998E-3</v>
      </c>
      <c r="F47" s="60" t="s">
        <v>145</v>
      </c>
    </row>
    <row r="48" spans="1:10" x14ac:dyDescent="0.2">
      <c r="A48" s="8" t="s">
        <v>110</v>
      </c>
      <c r="B48" s="9"/>
      <c r="C48" s="9"/>
      <c r="D48" s="9"/>
      <c r="E48" s="61">
        <f>SUM(E7:E47)</f>
        <v>137710.26479849999</v>
      </c>
      <c r="F48" s="61">
        <f>SUM(F7:F47)</f>
        <v>65.902554652687556</v>
      </c>
      <c r="I48" s="2"/>
      <c r="J48" s="2"/>
    </row>
    <row r="49" spans="1:10" x14ac:dyDescent="0.2">
      <c r="A49" s="9"/>
      <c r="B49" s="9"/>
      <c r="C49" s="9"/>
      <c r="D49" s="9"/>
      <c r="E49" s="58"/>
      <c r="F49" s="58"/>
    </row>
    <row r="50" spans="1:10" x14ac:dyDescent="0.2">
      <c r="A50" s="8" t="s">
        <v>111</v>
      </c>
      <c r="B50" s="9"/>
      <c r="C50" s="9"/>
      <c r="D50" s="9"/>
      <c r="E50" s="58"/>
      <c r="F50" s="58"/>
    </row>
    <row r="51" spans="1:10" x14ac:dyDescent="0.2">
      <c r="A51" s="8" t="s">
        <v>7</v>
      </c>
      <c r="B51" s="9"/>
      <c r="C51" s="9"/>
      <c r="D51" s="9"/>
      <c r="E51" s="58"/>
      <c r="F51" s="58"/>
    </row>
    <row r="52" spans="1:10" x14ac:dyDescent="0.2">
      <c r="A52" s="8"/>
      <c r="B52" s="9"/>
      <c r="C52" s="9"/>
      <c r="D52" s="9"/>
      <c r="E52" s="58"/>
      <c r="F52" s="58"/>
    </row>
    <row r="53" spans="1:10" x14ac:dyDescent="0.2">
      <c r="A53" s="9" t="s">
        <v>112</v>
      </c>
      <c r="B53" s="9" t="s">
        <v>963</v>
      </c>
      <c r="C53" s="9" t="s">
        <v>113</v>
      </c>
      <c r="D53" s="9">
        <v>900</v>
      </c>
      <c r="E53" s="58">
        <v>9313.2540000000008</v>
      </c>
      <c r="F53" s="58">
        <v>4.4569470854014597</v>
      </c>
    </row>
    <row r="54" spans="1:10" x14ac:dyDescent="0.2">
      <c r="A54" s="9" t="s">
        <v>114</v>
      </c>
      <c r="B54" s="9" t="s">
        <v>965</v>
      </c>
      <c r="C54" s="9" t="s">
        <v>115</v>
      </c>
      <c r="D54" s="9">
        <v>900</v>
      </c>
      <c r="E54" s="58">
        <v>8784.6389999999992</v>
      </c>
      <c r="F54" s="58">
        <v>4.2039733037833997</v>
      </c>
    </row>
    <row r="55" spans="1:10" x14ac:dyDescent="0.2">
      <c r="A55" s="9" t="s">
        <v>116</v>
      </c>
      <c r="B55" s="9" t="s">
        <v>1652</v>
      </c>
      <c r="C55" s="9" t="s">
        <v>117</v>
      </c>
      <c r="D55" s="9">
        <v>800</v>
      </c>
      <c r="E55" s="58">
        <v>7923.7359999999999</v>
      </c>
      <c r="F55" s="58">
        <v>3.79197991064032</v>
      </c>
    </row>
    <row r="56" spans="1:10" x14ac:dyDescent="0.2">
      <c r="A56" s="9" t="s">
        <v>118</v>
      </c>
      <c r="B56" s="9" t="s">
        <v>962</v>
      </c>
      <c r="C56" s="9" t="s">
        <v>119</v>
      </c>
      <c r="D56" s="9">
        <v>350</v>
      </c>
      <c r="E56" s="58">
        <v>3487.645</v>
      </c>
      <c r="F56" s="58">
        <v>1.66904598732784</v>
      </c>
    </row>
    <row r="57" spans="1:10" x14ac:dyDescent="0.2">
      <c r="A57" s="9" t="s">
        <v>120</v>
      </c>
      <c r="B57" s="9" t="s">
        <v>967</v>
      </c>
      <c r="C57" s="9" t="s">
        <v>121</v>
      </c>
      <c r="D57" s="9">
        <v>300</v>
      </c>
      <c r="E57" s="58">
        <v>2983.1759999999999</v>
      </c>
      <c r="F57" s="58">
        <v>1.42762750575036</v>
      </c>
    </row>
    <row r="58" spans="1:10" x14ac:dyDescent="0.2">
      <c r="A58" s="9" t="s">
        <v>122</v>
      </c>
      <c r="B58" s="9" t="s">
        <v>966</v>
      </c>
      <c r="C58" s="9" t="s">
        <v>123</v>
      </c>
      <c r="D58" s="9">
        <v>210</v>
      </c>
      <c r="E58" s="58">
        <v>1940.7633000000001</v>
      </c>
      <c r="F58" s="58">
        <v>0.92877090363788095</v>
      </c>
    </row>
    <row r="59" spans="1:10" x14ac:dyDescent="0.2">
      <c r="A59" s="9" t="s">
        <v>124</v>
      </c>
      <c r="B59" s="9" t="s">
        <v>928</v>
      </c>
      <c r="C59" s="9" t="s">
        <v>125</v>
      </c>
      <c r="D59" s="9">
        <v>180</v>
      </c>
      <c r="E59" s="58">
        <v>1841.9346</v>
      </c>
      <c r="F59" s="58">
        <v>0.88147548074712601</v>
      </c>
    </row>
    <row r="60" spans="1:10" x14ac:dyDescent="0.2">
      <c r="A60" s="9" t="s">
        <v>126</v>
      </c>
      <c r="B60" s="9" t="s">
        <v>737</v>
      </c>
      <c r="C60" s="9" t="s">
        <v>117</v>
      </c>
      <c r="D60" s="9">
        <v>120</v>
      </c>
      <c r="E60" s="58">
        <v>1199.55</v>
      </c>
      <c r="F60" s="58">
        <v>0.57405616514843405</v>
      </c>
    </row>
    <row r="61" spans="1:10" x14ac:dyDescent="0.2">
      <c r="A61" s="9" t="s">
        <v>127</v>
      </c>
      <c r="B61" s="9" t="s">
        <v>968</v>
      </c>
      <c r="C61" s="9" t="s">
        <v>128</v>
      </c>
      <c r="D61" s="9">
        <v>100</v>
      </c>
      <c r="E61" s="58">
        <v>981.42700000000002</v>
      </c>
      <c r="F61" s="58">
        <v>0.46967131006888602</v>
      </c>
    </row>
    <row r="62" spans="1:10" x14ac:dyDescent="0.2">
      <c r="A62" s="9" t="s">
        <v>129</v>
      </c>
      <c r="B62" s="9" t="s">
        <v>1002</v>
      </c>
      <c r="C62" s="9" t="s">
        <v>123</v>
      </c>
      <c r="D62" s="9">
        <v>100</v>
      </c>
      <c r="E62" s="58">
        <v>967.12800000000004</v>
      </c>
      <c r="F62" s="58">
        <v>0.46282838638462298</v>
      </c>
    </row>
    <row r="63" spans="1:10" x14ac:dyDescent="0.2">
      <c r="A63" s="9" t="s">
        <v>130</v>
      </c>
      <c r="B63" s="9" t="s">
        <v>970</v>
      </c>
      <c r="C63" s="9" t="s">
        <v>123</v>
      </c>
      <c r="D63" s="9">
        <v>50</v>
      </c>
      <c r="E63" s="58">
        <v>479.565</v>
      </c>
      <c r="F63" s="58">
        <v>0.229500433362018</v>
      </c>
    </row>
    <row r="64" spans="1:10" x14ac:dyDescent="0.2">
      <c r="A64" s="8" t="s">
        <v>110</v>
      </c>
      <c r="B64" s="9"/>
      <c r="C64" s="9"/>
      <c r="D64" s="9"/>
      <c r="E64" s="61">
        <f>SUM(E53:E63)</f>
        <v>39902.817900000009</v>
      </c>
      <c r="F64" s="61">
        <f>SUM(F53:F63)</f>
        <v>19.095876472252346</v>
      </c>
      <c r="I64" s="2"/>
      <c r="J64" s="2"/>
    </row>
    <row r="65" spans="1:10" x14ac:dyDescent="0.2">
      <c r="A65" s="9"/>
      <c r="B65" s="9"/>
      <c r="C65" s="9"/>
      <c r="D65" s="9"/>
      <c r="E65" s="58"/>
      <c r="F65" s="58"/>
    </row>
    <row r="66" spans="1:10" x14ac:dyDescent="0.2">
      <c r="A66" s="8" t="s">
        <v>131</v>
      </c>
      <c r="B66" s="9"/>
      <c r="C66" s="9"/>
      <c r="D66" s="9"/>
      <c r="E66" s="58"/>
      <c r="F66" s="58"/>
    </row>
    <row r="67" spans="1:10" x14ac:dyDescent="0.2">
      <c r="A67" s="9" t="s">
        <v>132</v>
      </c>
      <c r="B67" s="9" t="s">
        <v>944</v>
      </c>
      <c r="C67" s="9" t="s">
        <v>133</v>
      </c>
      <c r="D67" s="9">
        <v>200</v>
      </c>
      <c r="E67" s="58">
        <v>2000.1880000000001</v>
      </c>
      <c r="F67" s="58">
        <v>0.95720916414982005</v>
      </c>
    </row>
    <row r="68" spans="1:10" x14ac:dyDescent="0.2">
      <c r="A68" s="9" t="s">
        <v>134</v>
      </c>
      <c r="B68" s="9" t="s">
        <v>805</v>
      </c>
      <c r="C68" s="9" t="s">
        <v>119</v>
      </c>
      <c r="D68" s="9">
        <v>14</v>
      </c>
      <c r="E68" s="58">
        <v>1559.1618000000001</v>
      </c>
      <c r="F68" s="58">
        <v>0.74615184340288399</v>
      </c>
    </row>
    <row r="69" spans="1:10" x14ac:dyDescent="0.2">
      <c r="A69" s="8" t="s">
        <v>110</v>
      </c>
      <c r="B69" s="9"/>
      <c r="C69" s="9"/>
      <c r="D69" s="9"/>
      <c r="E69" s="61">
        <f>SUM(E67:E68)</f>
        <v>3559.3498</v>
      </c>
      <c r="F69" s="61">
        <f>SUM(F67:F68)</f>
        <v>1.7033610075527039</v>
      </c>
    </row>
    <row r="70" spans="1:10" x14ac:dyDescent="0.2">
      <c r="A70" s="9"/>
      <c r="B70" s="9"/>
      <c r="C70" s="9"/>
      <c r="D70" s="9"/>
      <c r="E70" s="58"/>
      <c r="F70" s="58"/>
    </row>
    <row r="71" spans="1:10" x14ac:dyDescent="0.2">
      <c r="A71" s="8" t="s">
        <v>135</v>
      </c>
      <c r="B71" s="9"/>
      <c r="C71" s="9"/>
      <c r="D71" s="9"/>
      <c r="E71" s="58"/>
      <c r="F71" s="58"/>
    </row>
    <row r="72" spans="1:10" x14ac:dyDescent="0.2">
      <c r="A72" s="9" t="s">
        <v>136</v>
      </c>
      <c r="B72" s="9" t="s">
        <v>137</v>
      </c>
      <c r="C72" s="9" t="s">
        <v>138</v>
      </c>
      <c r="D72" s="9">
        <v>16750000</v>
      </c>
      <c r="E72" s="58">
        <v>16016.35</v>
      </c>
      <c r="F72" s="58">
        <v>7.6647780089826396</v>
      </c>
    </row>
    <row r="73" spans="1:10" x14ac:dyDescent="0.2">
      <c r="A73" s="9" t="s">
        <v>139</v>
      </c>
      <c r="B73" s="9" t="s">
        <v>140</v>
      </c>
      <c r="C73" s="9" t="s">
        <v>138</v>
      </c>
      <c r="D73" s="9">
        <v>6050000</v>
      </c>
      <c r="E73" s="58">
        <v>5395.39</v>
      </c>
      <c r="F73" s="58">
        <v>2.5820156666084899</v>
      </c>
    </row>
    <row r="74" spans="1:10" x14ac:dyDescent="0.2">
      <c r="A74" s="9" t="s">
        <v>141</v>
      </c>
      <c r="B74" s="9" t="s">
        <v>142</v>
      </c>
      <c r="C74" s="9" t="s">
        <v>138</v>
      </c>
      <c r="D74" s="9">
        <v>1000000</v>
      </c>
      <c r="E74" s="58">
        <v>962.5</v>
      </c>
      <c r="F74" s="58">
        <v>0.46061361256751898</v>
      </c>
    </row>
    <row r="75" spans="1:10" x14ac:dyDescent="0.2">
      <c r="A75" s="8" t="s">
        <v>110</v>
      </c>
      <c r="B75" s="9"/>
      <c r="C75" s="9"/>
      <c r="D75" s="9"/>
      <c r="E75" s="61">
        <f>SUM(E72:E74)</f>
        <v>22374.240000000002</v>
      </c>
      <c r="F75" s="61">
        <f>SUM(F72:F74)</f>
        <v>10.707407288158649</v>
      </c>
      <c r="I75" s="2"/>
      <c r="J75" s="2"/>
    </row>
    <row r="76" spans="1:10" x14ac:dyDescent="0.2">
      <c r="A76" s="9"/>
      <c r="B76" s="9"/>
      <c r="C76" s="9"/>
      <c r="D76" s="9"/>
      <c r="E76" s="58"/>
      <c r="F76" s="58"/>
    </row>
    <row r="77" spans="1:10" x14ac:dyDescent="0.2">
      <c r="A77" s="8" t="s">
        <v>110</v>
      </c>
      <c r="B77" s="9"/>
      <c r="C77" s="9"/>
      <c r="D77" s="9"/>
      <c r="E77" s="61">
        <v>203546.6724985</v>
      </c>
      <c r="F77" s="61">
        <v>97.40921365779927</v>
      </c>
      <c r="I77" s="2"/>
      <c r="J77" s="2"/>
    </row>
    <row r="78" spans="1:10" x14ac:dyDescent="0.2">
      <c r="A78" s="9"/>
      <c r="B78" s="9"/>
      <c r="C78" s="9"/>
      <c r="D78" s="9"/>
      <c r="E78" s="58"/>
      <c r="F78" s="58"/>
    </row>
    <row r="79" spans="1:10" x14ac:dyDescent="0.2">
      <c r="A79" s="8" t="s">
        <v>143</v>
      </c>
      <c r="B79" s="9"/>
      <c r="C79" s="9"/>
      <c r="D79" s="9"/>
      <c r="E79" s="61">
        <v>5413.7197364000003</v>
      </c>
      <c r="F79" s="61">
        <v>2.59</v>
      </c>
      <c r="I79" s="2"/>
      <c r="J79" s="2"/>
    </row>
    <row r="80" spans="1:10" x14ac:dyDescent="0.2">
      <c r="A80" s="9"/>
      <c r="B80" s="9"/>
      <c r="C80" s="9"/>
      <c r="D80" s="9"/>
      <c r="E80" s="58"/>
      <c r="F80" s="58"/>
    </row>
    <row r="81" spans="1:10" x14ac:dyDescent="0.2">
      <c r="A81" s="12" t="s">
        <v>144</v>
      </c>
      <c r="B81" s="6"/>
      <c r="C81" s="6"/>
      <c r="D81" s="6"/>
      <c r="E81" s="62">
        <v>208960.38973639999</v>
      </c>
      <c r="F81" s="62">
        <f xml:space="preserve"> ROUND(SUM(F77:F80),2)</f>
        <v>100</v>
      </c>
      <c r="I81" s="2"/>
      <c r="J81" s="2"/>
    </row>
    <row r="82" spans="1:10" x14ac:dyDescent="0.2">
      <c r="E82" s="59"/>
      <c r="F82" s="63" t="s">
        <v>146</v>
      </c>
    </row>
    <row r="83" spans="1:10" x14ac:dyDescent="0.2">
      <c r="A83" s="1" t="s">
        <v>147</v>
      </c>
      <c r="E83" s="59"/>
      <c r="F83" s="59"/>
    </row>
    <row r="84" spans="1:10" x14ac:dyDescent="0.2">
      <c r="A84" s="1" t="s">
        <v>148</v>
      </c>
      <c r="E84" s="59"/>
      <c r="F84" s="59"/>
    </row>
    <row r="85" spans="1:10" x14ac:dyDescent="0.2">
      <c r="A85" s="1" t="s">
        <v>149</v>
      </c>
      <c r="E85" s="59"/>
      <c r="F85" s="59"/>
    </row>
    <row r="86" spans="1:10" x14ac:dyDescent="0.2">
      <c r="A86" s="3" t="s">
        <v>645</v>
      </c>
      <c r="D86" s="15">
        <v>23.365400000000001</v>
      </c>
      <c r="E86" s="59"/>
      <c r="F86" s="59"/>
    </row>
    <row r="87" spans="1:10" x14ac:dyDescent="0.2">
      <c r="A87" s="3" t="s">
        <v>646</v>
      </c>
      <c r="D87" s="15">
        <v>121.0098</v>
      </c>
      <c r="E87" s="59"/>
      <c r="F87" s="59"/>
    </row>
    <row r="88" spans="1:10" x14ac:dyDescent="0.2">
      <c r="A88" s="3" t="s">
        <v>647</v>
      </c>
      <c r="D88" s="15">
        <v>24.827300000000001</v>
      </c>
      <c r="E88" s="59"/>
      <c r="F88" s="59"/>
    </row>
    <row r="89" spans="1:10" x14ac:dyDescent="0.2">
      <c r="A89" s="3" t="s">
        <v>648</v>
      </c>
      <c r="D89" s="15">
        <v>114.8865</v>
      </c>
      <c r="E89" s="59"/>
      <c r="F89" s="59"/>
    </row>
    <row r="91" spans="1:10" x14ac:dyDescent="0.2">
      <c r="A91" s="1" t="s">
        <v>152</v>
      </c>
    </row>
    <row r="92" spans="1:10" x14ac:dyDescent="0.2">
      <c r="A92" s="3" t="s">
        <v>648</v>
      </c>
      <c r="D92" s="15">
        <v>116.7526</v>
      </c>
    </row>
    <row r="93" spans="1:10" x14ac:dyDescent="0.2">
      <c r="A93" s="3" t="s">
        <v>647</v>
      </c>
      <c r="D93" s="15">
        <v>23.3</v>
      </c>
    </row>
    <row r="94" spans="1:10" x14ac:dyDescent="0.2">
      <c r="A94" s="3" t="s">
        <v>646</v>
      </c>
      <c r="D94" s="15">
        <v>123.7865</v>
      </c>
    </row>
    <row r="95" spans="1:10" x14ac:dyDescent="0.2">
      <c r="A95" s="3" t="s">
        <v>645</v>
      </c>
      <c r="D95" s="15">
        <v>21.653199999999998</v>
      </c>
    </row>
    <row r="97" spans="1:5" x14ac:dyDescent="0.2">
      <c r="A97" s="1" t="s">
        <v>153</v>
      </c>
      <c r="D97" s="16"/>
    </row>
    <row r="98" spans="1:5" x14ac:dyDescent="0.2">
      <c r="A98" s="22" t="s">
        <v>704</v>
      </c>
      <c r="B98" s="23"/>
      <c r="C98" s="70" t="s">
        <v>705</v>
      </c>
      <c r="D98" s="71"/>
    </row>
    <row r="99" spans="1:5" x14ac:dyDescent="0.2">
      <c r="A99" s="72"/>
      <c r="B99" s="73"/>
      <c r="C99" s="24" t="s">
        <v>706</v>
      </c>
      <c r="D99" s="24" t="s">
        <v>707</v>
      </c>
    </row>
    <row r="100" spans="1:5" x14ac:dyDescent="0.2">
      <c r="A100" s="25" t="s">
        <v>645</v>
      </c>
      <c r="B100" s="26"/>
      <c r="C100" s="27">
        <v>2</v>
      </c>
      <c r="D100" s="27">
        <v>2</v>
      </c>
    </row>
    <row r="101" spans="1:5" x14ac:dyDescent="0.2">
      <c r="A101" s="25" t="s">
        <v>647</v>
      </c>
      <c r="B101" s="26"/>
      <c r="C101" s="27">
        <v>2</v>
      </c>
      <c r="D101" s="27">
        <v>2</v>
      </c>
    </row>
    <row r="103" spans="1:5" x14ac:dyDescent="0.2">
      <c r="A103" s="1" t="s">
        <v>155</v>
      </c>
      <c r="D103" s="17">
        <v>5.0653567076647628</v>
      </c>
      <c r="E103" s="2" t="s">
        <v>623</v>
      </c>
    </row>
    <row r="105" spans="1:5" x14ac:dyDescent="0.2">
      <c r="A105" s="1" t="s">
        <v>1667</v>
      </c>
      <c r="D105" s="68">
        <v>0.36816780746167899</v>
      </c>
    </row>
    <row r="107" spans="1:5" x14ac:dyDescent="0.2">
      <c r="A107" s="1" t="s">
        <v>1666</v>
      </c>
    </row>
  </sheetData>
  <sortState ref="A53:F63">
    <sortCondition descending="1" ref="E53:E63"/>
  </sortState>
  <mergeCells count="3">
    <mergeCell ref="B1:E1"/>
    <mergeCell ref="C98:D98"/>
    <mergeCell ref="A99:B99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103"/>
  <sheetViews>
    <sheetView showGridLines="0" workbookViewId="0"/>
  </sheetViews>
  <sheetFormatPr defaultRowHeight="11.25" x14ac:dyDescent="0.2"/>
  <cols>
    <col min="1" max="1" width="38" style="3" customWidth="1"/>
    <col min="2" max="2" width="47.7109375" style="3" bestFit="1" customWidth="1"/>
    <col min="3" max="3" width="18" style="3" bestFit="1" customWidth="1"/>
    <col min="4" max="4" width="7.42578125" style="3" bestFit="1" customWidth="1"/>
    <col min="5" max="5" width="23" style="2" bestFit="1" customWidth="1"/>
    <col min="6" max="6" width="15.5703125" style="2" bestFit="1" customWidth="1"/>
    <col min="7" max="7" width="11.7109375" style="3" bestFit="1" customWidth="1"/>
    <col min="8" max="8" width="9.28515625" style="3" bestFit="1" customWidth="1"/>
    <col min="9" max="16384" width="9.140625" style="3"/>
  </cols>
  <sheetData>
    <row r="1" spans="1:6" x14ac:dyDescent="0.2">
      <c r="A1" s="1"/>
      <c r="B1" s="74" t="s">
        <v>724</v>
      </c>
      <c r="C1" s="74"/>
      <c r="D1" s="74"/>
      <c r="E1" s="74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9" t="s">
        <v>11</v>
      </c>
      <c r="B7" s="9" t="s">
        <v>12</v>
      </c>
      <c r="C7" s="9" t="s">
        <v>10</v>
      </c>
      <c r="D7" s="9">
        <v>29743</v>
      </c>
      <c r="E7" s="58">
        <v>636.3366135</v>
      </c>
      <c r="F7" s="58">
        <v>1.6469427087939601</v>
      </c>
    </row>
    <row r="8" spans="1:6" x14ac:dyDescent="0.2">
      <c r="A8" s="9" t="s">
        <v>13</v>
      </c>
      <c r="B8" s="9" t="s">
        <v>14</v>
      </c>
      <c r="C8" s="9" t="s">
        <v>10</v>
      </c>
      <c r="D8" s="9">
        <v>95488</v>
      </c>
      <c r="E8" s="58">
        <v>521.26899200000003</v>
      </c>
      <c r="F8" s="58">
        <v>1.34912897903647</v>
      </c>
    </row>
    <row r="9" spans="1:6" x14ac:dyDescent="0.2">
      <c r="A9" s="9" t="s">
        <v>15</v>
      </c>
      <c r="B9" s="9" t="s">
        <v>16</v>
      </c>
      <c r="C9" s="9" t="s">
        <v>17</v>
      </c>
      <c r="D9" s="9">
        <v>47341</v>
      </c>
      <c r="E9" s="58">
        <v>436.93375950000001</v>
      </c>
      <c r="F9" s="58">
        <v>1.1308556731891699</v>
      </c>
    </row>
    <row r="10" spans="1:6" x14ac:dyDescent="0.2">
      <c r="A10" s="9" t="s">
        <v>8</v>
      </c>
      <c r="B10" s="9" t="s">
        <v>9</v>
      </c>
      <c r="C10" s="9" t="s">
        <v>10</v>
      </c>
      <c r="D10" s="9">
        <v>30909</v>
      </c>
      <c r="E10" s="58">
        <v>412.51151399999998</v>
      </c>
      <c r="F10" s="58">
        <v>1.06764692752645</v>
      </c>
    </row>
    <row r="11" spans="1:6" x14ac:dyDescent="0.2">
      <c r="A11" s="9" t="s">
        <v>29</v>
      </c>
      <c r="B11" s="9" t="s">
        <v>30</v>
      </c>
      <c r="C11" s="9" t="s">
        <v>31</v>
      </c>
      <c r="D11" s="9">
        <v>31669</v>
      </c>
      <c r="E11" s="58">
        <v>390.09874200000002</v>
      </c>
      <c r="F11" s="58">
        <v>1.00963902628966</v>
      </c>
    </row>
    <row r="12" spans="1:6" x14ac:dyDescent="0.2">
      <c r="A12" s="9" t="s">
        <v>38</v>
      </c>
      <c r="B12" s="9" t="s">
        <v>39</v>
      </c>
      <c r="C12" s="9" t="s">
        <v>40</v>
      </c>
      <c r="D12" s="9">
        <v>100000</v>
      </c>
      <c r="E12" s="58">
        <v>373.6</v>
      </c>
      <c r="F12" s="58">
        <v>0.96693759710154403</v>
      </c>
    </row>
    <row r="13" spans="1:6" x14ac:dyDescent="0.2">
      <c r="A13" s="9" t="s">
        <v>21</v>
      </c>
      <c r="B13" s="9" t="s">
        <v>22</v>
      </c>
      <c r="C13" s="9" t="s">
        <v>23</v>
      </c>
      <c r="D13" s="9">
        <v>34754</v>
      </c>
      <c r="E13" s="58">
        <v>361.37209200000001</v>
      </c>
      <c r="F13" s="58">
        <v>0.93528978131166496</v>
      </c>
    </row>
    <row r="14" spans="1:6" x14ac:dyDescent="0.2">
      <c r="A14" s="9" t="s">
        <v>374</v>
      </c>
      <c r="B14" s="9" t="s">
        <v>375</v>
      </c>
      <c r="C14" s="9" t="s">
        <v>37</v>
      </c>
      <c r="D14" s="9">
        <v>67697</v>
      </c>
      <c r="E14" s="58">
        <v>331.85069399999998</v>
      </c>
      <c r="F14" s="58">
        <v>0.85888359917783696</v>
      </c>
    </row>
    <row r="15" spans="1:6" x14ac:dyDescent="0.2">
      <c r="A15" s="9" t="s">
        <v>55</v>
      </c>
      <c r="B15" s="9" t="s">
        <v>56</v>
      </c>
      <c r="C15" s="9" t="s">
        <v>47</v>
      </c>
      <c r="D15" s="9">
        <v>170586</v>
      </c>
      <c r="E15" s="58">
        <v>305.94599099999999</v>
      </c>
      <c r="F15" s="58">
        <v>0.79183801226014605</v>
      </c>
    </row>
    <row r="16" spans="1:6" x14ac:dyDescent="0.2">
      <c r="A16" s="9" t="s">
        <v>71</v>
      </c>
      <c r="B16" s="9" t="s">
        <v>72</v>
      </c>
      <c r="C16" s="9" t="s">
        <v>73</v>
      </c>
      <c r="D16" s="9">
        <v>26000</v>
      </c>
      <c r="E16" s="58">
        <v>294.99599999999998</v>
      </c>
      <c r="F16" s="58">
        <v>0.76349765362571498</v>
      </c>
    </row>
    <row r="17" spans="1:6" x14ac:dyDescent="0.2">
      <c r="A17" s="9" t="s">
        <v>27</v>
      </c>
      <c r="B17" s="9" t="s">
        <v>28</v>
      </c>
      <c r="C17" s="9" t="s">
        <v>10</v>
      </c>
      <c r="D17" s="9">
        <v>96034</v>
      </c>
      <c r="E17" s="58">
        <v>258.859647</v>
      </c>
      <c r="F17" s="58">
        <v>0.66997089147947997</v>
      </c>
    </row>
    <row r="18" spans="1:6" x14ac:dyDescent="0.2">
      <c r="A18" s="9" t="s">
        <v>87</v>
      </c>
      <c r="B18" s="9" t="s">
        <v>88</v>
      </c>
      <c r="C18" s="9" t="s">
        <v>34</v>
      </c>
      <c r="D18" s="9">
        <v>60000</v>
      </c>
      <c r="E18" s="58">
        <v>242.37</v>
      </c>
      <c r="F18" s="58">
        <v>0.62729300163142698</v>
      </c>
    </row>
    <row r="19" spans="1:6" x14ac:dyDescent="0.2">
      <c r="A19" s="9" t="s">
        <v>24</v>
      </c>
      <c r="B19" s="9" t="s">
        <v>25</v>
      </c>
      <c r="C19" s="9" t="s">
        <v>26</v>
      </c>
      <c r="D19" s="9">
        <v>96457</v>
      </c>
      <c r="E19" s="58">
        <v>225.90229400000001</v>
      </c>
      <c r="F19" s="58">
        <v>0.58467189866190195</v>
      </c>
    </row>
    <row r="20" spans="1:6" x14ac:dyDescent="0.2">
      <c r="A20" s="9" t="s">
        <v>96</v>
      </c>
      <c r="B20" s="9" t="s">
        <v>97</v>
      </c>
      <c r="C20" s="9" t="s">
        <v>37</v>
      </c>
      <c r="D20" s="9">
        <v>16810</v>
      </c>
      <c r="E20" s="58">
        <v>219.311665</v>
      </c>
      <c r="F20" s="58">
        <v>0.56761427829614197</v>
      </c>
    </row>
    <row r="21" spans="1:6" x14ac:dyDescent="0.2">
      <c r="A21" s="9" t="s">
        <v>59</v>
      </c>
      <c r="B21" s="9" t="s">
        <v>60</v>
      </c>
      <c r="C21" s="9" t="s">
        <v>10</v>
      </c>
      <c r="D21" s="9">
        <v>62881</v>
      </c>
      <c r="E21" s="58">
        <v>217.69402199999999</v>
      </c>
      <c r="F21" s="58">
        <v>0.563427554968016</v>
      </c>
    </row>
    <row r="22" spans="1:6" x14ac:dyDescent="0.2">
      <c r="A22" s="9" t="s">
        <v>82</v>
      </c>
      <c r="B22" s="9" t="s">
        <v>83</v>
      </c>
      <c r="C22" s="9" t="s">
        <v>84</v>
      </c>
      <c r="D22" s="9">
        <v>40000</v>
      </c>
      <c r="E22" s="58">
        <v>215.98</v>
      </c>
      <c r="F22" s="58">
        <v>0.55899138710383101</v>
      </c>
    </row>
    <row r="23" spans="1:6" x14ac:dyDescent="0.2">
      <c r="A23" s="9" t="s">
        <v>66</v>
      </c>
      <c r="B23" s="9" t="s">
        <v>67</v>
      </c>
      <c r="C23" s="9" t="s">
        <v>68</v>
      </c>
      <c r="D23" s="9">
        <v>142397</v>
      </c>
      <c r="E23" s="58">
        <v>211.17475099999999</v>
      </c>
      <c r="F23" s="58">
        <v>0.54655462071856797</v>
      </c>
    </row>
    <row r="24" spans="1:6" x14ac:dyDescent="0.2">
      <c r="A24" s="9" t="s">
        <v>50</v>
      </c>
      <c r="B24" s="9" t="s">
        <v>51</v>
      </c>
      <c r="C24" s="9" t="s">
        <v>52</v>
      </c>
      <c r="D24" s="9">
        <v>10300</v>
      </c>
      <c r="E24" s="58">
        <v>199.46979999999999</v>
      </c>
      <c r="F24" s="58">
        <v>0.51626030274712398</v>
      </c>
    </row>
    <row r="25" spans="1:6" x14ac:dyDescent="0.2">
      <c r="A25" s="9" t="s">
        <v>63</v>
      </c>
      <c r="B25" s="9" t="s">
        <v>64</v>
      </c>
      <c r="C25" s="9" t="s">
        <v>65</v>
      </c>
      <c r="D25" s="9">
        <v>102025</v>
      </c>
      <c r="E25" s="58">
        <v>167.6780875</v>
      </c>
      <c r="F25" s="58">
        <v>0.43397817723188598</v>
      </c>
    </row>
    <row r="26" spans="1:6" x14ac:dyDescent="0.2">
      <c r="A26" s="9" t="s">
        <v>91</v>
      </c>
      <c r="B26" s="9" t="s">
        <v>92</v>
      </c>
      <c r="C26" s="9" t="s">
        <v>52</v>
      </c>
      <c r="D26" s="9">
        <v>45000</v>
      </c>
      <c r="E26" s="58">
        <v>162.58500000000001</v>
      </c>
      <c r="F26" s="58">
        <v>0.42079643796775801</v>
      </c>
    </row>
    <row r="27" spans="1:6" x14ac:dyDescent="0.2">
      <c r="A27" s="9" t="s">
        <v>376</v>
      </c>
      <c r="B27" s="9" t="s">
        <v>377</v>
      </c>
      <c r="C27" s="9" t="s">
        <v>17</v>
      </c>
      <c r="D27" s="9">
        <v>25761</v>
      </c>
      <c r="E27" s="58">
        <v>151.3072335</v>
      </c>
      <c r="F27" s="58">
        <v>0.39160774299939</v>
      </c>
    </row>
    <row r="28" spans="1:6" x14ac:dyDescent="0.2">
      <c r="A28" s="9" t="s">
        <v>378</v>
      </c>
      <c r="B28" s="9" t="s">
        <v>379</v>
      </c>
      <c r="C28" s="9" t="s">
        <v>380</v>
      </c>
      <c r="D28" s="9">
        <v>20015</v>
      </c>
      <c r="E28" s="58">
        <v>140.3752025</v>
      </c>
      <c r="F28" s="58">
        <v>0.36331386776764601</v>
      </c>
    </row>
    <row r="29" spans="1:6" x14ac:dyDescent="0.2">
      <c r="A29" s="9" t="s">
        <v>85</v>
      </c>
      <c r="B29" s="9" t="s">
        <v>86</v>
      </c>
      <c r="C29" s="9" t="s">
        <v>73</v>
      </c>
      <c r="D29" s="9">
        <v>17000</v>
      </c>
      <c r="E29" s="58">
        <v>135.73650000000001</v>
      </c>
      <c r="F29" s="58">
        <v>0.351308150827017</v>
      </c>
    </row>
    <row r="30" spans="1:6" x14ac:dyDescent="0.2">
      <c r="A30" s="9" t="s">
        <v>43</v>
      </c>
      <c r="B30" s="9" t="s">
        <v>44</v>
      </c>
      <c r="C30" s="9" t="s">
        <v>37</v>
      </c>
      <c r="D30" s="9">
        <v>9526</v>
      </c>
      <c r="E30" s="58">
        <v>119.999022</v>
      </c>
      <c r="F30" s="58">
        <v>0.31057699675378803</v>
      </c>
    </row>
    <row r="31" spans="1:6" x14ac:dyDescent="0.2">
      <c r="A31" s="9" t="s">
        <v>69</v>
      </c>
      <c r="B31" s="9" t="s">
        <v>70</v>
      </c>
      <c r="C31" s="9" t="s">
        <v>37</v>
      </c>
      <c r="D31" s="9">
        <v>10000</v>
      </c>
      <c r="E31" s="58">
        <v>117.05</v>
      </c>
      <c r="F31" s="58">
        <v>0.30294444791417502</v>
      </c>
    </row>
    <row r="32" spans="1:6" x14ac:dyDescent="0.2">
      <c r="A32" s="9" t="s">
        <v>48</v>
      </c>
      <c r="B32" s="9" t="s">
        <v>49</v>
      </c>
      <c r="C32" s="9" t="s">
        <v>17</v>
      </c>
      <c r="D32" s="9">
        <v>40000</v>
      </c>
      <c r="E32" s="58">
        <v>113</v>
      </c>
      <c r="F32" s="58">
        <v>0.29246238884495301</v>
      </c>
    </row>
    <row r="33" spans="1:12" x14ac:dyDescent="0.2">
      <c r="A33" s="9" t="s">
        <v>98</v>
      </c>
      <c r="B33" s="9" t="s">
        <v>99</v>
      </c>
      <c r="C33" s="9" t="s">
        <v>52</v>
      </c>
      <c r="D33" s="9">
        <v>21942</v>
      </c>
      <c r="E33" s="58">
        <v>105.398397</v>
      </c>
      <c r="F33" s="58">
        <v>0.27278820324821901</v>
      </c>
    </row>
    <row r="34" spans="1:12" x14ac:dyDescent="0.2">
      <c r="A34" s="9" t="s">
        <v>381</v>
      </c>
      <c r="B34" s="9" t="s">
        <v>382</v>
      </c>
      <c r="C34" s="9" t="s">
        <v>10</v>
      </c>
      <c r="D34" s="9">
        <v>30374</v>
      </c>
      <c r="E34" s="58">
        <v>86.808892</v>
      </c>
      <c r="F34" s="58">
        <v>0.224675539179677</v>
      </c>
    </row>
    <row r="35" spans="1:12" x14ac:dyDescent="0.2">
      <c r="A35" s="9" t="s">
        <v>383</v>
      </c>
      <c r="B35" s="9" t="s">
        <v>384</v>
      </c>
      <c r="C35" s="9" t="s">
        <v>10</v>
      </c>
      <c r="D35" s="9">
        <v>70000</v>
      </c>
      <c r="E35" s="58">
        <v>73.569999999999993</v>
      </c>
      <c r="F35" s="58">
        <v>0.190411132277196</v>
      </c>
    </row>
    <row r="36" spans="1:12" x14ac:dyDescent="0.2">
      <c r="A36" s="9" t="s">
        <v>102</v>
      </c>
      <c r="B36" s="9" t="s">
        <v>103</v>
      </c>
      <c r="C36" s="9" t="s">
        <v>104</v>
      </c>
      <c r="D36" s="9">
        <v>30000</v>
      </c>
      <c r="E36" s="58">
        <v>55.62</v>
      </c>
      <c r="F36" s="58">
        <v>0.14395361121731201</v>
      </c>
    </row>
    <row r="37" spans="1:12" x14ac:dyDescent="0.2">
      <c r="A37" s="9" t="s">
        <v>385</v>
      </c>
      <c r="B37" s="9" t="s">
        <v>386</v>
      </c>
      <c r="C37" s="9" t="s">
        <v>387</v>
      </c>
      <c r="D37" s="9">
        <v>581</v>
      </c>
      <c r="E37" s="58">
        <v>1.7212125</v>
      </c>
      <c r="F37" s="60" t="s">
        <v>145</v>
      </c>
    </row>
    <row r="38" spans="1:12" x14ac:dyDescent="0.2">
      <c r="A38" s="8" t="s">
        <v>110</v>
      </c>
      <c r="B38" s="9"/>
      <c r="C38" s="9"/>
      <c r="D38" s="9"/>
      <c r="E38" s="61">
        <f>SUM(E7:E37)</f>
        <v>7286.5261239999991</v>
      </c>
      <c r="F38" s="61">
        <f>SUM(F7:F37)</f>
        <v>18.854260590148126</v>
      </c>
      <c r="G38" s="17"/>
      <c r="H38" s="17"/>
      <c r="I38" s="17"/>
      <c r="K38" s="2"/>
      <c r="L38" s="2"/>
    </row>
    <row r="39" spans="1:12" x14ac:dyDescent="0.2">
      <c r="A39" s="9"/>
      <c r="B39" s="9"/>
      <c r="C39" s="9"/>
      <c r="D39" s="9"/>
      <c r="E39" s="58"/>
      <c r="F39" s="58"/>
    </row>
    <row r="40" spans="1:12" x14ac:dyDescent="0.2">
      <c r="A40" s="8" t="s">
        <v>111</v>
      </c>
      <c r="B40" s="9"/>
      <c r="C40" s="9"/>
      <c r="D40" s="9"/>
      <c r="E40" s="58"/>
      <c r="F40" s="58"/>
    </row>
    <row r="41" spans="1:12" x14ac:dyDescent="0.2">
      <c r="A41" s="8" t="s">
        <v>7</v>
      </c>
      <c r="B41" s="9"/>
      <c r="C41" s="9"/>
      <c r="D41" s="9"/>
      <c r="E41" s="58"/>
      <c r="F41" s="58"/>
    </row>
    <row r="42" spans="1:12" x14ac:dyDescent="0.2">
      <c r="A42" s="8"/>
      <c r="B42" s="9"/>
      <c r="C42" s="9"/>
      <c r="D42" s="9"/>
      <c r="E42" s="58"/>
      <c r="F42" s="58"/>
    </row>
    <row r="43" spans="1:12" x14ac:dyDescent="0.2">
      <c r="A43" s="9" t="s">
        <v>250</v>
      </c>
      <c r="B43" s="9" t="s">
        <v>784</v>
      </c>
      <c r="C43" s="9" t="s">
        <v>158</v>
      </c>
      <c r="D43" s="9">
        <v>300</v>
      </c>
      <c r="E43" s="58">
        <v>2993.6309999999999</v>
      </c>
      <c r="F43" s="58">
        <v>7.7480041909761601</v>
      </c>
    </row>
    <row r="44" spans="1:12" x14ac:dyDescent="0.2">
      <c r="A44" s="9" t="s">
        <v>114</v>
      </c>
      <c r="B44" s="9" t="s">
        <v>965</v>
      </c>
      <c r="C44" s="9" t="s">
        <v>115</v>
      </c>
      <c r="D44" s="9">
        <v>250</v>
      </c>
      <c r="E44" s="58">
        <v>2440.1774999999998</v>
      </c>
      <c r="F44" s="58">
        <v>6.3155764677496</v>
      </c>
    </row>
    <row r="45" spans="1:12" x14ac:dyDescent="0.2">
      <c r="A45" s="9" t="s">
        <v>118</v>
      </c>
      <c r="B45" s="9" t="s">
        <v>962</v>
      </c>
      <c r="C45" s="9" t="s">
        <v>119</v>
      </c>
      <c r="D45" s="9">
        <v>200</v>
      </c>
      <c r="E45" s="58">
        <v>1992.94</v>
      </c>
      <c r="F45" s="58">
        <v>5.15805303738638</v>
      </c>
    </row>
    <row r="46" spans="1:12" x14ac:dyDescent="0.2">
      <c r="A46" s="9" t="s">
        <v>286</v>
      </c>
      <c r="B46" s="9" t="s">
        <v>831</v>
      </c>
      <c r="C46" s="9" t="s">
        <v>117</v>
      </c>
      <c r="D46" s="9">
        <v>200</v>
      </c>
      <c r="E46" s="58">
        <v>1974.578</v>
      </c>
      <c r="F46" s="58">
        <v>5.1105291932804402</v>
      </c>
    </row>
    <row r="47" spans="1:12" x14ac:dyDescent="0.2">
      <c r="A47" s="9" t="s">
        <v>388</v>
      </c>
      <c r="B47" s="9" t="s">
        <v>761</v>
      </c>
      <c r="C47" s="9" t="s">
        <v>121</v>
      </c>
      <c r="D47" s="9">
        <v>170</v>
      </c>
      <c r="E47" s="58">
        <v>1715.2745</v>
      </c>
      <c r="F47" s="58">
        <v>4.4394095380073697</v>
      </c>
    </row>
    <row r="48" spans="1:12" x14ac:dyDescent="0.2">
      <c r="A48" s="9" t="s">
        <v>116</v>
      </c>
      <c r="B48" s="9" t="s">
        <v>1652</v>
      </c>
      <c r="C48" s="9" t="s">
        <v>117</v>
      </c>
      <c r="D48" s="9">
        <v>150</v>
      </c>
      <c r="E48" s="58">
        <v>1485.7004999999999</v>
      </c>
      <c r="F48" s="58">
        <v>3.8452346667092101</v>
      </c>
    </row>
    <row r="49" spans="1:10" x14ac:dyDescent="0.2">
      <c r="A49" s="9" t="s">
        <v>306</v>
      </c>
      <c r="B49" s="9" t="s">
        <v>778</v>
      </c>
      <c r="C49" s="9" t="s">
        <v>117</v>
      </c>
      <c r="D49" s="9">
        <v>130</v>
      </c>
      <c r="E49" s="58">
        <v>1275.6120000000001</v>
      </c>
      <c r="F49" s="58">
        <v>3.3014914403476801</v>
      </c>
    </row>
    <row r="50" spans="1:10" x14ac:dyDescent="0.2">
      <c r="A50" s="9" t="s">
        <v>311</v>
      </c>
      <c r="B50" s="9" t="s">
        <v>914</v>
      </c>
      <c r="C50" s="9" t="s">
        <v>123</v>
      </c>
      <c r="D50" s="9">
        <v>100</v>
      </c>
      <c r="E50" s="58">
        <v>999.84199999999998</v>
      </c>
      <c r="F50" s="58">
        <v>2.5877538034293401</v>
      </c>
    </row>
    <row r="51" spans="1:10" x14ac:dyDescent="0.2">
      <c r="A51" s="9" t="s">
        <v>389</v>
      </c>
      <c r="B51" s="9" t="s">
        <v>964</v>
      </c>
      <c r="C51" s="9" t="s">
        <v>163</v>
      </c>
      <c r="D51" s="9">
        <v>100</v>
      </c>
      <c r="E51" s="58">
        <v>998.96500000000003</v>
      </c>
      <c r="F51" s="58">
        <v>2.5854839847123801</v>
      </c>
    </row>
    <row r="52" spans="1:10" x14ac:dyDescent="0.2">
      <c r="A52" s="9" t="s">
        <v>390</v>
      </c>
      <c r="B52" s="9" t="s">
        <v>972</v>
      </c>
      <c r="C52" s="9" t="s">
        <v>123</v>
      </c>
      <c r="D52" s="9">
        <v>100</v>
      </c>
      <c r="E52" s="58">
        <v>996.18700000000001</v>
      </c>
      <c r="F52" s="58">
        <v>2.57829406863971</v>
      </c>
    </row>
    <row r="53" spans="1:10" x14ac:dyDescent="0.2">
      <c r="A53" s="9" t="s">
        <v>160</v>
      </c>
      <c r="B53" s="9" t="s">
        <v>969</v>
      </c>
      <c r="C53" s="9" t="s">
        <v>123</v>
      </c>
      <c r="D53" s="9">
        <v>100</v>
      </c>
      <c r="E53" s="58">
        <v>964.48800000000006</v>
      </c>
      <c r="F53" s="58">
        <v>2.4962518981618702</v>
      </c>
    </row>
    <row r="54" spans="1:10" x14ac:dyDescent="0.2">
      <c r="A54" s="9" t="s">
        <v>122</v>
      </c>
      <c r="B54" s="9" t="s">
        <v>966</v>
      </c>
      <c r="C54" s="9" t="s">
        <v>123</v>
      </c>
      <c r="D54" s="9">
        <v>90</v>
      </c>
      <c r="E54" s="58">
        <v>831.75570000000005</v>
      </c>
      <c r="F54" s="58">
        <v>2.1527191058177499</v>
      </c>
    </row>
    <row r="55" spans="1:10" x14ac:dyDescent="0.2">
      <c r="A55" s="9" t="s">
        <v>124</v>
      </c>
      <c r="B55" s="9" t="s">
        <v>928</v>
      </c>
      <c r="C55" s="9" t="s">
        <v>125</v>
      </c>
      <c r="D55" s="9">
        <v>70</v>
      </c>
      <c r="E55" s="58">
        <v>716.30790000000002</v>
      </c>
      <c r="F55" s="58">
        <v>1.8539214122346199</v>
      </c>
    </row>
    <row r="56" spans="1:10" x14ac:dyDescent="0.2">
      <c r="A56" s="9" t="s">
        <v>391</v>
      </c>
      <c r="B56" s="9" t="s">
        <v>973</v>
      </c>
      <c r="C56" s="9" t="s">
        <v>239</v>
      </c>
      <c r="D56" s="9">
        <v>50</v>
      </c>
      <c r="E56" s="58">
        <v>504.06650000000002</v>
      </c>
      <c r="F56" s="58">
        <v>1.3046061303249099</v>
      </c>
    </row>
    <row r="57" spans="1:10" x14ac:dyDescent="0.2">
      <c r="A57" s="9" t="s">
        <v>120</v>
      </c>
      <c r="B57" s="9" t="s">
        <v>967</v>
      </c>
      <c r="C57" s="9" t="s">
        <v>121</v>
      </c>
      <c r="D57" s="9">
        <v>50</v>
      </c>
      <c r="E57" s="58">
        <v>497.19600000000003</v>
      </c>
      <c r="F57" s="58">
        <v>1.28682415826686</v>
      </c>
    </row>
    <row r="58" spans="1:10" x14ac:dyDescent="0.2">
      <c r="A58" s="9" t="s">
        <v>242</v>
      </c>
      <c r="B58" s="9" t="s">
        <v>756</v>
      </c>
      <c r="C58" s="9" t="s">
        <v>123</v>
      </c>
      <c r="D58" s="9">
        <v>5</v>
      </c>
      <c r="E58" s="58">
        <v>496.71300000000002</v>
      </c>
      <c r="F58" s="58">
        <v>1.28557407566675</v>
      </c>
    </row>
    <row r="59" spans="1:10" x14ac:dyDescent="0.2">
      <c r="A59" s="9" t="s">
        <v>127</v>
      </c>
      <c r="B59" s="9" t="s">
        <v>968</v>
      </c>
      <c r="C59" s="9" t="s">
        <v>128</v>
      </c>
      <c r="D59" s="9">
        <v>50</v>
      </c>
      <c r="E59" s="58">
        <v>490.71350000000001</v>
      </c>
      <c r="F59" s="58">
        <v>1.2700463933492701</v>
      </c>
    </row>
    <row r="60" spans="1:10" x14ac:dyDescent="0.2">
      <c r="A60" s="9" t="s">
        <v>159</v>
      </c>
      <c r="B60" s="9" t="s">
        <v>974</v>
      </c>
      <c r="C60" s="9" t="s">
        <v>123</v>
      </c>
      <c r="D60" s="9">
        <v>50</v>
      </c>
      <c r="E60" s="58">
        <v>473.62099999999998</v>
      </c>
      <c r="F60" s="58">
        <v>1.2258082218330599</v>
      </c>
    </row>
    <row r="61" spans="1:10" x14ac:dyDescent="0.2">
      <c r="A61" s="8" t="s">
        <v>110</v>
      </c>
      <c r="B61" s="9"/>
      <c r="C61" s="9"/>
      <c r="D61" s="9"/>
      <c r="E61" s="61">
        <f>SUM(E43:E60)</f>
        <v>21847.769100000005</v>
      </c>
      <c r="F61" s="61">
        <f>SUM(F43:F60)</f>
        <v>56.545581786893365</v>
      </c>
      <c r="I61" s="2"/>
      <c r="J61" s="2"/>
    </row>
    <row r="62" spans="1:10" x14ac:dyDescent="0.2">
      <c r="A62" s="9"/>
      <c r="B62" s="9"/>
      <c r="C62" s="9"/>
      <c r="D62" s="9"/>
      <c r="E62" s="58"/>
      <c r="F62" s="58"/>
    </row>
    <row r="63" spans="1:10" x14ac:dyDescent="0.2">
      <c r="A63" s="8" t="s">
        <v>135</v>
      </c>
      <c r="B63" s="9"/>
      <c r="C63" s="9"/>
      <c r="D63" s="9"/>
      <c r="E63" s="58"/>
      <c r="F63" s="58"/>
    </row>
    <row r="64" spans="1:10" x14ac:dyDescent="0.2">
      <c r="A64" s="9" t="s">
        <v>136</v>
      </c>
      <c r="B64" s="9" t="s">
        <v>137</v>
      </c>
      <c r="C64" s="9" t="s">
        <v>138</v>
      </c>
      <c r="D64" s="9">
        <v>3450000</v>
      </c>
      <c r="E64" s="58">
        <v>3298.89</v>
      </c>
      <c r="F64" s="58">
        <v>8.5380641587320998</v>
      </c>
    </row>
    <row r="65" spans="1:10" x14ac:dyDescent="0.2">
      <c r="A65" s="9" t="s">
        <v>139</v>
      </c>
      <c r="B65" s="9" t="s">
        <v>140</v>
      </c>
      <c r="C65" s="9" t="s">
        <v>138</v>
      </c>
      <c r="D65" s="9">
        <v>3175000</v>
      </c>
      <c r="E65" s="58">
        <v>2831.4650000000001</v>
      </c>
      <c r="F65" s="58">
        <v>7.3282921931935796</v>
      </c>
    </row>
    <row r="66" spans="1:10" x14ac:dyDescent="0.2">
      <c r="A66" s="9" t="s">
        <v>141</v>
      </c>
      <c r="B66" s="9" t="s">
        <v>142</v>
      </c>
      <c r="C66" s="9" t="s">
        <v>138</v>
      </c>
      <c r="D66" s="9">
        <v>1000000</v>
      </c>
      <c r="E66" s="58">
        <v>962.5</v>
      </c>
      <c r="F66" s="58">
        <v>2.49110663064838</v>
      </c>
    </row>
    <row r="67" spans="1:10" x14ac:dyDescent="0.2">
      <c r="A67" s="8" t="s">
        <v>110</v>
      </c>
      <c r="B67" s="9"/>
      <c r="C67" s="9"/>
      <c r="D67" s="9"/>
      <c r="E67" s="61">
        <f>SUM(E64:E66)</f>
        <v>7092.8549999999996</v>
      </c>
      <c r="F67" s="61">
        <f>SUM(F64:F66)</f>
        <v>18.357462982574059</v>
      </c>
      <c r="I67" s="2"/>
      <c r="J67" s="2"/>
    </row>
    <row r="68" spans="1:10" x14ac:dyDescent="0.2">
      <c r="A68" s="9"/>
      <c r="B68" s="9"/>
      <c r="C68" s="9"/>
      <c r="D68" s="9"/>
      <c r="E68" s="58"/>
      <c r="F68" s="58"/>
    </row>
    <row r="69" spans="1:10" x14ac:dyDescent="0.2">
      <c r="A69" s="8" t="s">
        <v>110</v>
      </c>
      <c r="B69" s="9"/>
      <c r="C69" s="9"/>
      <c r="D69" s="9"/>
      <c r="E69" s="61">
        <v>36227.150224000005</v>
      </c>
      <c r="F69" s="61">
        <v>93.76176013766387</v>
      </c>
      <c r="G69" s="17"/>
      <c r="H69" s="17"/>
      <c r="I69" s="2"/>
      <c r="J69" s="2"/>
    </row>
    <row r="70" spans="1:10" x14ac:dyDescent="0.2">
      <c r="A70" s="9"/>
      <c r="B70" s="9"/>
      <c r="C70" s="9"/>
      <c r="D70" s="9"/>
      <c r="E70" s="58"/>
      <c r="F70" s="58"/>
    </row>
    <row r="71" spans="1:10" x14ac:dyDescent="0.2">
      <c r="A71" s="8" t="s">
        <v>143</v>
      </c>
      <c r="B71" s="9"/>
      <c r="C71" s="9"/>
      <c r="D71" s="9"/>
      <c r="E71" s="61">
        <v>2410.2968341999999</v>
      </c>
      <c r="F71" s="61">
        <v>6.24</v>
      </c>
      <c r="I71" s="2"/>
      <c r="J71" s="2"/>
    </row>
    <row r="72" spans="1:10" x14ac:dyDescent="0.2">
      <c r="A72" s="9"/>
      <c r="B72" s="9"/>
      <c r="C72" s="9"/>
      <c r="D72" s="9"/>
      <c r="E72" s="58"/>
      <c r="F72" s="58"/>
    </row>
    <row r="73" spans="1:10" x14ac:dyDescent="0.2">
      <c r="A73" s="12" t="s">
        <v>144</v>
      </c>
      <c r="B73" s="6"/>
      <c r="C73" s="6"/>
      <c r="D73" s="6"/>
      <c r="E73" s="62">
        <v>38637.446834199996</v>
      </c>
      <c r="F73" s="62">
        <f xml:space="preserve"> ROUND(SUM(F69:F72),2)</f>
        <v>100</v>
      </c>
      <c r="I73" s="2"/>
      <c r="J73" s="2"/>
    </row>
    <row r="74" spans="1:10" x14ac:dyDescent="0.2">
      <c r="E74" s="59"/>
      <c r="F74" s="63" t="s">
        <v>146</v>
      </c>
    </row>
    <row r="75" spans="1:10" x14ac:dyDescent="0.2">
      <c r="A75" s="1" t="s">
        <v>147</v>
      </c>
      <c r="E75" s="59"/>
      <c r="F75" s="59"/>
    </row>
    <row r="76" spans="1:10" x14ac:dyDescent="0.2">
      <c r="A76" s="1" t="s">
        <v>148</v>
      </c>
      <c r="E76" s="59"/>
      <c r="F76" s="59"/>
    </row>
    <row r="77" spans="1:10" x14ac:dyDescent="0.2">
      <c r="A77" s="1" t="s">
        <v>149</v>
      </c>
      <c r="E77" s="59"/>
      <c r="F77" s="59"/>
    </row>
    <row r="78" spans="1:10" x14ac:dyDescent="0.2">
      <c r="A78" s="3" t="s">
        <v>648</v>
      </c>
      <c r="D78" s="15">
        <v>52.692300000000003</v>
      </c>
      <c r="E78" s="59"/>
      <c r="F78" s="59"/>
    </row>
    <row r="79" spans="1:10" x14ac:dyDescent="0.2">
      <c r="A79" s="3" t="s">
        <v>671</v>
      </c>
      <c r="D79" s="15">
        <v>13.697900000000001</v>
      </c>
      <c r="E79" s="59"/>
      <c r="F79" s="59"/>
    </row>
    <row r="80" spans="1:10" x14ac:dyDescent="0.2">
      <c r="A80" s="3" t="s">
        <v>675</v>
      </c>
      <c r="D80" s="15">
        <v>14.6791</v>
      </c>
      <c r="E80" s="59"/>
      <c r="F80" s="59"/>
    </row>
    <row r="81" spans="1:6" x14ac:dyDescent="0.2">
      <c r="A81" s="3" t="s">
        <v>676</v>
      </c>
      <c r="D81" s="15">
        <v>14.298</v>
      </c>
      <c r="E81" s="59"/>
      <c r="F81" s="59"/>
    </row>
    <row r="82" spans="1:6" x14ac:dyDescent="0.2">
      <c r="A82" s="3" t="s">
        <v>670</v>
      </c>
      <c r="D82" s="15">
        <v>14.0558</v>
      </c>
      <c r="E82" s="59"/>
      <c r="F82" s="59"/>
    </row>
    <row r="83" spans="1:6" x14ac:dyDescent="0.2">
      <c r="A83" s="3" t="s">
        <v>646</v>
      </c>
      <c r="D83" s="15">
        <v>54.674999999999997</v>
      </c>
      <c r="E83" s="59"/>
      <c r="F83" s="59"/>
    </row>
    <row r="84" spans="1:6" x14ac:dyDescent="0.2">
      <c r="E84" s="59"/>
      <c r="F84" s="59"/>
    </row>
    <row r="85" spans="1:6" x14ac:dyDescent="0.2">
      <c r="A85" s="1" t="s">
        <v>152</v>
      </c>
      <c r="E85" s="59"/>
      <c r="F85" s="59"/>
    </row>
    <row r="86" spans="1:6" x14ac:dyDescent="0.2">
      <c r="A86" s="3" t="s">
        <v>675</v>
      </c>
      <c r="D86" s="15">
        <v>14.1755</v>
      </c>
      <c r="E86" s="59"/>
      <c r="F86" s="59"/>
    </row>
    <row r="87" spans="1:6" x14ac:dyDescent="0.2">
      <c r="A87" s="3" t="s">
        <v>671</v>
      </c>
      <c r="D87" s="15">
        <v>13.173</v>
      </c>
      <c r="E87" s="59"/>
      <c r="F87" s="59"/>
    </row>
    <row r="88" spans="1:6" x14ac:dyDescent="0.2">
      <c r="A88" s="3" t="s">
        <v>670</v>
      </c>
      <c r="D88" s="15">
        <v>13.501799999999999</v>
      </c>
      <c r="E88" s="59"/>
      <c r="F88" s="59"/>
    </row>
    <row r="89" spans="1:6" x14ac:dyDescent="0.2">
      <c r="A89" s="3" t="s">
        <v>646</v>
      </c>
      <c r="D89" s="15">
        <v>54.981900000000003</v>
      </c>
      <c r="E89" s="59"/>
      <c r="F89" s="59"/>
    </row>
    <row r="90" spans="1:6" x14ac:dyDescent="0.2">
      <c r="A90" s="3" t="s">
        <v>648</v>
      </c>
      <c r="D90" s="15">
        <v>52.795900000000003</v>
      </c>
    </row>
    <row r="91" spans="1:6" x14ac:dyDescent="0.2">
      <c r="A91" s="3" t="s">
        <v>676</v>
      </c>
      <c r="D91" s="15">
        <v>13.8222</v>
      </c>
    </row>
    <row r="93" spans="1:6" x14ac:dyDescent="0.2">
      <c r="A93" s="1" t="s">
        <v>153</v>
      </c>
      <c r="D93" s="16"/>
    </row>
    <row r="94" spans="1:6" x14ac:dyDescent="0.2">
      <c r="A94" s="22" t="s">
        <v>704</v>
      </c>
      <c r="B94" s="23"/>
      <c r="C94" s="70" t="s">
        <v>705</v>
      </c>
      <c r="D94" s="71"/>
    </row>
    <row r="95" spans="1:6" x14ac:dyDescent="0.2">
      <c r="A95" s="72"/>
      <c r="B95" s="73"/>
      <c r="C95" s="24" t="s">
        <v>706</v>
      </c>
      <c r="D95" s="24" t="s">
        <v>707</v>
      </c>
    </row>
    <row r="96" spans="1:6" x14ac:dyDescent="0.2">
      <c r="A96" s="25" t="s">
        <v>670</v>
      </c>
      <c r="B96" s="26"/>
      <c r="C96" s="27">
        <v>0.41854467080000002</v>
      </c>
      <c r="D96" s="27">
        <v>0.38770856120000008</v>
      </c>
    </row>
    <row r="97" spans="1:5" x14ac:dyDescent="0.2">
      <c r="A97" s="25" t="s">
        <v>671</v>
      </c>
      <c r="B97" s="26"/>
      <c r="C97" s="27">
        <v>0.39724576100000003</v>
      </c>
      <c r="D97" s="27">
        <v>0.36804068400000001</v>
      </c>
    </row>
    <row r="98" spans="1:5" x14ac:dyDescent="0.2">
      <c r="A98" s="25" t="s">
        <v>675</v>
      </c>
      <c r="B98" s="26"/>
      <c r="C98" s="27">
        <v>0.41854467080000002</v>
      </c>
      <c r="D98" s="27">
        <v>0.38770856120000008</v>
      </c>
    </row>
    <row r="99" spans="1:5" x14ac:dyDescent="0.2">
      <c r="A99" s="25" t="s">
        <v>676</v>
      </c>
      <c r="B99" s="26"/>
      <c r="C99" s="27">
        <v>0.39724576100000003</v>
      </c>
      <c r="D99" s="27">
        <v>0.36804068400000001</v>
      </c>
    </row>
    <row r="100" spans="1:5" x14ac:dyDescent="0.2">
      <c r="A100" s="1"/>
      <c r="D100" s="16"/>
    </row>
    <row r="101" spans="1:5" x14ac:dyDescent="0.2">
      <c r="A101" s="1" t="s">
        <v>155</v>
      </c>
      <c r="D101" s="17">
        <v>4.1806629321720221</v>
      </c>
      <c r="E101" s="2" t="s">
        <v>623</v>
      </c>
    </row>
    <row r="103" spans="1:5" x14ac:dyDescent="0.2">
      <c r="A103" s="1" t="s">
        <v>725</v>
      </c>
    </row>
  </sheetData>
  <sortState ref="A43:F60">
    <sortCondition descending="1" ref="E43:E60"/>
  </sortState>
  <mergeCells count="3">
    <mergeCell ref="B1:E1"/>
    <mergeCell ref="C94:D94"/>
    <mergeCell ref="A95:B9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99"/>
  <sheetViews>
    <sheetView showGridLines="0" workbookViewId="0"/>
  </sheetViews>
  <sheetFormatPr defaultRowHeight="11.25" x14ac:dyDescent="0.2"/>
  <cols>
    <col min="1" max="1" width="38" style="3" customWidth="1"/>
    <col min="2" max="2" width="47.7109375" style="3" bestFit="1" customWidth="1"/>
    <col min="3" max="3" width="18" style="3" bestFit="1" customWidth="1"/>
    <col min="4" max="4" width="7.42578125" style="3" bestFit="1" customWidth="1"/>
    <col min="5" max="5" width="23" style="2" bestFit="1" customWidth="1"/>
    <col min="6" max="6" width="15.5703125" style="2" bestFit="1" customWidth="1"/>
    <col min="7" max="16384" width="9.140625" style="3"/>
  </cols>
  <sheetData>
    <row r="1" spans="1:6" x14ac:dyDescent="0.2">
      <c r="A1" s="1"/>
      <c r="B1" s="74" t="s">
        <v>392</v>
      </c>
      <c r="C1" s="74"/>
      <c r="D1" s="74"/>
      <c r="E1" s="74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9" t="s">
        <v>11</v>
      </c>
      <c r="B7" s="9" t="s">
        <v>12</v>
      </c>
      <c r="C7" s="9" t="s">
        <v>10</v>
      </c>
      <c r="D7" s="9">
        <v>79000</v>
      </c>
      <c r="E7" s="58">
        <v>1690.1655000000001</v>
      </c>
      <c r="F7" s="58">
        <v>3.9860181708406199</v>
      </c>
    </row>
    <row r="8" spans="1:6" x14ac:dyDescent="0.2">
      <c r="A8" s="9" t="s">
        <v>13</v>
      </c>
      <c r="B8" s="9" t="s">
        <v>14</v>
      </c>
      <c r="C8" s="9" t="s">
        <v>10</v>
      </c>
      <c r="D8" s="9">
        <v>206475</v>
      </c>
      <c r="E8" s="58">
        <v>1127.147025</v>
      </c>
      <c r="F8" s="58">
        <v>2.6582180992683502</v>
      </c>
    </row>
    <row r="9" spans="1:6" x14ac:dyDescent="0.2">
      <c r="A9" s="9" t="s">
        <v>27</v>
      </c>
      <c r="B9" s="9" t="s">
        <v>28</v>
      </c>
      <c r="C9" s="9" t="s">
        <v>10</v>
      </c>
      <c r="D9" s="9">
        <v>317906</v>
      </c>
      <c r="E9" s="58">
        <v>856.91562299999998</v>
      </c>
      <c r="F9" s="58">
        <v>2.0209152560238701</v>
      </c>
    </row>
    <row r="10" spans="1:6" x14ac:dyDescent="0.2">
      <c r="A10" s="9" t="s">
        <v>21</v>
      </c>
      <c r="B10" s="9" t="s">
        <v>22</v>
      </c>
      <c r="C10" s="9" t="s">
        <v>23</v>
      </c>
      <c r="D10" s="9">
        <v>79950</v>
      </c>
      <c r="E10" s="58">
        <v>831.32010000000002</v>
      </c>
      <c r="F10" s="58">
        <v>1.9605518065450001</v>
      </c>
    </row>
    <row r="11" spans="1:6" x14ac:dyDescent="0.2">
      <c r="A11" s="9" t="s">
        <v>8</v>
      </c>
      <c r="B11" s="9" t="s">
        <v>9</v>
      </c>
      <c r="C11" s="9" t="s">
        <v>10</v>
      </c>
      <c r="D11" s="9">
        <v>53853</v>
      </c>
      <c r="E11" s="58">
        <v>718.72213799999997</v>
      </c>
      <c r="F11" s="58">
        <v>1.69500531270661</v>
      </c>
    </row>
    <row r="12" spans="1:6" x14ac:dyDescent="0.2">
      <c r="A12" s="9" t="s">
        <v>29</v>
      </c>
      <c r="B12" s="9" t="s">
        <v>30</v>
      </c>
      <c r="C12" s="9" t="s">
        <v>31</v>
      </c>
      <c r="D12" s="9">
        <v>54952</v>
      </c>
      <c r="E12" s="58">
        <v>676.89873599999999</v>
      </c>
      <c r="F12" s="58">
        <v>1.59637068767233</v>
      </c>
    </row>
    <row r="13" spans="1:6" x14ac:dyDescent="0.2">
      <c r="A13" s="9" t="s">
        <v>59</v>
      </c>
      <c r="B13" s="9" t="s">
        <v>60</v>
      </c>
      <c r="C13" s="9" t="s">
        <v>10</v>
      </c>
      <c r="D13" s="9">
        <v>187500</v>
      </c>
      <c r="E13" s="58">
        <v>649.125</v>
      </c>
      <c r="F13" s="58">
        <v>1.5308702284758</v>
      </c>
    </row>
    <row r="14" spans="1:6" x14ac:dyDescent="0.2">
      <c r="A14" s="9" t="s">
        <v>15</v>
      </c>
      <c r="B14" s="9" t="s">
        <v>16</v>
      </c>
      <c r="C14" s="9" t="s">
        <v>17</v>
      </c>
      <c r="D14" s="9">
        <v>66526</v>
      </c>
      <c r="E14" s="58">
        <v>614.00171699999999</v>
      </c>
      <c r="F14" s="58">
        <v>1.4480368939546699</v>
      </c>
    </row>
    <row r="15" spans="1:6" x14ac:dyDescent="0.2">
      <c r="A15" s="9" t="s">
        <v>38</v>
      </c>
      <c r="B15" s="9" t="s">
        <v>39</v>
      </c>
      <c r="C15" s="9" t="s">
        <v>40</v>
      </c>
      <c r="D15" s="9">
        <v>160000</v>
      </c>
      <c r="E15" s="58">
        <v>597.76</v>
      </c>
      <c r="F15" s="58">
        <v>1.40973308341798</v>
      </c>
    </row>
    <row r="16" spans="1:6" x14ac:dyDescent="0.2">
      <c r="A16" s="9" t="s">
        <v>24</v>
      </c>
      <c r="B16" s="9" t="s">
        <v>25</v>
      </c>
      <c r="C16" s="9" t="s">
        <v>26</v>
      </c>
      <c r="D16" s="9">
        <v>254936</v>
      </c>
      <c r="E16" s="58">
        <v>597.060112</v>
      </c>
      <c r="F16" s="58">
        <v>1.40808249577697</v>
      </c>
    </row>
    <row r="17" spans="1:6" x14ac:dyDescent="0.2">
      <c r="A17" s="9" t="s">
        <v>50</v>
      </c>
      <c r="B17" s="9" t="s">
        <v>51</v>
      </c>
      <c r="C17" s="9" t="s">
        <v>52</v>
      </c>
      <c r="D17" s="9">
        <v>25367</v>
      </c>
      <c r="E17" s="58">
        <v>491.25732199999999</v>
      </c>
      <c r="F17" s="58">
        <v>1.1585614616145601</v>
      </c>
    </row>
    <row r="18" spans="1:6" x14ac:dyDescent="0.2">
      <c r="A18" s="9" t="s">
        <v>71</v>
      </c>
      <c r="B18" s="9" t="s">
        <v>72</v>
      </c>
      <c r="C18" s="9" t="s">
        <v>73</v>
      </c>
      <c r="D18" s="9">
        <v>40000</v>
      </c>
      <c r="E18" s="58">
        <v>453.84</v>
      </c>
      <c r="F18" s="58">
        <v>1.0703179580072499</v>
      </c>
    </row>
    <row r="19" spans="1:6" x14ac:dyDescent="0.2">
      <c r="A19" s="9" t="s">
        <v>96</v>
      </c>
      <c r="B19" s="9" t="s">
        <v>97</v>
      </c>
      <c r="C19" s="9" t="s">
        <v>37</v>
      </c>
      <c r="D19" s="9">
        <v>34000</v>
      </c>
      <c r="E19" s="58">
        <v>443.58100000000002</v>
      </c>
      <c r="F19" s="58">
        <v>1.0461235460312299</v>
      </c>
    </row>
    <row r="20" spans="1:6" x14ac:dyDescent="0.2">
      <c r="A20" s="9" t="s">
        <v>53</v>
      </c>
      <c r="B20" s="9" t="s">
        <v>54</v>
      </c>
      <c r="C20" s="9" t="s">
        <v>37</v>
      </c>
      <c r="D20" s="9">
        <v>27311</v>
      </c>
      <c r="E20" s="58">
        <v>440.10310950000002</v>
      </c>
      <c r="F20" s="58">
        <v>1.03792142929817</v>
      </c>
    </row>
    <row r="21" spans="1:6" x14ac:dyDescent="0.2">
      <c r="A21" s="9" t="s">
        <v>45</v>
      </c>
      <c r="B21" s="9" t="s">
        <v>46</v>
      </c>
      <c r="C21" s="9" t="s">
        <v>47</v>
      </c>
      <c r="D21" s="9">
        <v>190244</v>
      </c>
      <c r="E21" s="58">
        <v>417.870946</v>
      </c>
      <c r="F21" s="58">
        <v>0.98548999125964798</v>
      </c>
    </row>
    <row r="22" spans="1:6" x14ac:dyDescent="0.2">
      <c r="A22" s="9" t="s">
        <v>57</v>
      </c>
      <c r="B22" s="9" t="s">
        <v>58</v>
      </c>
      <c r="C22" s="9" t="s">
        <v>34</v>
      </c>
      <c r="D22" s="9">
        <v>129831</v>
      </c>
      <c r="E22" s="58">
        <v>404.8779735</v>
      </c>
      <c r="F22" s="58">
        <v>0.95484788876836402</v>
      </c>
    </row>
    <row r="23" spans="1:6" x14ac:dyDescent="0.2">
      <c r="A23" s="9" t="s">
        <v>87</v>
      </c>
      <c r="B23" s="9" t="s">
        <v>88</v>
      </c>
      <c r="C23" s="9" t="s">
        <v>34</v>
      </c>
      <c r="D23" s="9">
        <v>93000</v>
      </c>
      <c r="E23" s="58">
        <v>375.67349999999999</v>
      </c>
      <c r="F23" s="58">
        <v>0.88597323593653499</v>
      </c>
    </row>
    <row r="24" spans="1:6" x14ac:dyDescent="0.2">
      <c r="A24" s="9" t="s">
        <v>66</v>
      </c>
      <c r="B24" s="9" t="s">
        <v>67</v>
      </c>
      <c r="C24" s="9" t="s">
        <v>68</v>
      </c>
      <c r="D24" s="9">
        <v>227368</v>
      </c>
      <c r="E24" s="58">
        <v>337.18674399999998</v>
      </c>
      <c r="F24" s="58">
        <v>0.79520762230123798</v>
      </c>
    </row>
    <row r="25" spans="1:6" x14ac:dyDescent="0.2">
      <c r="A25" s="9" t="s">
        <v>82</v>
      </c>
      <c r="B25" s="9" t="s">
        <v>83</v>
      </c>
      <c r="C25" s="9" t="s">
        <v>84</v>
      </c>
      <c r="D25" s="9">
        <v>60000</v>
      </c>
      <c r="E25" s="58">
        <v>323.97000000000003</v>
      </c>
      <c r="F25" s="58">
        <v>0.76403778612640905</v>
      </c>
    </row>
    <row r="26" spans="1:6" x14ac:dyDescent="0.2">
      <c r="A26" s="9" t="s">
        <v>74</v>
      </c>
      <c r="B26" s="9" t="s">
        <v>75</v>
      </c>
      <c r="C26" s="9" t="s">
        <v>76</v>
      </c>
      <c r="D26" s="9">
        <v>54163</v>
      </c>
      <c r="E26" s="58">
        <v>311.7893095</v>
      </c>
      <c r="F26" s="58">
        <v>0.73531133675421101</v>
      </c>
    </row>
    <row r="27" spans="1:6" x14ac:dyDescent="0.2">
      <c r="A27" s="9" t="s">
        <v>41</v>
      </c>
      <c r="B27" s="9" t="s">
        <v>42</v>
      </c>
      <c r="C27" s="9" t="s">
        <v>20</v>
      </c>
      <c r="D27" s="9">
        <v>184376</v>
      </c>
      <c r="E27" s="58">
        <v>308.921988</v>
      </c>
      <c r="F27" s="58">
        <v>0.72854916133373104</v>
      </c>
    </row>
    <row r="28" spans="1:6" x14ac:dyDescent="0.2">
      <c r="A28" s="9" t="s">
        <v>55</v>
      </c>
      <c r="B28" s="9" t="s">
        <v>56</v>
      </c>
      <c r="C28" s="9" t="s">
        <v>47</v>
      </c>
      <c r="D28" s="9">
        <v>168573</v>
      </c>
      <c r="E28" s="58">
        <v>302.33567549999998</v>
      </c>
      <c r="F28" s="58">
        <v>0.71301626748171798</v>
      </c>
    </row>
    <row r="29" spans="1:6" x14ac:dyDescent="0.2">
      <c r="A29" s="9" t="s">
        <v>383</v>
      </c>
      <c r="B29" s="9" t="s">
        <v>384</v>
      </c>
      <c r="C29" s="9" t="s">
        <v>10</v>
      </c>
      <c r="D29" s="9">
        <v>274166</v>
      </c>
      <c r="E29" s="58">
        <v>288.14846599999998</v>
      </c>
      <c r="F29" s="58">
        <v>0.67955772459907005</v>
      </c>
    </row>
    <row r="30" spans="1:6" x14ac:dyDescent="0.2">
      <c r="A30" s="9" t="s">
        <v>374</v>
      </c>
      <c r="B30" s="9" t="s">
        <v>375</v>
      </c>
      <c r="C30" s="9" t="s">
        <v>37</v>
      </c>
      <c r="D30" s="9">
        <v>57182</v>
      </c>
      <c r="E30" s="58">
        <v>280.30616400000002</v>
      </c>
      <c r="F30" s="58">
        <v>0.66106275574943996</v>
      </c>
    </row>
    <row r="31" spans="1:6" x14ac:dyDescent="0.2">
      <c r="A31" s="9" t="s">
        <v>63</v>
      </c>
      <c r="B31" s="9" t="s">
        <v>64</v>
      </c>
      <c r="C31" s="9" t="s">
        <v>65</v>
      </c>
      <c r="D31" s="9">
        <v>159832</v>
      </c>
      <c r="E31" s="58">
        <v>262.68389200000001</v>
      </c>
      <c r="F31" s="58">
        <v>0.619503099962184</v>
      </c>
    </row>
    <row r="32" spans="1:6" x14ac:dyDescent="0.2">
      <c r="A32" s="9" t="s">
        <v>91</v>
      </c>
      <c r="B32" s="9" t="s">
        <v>92</v>
      </c>
      <c r="C32" s="9" t="s">
        <v>52</v>
      </c>
      <c r="D32" s="9">
        <v>72000</v>
      </c>
      <c r="E32" s="58">
        <v>260.13600000000002</v>
      </c>
      <c r="F32" s="58">
        <v>0.61349425419569503</v>
      </c>
    </row>
    <row r="33" spans="1:10" x14ac:dyDescent="0.2">
      <c r="A33" s="9" t="s">
        <v>378</v>
      </c>
      <c r="B33" s="9" t="s">
        <v>379</v>
      </c>
      <c r="C33" s="9" t="s">
        <v>380</v>
      </c>
      <c r="D33" s="9">
        <v>32100</v>
      </c>
      <c r="E33" s="58">
        <v>225.13335000000001</v>
      </c>
      <c r="F33" s="58">
        <v>0.53094541567806297</v>
      </c>
    </row>
    <row r="34" spans="1:10" x14ac:dyDescent="0.2">
      <c r="A34" s="9" t="s">
        <v>85</v>
      </c>
      <c r="B34" s="9" t="s">
        <v>86</v>
      </c>
      <c r="C34" s="9" t="s">
        <v>73</v>
      </c>
      <c r="D34" s="9">
        <v>27000</v>
      </c>
      <c r="E34" s="58">
        <v>215.58150000000001</v>
      </c>
      <c r="F34" s="58">
        <v>0.50841871775105796</v>
      </c>
    </row>
    <row r="35" spans="1:10" x14ac:dyDescent="0.2">
      <c r="A35" s="9" t="s">
        <v>48</v>
      </c>
      <c r="B35" s="9" t="s">
        <v>49</v>
      </c>
      <c r="C35" s="9" t="s">
        <v>17</v>
      </c>
      <c r="D35" s="9">
        <v>74940</v>
      </c>
      <c r="E35" s="58">
        <v>211.7055</v>
      </c>
      <c r="F35" s="58">
        <v>0.49927771562423801</v>
      </c>
    </row>
    <row r="36" spans="1:10" x14ac:dyDescent="0.2">
      <c r="A36" s="9" t="s">
        <v>69</v>
      </c>
      <c r="B36" s="9" t="s">
        <v>70</v>
      </c>
      <c r="C36" s="9" t="s">
        <v>37</v>
      </c>
      <c r="D36" s="9">
        <v>15000</v>
      </c>
      <c r="E36" s="58">
        <v>175.57499999999999</v>
      </c>
      <c r="F36" s="58">
        <v>0.41406900113943901</v>
      </c>
    </row>
    <row r="37" spans="1:10" x14ac:dyDescent="0.2">
      <c r="A37" s="9" t="s">
        <v>98</v>
      </c>
      <c r="B37" s="9" t="s">
        <v>99</v>
      </c>
      <c r="C37" s="9" t="s">
        <v>52</v>
      </c>
      <c r="D37" s="9">
        <v>35904</v>
      </c>
      <c r="E37" s="58">
        <v>172.46486400000001</v>
      </c>
      <c r="F37" s="58">
        <v>0.406734181791994</v>
      </c>
    </row>
    <row r="38" spans="1:10" x14ac:dyDescent="0.2">
      <c r="A38" s="9" t="s">
        <v>381</v>
      </c>
      <c r="B38" s="9" t="s">
        <v>382</v>
      </c>
      <c r="C38" s="9" t="s">
        <v>10</v>
      </c>
      <c r="D38" s="9">
        <v>57684</v>
      </c>
      <c r="E38" s="58">
        <v>164.860872</v>
      </c>
      <c r="F38" s="58">
        <v>0.38880123363814301</v>
      </c>
    </row>
    <row r="39" spans="1:10" x14ac:dyDescent="0.2">
      <c r="A39" s="9" t="s">
        <v>376</v>
      </c>
      <c r="B39" s="9" t="s">
        <v>377</v>
      </c>
      <c r="C39" s="9" t="s">
        <v>17</v>
      </c>
      <c r="D39" s="9">
        <v>23121</v>
      </c>
      <c r="E39" s="58">
        <v>135.80119350000001</v>
      </c>
      <c r="F39" s="58">
        <v>0.32026805949644699</v>
      </c>
    </row>
    <row r="40" spans="1:10" x14ac:dyDescent="0.2">
      <c r="A40" s="9" t="s">
        <v>102</v>
      </c>
      <c r="B40" s="9" t="s">
        <v>103</v>
      </c>
      <c r="C40" s="9" t="s">
        <v>104</v>
      </c>
      <c r="D40" s="9">
        <v>71000</v>
      </c>
      <c r="E40" s="58">
        <v>131.63399999999999</v>
      </c>
      <c r="F40" s="58">
        <v>0.310440318359613</v>
      </c>
    </row>
    <row r="41" spans="1:10" x14ac:dyDescent="0.2">
      <c r="A41" s="9" t="s">
        <v>43</v>
      </c>
      <c r="B41" s="9" t="s">
        <v>44</v>
      </c>
      <c r="C41" s="9" t="s">
        <v>37</v>
      </c>
      <c r="D41" s="9">
        <v>8051</v>
      </c>
      <c r="E41" s="58">
        <v>101.418447</v>
      </c>
      <c r="F41" s="58">
        <v>0.23918117639984701</v>
      </c>
    </row>
    <row r="42" spans="1:10" x14ac:dyDescent="0.2">
      <c r="A42" s="9" t="s">
        <v>393</v>
      </c>
      <c r="B42" s="9" t="s">
        <v>394</v>
      </c>
      <c r="C42" s="9" t="s">
        <v>52</v>
      </c>
      <c r="D42" s="9">
        <v>7072</v>
      </c>
      <c r="E42" s="58">
        <v>99.821280000000002</v>
      </c>
      <c r="F42" s="58">
        <v>0.23541448214187799</v>
      </c>
    </row>
    <row r="43" spans="1:10" x14ac:dyDescent="0.2">
      <c r="A43" s="9" t="s">
        <v>385</v>
      </c>
      <c r="B43" s="9" t="s">
        <v>386</v>
      </c>
      <c r="C43" s="9" t="s">
        <v>387</v>
      </c>
      <c r="D43" s="9">
        <v>984</v>
      </c>
      <c r="E43" s="58">
        <v>2.9150999999999998</v>
      </c>
      <c r="F43" s="60" t="s">
        <v>145</v>
      </c>
    </row>
    <row r="44" spans="1:10" x14ac:dyDescent="0.2">
      <c r="A44" s="8" t="s">
        <v>110</v>
      </c>
      <c r="B44" s="9"/>
      <c r="C44" s="9"/>
      <c r="D44" s="9"/>
      <c r="E44" s="61">
        <f>SUM(E7:E43)</f>
        <v>15698.7091475</v>
      </c>
      <c r="F44" s="61">
        <f>SUM(F7:F43)</f>
        <v>37.016327856122366</v>
      </c>
      <c r="I44" s="2"/>
      <c r="J44" s="2"/>
    </row>
    <row r="45" spans="1:10" x14ac:dyDescent="0.2">
      <c r="A45" s="9"/>
      <c r="B45" s="9"/>
      <c r="C45" s="9"/>
      <c r="D45" s="9"/>
      <c r="E45" s="58"/>
      <c r="F45" s="58"/>
    </row>
    <row r="46" spans="1:10" x14ac:dyDescent="0.2">
      <c r="A46" s="8" t="s">
        <v>111</v>
      </c>
      <c r="B46" s="9"/>
      <c r="C46" s="9"/>
      <c r="D46" s="9"/>
      <c r="E46" s="58"/>
      <c r="F46" s="58"/>
    </row>
    <row r="47" spans="1:10" x14ac:dyDescent="0.2">
      <c r="A47" s="8" t="s">
        <v>7</v>
      </c>
      <c r="B47" s="9"/>
      <c r="C47" s="9"/>
      <c r="D47" s="9"/>
      <c r="E47" s="58"/>
      <c r="F47" s="58"/>
    </row>
    <row r="48" spans="1:10" x14ac:dyDescent="0.2">
      <c r="A48" s="8"/>
      <c r="B48" s="9"/>
      <c r="C48" s="9"/>
      <c r="D48" s="9"/>
      <c r="E48" s="58"/>
      <c r="F48" s="58"/>
    </row>
    <row r="49" spans="1:6" x14ac:dyDescent="0.2">
      <c r="A49" s="9" t="s">
        <v>118</v>
      </c>
      <c r="B49" s="9" t="s">
        <v>962</v>
      </c>
      <c r="C49" s="9" t="s">
        <v>119</v>
      </c>
      <c r="D49" s="9">
        <v>250</v>
      </c>
      <c r="E49" s="58">
        <v>2491.1750000000002</v>
      </c>
      <c r="F49" s="58">
        <v>5.8750866804131698</v>
      </c>
    </row>
    <row r="50" spans="1:6" x14ac:dyDescent="0.2">
      <c r="A50" s="9" t="s">
        <v>112</v>
      </c>
      <c r="B50" s="9" t="s">
        <v>963</v>
      </c>
      <c r="C50" s="9" t="s">
        <v>113</v>
      </c>
      <c r="D50" s="9">
        <v>200</v>
      </c>
      <c r="E50" s="58">
        <v>2069.6120000000001</v>
      </c>
      <c r="F50" s="58">
        <v>4.8808894978567396</v>
      </c>
    </row>
    <row r="51" spans="1:6" x14ac:dyDescent="0.2">
      <c r="A51" s="9" t="s">
        <v>286</v>
      </c>
      <c r="B51" s="9" t="s">
        <v>831</v>
      </c>
      <c r="C51" s="9" t="s">
        <v>117</v>
      </c>
      <c r="D51" s="9">
        <v>200</v>
      </c>
      <c r="E51" s="58">
        <v>1974.578</v>
      </c>
      <c r="F51" s="58">
        <v>4.6567651438525504</v>
      </c>
    </row>
    <row r="52" spans="1:6" x14ac:dyDescent="0.2">
      <c r="A52" s="9" t="s">
        <v>134</v>
      </c>
      <c r="B52" s="9" t="s">
        <v>805</v>
      </c>
      <c r="C52" s="9" t="s">
        <v>119</v>
      </c>
      <c r="D52" s="9">
        <v>14</v>
      </c>
      <c r="E52" s="58">
        <v>1559.1618000000001</v>
      </c>
      <c r="F52" s="58">
        <v>3.6770643265884702</v>
      </c>
    </row>
    <row r="53" spans="1:6" x14ac:dyDescent="0.2">
      <c r="A53" s="9" t="s">
        <v>389</v>
      </c>
      <c r="B53" s="9" t="s">
        <v>964</v>
      </c>
      <c r="C53" s="9" t="s">
        <v>163</v>
      </c>
      <c r="D53" s="9">
        <v>150</v>
      </c>
      <c r="E53" s="58">
        <v>1498.4475</v>
      </c>
      <c r="F53" s="58">
        <v>3.5338781693571999</v>
      </c>
    </row>
    <row r="54" spans="1:6" x14ac:dyDescent="0.2">
      <c r="A54" s="9" t="s">
        <v>116</v>
      </c>
      <c r="B54" s="9" t="s">
        <v>1652</v>
      </c>
      <c r="C54" s="9" t="s">
        <v>117</v>
      </c>
      <c r="D54" s="9">
        <v>150</v>
      </c>
      <c r="E54" s="58">
        <v>1485.7004999999999</v>
      </c>
      <c r="F54" s="58">
        <v>3.5038161584927598</v>
      </c>
    </row>
    <row r="55" spans="1:6" x14ac:dyDescent="0.2">
      <c r="A55" s="9" t="s">
        <v>114</v>
      </c>
      <c r="B55" s="9" t="s">
        <v>965</v>
      </c>
      <c r="C55" s="9" t="s">
        <v>115</v>
      </c>
      <c r="D55" s="9">
        <v>150</v>
      </c>
      <c r="E55" s="58">
        <v>1464.1065000000001</v>
      </c>
      <c r="F55" s="58">
        <v>3.45288973952306</v>
      </c>
    </row>
    <row r="56" spans="1:6" x14ac:dyDescent="0.2">
      <c r="A56" s="9" t="s">
        <v>388</v>
      </c>
      <c r="B56" s="9" t="s">
        <v>761</v>
      </c>
      <c r="C56" s="9" t="s">
        <v>121</v>
      </c>
      <c r="D56" s="9">
        <v>100</v>
      </c>
      <c r="E56" s="58">
        <v>1008.985</v>
      </c>
      <c r="F56" s="58">
        <v>2.3795495435835199</v>
      </c>
    </row>
    <row r="57" spans="1:6" x14ac:dyDescent="0.2">
      <c r="A57" s="9" t="s">
        <v>311</v>
      </c>
      <c r="B57" s="9" t="s">
        <v>914</v>
      </c>
      <c r="C57" s="9" t="s">
        <v>123</v>
      </c>
      <c r="D57" s="9">
        <v>100</v>
      </c>
      <c r="E57" s="58">
        <v>999.84199999999998</v>
      </c>
      <c r="F57" s="58">
        <v>2.35798706101244</v>
      </c>
    </row>
    <row r="58" spans="1:6" x14ac:dyDescent="0.2">
      <c r="A58" s="9" t="s">
        <v>122</v>
      </c>
      <c r="B58" s="9" t="s">
        <v>966</v>
      </c>
      <c r="C58" s="9" t="s">
        <v>123</v>
      </c>
      <c r="D58" s="9">
        <v>100</v>
      </c>
      <c r="E58" s="58">
        <v>924.173</v>
      </c>
      <c r="F58" s="58">
        <v>2.1795323422471302</v>
      </c>
    </row>
    <row r="59" spans="1:6" x14ac:dyDescent="0.2">
      <c r="A59" s="9" t="s">
        <v>395</v>
      </c>
      <c r="B59" s="9" t="s">
        <v>786</v>
      </c>
      <c r="C59" s="9" t="s">
        <v>123</v>
      </c>
      <c r="D59" s="9">
        <v>50</v>
      </c>
      <c r="E59" s="58">
        <v>499.90699999999998</v>
      </c>
      <c r="F59" s="58">
        <v>1.17896051347067</v>
      </c>
    </row>
    <row r="60" spans="1:6" x14ac:dyDescent="0.2">
      <c r="A60" s="9" t="s">
        <v>120</v>
      </c>
      <c r="B60" s="9" t="s">
        <v>967</v>
      </c>
      <c r="C60" s="9" t="s">
        <v>121</v>
      </c>
      <c r="D60" s="9">
        <v>50</v>
      </c>
      <c r="E60" s="58">
        <v>497.19600000000003</v>
      </c>
      <c r="F60" s="58">
        <v>1.1725670003732001</v>
      </c>
    </row>
    <row r="61" spans="1:6" x14ac:dyDescent="0.2">
      <c r="A61" s="9" t="s">
        <v>127</v>
      </c>
      <c r="B61" s="9" t="s">
        <v>968</v>
      </c>
      <c r="C61" s="9" t="s">
        <v>128</v>
      </c>
      <c r="D61" s="9">
        <v>50</v>
      </c>
      <c r="E61" s="58">
        <v>490.71350000000001</v>
      </c>
      <c r="F61" s="58">
        <v>1.1572789337356599</v>
      </c>
    </row>
    <row r="62" spans="1:6" x14ac:dyDescent="0.2">
      <c r="A62" s="9" t="s">
        <v>160</v>
      </c>
      <c r="B62" s="9" t="s">
        <v>969</v>
      </c>
      <c r="C62" s="9" t="s">
        <v>123</v>
      </c>
      <c r="D62" s="9">
        <v>50</v>
      </c>
      <c r="E62" s="58">
        <v>482.24400000000003</v>
      </c>
      <c r="F62" s="58">
        <v>1.1373048064103</v>
      </c>
    </row>
    <row r="63" spans="1:6" x14ac:dyDescent="0.2">
      <c r="A63" s="9" t="s">
        <v>130</v>
      </c>
      <c r="B63" s="9" t="s">
        <v>970</v>
      </c>
      <c r="C63" s="9" t="s">
        <v>123</v>
      </c>
      <c r="D63" s="9">
        <v>50</v>
      </c>
      <c r="E63" s="58">
        <v>479.565</v>
      </c>
      <c r="F63" s="58">
        <v>1.13098676082264</v>
      </c>
    </row>
    <row r="64" spans="1:6" x14ac:dyDescent="0.2">
      <c r="A64" s="9" t="s">
        <v>396</v>
      </c>
      <c r="B64" s="9" t="s">
        <v>971</v>
      </c>
      <c r="C64" s="9" t="s">
        <v>397</v>
      </c>
      <c r="D64" s="9">
        <v>44</v>
      </c>
      <c r="E64" s="58">
        <v>450.19479999999999</v>
      </c>
      <c r="F64" s="58">
        <v>1.0617212652950001</v>
      </c>
    </row>
    <row r="65" spans="1:10" x14ac:dyDescent="0.2">
      <c r="A65" s="8" t="s">
        <v>110</v>
      </c>
      <c r="B65" s="9"/>
      <c r="C65" s="9"/>
      <c r="D65" s="9"/>
      <c r="E65" s="61">
        <f>SUM(E49:E64)</f>
        <v>18375.601600000002</v>
      </c>
      <c r="F65" s="61">
        <f>SUM(F49:F64)</f>
        <v>43.336277943034503</v>
      </c>
      <c r="I65" s="2"/>
      <c r="J65" s="2"/>
    </row>
    <row r="66" spans="1:10" x14ac:dyDescent="0.2">
      <c r="A66" s="9"/>
      <c r="B66" s="9"/>
      <c r="C66" s="9"/>
      <c r="D66" s="9"/>
      <c r="E66" s="58"/>
      <c r="F66" s="58"/>
    </row>
    <row r="67" spans="1:10" x14ac:dyDescent="0.2">
      <c r="A67" s="8" t="s">
        <v>135</v>
      </c>
      <c r="B67" s="9"/>
      <c r="C67" s="9"/>
      <c r="D67" s="9"/>
      <c r="E67" s="58"/>
      <c r="F67" s="58"/>
    </row>
    <row r="68" spans="1:10" x14ac:dyDescent="0.2">
      <c r="A68" s="9" t="s">
        <v>136</v>
      </c>
      <c r="B68" s="9" t="s">
        <v>137</v>
      </c>
      <c r="C68" s="9" t="s">
        <v>138</v>
      </c>
      <c r="D68" s="9">
        <v>2900000</v>
      </c>
      <c r="E68" s="58">
        <v>2772.98</v>
      </c>
      <c r="F68" s="58">
        <v>6.5396842305547098</v>
      </c>
    </row>
    <row r="69" spans="1:10" x14ac:dyDescent="0.2">
      <c r="A69" s="9" t="s">
        <v>139</v>
      </c>
      <c r="B69" s="9" t="s">
        <v>140</v>
      </c>
      <c r="C69" s="9" t="s">
        <v>138</v>
      </c>
      <c r="D69" s="9">
        <v>2625000</v>
      </c>
      <c r="E69" s="58">
        <v>2340.9749999999999</v>
      </c>
      <c r="F69" s="58">
        <v>5.5208610562004798</v>
      </c>
    </row>
    <row r="70" spans="1:10" x14ac:dyDescent="0.2">
      <c r="A70" s="9" t="s">
        <v>141</v>
      </c>
      <c r="B70" s="9" t="s">
        <v>142</v>
      </c>
      <c r="C70" s="9" t="s">
        <v>138</v>
      </c>
      <c r="D70" s="9">
        <v>1000000</v>
      </c>
      <c r="E70" s="58">
        <v>962.5</v>
      </c>
      <c r="F70" s="58">
        <v>2.2699211937730901</v>
      </c>
    </row>
    <row r="71" spans="1:10" x14ac:dyDescent="0.2">
      <c r="A71" s="8" t="s">
        <v>110</v>
      </c>
      <c r="B71" s="9"/>
      <c r="C71" s="9"/>
      <c r="D71" s="9"/>
      <c r="E71" s="61">
        <f>SUM(E68:E70)</f>
        <v>6076.4549999999999</v>
      </c>
      <c r="F71" s="61">
        <f>SUM(F68:F70)</f>
        <v>14.33046648052828</v>
      </c>
      <c r="I71" s="2"/>
      <c r="J71" s="2"/>
    </row>
    <row r="72" spans="1:10" x14ac:dyDescent="0.2">
      <c r="A72" s="9"/>
      <c r="B72" s="9"/>
      <c r="C72" s="9"/>
      <c r="D72" s="9"/>
      <c r="E72" s="58"/>
      <c r="F72" s="58"/>
    </row>
    <row r="73" spans="1:10" x14ac:dyDescent="0.2">
      <c r="A73" s="8" t="s">
        <v>110</v>
      </c>
      <c r="B73" s="9"/>
      <c r="C73" s="9"/>
      <c r="D73" s="9"/>
      <c r="E73" s="61">
        <v>40150.765747500001</v>
      </c>
      <c r="F73" s="61">
        <v>94.689947133993684</v>
      </c>
    </row>
    <row r="74" spans="1:10" x14ac:dyDescent="0.2">
      <c r="A74" s="9"/>
      <c r="B74" s="9"/>
      <c r="C74" s="9"/>
      <c r="D74" s="9"/>
      <c r="E74" s="58"/>
      <c r="F74" s="58"/>
    </row>
    <row r="75" spans="1:10" x14ac:dyDescent="0.2">
      <c r="A75" s="8" t="s">
        <v>143</v>
      </c>
      <c r="B75" s="9"/>
      <c r="C75" s="9"/>
      <c r="D75" s="9"/>
      <c r="E75" s="61">
        <v>2251.5831143</v>
      </c>
      <c r="F75" s="61">
        <v>5.31</v>
      </c>
      <c r="I75" s="2"/>
      <c r="J75" s="2"/>
    </row>
    <row r="76" spans="1:10" x14ac:dyDescent="0.2">
      <c r="A76" s="9"/>
      <c r="B76" s="9"/>
      <c r="C76" s="9"/>
      <c r="D76" s="9"/>
      <c r="E76" s="58"/>
      <c r="F76" s="58"/>
    </row>
    <row r="77" spans="1:10" x14ac:dyDescent="0.2">
      <c r="A77" s="12" t="s">
        <v>144</v>
      </c>
      <c r="B77" s="6"/>
      <c r="C77" s="6"/>
      <c r="D77" s="6"/>
      <c r="E77" s="62">
        <v>42402.3531143</v>
      </c>
      <c r="F77" s="62">
        <f xml:space="preserve"> ROUND(SUM(F73:F76),2)</f>
        <v>100</v>
      </c>
      <c r="I77" s="2"/>
      <c r="J77" s="2"/>
    </row>
    <row r="78" spans="1:10" x14ac:dyDescent="0.2">
      <c r="E78" s="59"/>
      <c r="F78" s="63" t="s">
        <v>146</v>
      </c>
    </row>
    <row r="79" spans="1:10" x14ac:dyDescent="0.2">
      <c r="A79" s="1" t="s">
        <v>147</v>
      </c>
      <c r="E79" s="59"/>
      <c r="F79" s="59"/>
    </row>
    <row r="80" spans="1:10" x14ac:dyDescent="0.2">
      <c r="A80" s="1" t="s">
        <v>148</v>
      </c>
      <c r="E80" s="59"/>
      <c r="F80" s="59"/>
    </row>
    <row r="81" spans="1:6" x14ac:dyDescent="0.2">
      <c r="A81" s="1" t="s">
        <v>149</v>
      </c>
      <c r="E81" s="59"/>
      <c r="F81" s="59"/>
    </row>
    <row r="82" spans="1:6" x14ac:dyDescent="0.2">
      <c r="A82" s="3" t="s">
        <v>647</v>
      </c>
      <c r="D82" s="15">
        <v>19.940000000000001</v>
      </c>
      <c r="E82" s="59"/>
      <c r="F82" s="59"/>
    </row>
    <row r="83" spans="1:6" x14ac:dyDescent="0.2">
      <c r="A83" s="3" t="s">
        <v>646</v>
      </c>
      <c r="D83" s="15">
        <v>124.4863</v>
      </c>
      <c r="E83" s="59"/>
      <c r="F83" s="59"/>
    </row>
    <row r="84" spans="1:6" x14ac:dyDescent="0.2">
      <c r="A84" s="3" t="s">
        <v>645</v>
      </c>
      <c r="D84" s="15">
        <v>19.2441</v>
      </c>
      <c r="E84" s="59"/>
      <c r="F84" s="59"/>
    </row>
    <row r="85" spans="1:6" x14ac:dyDescent="0.2">
      <c r="A85" s="3" t="s">
        <v>648</v>
      </c>
      <c r="D85" s="15">
        <v>120.3824</v>
      </c>
      <c r="E85" s="59"/>
      <c r="F85" s="59"/>
    </row>
    <row r="86" spans="1:6" x14ac:dyDescent="0.2">
      <c r="E86" s="59"/>
      <c r="F86" s="59"/>
    </row>
    <row r="87" spans="1:6" x14ac:dyDescent="0.2">
      <c r="A87" s="1" t="s">
        <v>152</v>
      </c>
      <c r="E87" s="59"/>
      <c r="F87" s="59"/>
    </row>
    <row r="88" spans="1:6" x14ac:dyDescent="0.2">
      <c r="A88" s="3" t="s">
        <v>648</v>
      </c>
      <c r="D88" s="15">
        <v>121.1733</v>
      </c>
      <c r="E88" s="59"/>
      <c r="F88" s="59"/>
    </row>
    <row r="89" spans="1:6" x14ac:dyDescent="0.2">
      <c r="A89" s="3" t="s">
        <v>647</v>
      </c>
      <c r="D89" s="15">
        <v>18.545300000000001</v>
      </c>
      <c r="E89" s="59"/>
      <c r="F89" s="59"/>
    </row>
    <row r="90" spans="1:6" x14ac:dyDescent="0.2">
      <c r="A90" s="3" t="s">
        <v>645</v>
      </c>
      <c r="D90" s="15">
        <v>17.777699999999999</v>
      </c>
    </row>
    <row r="91" spans="1:6" x14ac:dyDescent="0.2">
      <c r="A91" s="3" t="s">
        <v>646</v>
      </c>
      <c r="D91" s="15">
        <v>125.78319999999999</v>
      </c>
    </row>
    <row r="93" spans="1:6" x14ac:dyDescent="0.2">
      <c r="A93" s="1" t="s">
        <v>153</v>
      </c>
      <c r="D93" s="16"/>
    </row>
    <row r="94" spans="1:6" x14ac:dyDescent="0.2">
      <c r="A94" s="22" t="s">
        <v>704</v>
      </c>
      <c r="B94" s="23"/>
      <c r="C94" s="70" t="s">
        <v>705</v>
      </c>
      <c r="D94" s="71"/>
    </row>
    <row r="95" spans="1:6" x14ac:dyDescent="0.2">
      <c r="A95" s="72"/>
      <c r="B95" s="73"/>
      <c r="C95" s="24" t="s">
        <v>706</v>
      </c>
      <c r="D95" s="24" t="s">
        <v>707</v>
      </c>
    </row>
    <row r="96" spans="1:6" x14ac:dyDescent="0.2">
      <c r="A96" s="25" t="s">
        <v>645</v>
      </c>
      <c r="B96" s="26"/>
      <c r="C96" s="27">
        <v>1.155624032</v>
      </c>
      <c r="D96" s="27">
        <v>1.0706638079999999</v>
      </c>
    </row>
    <row r="97" spans="1:5" x14ac:dyDescent="0.2">
      <c r="A97" s="25" t="s">
        <v>647</v>
      </c>
      <c r="B97" s="26"/>
      <c r="C97" s="27">
        <v>1.155624032</v>
      </c>
      <c r="D97" s="27">
        <v>1.0706638079999999</v>
      </c>
    </row>
    <row r="99" spans="1:5" x14ac:dyDescent="0.2">
      <c r="A99" s="1" t="s">
        <v>155</v>
      </c>
      <c r="D99" s="17">
        <v>4.3619429348070904</v>
      </c>
      <c r="E99" s="2" t="s">
        <v>623</v>
      </c>
    </row>
  </sheetData>
  <sortState ref="A49:F64">
    <sortCondition descending="1" ref="E49:E64"/>
  </sortState>
  <mergeCells count="3">
    <mergeCell ref="B1:E1"/>
    <mergeCell ref="C94:D94"/>
    <mergeCell ref="A95:B9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03"/>
  <sheetViews>
    <sheetView showGridLines="0" workbookViewId="0">
      <selection sqref="A1:E1"/>
    </sheetView>
  </sheetViews>
  <sheetFormatPr defaultRowHeight="11.25" x14ac:dyDescent="0.2"/>
  <cols>
    <col min="1" max="1" width="59.42578125" style="2" bestFit="1" customWidth="1"/>
    <col min="2" max="2" width="35.85546875" style="2" bestFit="1" customWidth="1"/>
    <col min="3" max="3" width="35.7109375" style="2" bestFit="1" customWidth="1"/>
    <col min="4" max="4" width="11.5703125" style="2" bestFit="1" customWidth="1"/>
    <col min="5" max="5" width="24" style="2" bestFit="1" customWidth="1"/>
    <col min="6" max="6" width="14.140625" style="2" bestFit="1" customWidth="1"/>
    <col min="7" max="8" width="11.7109375" style="3" bestFit="1" customWidth="1"/>
    <col min="9" max="16384" width="9.140625" style="3"/>
  </cols>
  <sheetData>
    <row r="1" spans="1:6" x14ac:dyDescent="0.2">
      <c r="A1" s="69" t="s">
        <v>1277</v>
      </c>
      <c r="B1" s="69"/>
      <c r="C1" s="69"/>
      <c r="D1" s="69"/>
      <c r="E1" s="69"/>
    </row>
    <row r="3" spans="1:6" s="1" customFormat="1" x14ac:dyDescent="0.2">
      <c r="A3" s="5" t="s">
        <v>0</v>
      </c>
      <c r="B3" s="5" t="s">
        <v>1</v>
      </c>
      <c r="C3" s="5" t="s">
        <v>1084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6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10"/>
      <c r="E7" s="10"/>
      <c r="F7" s="10"/>
    </row>
    <row r="8" spans="1:6" x14ac:dyDescent="0.2">
      <c r="A8" s="10" t="s">
        <v>1165</v>
      </c>
      <c r="B8" s="10" t="s">
        <v>1166</v>
      </c>
      <c r="C8" s="10" t="s">
        <v>380</v>
      </c>
      <c r="D8" s="46">
        <v>4075052</v>
      </c>
      <c r="E8" s="42">
        <v>27918.181251999998</v>
      </c>
      <c r="F8" s="42">
        <f t="shared" ref="F8:F65" si="0">E8/$E$81*100</f>
        <v>4.228968765793681</v>
      </c>
    </row>
    <row r="9" spans="1:6" x14ac:dyDescent="0.2">
      <c r="A9" s="10" t="s">
        <v>11</v>
      </c>
      <c r="B9" s="10" t="s">
        <v>12</v>
      </c>
      <c r="C9" s="10" t="s">
        <v>10</v>
      </c>
      <c r="D9" s="46">
        <v>979822</v>
      </c>
      <c r="E9" s="42">
        <v>20962.801779000001</v>
      </c>
      <c r="F9" s="42">
        <f t="shared" si="0"/>
        <v>3.1753871488517702</v>
      </c>
    </row>
    <row r="10" spans="1:6" x14ac:dyDescent="0.2">
      <c r="A10" s="10" t="s">
        <v>1093</v>
      </c>
      <c r="B10" s="10" t="s">
        <v>1094</v>
      </c>
      <c r="C10" s="10" t="s">
        <v>1095</v>
      </c>
      <c r="D10" s="46">
        <v>11253507</v>
      </c>
      <c r="E10" s="42">
        <v>18455.751479999999</v>
      </c>
      <c r="F10" s="42">
        <f t="shared" si="0"/>
        <v>2.7956261138099476</v>
      </c>
    </row>
    <row r="11" spans="1:6" x14ac:dyDescent="0.2">
      <c r="A11" s="10" t="s">
        <v>8</v>
      </c>
      <c r="B11" s="10" t="s">
        <v>9</v>
      </c>
      <c r="C11" s="10" t="s">
        <v>10</v>
      </c>
      <c r="D11" s="46">
        <v>1350892</v>
      </c>
      <c r="E11" s="42">
        <v>18029.004632</v>
      </c>
      <c r="F11" s="42">
        <f t="shared" si="0"/>
        <v>2.7309836833162486</v>
      </c>
    </row>
    <row r="12" spans="1:6" x14ac:dyDescent="0.2">
      <c r="A12" s="10" t="s">
        <v>59</v>
      </c>
      <c r="B12" s="10" t="s">
        <v>60</v>
      </c>
      <c r="C12" s="10" t="s">
        <v>10</v>
      </c>
      <c r="D12" s="46">
        <v>5000077</v>
      </c>
      <c r="E12" s="42">
        <v>17310.266574000001</v>
      </c>
      <c r="F12" s="42">
        <f t="shared" si="0"/>
        <v>2.6221112331149499</v>
      </c>
    </row>
    <row r="13" spans="1:6" x14ac:dyDescent="0.2">
      <c r="A13" s="10" t="s">
        <v>1209</v>
      </c>
      <c r="B13" s="10" t="s">
        <v>1210</v>
      </c>
      <c r="C13" s="10" t="s">
        <v>10</v>
      </c>
      <c r="D13" s="46">
        <v>8807451</v>
      </c>
      <c r="E13" s="42">
        <v>17293.430038499999</v>
      </c>
      <c r="F13" s="42">
        <f t="shared" si="0"/>
        <v>2.6195608813527418</v>
      </c>
    </row>
    <row r="14" spans="1:6" x14ac:dyDescent="0.2">
      <c r="A14" s="10" t="s">
        <v>1122</v>
      </c>
      <c r="B14" s="10" t="s">
        <v>1123</v>
      </c>
      <c r="C14" s="10" t="s">
        <v>73</v>
      </c>
      <c r="D14" s="46">
        <v>6393261</v>
      </c>
      <c r="E14" s="42">
        <v>17217.051873</v>
      </c>
      <c r="F14" s="42">
        <f t="shared" si="0"/>
        <v>2.6079913284018321</v>
      </c>
    </row>
    <row r="15" spans="1:6" x14ac:dyDescent="0.2">
      <c r="A15" s="10" t="s">
        <v>82</v>
      </c>
      <c r="B15" s="10" t="s">
        <v>83</v>
      </c>
      <c r="C15" s="10" t="s">
        <v>84</v>
      </c>
      <c r="D15" s="46">
        <v>2979100</v>
      </c>
      <c r="E15" s="42">
        <v>16085.650449999999</v>
      </c>
      <c r="F15" s="42">
        <f t="shared" si="0"/>
        <v>2.4366097747019912</v>
      </c>
    </row>
    <row r="16" spans="1:6" x14ac:dyDescent="0.2">
      <c r="A16" s="10" t="s">
        <v>1278</v>
      </c>
      <c r="B16" s="10" t="s">
        <v>1279</v>
      </c>
      <c r="C16" s="10" t="s">
        <v>73</v>
      </c>
      <c r="D16" s="46">
        <v>213547</v>
      </c>
      <c r="E16" s="42">
        <v>15933.9161785</v>
      </c>
      <c r="F16" s="42">
        <f t="shared" si="0"/>
        <v>2.4136254875422392</v>
      </c>
    </row>
    <row r="17" spans="1:6" x14ac:dyDescent="0.2">
      <c r="A17" s="10" t="s">
        <v>1089</v>
      </c>
      <c r="B17" s="10" t="s">
        <v>1090</v>
      </c>
      <c r="C17" s="10" t="s">
        <v>380</v>
      </c>
      <c r="D17" s="46">
        <v>842719</v>
      </c>
      <c r="E17" s="42">
        <v>15034.949678999999</v>
      </c>
      <c r="F17" s="42">
        <f t="shared" si="0"/>
        <v>2.277452532235273</v>
      </c>
    </row>
    <row r="18" spans="1:6" x14ac:dyDescent="0.2">
      <c r="A18" s="10" t="s">
        <v>43</v>
      </c>
      <c r="B18" s="10" t="s">
        <v>44</v>
      </c>
      <c r="C18" s="10" t="s">
        <v>37</v>
      </c>
      <c r="D18" s="46">
        <v>1164689</v>
      </c>
      <c r="E18" s="42">
        <v>14671.587332999999</v>
      </c>
      <c r="F18" s="42">
        <f t="shared" si="0"/>
        <v>2.222411410536508</v>
      </c>
    </row>
    <row r="19" spans="1:6" x14ac:dyDescent="0.2">
      <c r="A19" s="10" t="s">
        <v>1280</v>
      </c>
      <c r="B19" s="10" t="s">
        <v>1281</v>
      </c>
      <c r="C19" s="10" t="s">
        <v>37</v>
      </c>
      <c r="D19" s="46">
        <v>222964</v>
      </c>
      <c r="E19" s="42">
        <v>14662.335604</v>
      </c>
      <c r="F19" s="42">
        <f t="shared" si="0"/>
        <v>2.2210099842538491</v>
      </c>
    </row>
    <row r="20" spans="1:6" x14ac:dyDescent="0.2">
      <c r="A20" s="10" t="s">
        <v>1187</v>
      </c>
      <c r="B20" s="10" t="s">
        <v>1188</v>
      </c>
      <c r="C20" s="10" t="s">
        <v>380</v>
      </c>
      <c r="D20" s="46">
        <v>265692</v>
      </c>
      <c r="E20" s="42">
        <v>14165.368979999999</v>
      </c>
      <c r="F20" s="42">
        <f t="shared" si="0"/>
        <v>2.1457308565926452</v>
      </c>
    </row>
    <row r="21" spans="1:6" x14ac:dyDescent="0.2">
      <c r="A21" s="10" t="s">
        <v>1282</v>
      </c>
      <c r="B21" s="10" t="s">
        <v>1283</v>
      </c>
      <c r="C21" s="10" t="s">
        <v>95</v>
      </c>
      <c r="D21" s="46">
        <v>6026546</v>
      </c>
      <c r="E21" s="42">
        <v>13665.193055</v>
      </c>
      <c r="F21" s="42">
        <f t="shared" si="0"/>
        <v>2.0699655929053691</v>
      </c>
    </row>
    <row r="22" spans="1:6" x14ac:dyDescent="0.2">
      <c r="A22" s="10" t="s">
        <v>1284</v>
      </c>
      <c r="B22" s="10" t="s">
        <v>1285</v>
      </c>
      <c r="C22" s="10" t="s">
        <v>95</v>
      </c>
      <c r="D22" s="46">
        <v>1746063</v>
      </c>
      <c r="E22" s="42">
        <v>13610.561084999999</v>
      </c>
      <c r="F22" s="42">
        <f t="shared" si="0"/>
        <v>2.0616900934142537</v>
      </c>
    </row>
    <row r="23" spans="1:6" x14ac:dyDescent="0.2">
      <c r="A23" s="10" t="s">
        <v>1286</v>
      </c>
      <c r="B23" s="10" t="s">
        <v>1287</v>
      </c>
      <c r="C23" s="10" t="s">
        <v>20</v>
      </c>
      <c r="D23" s="46">
        <v>1335150</v>
      </c>
      <c r="E23" s="42">
        <v>13609.183950000001</v>
      </c>
      <c r="F23" s="42">
        <f t="shared" si="0"/>
        <v>2.061481488818965</v>
      </c>
    </row>
    <row r="24" spans="1:6" x14ac:dyDescent="0.2">
      <c r="A24" s="10" t="s">
        <v>1288</v>
      </c>
      <c r="B24" s="10" t="s">
        <v>1289</v>
      </c>
      <c r="C24" s="10" t="s">
        <v>95</v>
      </c>
      <c r="D24" s="46">
        <v>874021</v>
      </c>
      <c r="E24" s="42">
        <v>13469.100620499999</v>
      </c>
      <c r="F24" s="42">
        <f t="shared" si="0"/>
        <v>2.040262054081559</v>
      </c>
    </row>
    <row r="25" spans="1:6" x14ac:dyDescent="0.2">
      <c r="A25" s="10" t="s">
        <v>1117</v>
      </c>
      <c r="B25" s="10" t="s">
        <v>1118</v>
      </c>
      <c r="C25" s="10" t="s">
        <v>1119</v>
      </c>
      <c r="D25" s="46">
        <v>1731964</v>
      </c>
      <c r="E25" s="42">
        <v>12840.781096000001</v>
      </c>
      <c r="F25" s="42">
        <f t="shared" si="0"/>
        <v>1.9450859528855513</v>
      </c>
    </row>
    <row r="26" spans="1:6" x14ac:dyDescent="0.2">
      <c r="A26" s="10" t="s">
        <v>89</v>
      </c>
      <c r="B26" s="10" t="s">
        <v>90</v>
      </c>
      <c r="C26" s="10" t="s">
        <v>618</v>
      </c>
      <c r="D26" s="46">
        <v>8699924</v>
      </c>
      <c r="E26" s="42">
        <v>12349.542117999999</v>
      </c>
      <c r="F26" s="42">
        <f t="shared" si="0"/>
        <v>1.8706744331754848</v>
      </c>
    </row>
    <row r="27" spans="1:6" x14ac:dyDescent="0.2">
      <c r="A27" s="10" t="s">
        <v>1290</v>
      </c>
      <c r="B27" s="10" t="s">
        <v>1291</v>
      </c>
      <c r="C27" s="10" t="s">
        <v>31</v>
      </c>
      <c r="D27" s="46">
        <v>968016</v>
      </c>
      <c r="E27" s="42">
        <v>12291.383159999999</v>
      </c>
      <c r="F27" s="42">
        <f t="shared" si="0"/>
        <v>1.8618646753114945</v>
      </c>
    </row>
    <row r="28" spans="1:6" x14ac:dyDescent="0.2">
      <c r="A28" s="10" t="s">
        <v>393</v>
      </c>
      <c r="B28" s="10" t="s">
        <v>394</v>
      </c>
      <c r="C28" s="10" t="s">
        <v>52</v>
      </c>
      <c r="D28" s="46">
        <v>867781</v>
      </c>
      <c r="E28" s="42">
        <v>12248.728815</v>
      </c>
      <c r="F28" s="42">
        <f t="shared" si="0"/>
        <v>1.8554035132786897</v>
      </c>
    </row>
    <row r="29" spans="1:6" x14ac:dyDescent="0.2">
      <c r="A29" s="10" t="s">
        <v>1292</v>
      </c>
      <c r="B29" s="10" t="s">
        <v>1293</v>
      </c>
      <c r="C29" s="10" t="s">
        <v>1160</v>
      </c>
      <c r="D29" s="46">
        <v>2406125</v>
      </c>
      <c r="E29" s="42">
        <v>12197.8506875</v>
      </c>
      <c r="F29" s="42">
        <f t="shared" si="0"/>
        <v>1.8476966354517481</v>
      </c>
    </row>
    <row r="30" spans="1:6" x14ac:dyDescent="0.2">
      <c r="A30" s="10" t="s">
        <v>1294</v>
      </c>
      <c r="B30" s="10" t="s">
        <v>1295</v>
      </c>
      <c r="C30" s="10" t="s">
        <v>23</v>
      </c>
      <c r="D30" s="46">
        <v>1572942</v>
      </c>
      <c r="E30" s="42">
        <v>12167.492840999999</v>
      </c>
      <c r="F30" s="42">
        <f t="shared" si="0"/>
        <v>1.8430981129517892</v>
      </c>
    </row>
    <row r="31" spans="1:6" x14ac:dyDescent="0.2">
      <c r="A31" s="10" t="s">
        <v>55</v>
      </c>
      <c r="B31" s="10" t="s">
        <v>56</v>
      </c>
      <c r="C31" s="10" t="s">
        <v>47</v>
      </c>
      <c r="D31" s="46">
        <v>6772160</v>
      </c>
      <c r="E31" s="42">
        <v>12145.86896</v>
      </c>
      <c r="F31" s="42">
        <f t="shared" si="0"/>
        <v>1.8398225873536562</v>
      </c>
    </row>
    <row r="32" spans="1:6" x14ac:dyDescent="0.2">
      <c r="A32" s="10" t="s">
        <v>383</v>
      </c>
      <c r="B32" s="10" t="s">
        <v>384</v>
      </c>
      <c r="C32" s="10" t="s">
        <v>10</v>
      </c>
      <c r="D32" s="46">
        <v>11391310</v>
      </c>
      <c r="E32" s="42">
        <v>11972.266809999999</v>
      </c>
      <c r="F32" s="42">
        <f t="shared" si="0"/>
        <v>1.8135258145303177</v>
      </c>
    </row>
    <row r="33" spans="1:6" x14ac:dyDescent="0.2">
      <c r="A33" s="10" t="s">
        <v>374</v>
      </c>
      <c r="B33" s="10" t="s">
        <v>375</v>
      </c>
      <c r="C33" s="10" t="s">
        <v>37</v>
      </c>
      <c r="D33" s="46">
        <v>2426433</v>
      </c>
      <c r="E33" s="42">
        <v>11894.374566</v>
      </c>
      <c r="F33" s="42">
        <f t="shared" si="0"/>
        <v>1.801726913162057</v>
      </c>
    </row>
    <row r="34" spans="1:6" x14ac:dyDescent="0.2">
      <c r="A34" s="10" t="s">
        <v>1296</v>
      </c>
      <c r="B34" s="10" t="s">
        <v>1297</v>
      </c>
      <c r="C34" s="10" t="s">
        <v>380</v>
      </c>
      <c r="D34" s="46">
        <v>743371</v>
      </c>
      <c r="E34" s="42">
        <v>11464.639247499999</v>
      </c>
      <c r="F34" s="42">
        <f t="shared" si="0"/>
        <v>1.7366317974347492</v>
      </c>
    </row>
    <row r="35" spans="1:6" x14ac:dyDescent="0.2">
      <c r="A35" s="10" t="s">
        <v>1124</v>
      </c>
      <c r="B35" s="10" t="s">
        <v>1125</v>
      </c>
      <c r="C35" s="10" t="s">
        <v>23</v>
      </c>
      <c r="D35" s="46">
        <v>1217476</v>
      </c>
      <c r="E35" s="42">
        <v>11445.491876</v>
      </c>
      <c r="F35" s="42">
        <f t="shared" si="0"/>
        <v>1.7337314066360201</v>
      </c>
    </row>
    <row r="36" spans="1:6" x14ac:dyDescent="0.2">
      <c r="A36" s="10" t="s">
        <v>1237</v>
      </c>
      <c r="B36" s="10" t="s">
        <v>1238</v>
      </c>
      <c r="C36" s="10" t="s">
        <v>1217</v>
      </c>
      <c r="D36" s="46">
        <v>1345144</v>
      </c>
      <c r="E36" s="42">
        <v>11392.697108</v>
      </c>
      <c r="F36" s="42">
        <f t="shared" si="0"/>
        <v>1.7257342014150201</v>
      </c>
    </row>
    <row r="37" spans="1:6" x14ac:dyDescent="0.2">
      <c r="A37" s="10" t="s">
        <v>1298</v>
      </c>
      <c r="B37" s="10" t="s">
        <v>1299</v>
      </c>
      <c r="C37" s="10" t="s">
        <v>47</v>
      </c>
      <c r="D37" s="46">
        <v>3956378</v>
      </c>
      <c r="E37" s="42">
        <v>10484.4017</v>
      </c>
      <c r="F37" s="42">
        <f t="shared" si="0"/>
        <v>1.5881481288885133</v>
      </c>
    </row>
    <row r="38" spans="1:6" x14ac:dyDescent="0.2">
      <c r="A38" s="10" t="s">
        <v>71</v>
      </c>
      <c r="B38" s="10" t="s">
        <v>72</v>
      </c>
      <c r="C38" s="10" t="s">
        <v>73</v>
      </c>
      <c r="D38" s="46">
        <v>876836</v>
      </c>
      <c r="E38" s="42">
        <v>9948.5812559999995</v>
      </c>
      <c r="F38" s="42">
        <f t="shared" si="0"/>
        <v>1.5069835321944729</v>
      </c>
    </row>
    <row r="39" spans="1:6" x14ac:dyDescent="0.2">
      <c r="A39" s="10" t="s">
        <v>1300</v>
      </c>
      <c r="B39" s="10" t="s">
        <v>1301</v>
      </c>
      <c r="C39" s="10" t="s">
        <v>1224</v>
      </c>
      <c r="D39" s="46">
        <v>882057</v>
      </c>
      <c r="E39" s="42">
        <v>9794.3609280000001</v>
      </c>
      <c r="F39" s="42">
        <f t="shared" si="0"/>
        <v>1.4836226640822017</v>
      </c>
    </row>
    <row r="40" spans="1:6" x14ac:dyDescent="0.2">
      <c r="A40" s="10" t="s">
        <v>1302</v>
      </c>
      <c r="B40" s="10" t="s">
        <v>1303</v>
      </c>
      <c r="C40" s="10" t="s">
        <v>1095</v>
      </c>
      <c r="D40" s="46">
        <v>524227</v>
      </c>
      <c r="E40" s="42">
        <v>9745.3799299999991</v>
      </c>
      <c r="F40" s="42">
        <f t="shared" si="0"/>
        <v>1.4762031581770823</v>
      </c>
    </row>
    <row r="41" spans="1:6" x14ac:dyDescent="0.2">
      <c r="A41" s="10" t="s">
        <v>1207</v>
      </c>
      <c r="B41" s="10" t="s">
        <v>1208</v>
      </c>
      <c r="C41" s="10" t="s">
        <v>1160</v>
      </c>
      <c r="D41" s="46">
        <v>1743720</v>
      </c>
      <c r="E41" s="42">
        <v>9575.6383800000003</v>
      </c>
      <c r="F41" s="42">
        <f t="shared" si="0"/>
        <v>1.450491178348311</v>
      </c>
    </row>
    <row r="42" spans="1:6" x14ac:dyDescent="0.2">
      <c r="A42" s="10" t="s">
        <v>87</v>
      </c>
      <c r="B42" s="10" t="s">
        <v>88</v>
      </c>
      <c r="C42" s="10" t="s">
        <v>34</v>
      </c>
      <c r="D42" s="46">
        <v>2361390</v>
      </c>
      <c r="E42" s="42">
        <v>9538.8349049999997</v>
      </c>
      <c r="F42" s="42">
        <f t="shared" si="0"/>
        <v>1.4449162898968464</v>
      </c>
    </row>
    <row r="43" spans="1:6" x14ac:dyDescent="0.2">
      <c r="A43" s="10" t="s">
        <v>1304</v>
      </c>
      <c r="B43" s="10" t="s">
        <v>1305</v>
      </c>
      <c r="C43" s="10" t="s">
        <v>1182</v>
      </c>
      <c r="D43" s="46">
        <v>987584</v>
      </c>
      <c r="E43" s="42">
        <v>9385.5045439999994</v>
      </c>
      <c r="F43" s="42">
        <f t="shared" si="0"/>
        <v>1.4216902315206252</v>
      </c>
    </row>
    <row r="44" spans="1:6" x14ac:dyDescent="0.2">
      <c r="A44" s="10" t="s">
        <v>1306</v>
      </c>
      <c r="B44" s="10" t="s">
        <v>1307</v>
      </c>
      <c r="C44" s="10" t="s">
        <v>1217</v>
      </c>
      <c r="D44" s="46">
        <v>196626</v>
      </c>
      <c r="E44" s="42">
        <v>9089.4301020000003</v>
      </c>
      <c r="F44" s="42">
        <f t="shared" si="0"/>
        <v>1.3768416951397644</v>
      </c>
    </row>
    <row r="45" spans="1:6" x14ac:dyDescent="0.2">
      <c r="A45" s="10" t="s">
        <v>1308</v>
      </c>
      <c r="B45" s="10" t="s">
        <v>1309</v>
      </c>
      <c r="C45" s="10" t="s">
        <v>1095</v>
      </c>
      <c r="D45" s="46">
        <v>1908748</v>
      </c>
      <c r="E45" s="42">
        <v>9069.4161220000005</v>
      </c>
      <c r="F45" s="42">
        <f t="shared" si="0"/>
        <v>1.3738100328858649</v>
      </c>
    </row>
    <row r="46" spans="1:6" x14ac:dyDescent="0.2">
      <c r="A46" s="10" t="s">
        <v>45</v>
      </c>
      <c r="B46" s="10" t="s">
        <v>46</v>
      </c>
      <c r="C46" s="10" t="s">
        <v>47</v>
      </c>
      <c r="D46" s="46">
        <v>3927799</v>
      </c>
      <c r="E46" s="42">
        <v>8627.4105034999993</v>
      </c>
      <c r="F46" s="42">
        <f t="shared" si="0"/>
        <v>1.306856246101924</v>
      </c>
    </row>
    <row r="47" spans="1:6" x14ac:dyDescent="0.2">
      <c r="A47" s="10" t="s">
        <v>1138</v>
      </c>
      <c r="B47" s="10" t="s">
        <v>1139</v>
      </c>
      <c r="C47" s="10" t="s">
        <v>1140</v>
      </c>
      <c r="D47" s="46">
        <v>658478</v>
      </c>
      <c r="E47" s="42">
        <v>8255.3386859999991</v>
      </c>
      <c r="F47" s="42">
        <f t="shared" si="0"/>
        <v>1.2504958377846069</v>
      </c>
    </row>
    <row r="48" spans="1:6" x14ac:dyDescent="0.2">
      <c r="A48" s="10" t="s">
        <v>378</v>
      </c>
      <c r="B48" s="10" t="s">
        <v>379</v>
      </c>
      <c r="C48" s="10" t="s">
        <v>380</v>
      </c>
      <c r="D48" s="46">
        <v>1176671</v>
      </c>
      <c r="E48" s="42">
        <v>8252.5820585000001</v>
      </c>
      <c r="F48" s="42">
        <f t="shared" si="0"/>
        <v>1.2500782714864589</v>
      </c>
    </row>
    <row r="49" spans="1:6" x14ac:dyDescent="0.2">
      <c r="A49" s="10" t="s">
        <v>24</v>
      </c>
      <c r="B49" s="10" t="s">
        <v>25</v>
      </c>
      <c r="C49" s="10" t="s">
        <v>26</v>
      </c>
      <c r="D49" s="46">
        <v>3495282</v>
      </c>
      <c r="E49" s="42">
        <v>8185.9504440000001</v>
      </c>
      <c r="F49" s="42">
        <f t="shared" si="0"/>
        <v>1.2399850990841657</v>
      </c>
    </row>
    <row r="50" spans="1:6" x14ac:dyDescent="0.2">
      <c r="A50" s="10" t="s">
        <v>1310</v>
      </c>
      <c r="B50" s="10" t="s">
        <v>1311</v>
      </c>
      <c r="C50" s="10" t="s">
        <v>1312</v>
      </c>
      <c r="D50" s="46">
        <v>1815033</v>
      </c>
      <c r="E50" s="42">
        <v>8184.8913135000003</v>
      </c>
      <c r="F50" s="42">
        <f t="shared" si="0"/>
        <v>1.2398246649296996</v>
      </c>
    </row>
    <row r="51" spans="1:6" x14ac:dyDescent="0.2">
      <c r="A51" s="10" t="s">
        <v>66</v>
      </c>
      <c r="B51" s="10" t="s">
        <v>67</v>
      </c>
      <c r="C51" s="10" t="s">
        <v>68</v>
      </c>
      <c r="D51" s="46">
        <v>5418724</v>
      </c>
      <c r="E51" s="42">
        <v>8035.9676920000002</v>
      </c>
      <c r="F51" s="42">
        <f t="shared" si="0"/>
        <v>1.2172661272467598</v>
      </c>
    </row>
    <row r="52" spans="1:6" x14ac:dyDescent="0.2">
      <c r="A52" s="10" t="s">
        <v>91</v>
      </c>
      <c r="B52" s="10" t="s">
        <v>92</v>
      </c>
      <c r="C52" s="10" t="s">
        <v>52</v>
      </c>
      <c r="D52" s="46">
        <v>2165038</v>
      </c>
      <c r="E52" s="42">
        <v>7822.2822939999996</v>
      </c>
      <c r="F52" s="42">
        <f t="shared" si="0"/>
        <v>1.1848976550425236</v>
      </c>
    </row>
    <row r="53" spans="1:6" x14ac:dyDescent="0.2">
      <c r="A53" s="10" t="s">
        <v>1313</v>
      </c>
      <c r="B53" s="10" t="s">
        <v>1314</v>
      </c>
      <c r="C53" s="10" t="s">
        <v>68</v>
      </c>
      <c r="D53" s="46">
        <v>2264496</v>
      </c>
      <c r="E53" s="42">
        <v>7464.9110639999999</v>
      </c>
      <c r="F53" s="42">
        <f t="shared" si="0"/>
        <v>1.1307640510007129</v>
      </c>
    </row>
    <row r="54" spans="1:6" x14ac:dyDescent="0.2">
      <c r="A54" s="10" t="s">
        <v>1315</v>
      </c>
      <c r="B54" s="10" t="s">
        <v>1316</v>
      </c>
      <c r="C54" s="10" t="s">
        <v>52</v>
      </c>
      <c r="D54" s="46">
        <v>145666</v>
      </c>
      <c r="E54" s="42">
        <v>7284.6109939999997</v>
      </c>
      <c r="F54" s="42">
        <f t="shared" si="0"/>
        <v>1.1034526958082684</v>
      </c>
    </row>
    <row r="55" spans="1:6" x14ac:dyDescent="0.2">
      <c r="A55" s="10" t="s">
        <v>13</v>
      </c>
      <c r="B55" s="10" t="s">
        <v>14</v>
      </c>
      <c r="C55" s="10" t="s">
        <v>10</v>
      </c>
      <c r="D55" s="46">
        <v>1267610</v>
      </c>
      <c r="E55" s="42">
        <v>6919.8829900000001</v>
      </c>
      <c r="F55" s="42">
        <f t="shared" si="0"/>
        <v>1.0482047080183843</v>
      </c>
    </row>
    <row r="56" spans="1:6" x14ac:dyDescent="0.2">
      <c r="A56" s="10" t="s">
        <v>1108</v>
      </c>
      <c r="B56" s="10" t="s">
        <v>1109</v>
      </c>
      <c r="C56" s="10" t="s">
        <v>79</v>
      </c>
      <c r="D56" s="46">
        <v>1773564</v>
      </c>
      <c r="E56" s="42">
        <v>6884.0886659999996</v>
      </c>
      <c r="F56" s="42">
        <f t="shared" si="0"/>
        <v>1.0427826829651634</v>
      </c>
    </row>
    <row r="57" spans="1:6" x14ac:dyDescent="0.2">
      <c r="A57" s="10" t="s">
        <v>85</v>
      </c>
      <c r="B57" s="10" t="s">
        <v>86</v>
      </c>
      <c r="C57" s="10" t="s">
        <v>73</v>
      </c>
      <c r="D57" s="46">
        <v>852080</v>
      </c>
      <c r="E57" s="42">
        <v>6803.4327599999997</v>
      </c>
      <c r="F57" s="42">
        <f t="shared" si="0"/>
        <v>1.0305651497321791</v>
      </c>
    </row>
    <row r="58" spans="1:6" x14ac:dyDescent="0.2">
      <c r="A58" s="10" t="s">
        <v>1091</v>
      </c>
      <c r="B58" s="10" t="s">
        <v>1092</v>
      </c>
      <c r="C58" s="10" t="s">
        <v>31</v>
      </c>
      <c r="D58" s="46">
        <v>894026</v>
      </c>
      <c r="E58" s="42">
        <v>6587.1835680000004</v>
      </c>
      <c r="F58" s="42">
        <f t="shared" si="0"/>
        <v>0.99780832111424733</v>
      </c>
    </row>
    <row r="59" spans="1:6" x14ac:dyDescent="0.2">
      <c r="A59" s="10" t="s">
        <v>1087</v>
      </c>
      <c r="B59" s="10" t="s">
        <v>1088</v>
      </c>
      <c r="C59" s="10" t="s">
        <v>17</v>
      </c>
      <c r="D59" s="46">
        <v>3900000</v>
      </c>
      <c r="E59" s="42">
        <v>6581.25</v>
      </c>
      <c r="F59" s="42">
        <f t="shared" si="0"/>
        <v>0.99690952066893124</v>
      </c>
    </row>
    <row r="60" spans="1:6" x14ac:dyDescent="0.2">
      <c r="A60" s="10" t="s">
        <v>1317</v>
      </c>
      <c r="B60" s="10" t="s">
        <v>1318</v>
      </c>
      <c r="C60" s="10" t="s">
        <v>37</v>
      </c>
      <c r="D60" s="46">
        <v>276244</v>
      </c>
      <c r="E60" s="42">
        <v>5340.6252519999998</v>
      </c>
      <c r="F60" s="42">
        <f t="shared" si="0"/>
        <v>0.80898312023456187</v>
      </c>
    </row>
    <row r="61" spans="1:6" x14ac:dyDescent="0.2">
      <c r="A61" s="10" t="s">
        <v>1241</v>
      </c>
      <c r="B61" s="10" t="s">
        <v>1242</v>
      </c>
      <c r="C61" s="10" t="s">
        <v>40</v>
      </c>
      <c r="D61" s="46">
        <v>7899229</v>
      </c>
      <c r="E61" s="42">
        <v>4858.0258350000004</v>
      </c>
      <c r="F61" s="42">
        <f t="shared" si="0"/>
        <v>0.73588029729415161</v>
      </c>
    </row>
    <row r="62" spans="1:6" x14ac:dyDescent="0.2">
      <c r="A62" s="10" t="s">
        <v>48</v>
      </c>
      <c r="B62" s="10" t="s">
        <v>49</v>
      </c>
      <c r="C62" s="10" t="s">
        <v>17</v>
      </c>
      <c r="D62" s="46">
        <v>1563930</v>
      </c>
      <c r="E62" s="42">
        <v>4418.1022499999999</v>
      </c>
      <c r="F62" s="42">
        <f t="shared" si="0"/>
        <v>0.66924189117778943</v>
      </c>
    </row>
    <row r="63" spans="1:6" x14ac:dyDescent="0.2">
      <c r="A63" s="10" t="s">
        <v>1085</v>
      </c>
      <c r="B63" s="10" t="s">
        <v>1086</v>
      </c>
      <c r="C63" s="10" t="s">
        <v>73</v>
      </c>
      <c r="D63" s="46">
        <v>1670027</v>
      </c>
      <c r="E63" s="42">
        <v>4337.0601189999998</v>
      </c>
      <c r="F63" s="42">
        <f t="shared" si="0"/>
        <v>0.65696585365160542</v>
      </c>
    </row>
    <row r="64" spans="1:6" x14ac:dyDescent="0.2">
      <c r="A64" s="10" t="s">
        <v>1273</v>
      </c>
      <c r="B64" s="10" t="s">
        <v>1274</v>
      </c>
      <c r="C64" s="10" t="s">
        <v>1095</v>
      </c>
      <c r="D64" s="46">
        <v>192304</v>
      </c>
      <c r="E64" s="42">
        <v>737.96659999999997</v>
      </c>
      <c r="F64" s="42">
        <f t="shared" si="0"/>
        <v>0.11178513648253462</v>
      </c>
    </row>
    <row r="65" spans="1:10" x14ac:dyDescent="0.2">
      <c r="A65" s="10" t="s">
        <v>1319</v>
      </c>
      <c r="B65" s="10" t="s">
        <v>1320</v>
      </c>
      <c r="C65" s="10" t="s">
        <v>1095</v>
      </c>
      <c r="D65" s="46">
        <v>376519</v>
      </c>
      <c r="E65" s="42">
        <v>503.21764350000001</v>
      </c>
      <c r="F65" s="42">
        <f t="shared" si="0"/>
        <v>7.6226014780434434E-2</v>
      </c>
    </row>
    <row r="66" spans="1:10" x14ac:dyDescent="0.2">
      <c r="A66" s="11" t="s">
        <v>110</v>
      </c>
      <c r="B66" s="10"/>
      <c r="C66" s="10"/>
      <c r="D66" s="46"/>
      <c r="E66" s="43">
        <f>SUM(E8:E65)</f>
        <v>639221.78044850007</v>
      </c>
      <c r="F66" s="43">
        <f>SUM(F8:F65)</f>
        <v>96.827544729049208</v>
      </c>
    </row>
    <row r="67" spans="1:10" x14ac:dyDescent="0.2">
      <c r="A67" s="10"/>
      <c r="B67" s="10"/>
      <c r="C67" s="10"/>
      <c r="D67" s="46"/>
      <c r="E67" s="42"/>
      <c r="F67" s="42"/>
    </row>
    <row r="68" spans="1:10" x14ac:dyDescent="0.2">
      <c r="A68" s="33" t="s">
        <v>1321</v>
      </c>
      <c r="B68" s="20"/>
      <c r="C68" s="20"/>
      <c r="D68" s="51"/>
      <c r="E68" s="34"/>
      <c r="F68" s="34"/>
    </row>
    <row r="69" spans="1:10" x14ac:dyDescent="0.2">
      <c r="A69" s="20" t="s">
        <v>1322</v>
      </c>
      <c r="B69" s="20" t="s">
        <v>1323</v>
      </c>
      <c r="C69" s="20" t="s">
        <v>31</v>
      </c>
      <c r="D69" s="51">
        <v>140468</v>
      </c>
      <c r="E69" s="34">
        <v>3269.5628119999997</v>
      </c>
      <c r="F69" s="42">
        <f t="shared" ref="F69" si="1">E69/$E$81*100</f>
        <v>0.49526431843614555</v>
      </c>
    </row>
    <row r="70" spans="1:10" x14ac:dyDescent="0.2">
      <c r="A70" s="35" t="s">
        <v>110</v>
      </c>
      <c r="B70" s="20"/>
      <c r="C70" s="20"/>
      <c r="D70" s="51"/>
      <c r="E70" s="36">
        <f>SUM(E69)</f>
        <v>3269.5628119999997</v>
      </c>
      <c r="F70" s="36">
        <f>SUM(F69)</f>
        <v>0.49526431843614555</v>
      </c>
    </row>
    <row r="71" spans="1:10" x14ac:dyDescent="0.2">
      <c r="A71" s="10"/>
      <c r="B71" s="10"/>
      <c r="C71" s="10"/>
      <c r="D71" s="46"/>
      <c r="E71" s="42"/>
      <c r="F71" s="42"/>
    </row>
    <row r="72" spans="1:10" x14ac:dyDescent="0.2">
      <c r="A72" s="11" t="s">
        <v>1110</v>
      </c>
      <c r="B72" s="10"/>
      <c r="C72" s="10"/>
      <c r="D72" s="46"/>
      <c r="E72" s="42"/>
      <c r="F72" s="42"/>
    </row>
    <row r="73" spans="1:10" x14ac:dyDescent="0.2">
      <c r="A73" s="10" t="s">
        <v>108</v>
      </c>
      <c r="B73" s="10" t="s">
        <v>1324</v>
      </c>
      <c r="C73" s="10" t="s">
        <v>380</v>
      </c>
      <c r="D73" s="46">
        <v>170000</v>
      </c>
      <c r="E73" s="42">
        <v>1.7000000000000001E-2</v>
      </c>
      <c r="F73" s="42">
        <f t="shared" ref="F73:F74" si="2">E73/$E$81*100</f>
        <v>2.5751129118893571E-6</v>
      </c>
    </row>
    <row r="74" spans="1:10" x14ac:dyDescent="0.2">
      <c r="A74" s="10" t="s">
        <v>108</v>
      </c>
      <c r="B74" s="10" t="s">
        <v>109</v>
      </c>
      <c r="C74" s="10" t="s">
        <v>1095</v>
      </c>
      <c r="D74" s="46">
        <v>8100</v>
      </c>
      <c r="E74" s="42">
        <v>8.0999999999999996E-4</v>
      </c>
      <c r="F74" s="42">
        <f t="shared" si="2"/>
        <v>1.2269655639002231E-7</v>
      </c>
    </row>
    <row r="75" spans="1:10" x14ac:dyDescent="0.2">
      <c r="A75" s="11" t="s">
        <v>110</v>
      </c>
      <c r="B75" s="10"/>
      <c r="C75" s="10"/>
      <c r="D75" s="42"/>
      <c r="E75" s="43">
        <f>SUM(E73:E74)</f>
        <v>1.7809999999999999E-2</v>
      </c>
      <c r="F75" s="43">
        <f>SUM(F73:F74)</f>
        <v>2.6978094682793793E-6</v>
      </c>
      <c r="I75" s="17"/>
    </row>
    <row r="76" spans="1:10" x14ac:dyDescent="0.2">
      <c r="A76" s="10"/>
      <c r="B76" s="10"/>
      <c r="C76" s="10"/>
      <c r="D76" s="42"/>
      <c r="E76" s="42"/>
      <c r="F76" s="42"/>
      <c r="G76" s="17"/>
      <c r="H76" s="17"/>
      <c r="I76" s="17"/>
    </row>
    <row r="77" spans="1:10" x14ac:dyDescent="0.2">
      <c r="A77" s="11" t="s">
        <v>110</v>
      </c>
      <c r="B77" s="10"/>
      <c r="C77" s="10"/>
      <c r="D77" s="42"/>
      <c r="E77" s="43">
        <f>E66+E70+E75</f>
        <v>642491.3610705001</v>
      </c>
      <c r="F77" s="43">
        <f>F66+F70+F75</f>
        <v>97.322811745294814</v>
      </c>
      <c r="I77" s="2"/>
      <c r="J77" s="2"/>
    </row>
    <row r="78" spans="1:10" x14ac:dyDescent="0.2">
      <c r="A78" s="10"/>
      <c r="B78" s="10"/>
      <c r="C78" s="10"/>
      <c r="D78" s="42"/>
      <c r="E78" s="42"/>
      <c r="F78" s="42"/>
    </row>
    <row r="79" spans="1:10" x14ac:dyDescent="0.2">
      <c r="A79" s="11" t="s">
        <v>143</v>
      </c>
      <c r="B79" s="10"/>
      <c r="C79" s="10"/>
      <c r="D79" s="42"/>
      <c r="E79" s="43">
        <v>17673.8659186</v>
      </c>
      <c r="F79" s="43">
        <f t="shared" ref="F79" si="3">E79/$E$81*100</f>
        <v>2.6771882547051833</v>
      </c>
      <c r="I79" s="2"/>
      <c r="J79" s="2"/>
    </row>
    <row r="80" spans="1:10" x14ac:dyDescent="0.2">
      <c r="A80" s="10"/>
      <c r="B80" s="10"/>
      <c r="C80" s="10"/>
      <c r="D80" s="42"/>
      <c r="E80" s="42"/>
      <c r="F80" s="42"/>
    </row>
    <row r="81" spans="1:10" x14ac:dyDescent="0.2">
      <c r="A81" s="13" t="s">
        <v>144</v>
      </c>
      <c r="B81" s="7"/>
      <c r="C81" s="7"/>
      <c r="D81" s="44"/>
      <c r="E81" s="45">
        <f>E77+E79</f>
        <v>660165.22698910011</v>
      </c>
      <c r="F81" s="45">
        <f>F77+F79</f>
        <v>100</v>
      </c>
      <c r="I81" s="2"/>
      <c r="J81" s="2"/>
    </row>
    <row r="82" spans="1:10" x14ac:dyDescent="0.2">
      <c r="D82" s="17"/>
      <c r="E82" s="17"/>
      <c r="F82" s="17"/>
    </row>
    <row r="83" spans="1:10" x14ac:dyDescent="0.2">
      <c r="A83" s="14" t="s">
        <v>147</v>
      </c>
    </row>
    <row r="84" spans="1:10" x14ac:dyDescent="0.2">
      <c r="A84" s="14" t="s">
        <v>148</v>
      </c>
    </row>
    <row r="85" spans="1:10" x14ac:dyDescent="0.2">
      <c r="A85" s="14" t="s">
        <v>149</v>
      </c>
    </row>
    <row r="86" spans="1:10" x14ac:dyDescent="0.2">
      <c r="A86" s="2" t="s">
        <v>645</v>
      </c>
      <c r="B86" s="15">
        <v>68.579300000000003</v>
      </c>
    </row>
    <row r="87" spans="1:10" x14ac:dyDescent="0.2">
      <c r="A87" s="2" t="s">
        <v>648</v>
      </c>
      <c r="B87" s="15">
        <v>978.846</v>
      </c>
    </row>
    <row r="88" spans="1:10" x14ac:dyDescent="0.2">
      <c r="A88" s="2" t="s">
        <v>647</v>
      </c>
      <c r="B88" s="15">
        <v>73.151799999999994</v>
      </c>
    </row>
    <row r="89" spans="1:10" x14ac:dyDescent="0.2">
      <c r="A89" s="2" t="s">
        <v>646</v>
      </c>
      <c r="B89" s="15">
        <v>1030.3098</v>
      </c>
    </row>
    <row r="91" spans="1:10" x14ac:dyDescent="0.2">
      <c r="A91" s="14" t="s">
        <v>152</v>
      </c>
    </row>
    <row r="92" spans="1:10" x14ac:dyDescent="0.2">
      <c r="A92" s="2" t="s">
        <v>648</v>
      </c>
      <c r="B92" s="15">
        <v>980.28480000000002</v>
      </c>
    </row>
    <row r="93" spans="1:10" x14ac:dyDescent="0.2">
      <c r="A93" s="2" t="s">
        <v>645</v>
      </c>
      <c r="B93" s="15">
        <v>62.098399999999998</v>
      </c>
    </row>
    <row r="94" spans="1:10" x14ac:dyDescent="0.2">
      <c r="A94" s="2" t="s">
        <v>646</v>
      </c>
      <c r="B94" s="15">
        <v>1037.252</v>
      </c>
    </row>
    <row r="95" spans="1:10" x14ac:dyDescent="0.2">
      <c r="A95" s="2" t="s">
        <v>647</v>
      </c>
      <c r="B95" s="15">
        <v>67.048100000000005</v>
      </c>
    </row>
    <row r="97" spans="1:4" x14ac:dyDescent="0.2">
      <c r="A97" s="14" t="s">
        <v>153</v>
      </c>
      <c r="B97" s="31"/>
    </row>
    <row r="98" spans="1:4" x14ac:dyDescent="0.2">
      <c r="A98" s="22" t="s">
        <v>704</v>
      </c>
      <c r="B98" s="23"/>
      <c r="C98" s="70" t="s">
        <v>705</v>
      </c>
      <c r="D98" s="71"/>
    </row>
    <row r="99" spans="1:4" x14ac:dyDescent="0.2">
      <c r="A99" s="72"/>
      <c r="B99" s="73"/>
      <c r="C99" s="24" t="s">
        <v>706</v>
      </c>
      <c r="D99" s="24" t="s">
        <v>707</v>
      </c>
    </row>
    <row r="100" spans="1:4" x14ac:dyDescent="0.2">
      <c r="A100" s="25" t="s">
        <v>645</v>
      </c>
      <c r="B100" s="26"/>
      <c r="C100" s="27">
        <v>6.5</v>
      </c>
      <c r="D100" s="27">
        <v>6.5</v>
      </c>
    </row>
    <row r="101" spans="1:4" x14ac:dyDescent="0.2">
      <c r="A101" s="25" t="s">
        <v>647</v>
      </c>
      <c r="B101" s="26"/>
      <c r="C101" s="27">
        <v>6.5</v>
      </c>
      <c r="D101" s="27">
        <v>6.5</v>
      </c>
    </row>
    <row r="102" spans="1:4" x14ac:dyDescent="0.2">
      <c r="A102" s="14"/>
      <c r="B102" s="31"/>
    </row>
    <row r="103" spans="1:4" x14ac:dyDescent="0.2">
      <c r="A103" s="14" t="s">
        <v>1113</v>
      </c>
      <c r="B103" s="32">
        <v>0.18894546459810474</v>
      </c>
    </row>
  </sheetData>
  <mergeCells count="3">
    <mergeCell ref="A1:E1"/>
    <mergeCell ref="C98:D98"/>
    <mergeCell ref="A99:B99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49"/>
  <sheetViews>
    <sheetView showGridLines="0" workbookViewId="0"/>
  </sheetViews>
  <sheetFormatPr defaultRowHeight="11.25" x14ac:dyDescent="0.2"/>
  <cols>
    <col min="1" max="1" width="38" style="3" customWidth="1"/>
    <col min="2" max="2" width="56" style="3" bestFit="1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74" t="s">
        <v>637</v>
      </c>
      <c r="C1" s="74"/>
      <c r="D1" s="74"/>
      <c r="E1" s="74"/>
    </row>
    <row r="3" spans="1:6" s="1" customFormat="1" x14ac:dyDescent="0.2">
      <c r="A3" s="4" t="s">
        <v>0</v>
      </c>
      <c r="B3" s="4" t="s">
        <v>1</v>
      </c>
      <c r="C3" s="4" t="s">
        <v>156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111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443</v>
      </c>
      <c r="B8" s="9" t="s">
        <v>938</v>
      </c>
      <c r="C8" s="9" t="s">
        <v>212</v>
      </c>
      <c r="D8" s="9">
        <v>32</v>
      </c>
      <c r="E8" s="58">
        <v>321.99680000000001</v>
      </c>
      <c r="F8" s="58">
        <f t="shared" ref="F8:F17" si="0">E8/$E$28*100</f>
        <v>9.7904064858236044</v>
      </c>
    </row>
    <row r="9" spans="1:6" x14ac:dyDescent="0.2">
      <c r="A9" s="9" t="s">
        <v>444</v>
      </c>
      <c r="B9" s="9" t="s">
        <v>939</v>
      </c>
      <c r="C9" s="9" t="s">
        <v>123</v>
      </c>
      <c r="D9" s="9">
        <v>32</v>
      </c>
      <c r="E9" s="58">
        <v>318.83264000000003</v>
      </c>
      <c r="F9" s="58">
        <f t="shared" si="0"/>
        <v>9.6941992794594931</v>
      </c>
    </row>
    <row r="10" spans="1:6" x14ac:dyDescent="0.2">
      <c r="A10" s="9" t="s">
        <v>445</v>
      </c>
      <c r="B10" s="9" t="s">
        <v>940</v>
      </c>
      <c r="C10" s="9" t="s">
        <v>123</v>
      </c>
      <c r="D10" s="9">
        <v>32</v>
      </c>
      <c r="E10" s="58">
        <v>318.57344000000001</v>
      </c>
      <c r="F10" s="58">
        <f t="shared" si="0"/>
        <v>9.6863182279672877</v>
      </c>
    </row>
    <row r="11" spans="1:6" x14ac:dyDescent="0.2">
      <c r="A11" s="9" t="s">
        <v>246</v>
      </c>
      <c r="B11" s="9" t="s">
        <v>990</v>
      </c>
      <c r="C11" s="9" t="s">
        <v>123</v>
      </c>
      <c r="D11" s="9">
        <v>32</v>
      </c>
      <c r="E11" s="58">
        <v>314.97951999999998</v>
      </c>
      <c r="F11" s="58">
        <f t="shared" si="0"/>
        <v>9.5770440436352349</v>
      </c>
    </row>
    <row r="12" spans="1:6" x14ac:dyDescent="0.2">
      <c r="A12" s="9" t="s">
        <v>249</v>
      </c>
      <c r="B12" s="9" t="s">
        <v>994</v>
      </c>
      <c r="C12" s="9" t="s">
        <v>123</v>
      </c>
      <c r="D12" s="9">
        <v>32</v>
      </c>
      <c r="E12" s="58">
        <v>314.95071999999999</v>
      </c>
      <c r="F12" s="58">
        <f t="shared" si="0"/>
        <v>9.5761683712472117</v>
      </c>
    </row>
    <row r="13" spans="1:6" x14ac:dyDescent="0.2">
      <c r="A13" s="9" t="s">
        <v>447</v>
      </c>
      <c r="B13" s="9" t="s">
        <v>942</v>
      </c>
      <c r="C13" s="9" t="s">
        <v>123</v>
      </c>
      <c r="D13" s="9">
        <v>31</v>
      </c>
      <c r="E13" s="58">
        <v>305.14943</v>
      </c>
      <c r="F13" s="58">
        <f t="shared" si="0"/>
        <v>9.2781572941637194</v>
      </c>
    </row>
    <row r="14" spans="1:6" x14ac:dyDescent="0.2">
      <c r="A14" s="9" t="s">
        <v>634</v>
      </c>
      <c r="B14" s="9" t="s">
        <v>1003</v>
      </c>
      <c r="C14" s="9" t="s">
        <v>123</v>
      </c>
      <c r="D14" s="9">
        <v>30</v>
      </c>
      <c r="E14" s="58">
        <v>302.14620000000002</v>
      </c>
      <c r="F14" s="58">
        <f t="shared" si="0"/>
        <v>9.186843211320598</v>
      </c>
    </row>
    <row r="15" spans="1:6" x14ac:dyDescent="0.2">
      <c r="A15" s="9" t="s">
        <v>636</v>
      </c>
      <c r="B15" s="9" t="s">
        <v>1004</v>
      </c>
      <c r="C15" s="9" t="s">
        <v>123</v>
      </c>
      <c r="D15" s="9">
        <v>31</v>
      </c>
      <c r="E15" s="58">
        <v>301.74128999999999</v>
      </c>
      <c r="F15" s="58">
        <f t="shared" si="0"/>
        <v>9.1745318048402389</v>
      </c>
    </row>
    <row r="16" spans="1:6" x14ac:dyDescent="0.2">
      <c r="A16" s="9" t="s">
        <v>635</v>
      </c>
      <c r="B16" s="9" t="s">
        <v>1005</v>
      </c>
      <c r="C16" s="9" t="s">
        <v>123</v>
      </c>
      <c r="D16" s="9">
        <v>30</v>
      </c>
      <c r="E16" s="58">
        <v>299.07060000000001</v>
      </c>
      <c r="F16" s="58">
        <f t="shared" si="0"/>
        <v>9.0933286975496568</v>
      </c>
    </row>
    <row r="17" spans="1:11" x14ac:dyDescent="0.2">
      <c r="A17" s="9" t="s">
        <v>446</v>
      </c>
      <c r="B17" s="9" t="s">
        <v>941</v>
      </c>
      <c r="C17" s="9" t="s">
        <v>123</v>
      </c>
      <c r="D17" s="9">
        <v>2</v>
      </c>
      <c r="E17" s="58">
        <v>196.84</v>
      </c>
      <c r="F17" s="58">
        <f t="shared" si="0"/>
        <v>5.9849775298062537</v>
      </c>
    </row>
    <row r="18" spans="1:11" x14ac:dyDescent="0.2">
      <c r="A18" s="8" t="s">
        <v>110</v>
      </c>
      <c r="B18" s="9"/>
      <c r="C18" s="9"/>
      <c r="D18" s="9"/>
      <c r="E18" s="61">
        <f>SUM(E8:E17)</f>
        <v>2994.2806399999999</v>
      </c>
      <c r="F18" s="61">
        <f>SUM(F8:F17)</f>
        <v>91.041974945813308</v>
      </c>
    </row>
    <row r="19" spans="1:11" x14ac:dyDescent="0.2">
      <c r="A19" s="9"/>
      <c r="B19" s="9"/>
      <c r="C19" s="9"/>
      <c r="D19" s="9"/>
      <c r="E19" s="58"/>
      <c r="F19" s="58"/>
    </row>
    <row r="20" spans="1:11" x14ac:dyDescent="0.2">
      <c r="A20" s="8" t="s">
        <v>131</v>
      </c>
      <c r="B20" s="9"/>
      <c r="C20" s="9"/>
      <c r="D20" s="9"/>
      <c r="E20" s="58"/>
      <c r="F20" s="58"/>
    </row>
    <row r="21" spans="1:11" x14ac:dyDescent="0.2">
      <c r="A21" s="9" t="s">
        <v>478</v>
      </c>
      <c r="B21" s="9" t="s">
        <v>961</v>
      </c>
      <c r="C21" s="9" t="s">
        <v>123</v>
      </c>
      <c r="D21" s="9">
        <v>17</v>
      </c>
      <c r="E21" s="58">
        <v>167.64923999999999</v>
      </c>
      <c r="F21" s="58">
        <f t="shared" ref="F21" si="1">E21/$E$28*100</f>
        <v>5.0974239701742325</v>
      </c>
    </row>
    <row r="22" spans="1:11" x14ac:dyDescent="0.2">
      <c r="A22" s="8" t="s">
        <v>110</v>
      </c>
      <c r="B22" s="9"/>
      <c r="C22" s="9"/>
      <c r="D22" s="9"/>
      <c r="E22" s="61">
        <f>SUM(E21:E21)</f>
        <v>167.64923999999999</v>
      </c>
      <c r="F22" s="61">
        <f>SUM(F21:F21)</f>
        <v>5.0974239701742325</v>
      </c>
      <c r="G22" s="17"/>
      <c r="H22" s="17"/>
      <c r="I22" s="17"/>
      <c r="J22" s="2"/>
      <c r="K22" s="2"/>
    </row>
    <row r="23" spans="1:11" x14ac:dyDescent="0.2">
      <c r="A23" s="9"/>
      <c r="B23" s="9"/>
      <c r="C23" s="9"/>
      <c r="D23" s="9"/>
      <c r="E23" s="58"/>
      <c r="F23" s="58"/>
      <c r="G23" s="17"/>
      <c r="H23" s="17"/>
      <c r="I23" s="17"/>
    </row>
    <row r="24" spans="1:11" x14ac:dyDescent="0.2">
      <c r="A24" s="8" t="s">
        <v>110</v>
      </c>
      <c r="B24" s="9"/>
      <c r="C24" s="9"/>
      <c r="D24" s="9"/>
      <c r="E24" s="61">
        <f>E18+E22</f>
        <v>3161.9298800000001</v>
      </c>
      <c r="F24" s="61">
        <f>F18+F22</f>
        <v>96.139398915987542</v>
      </c>
      <c r="G24" s="17"/>
      <c r="H24" s="17"/>
      <c r="I24" s="17"/>
      <c r="J24" s="2"/>
      <c r="K24" s="2"/>
    </row>
    <row r="25" spans="1:11" x14ac:dyDescent="0.2">
      <c r="A25" s="9"/>
      <c r="B25" s="9"/>
      <c r="C25" s="9"/>
      <c r="D25" s="9"/>
      <c r="E25" s="58"/>
      <c r="F25" s="58"/>
      <c r="G25" s="17"/>
      <c r="H25" s="17"/>
      <c r="I25" s="17"/>
    </row>
    <row r="26" spans="1:11" x14ac:dyDescent="0.2">
      <c r="A26" s="8" t="s">
        <v>143</v>
      </c>
      <c r="B26" s="9"/>
      <c r="C26" s="9"/>
      <c r="D26" s="9"/>
      <c r="E26" s="61">
        <v>126.9713568</v>
      </c>
      <c r="F26" s="61">
        <f t="shared" ref="F26" si="2">E26/$E$28*100</f>
        <v>3.8606010840124592</v>
      </c>
      <c r="G26" s="17"/>
      <c r="H26" s="17"/>
      <c r="I26" s="17"/>
      <c r="J26" s="2"/>
      <c r="K26" s="2"/>
    </row>
    <row r="27" spans="1:11" x14ac:dyDescent="0.2">
      <c r="A27" s="9"/>
      <c r="B27" s="9"/>
      <c r="C27" s="9"/>
      <c r="D27" s="9"/>
      <c r="E27" s="58"/>
      <c r="F27" s="58"/>
      <c r="G27" s="17"/>
      <c r="H27" s="17"/>
      <c r="I27" s="17"/>
    </row>
    <row r="28" spans="1:11" x14ac:dyDescent="0.2">
      <c r="A28" s="12" t="s">
        <v>144</v>
      </c>
      <c r="B28" s="6"/>
      <c r="C28" s="6"/>
      <c r="D28" s="6"/>
      <c r="E28" s="62">
        <f>E24+E26</f>
        <v>3288.9012368000003</v>
      </c>
      <c r="F28" s="62">
        <f>F24+F26</f>
        <v>100</v>
      </c>
      <c r="G28" s="17"/>
      <c r="H28" s="17"/>
      <c r="I28" s="17"/>
      <c r="J28" s="2"/>
      <c r="K28" s="2"/>
    </row>
    <row r="29" spans="1:11" x14ac:dyDescent="0.2">
      <c r="E29" s="59"/>
      <c r="F29" s="59"/>
    </row>
    <row r="30" spans="1:11" x14ac:dyDescent="0.2">
      <c r="A30" s="1" t="s">
        <v>147</v>
      </c>
      <c r="E30" s="59"/>
      <c r="F30" s="59"/>
    </row>
    <row r="31" spans="1:11" x14ac:dyDescent="0.2">
      <c r="A31" s="1" t="s">
        <v>148</v>
      </c>
      <c r="E31" s="59"/>
      <c r="F31" s="59"/>
    </row>
    <row r="32" spans="1:11" x14ac:dyDescent="0.2">
      <c r="A32" s="1" t="s">
        <v>149</v>
      </c>
      <c r="E32" s="59"/>
      <c r="F32" s="59"/>
    </row>
    <row r="33" spans="1:6" x14ac:dyDescent="0.2">
      <c r="A33" s="3" t="s">
        <v>648</v>
      </c>
      <c r="D33" s="15">
        <v>10.464499999999999</v>
      </c>
      <c r="E33" s="59"/>
      <c r="F33" s="59"/>
    </row>
    <row r="34" spans="1:6" x14ac:dyDescent="0.2">
      <c r="A34" s="3" t="s">
        <v>646</v>
      </c>
      <c r="D34" s="15">
        <v>10.496600000000001</v>
      </c>
      <c r="E34" s="59"/>
      <c r="F34" s="59"/>
    </row>
    <row r="35" spans="1:6" x14ac:dyDescent="0.2">
      <c r="A35" s="3" t="s">
        <v>699</v>
      </c>
      <c r="D35" s="15">
        <v>10.464499999999999</v>
      </c>
      <c r="E35" s="59"/>
      <c r="F35" s="59"/>
    </row>
    <row r="36" spans="1:6" x14ac:dyDescent="0.2">
      <c r="E36" s="59"/>
      <c r="F36" s="59"/>
    </row>
    <row r="37" spans="1:6" x14ac:dyDescent="0.2">
      <c r="A37" s="1" t="s">
        <v>152</v>
      </c>
      <c r="E37" s="59"/>
      <c r="F37" s="59"/>
    </row>
    <row r="38" spans="1:6" x14ac:dyDescent="0.2">
      <c r="A38" s="3" t="s">
        <v>648</v>
      </c>
      <c r="D38" s="15">
        <v>10.6325</v>
      </c>
      <c r="E38" s="59"/>
      <c r="F38" s="59"/>
    </row>
    <row r="39" spans="1:6" x14ac:dyDescent="0.2">
      <c r="A39" s="3" t="s">
        <v>646</v>
      </c>
      <c r="D39" s="15">
        <v>10.680400000000001</v>
      </c>
      <c r="E39" s="59"/>
      <c r="F39" s="59"/>
    </row>
    <row r="40" spans="1:6" x14ac:dyDescent="0.2">
      <c r="A40" s="3" t="s">
        <v>699</v>
      </c>
      <c r="D40" s="15">
        <v>10.1312</v>
      </c>
      <c r="E40" s="59"/>
      <c r="F40" s="59"/>
    </row>
    <row r="41" spans="1:6" x14ac:dyDescent="0.2">
      <c r="E41" s="59"/>
      <c r="F41" s="59"/>
    </row>
    <row r="42" spans="1:6" x14ac:dyDescent="0.2">
      <c r="A42" s="1" t="s">
        <v>153</v>
      </c>
      <c r="D42" s="16"/>
      <c r="E42" s="59"/>
      <c r="F42" s="59"/>
    </row>
    <row r="43" spans="1:6" x14ac:dyDescent="0.2">
      <c r="A43" s="22" t="s">
        <v>704</v>
      </c>
      <c r="B43" s="23"/>
      <c r="C43" s="70" t="s">
        <v>705</v>
      </c>
      <c r="D43" s="71"/>
      <c r="E43" s="59"/>
      <c r="F43" s="59"/>
    </row>
    <row r="44" spans="1:6" x14ac:dyDescent="0.2">
      <c r="A44" s="72"/>
      <c r="B44" s="73"/>
      <c r="C44" s="24" t="s">
        <v>706</v>
      </c>
      <c r="D44" s="24" t="s">
        <v>707</v>
      </c>
      <c r="E44" s="59"/>
      <c r="F44" s="59"/>
    </row>
    <row r="45" spans="1:6" x14ac:dyDescent="0.2">
      <c r="A45" s="25" t="s">
        <v>645</v>
      </c>
      <c r="B45" s="26"/>
      <c r="C45" s="27">
        <v>0.36113251000000002</v>
      </c>
      <c r="D45" s="27">
        <v>0.33458244000000004</v>
      </c>
      <c r="E45" s="59"/>
      <c r="F45" s="59"/>
    </row>
    <row r="46" spans="1:6" x14ac:dyDescent="0.2">
      <c r="E46" s="59"/>
      <c r="F46" s="59"/>
    </row>
    <row r="47" spans="1:6" x14ac:dyDescent="0.2">
      <c r="A47" s="1" t="s">
        <v>155</v>
      </c>
      <c r="D47" s="17">
        <v>1.7255369786187333</v>
      </c>
      <c r="E47" s="59" t="s">
        <v>623</v>
      </c>
      <c r="F47" s="59"/>
    </row>
    <row r="48" spans="1:6" x14ac:dyDescent="0.2">
      <c r="E48" s="59"/>
      <c r="F48" s="59"/>
    </row>
    <row r="49" spans="5:6" x14ac:dyDescent="0.2">
      <c r="E49" s="59"/>
      <c r="F49" s="59"/>
    </row>
  </sheetData>
  <sortState ref="A8:F17">
    <sortCondition descending="1" ref="E8:E17"/>
  </sortState>
  <mergeCells count="3">
    <mergeCell ref="B1:E1"/>
    <mergeCell ref="C43:D43"/>
    <mergeCell ref="A44:B44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54"/>
  <sheetViews>
    <sheetView showGridLines="0" workbookViewId="0"/>
  </sheetViews>
  <sheetFormatPr defaultRowHeight="11.25" x14ac:dyDescent="0.2"/>
  <cols>
    <col min="1" max="1" width="38" style="3" customWidth="1"/>
    <col min="2" max="2" width="56" style="3" bestFit="1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74" t="s">
        <v>633</v>
      </c>
      <c r="C1" s="74"/>
      <c r="D1" s="74"/>
      <c r="E1" s="74"/>
    </row>
    <row r="3" spans="1:6" s="1" customFormat="1" x14ac:dyDescent="0.2">
      <c r="A3" s="4" t="s">
        <v>0</v>
      </c>
      <c r="B3" s="4" t="s">
        <v>1</v>
      </c>
      <c r="C3" s="4" t="s">
        <v>156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111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443</v>
      </c>
      <c r="B8" s="9" t="s">
        <v>938</v>
      </c>
      <c r="C8" s="9" t="s">
        <v>212</v>
      </c>
      <c r="D8" s="9">
        <v>21</v>
      </c>
      <c r="E8" s="10">
        <v>211.31039999999999</v>
      </c>
      <c r="F8" s="10">
        <f t="shared" ref="F8:F17" si="0">E8/$E$28*100</f>
        <v>9.5734442485944076</v>
      </c>
    </row>
    <row r="9" spans="1:6" x14ac:dyDescent="0.2">
      <c r="A9" s="9" t="s">
        <v>444</v>
      </c>
      <c r="B9" s="9" t="s">
        <v>939</v>
      </c>
      <c r="C9" s="9" t="s">
        <v>123</v>
      </c>
      <c r="D9" s="9">
        <v>21</v>
      </c>
      <c r="E9" s="10">
        <v>209.23392000000001</v>
      </c>
      <c r="F9" s="10">
        <f t="shared" si="0"/>
        <v>9.4793690610346797</v>
      </c>
    </row>
    <row r="10" spans="1:6" x14ac:dyDescent="0.2">
      <c r="A10" s="9" t="s">
        <v>445</v>
      </c>
      <c r="B10" s="9" t="s">
        <v>940</v>
      </c>
      <c r="C10" s="9" t="s">
        <v>123</v>
      </c>
      <c r="D10" s="9">
        <v>21</v>
      </c>
      <c r="E10" s="10">
        <v>209.06381999999999</v>
      </c>
      <c r="F10" s="10">
        <f t="shared" si="0"/>
        <v>9.471662659141133</v>
      </c>
    </row>
    <row r="11" spans="1:6" x14ac:dyDescent="0.2">
      <c r="A11" s="9" t="s">
        <v>634</v>
      </c>
      <c r="B11" s="9" t="s">
        <v>1003</v>
      </c>
      <c r="C11" s="9" t="s">
        <v>123</v>
      </c>
      <c r="D11" s="9">
        <v>20</v>
      </c>
      <c r="E11" s="10">
        <v>201.4308</v>
      </c>
      <c r="F11" s="10">
        <f t="shared" si="0"/>
        <v>9.1258477280331238</v>
      </c>
    </row>
    <row r="12" spans="1:6" x14ac:dyDescent="0.2">
      <c r="A12" s="9" t="s">
        <v>635</v>
      </c>
      <c r="B12" s="9" t="s">
        <v>1005</v>
      </c>
      <c r="C12" s="9" t="s">
        <v>123</v>
      </c>
      <c r="D12" s="9">
        <v>20</v>
      </c>
      <c r="E12" s="10">
        <v>199.38040000000001</v>
      </c>
      <c r="F12" s="10">
        <f t="shared" si="0"/>
        <v>9.0329540981534873</v>
      </c>
    </row>
    <row r="13" spans="1:6" x14ac:dyDescent="0.2">
      <c r="A13" s="9" t="s">
        <v>249</v>
      </c>
      <c r="B13" s="9" t="s">
        <v>994</v>
      </c>
      <c r="C13" s="9" t="s">
        <v>123</v>
      </c>
      <c r="D13" s="9">
        <v>20</v>
      </c>
      <c r="E13" s="10">
        <v>196.8442</v>
      </c>
      <c r="F13" s="10">
        <f t="shared" si="0"/>
        <v>8.9180512381745878</v>
      </c>
    </row>
    <row r="14" spans="1:6" x14ac:dyDescent="0.2">
      <c r="A14" s="9" t="s">
        <v>446</v>
      </c>
      <c r="B14" s="9" t="s">
        <v>941</v>
      </c>
      <c r="C14" s="9" t="s">
        <v>123</v>
      </c>
      <c r="D14" s="9">
        <v>2</v>
      </c>
      <c r="E14" s="10">
        <v>196.84</v>
      </c>
      <c r="F14" s="10">
        <f t="shared" si="0"/>
        <v>8.9178609566463525</v>
      </c>
    </row>
    <row r="15" spans="1:6" x14ac:dyDescent="0.2">
      <c r="A15" s="9" t="s">
        <v>636</v>
      </c>
      <c r="B15" s="9" t="s">
        <v>1004</v>
      </c>
      <c r="C15" s="9" t="s">
        <v>123</v>
      </c>
      <c r="D15" s="9">
        <v>19</v>
      </c>
      <c r="E15" s="10">
        <v>184.93821</v>
      </c>
      <c r="F15" s="10">
        <f t="shared" si="0"/>
        <v>8.3786488638034129</v>
      </c>
    </row>
    <row r="16" spans="1:6" x14ac:dyDescent="0.2">
      <c r="A16" s="9" t="s">
        <v>447</v>
      </c>
      <c r="B16" s="9" t="s">
        <v>942</v>
      </c>
      <c r="C16" s="9" t="s">
        <v>123</v>
      </c>
      <c r="D16" s="9">
        <v>15</v>
      </c>
      <c r="E16" s="10">
        <v>147.65295</v>
      </c>
      <c r="F16" s="10">
        <f t="shared" si="0"/>
        <v>6.6894354701211949</v>
      </c>
    </row>
    <row r="17" spans="1:11" x14ac:dyDescent="0.2">
      <c r="A17" s="9" t="s">
        <v>246</v>
      </c>
      <c r="B17" s="9" t="s">
        <v>990</v>
      </c>
      <c r="C17" s="9" t="s">
        <v>123</v>
      </c>
      <c r="D17" s="9">
        <v>13</v>
      </c>
      <c r="E17" s="10">
        <v>127.96043</v>
      </c>
      <c r="F17" s="10">
        <f t="shared" si="0"/>
        <v>5.797263374784996</v>
      </c>
    </row>
    <row r="18" spans="1:11" x14ac:dyDescent="0.2">
      <c r="A18" s="8" t="s">
        <v>110</v>
      </c>
      <c r="B18" s="9"/>
      <c r="C18" s="9"/>
      <c r="D18" s="9"/>
      <c r="E18" s="11">
        <f>SUM(E8:E17)</f>
        <v>1884.6551299999999</v>
      </c>
      <c r="F18" s="11">
        <f>SUM(F8:F17)</f>
        <v>85.384537698487378</v>
      </c>
    </row>
    <row r="19" spans="1:11" x14ac:dyDescent="0.2">
      <c r="A19" s="9"/>
      <c r="B19" s="9"/>
      <c r="C19" s="9"/>
      <c r="D19" s="9"/>
      <c r="E19" s="10"/>
      <c r="F19" s="10"/>
    </row>
    <row r="20" spans="1:11" x14ac:dyDescent="0.2">
      <c r="A20" s="8" t="s">
        <v>131</v>
      </c>
      <c r="B20" s="9"/>
      <c r="C20" s="9"/>
      <c r="D20" s="9"/>
      <c r="E20" s="10"/>
      <c r="F20" s="10"/>
    </row>
    <row r="21" spans="1:11" x14ac:dyDescent="0.2">
      <c r="A21" s="9" t="s">
        <v>478</v>
      </c>
      <c r="B21" s="9" t="s">
        <v>961</v>
      </c>
      <c r="C21" s="9" t="s">
        <v>123</v>
      </c>
      <c r="D21" s="9">
        <v>20</v>
      </c>
      <c r="E21" s="10">
        <v>197.23439999999999</v>
      </c>
      <c r="F21" s="10">
        <f t="shared" ref="F21" si="1">E21/$E$28*100</f>
        <v>8.9357292982501981</v>
      </c>
    </row>
    <row r="22" spans="1:11" x14ac:dyDescent="0.2">
      <c r="A22" s="8" t="s">
        <v>110</v>
      </c>
      <c r="B22" s="9"/>
      <c r="C22" s="9"/>
      <c r="D22" s="9"/>
      <c r="E22" s="11">
        <f>SUM(E21:E21)</f>
        <v>197.23439999999999</v>
      </c>
      <c r="F22" s="11">
        <f>SUM(F21:F21)</f>
        <v>8.9357292982501981</v>
      </c>
      <c r="I22" s="2"/>
      <c r="J22" s="2"/>
      <c r="K22" s="2"/>
    </row>
    <row r="23" spans="1:11" x14ac:dyDescent="0.2">
      <c r="A23" s="9"/>
      <c r="B23" s="9"/>
      <c r="C23" s="9"/>
      <c r="D23" s="9"/>
      <c r="E23" s="10"/>
      <c r="F23" s="10"/>
    </row>
    <row r="24" spans="1:11" x14ac:dyDescent="0.2">
      <c r="A24" s="8" t="s">
        <v>110</v>
      </c>
      <c r="B24" s="9"/>
      <c r="C24" s="9"/>
      <c r="D24" s="9"/>
      <c r="E24" s="11">
        <f>E18+E22</f>
        <v>2081.8895299999999</v>
      </c>
      <c r="F24" s="11">
        <f>F18+F22</f>
        <v>94.320266996737573</v>
      </c>
      <c r="I24" s="2"/>
      <c r="J24" s="2"/>
      <c r="K24" s="2"/>
    </row>
    <row r="25" spans="1:11" x14ac:dyDescent="0.2">
      <c r="A25" s="9"/>
      <c r="B25" s="9"/>
      <c r="C25" s="9"/>
      <c r="D25" s="9"/>
      <c r="E25" s="10"/>
      <c r="F25" s="10"/>
    </row>
    <row r="26" spans="1:11" x14ac:dyDescent="0.2">
      <c r="A26" s="8" t="s">
        <v>143</v>
      </c>
      <c r="B26" s="9"/>
      <c r="C26" s="9"/>
      <c r="D26" s="9"/>
      <c r="E26" s="11">
        <v>125.3662341</v>
      </c>
      <c r="F26" s="11">
        <f t="shared" ref="F26" si="2">E26/$E$28*100</f>
        <v>5.6797330032624291</v>
      </c>
      <c r="I26" s="2"/>
      <c r="J26" s="2"/>
      <c r="K26" s="2"/>
    </row>
    <row r="27" spans="1:11" x14ac:dyDescent="0.2">
      <c r="A27" s="9"/>
      <c r="B27" s="9"/>
      <c r="C27" s="9"/>
      <c r="D27" s="9"/>
      <c r="E27" s="10"/>
      <c r="F27" s="10"/>
    </row>
    <row r="28" spans="1:11" x14ac:dyDescent="0.2">
      <c r="A28" s="12" t="s">
        <v>144</v>
      </c>
      <c r="B28" s="6"/>
      <c r="C28" s="6"/>
      <c r="D28" s="6"/>
      <c r="E28" s="13">
        <f>E24+E26</f>
        <v>2207.2557640999999</v>
      </c>
      <c r="F28" s="13">
        <f>F24+F26</f>
        <v>100</v>
      </c>
      <c r="I28" s="2"/>
      <c r="J28" s="2"/>
      <c r="K28" s="2"/>
    </row>
    <row r="30" spans="1:11" x14ac:dyDescent="0.2">
      <c r="A30" s="1" t="s">
        <v>147</v>
      </c>
    </row>
    <row r="31" spans="1:11" x14ac:dyDescent="0.2">
      <c r="A31" s="1" t="s">
        <v>148</v>
      </c>
    </row>
    <row r="32" spans="1:11" x14ac:dyDescent="0.2">
      <c r="A32" s="1" t="s">
        <v>149</v>
      </c>
    </row>
    <row r="33" spans="1:4" x14ac:dyDescent="0.2">
      <c r="A33" s="3" t="s">
        <v>648</v>
      </c>
      <c r="D33" s="15">
        <v>10.386799999999999</v>
      </c>
    </row>
    <row r="34" spans="1:4" x14ac:dyDescent="0.2">
      <c r="A34" s="3" t="s">
        <v>647</v>
      </c>
      <c r="D34" s="15">
        <v>10.412100000000001</v>
      </c>
    </row>
    <row r="35" spans="1:4" x14ac:dyDescent="0.2">
      <c r="A35" s="3" t="s">
        <v>646</v>
      </c>
      <c r="D35" s="15">
        <v>10.412100000000001</v>
      </c>
    </row>
    <row r="36" spans="1:4" x14ac:dyDescent="0.2">
      <c r="A36" s="3" t="s">
        <v>645</v>
      </c>
      <c r="D36" s="15">
        <v>10.386799999999999</v>
      </c>
    </row>
    <row r="37" spans="1:4" x14ac:dyDescent="0.2">
      <c r="A37" s="3" t="s">
        <v>671</v>
      </c>
      <c r="D37" s="15">
        <v>10.065200000000001</v>
      </c>
    </row>
    <row r="38" spans="1:4" x14ac:dyDescent="0.2">
      <c r="A38" s="3" t="s">
        <v>676</v>
      </c>
      <c r="D38" s="15">
        <v>10.090400000000001</v>
      </c>
    </row>
    <row r="40" spans="1:4" x14ac:dyDescent="0.2">
      <c r="A40" s="1" t="s">
        <v>152</v>
      </c>
    </row>
    <row r="41" spans="1:4" x14ac:dyDescent="0.2">
      <c r="A41" s="3" t="s">
        <v>648</v>
      </c>
      <c r="D41" s="15">
        <v>10.5511</v>
      </c>
    </row>
    <row r="42" spans="1:4" x14ac:dyDescent="0.2">
      <c r="A42" s="3" t="s">
        <v>647</v>
      </c>
      <c r="D42" s="15">
        <v>10.2973</v>
      </c>
    </row>
    <row r="43" spans="1:4" x14ac:dyDescent="0.2">
      <c r="A43" s="3" t="s">
        <v>646</v>
      </c>
      <c r="D43" s="15">
        <v>10.5975</v>
      </c>
    </row>
    <row r="44" spans="1:4" x14ac:dyDescent="0.2">
      <c r="A44" s="3" t="s">
        <v>645</v>
      </c>
      <c r="D44" s="15">
        <v>10.250999999999999</v>
      </c>
    </row>
    <row r="45" spans="1:4" x14ac:dyDescent="0.2">
      <c r="A45" s="3" t="s">
        <v>671</v>
      </c>
      <c r="D45" s="15">
        <v>10.038399999999999</v>
      </c>
    </row>
    <row r="46" spans="1:4" x14ac:dyDescent="0.2">
      <c r="A46" s="3" t="s">
        <v>676</v>
      </c>
      <c r="D46" s="15">
        <v>10.0639</v>
      </c>
    </row>
    <row r="48" spans="1:4" x14ac:dyDescent="0.2">
      <c r="A48" s="1" t="s">
        <v>153</v>
      </c>
      <c r="D48" s="16"/>
    </row>
    <row r="49" spans="1:5" x14ac:dyDescent="0.2">
      <c r="A49" s="22" t="s">
        <v>704</v>
      </c>
      <c r="B49" s="23"/>
      <c r="C49" s="70" t="s">
        <v>705</v>
      </c>
      <c r="D49" s="71"/>
    </row>
    <row r="50" spans="1:5" x14ac:dyDescent="0.2">
      <c r="A50" s="72"/>
      <c r="B50" s="73"/>
      <c r="C50" s="24" t="s">
        <v>706</v>
      </c>
      <c r="D50" s="24" t="s">
        <v>707</v>
      </c>
    </row>
    <row r="51" spans="1:5" x14ac:dyDescent="0.2">
      <c r="A51" s="25" t="s">
        <v>671</v>
      </c>
      <c r="B51" s="26"/>
      <c r="C51" s="27">
        <v>0.13342479670000001</v>
      </c>
      <c r="D51" s="27">
        <v>0.12358125580000001</v>
      </c>
    </row>
    <row r="52" spans="1:5" x14ac:dyDescent="0.2">
      <c r="A52" s="25" t="s">
        <v>713</v>
      </c>
      <c r="B52" s="26"/>
      <c r="C52" s="27">
        <v>0.14783125070000003</v>
      </c>
      <c r="D52" s="27">
        <v>0.13692170400000001</v>
      </c>
    </row>
    <row r="54" spans="1:5" x14ac:dyDescent="0.2">
      <c r="A54" s="1" t="s">
        <v>155</v>
      </c>
      <c r="D54" s="17">
        <v>1.689645686689851</v>
      </c>
      <c r="E54" s="2" t="s">
        <v>623</v>
      </c>
    </row>
  </sheetData>
  <sortState ref="A8:F17">
    <sortCondition descending="1" ref="E8:E17"/>
  </sortState>
  <mergeCells count="3">
    <mergeCell ref="B1:E1"/>
    <mergeCell ref="C49:D49"/>
    <mergeCell ref="A50:B50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57"/>
  <sheetViews>
    <sheetView showGridLines="0" workbookViewId="0"/>
  </sheetViews>
  <sheetFormatPr defaultRowHeight="11.25" x14ac:dyDescent="0.2"/>
  <cols>
    <col min="1" max="1" width="38" style="3" customWidth="1"/>
    <col min="2" max="2" width="53.7109375" style="3" bestFit="1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74" t="s">
        <v>624</v>
      </c>
      <c r="C1" s="74"/>
      <c r="D1" s="74"/>
      <c r="E1" s="74"/>
    </row>
    <row r="3" spans="1:6" s="1" customFormat="1" x14ac:dyDescent="0.2">
      <c r="A3" s="4" t="s">
        <v>0</v>
      </c>
      <c r="B3" s="4" t="s">
        <v>1</v>
      </c>
      <c r="C3" s="4" t="s">
        <v>156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111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196</v>
      </c>
      <c r="B8" s="9" t="s">
        <v>1006</v>
      </c>
      <c r="C8" s="9" t="s">
        <v>197</v>
      </c>
      <c r="D8" s="9">
        <v>156</v>
      </c>
      <c r="E8" s="10">
        <v>1511.5900799999999</v>
      </c>
      <c r="F8" s="10">
        <f t="shared" ref="F8:F25" si="0">E8/$E$37*100</f>
        <v>9.6509531003326678</v>
      </c>
    </row>
    <row r="9" spans="1:6" x14ac:dyDescent="0.2">
      <c r="A9" s="9" t="s">
        <v>625</v>
      </c>
      <c r="B9" s="9" t="s">
        <v>1007</v>
      </c>
      <c r="C9" s="9" t="s">
        <v>123</v>
      </c>
      <c r="D9" s="9">
        <v>150</v>
      </c>
      <c r="E9" s="10">
        <v>1494.4635000000001</v>
      </c>
      <c r="F9" s="10">
        <f t="shared" si="0"/>
        <v>9.5416061136488892</v>
      </c>
    </row>
    <row r="10" spans="1:6" x14ac:dyDescent="0.2">
      <c r="A10" s="9" t="s">
        <v>620</v>
      </c>
      <c r="B10" s="9" t="s">
        <v>1008</v>
      </c>
      <c r="C10" s="9" t="s">
        <v>197</v>
      </c>
      <c r="D10" s="9">
        <v>150</v>
      </c>
      <c r="E10" s="10">
        <v>1455.5264999999999</v>
      </c>
      <c r="F10" s="10">
        <f t="shared" si="0"/>
        <v>9.2930075247591972</v>
      </c>
    </row>
    <row r="11" spans="1:6" x14ac:dyDescent="0.2">
      <c r="A11" s="9" t="s">
        <v>205</v>
      </c>
      <c r="B11" s="9" t="s">
        <v>877</v>
      </c>
      <c r="C11" s="9" t="s">
        <v>123</v>
      </c>
      <c r="D11" s="9">
        <v>11</v>
      </c>
      <c r="E11" s="10">
        <v>1098.4974</v>
      </c>
      <c r="F11" s="10">
        <f t="shared" si="0"/>
        <v>7.0135065243596832</v>
      </c>
    </row>
    <row r="12" spans="1:6" x14ac:dyDescent="0.2">
      <c r="A12" s="9" t="s">
        <v>626</v>
      </c>
      <c r="B12" s="9" t="s">
        <v>1009</v>
      </c>
      <c r="C12" s="9" t="s">
        <v>123</v>
      </c>
      <c r="D12" s="9">
        <v>100</v>
      </c>
      <c r="E12" s="10">
        <v>1023.8920000000001</v>
      </c>
      <c r="F12" s="10">
        <f t="shared" si="0"/>
        <v>6.5371781692334316</v>
      </c>
    </row>
    <row r="13" spans="1:6" x14ac:dyDescent="0.2">
      <c r="A13" s="9" t="s">
        <v>627</v>
      </c>
      <c r="B13" s="9" t="s">
        <v>1010</v>
      </c>
      <c r="C13" s="9" t="s">
        <v>123</v>
      </c>
      <c r="D13" s="9">
        <v>100</v>
      </c>
      <c r="E13" s="10">
        <v>1000.045</v>
      </c>
      <c r="F13" s="10">
        <f t="shared" si="0"/>
        <v>6.3849237441556799</v>
      </c>
    </row>
    <row r="14" spans="1:6" x14ac:dyDescent="0.2">
      <c r="A14" s="9" t="s">
        <v>628</v>
      </c>
      <c r="B14" s="9" t="s">
        <v>1011</v>
      </c>
      <c r="C14" s="9" t="s">
        <v>123</v>
      </c>
      <c r="D14" s="9">
        <v>40</v>
      </c>
      <c r="E14" s="10">
        <v>993.70399999999995</v>
      </c>
      <c r="F14" s="10">
        <f t="shared" si="0"/>
        <v>6.3444387645180722</v>
      </c>
    </row>
    <row r="15" spans="1:6" x14ac:dyDescent="0.2">
      <c r="A15" s="9" t="s">
        <v>629</v>
      </c>
      <c r="B15" s="9" t="s">
        <v>1012</v>
      </c>
      <c r="C15" s="9" t="s">
        <v>212</v>
      </c>
      <c r="D15" s="9">
        <v>800</v>
      </c>
      <c r="E15" s="10">
        <v>804.51440000000002</v>
      </c>
      <c r="F15" s="10">
        <f t="shared" si="0"/>
        <v>5.1365319511373597</v>
      </c>
    </row>
    <row r="16" spans="1:6" x14ac:dyDescent="0.2">
      <c r="A16" s="9" t="s">
        <v>630</v>
      </c>
      <c r="B16" s="9" t="s">
        <v>1013</v>
      </c>
      <c r="C16" s="9" t="s">
        <v>123</v>
      </c>
      <c r="D16" s="9">
        <v>40</v>
      </c>
      <c r="E16" s="10">
        <v>511.74200000000002</v>
      </c>
      <c r="F16" s="10">
        <f t="shared" si="0"/>
        <v>3.2672866187838712</v>
      </c>
    </row>
    <row r="17" spans="1:11" x14ac:dyDescent="0.2">
      <c r="A17" s="9" t="s">
        <v>631</v>
      </c>
      <c r="B17" s="9" t="s">
        <v>1014</v>
      </c>
      <c r="C17" s="9" t="s">
        <v>123</v>
      </c>
      <c r="D17" s="9">
        <v>50</v>
      </c>
      <c r="E17" s="10">
        <v>507.61500000000001</v>
      </c>
      <c r="F17" s="10">
        <f t="shared" si="0"/>
        <v>3.2409372242144965</v>
      </c>
    </row>
    <row r="18" spans="1:11" x14ac:dyDescent="0.2">
      <c r="A18" s="9" t="s">
        <v>632</v>
      </c>
      <c r="B18" s="9" t="s">
        <v>1015</v>
      </c>
      <c r="C18" s="9" t="s">
        <v>123</v>
      </c>
      <c r="D18" s="9">
        <v>50</v>
      </c>
      <c r="E18" s="10">
        <v>507.41250000000002</v>
      </c>
      <c r="F18" s="10">
        <f t="shared" si="0"/>
        <v>3.2396443353363038</v>
      </c>
    </row>
    <row r="19" spans="1:11" x14ac:dyDescent="0.2">
      <c r="A19" s="9" t="s">
        <v>199</v>
      </c>
      <c r="B19" s="9" t="s">
        <v>979</v>
      </c>
      <c r="C19" s="9" t="s">
        <v>123</v>
      </c>
      <c r="D19" s="9">
        <v>50</v>
      </c>
      <c r="E19" s="10">
        <v>483.77949999999998</v>
      </c>
      <c r="F19" s="10">
        <f t="shared" si="0"/>
        <v>3.0887562224557521</v>
      </c>
    </row>
    <row r="20" spans="1:11" x14ac:dyDescent="0.2">
      <c r="A20" s="9" t="s">
        <v>207</v>
      </c>
      <c r="B20" s="9" t="s">
        <v>1016</v>
      </c>
      <c r="C20" s="9" t="s">
        <v>123</v>
      </c>
      <c r="D20" s="9">
        <v>38</v>
      </c>
      <c r="E20" s="10">
        <v>371.54424</v>
      </c>
      <c r="F20" s="10">
        <f t="shared" si="0"/>
        <v>2.3721748921101318</v>
      </c>
    </row>
    <row r="21" spans="1:11" x14ac:dyDescent="0.2">
      <c r="A21" s="9" t="s">
        <v>202</v>
      </c>
      <c r="B21" s="9" t="s">
        <v>1017</v>
      </c>
      <c r="C21" s="9" t="s">
        <v>123</v>
      </c>
      <c r="D21" s="9">
        <v>13</v>
      </c>
      <c r="E21" s="10">
        <v>163.83347499999999</v>
      </c>
      <c r="F21" s="10">
        <f t="shared" si="0"/>
        <v>1.046017173842213</v>
      </c>
    </row>
    <row r="22" spans="1:11" x14ac:dyDescent="0.2">
      <c r="A22" s="9" t="s">
        <v>201</v>
      </c>
      <c r="B22" s="9" t="s">
        <v>1646</v>
      </c>
      <c r="C22" s="9" t="s">
        <v>123</v>
      </c>
      <c r="D22" s="9">
        <v>16</v>
      </c>
      <c r="E22" s="10">
        <v>155.816</v>
      </c>
      <c r="F22" s="10">
        <f t="shared" si="0"/>
        <v>0.9948285108363738</v>
      </c>
    </row>
    <row r="23" spans="1:11" x14ac:dyDescent="0.2">
      <c r="A23" s="9" t="s">
        <v>229</v>
      </c>
      <c r="B23" s="9" t="s">
        <v>807</v>
      </c>
      <c r="C23" s="9" t="s">
        <v>123</v>
      </c>
      <c r="D23" s="9">
        <v>14</v>
      </c>
      <c r="E23" s="10">
        <v>135.26884000000001</v>
      </c>
      <c r="F23" s="10">
        <f t="shared" si="0"/>
        <v>0.86364236445399534</v>
      </c>
    </row>
    <row r="24" spans="1:11" x14ac:dyDescent="0.2">
      <c r="A24" s="9" t="s">
        <v>222</v>
      </c>
      <c r="B24" s="9" t="s">
        <v>1660</v>
      </c>
      <c r="C24" s="9" t="s">
        <v>123</v>
      </c>
      <c r="D24" s="9">
        <v>5</v>
      </c>
      <c r="E24" s="10">
        <v>50.085349999999998</v>
      </c>
      <c r="F24" s="10">
        <f t="shared" si="0"/>
        <v>0.31977675049557536</v>
      </c>
    </row>
    <row r="25" spans="1:11" x14ac:dyDescent="0.2">
      <c r="A25" s="9" t="s">
        <v>447</v>
      </c>
      <c r="B25" s="9" t="s">
        <v>942</v>
      </c>
      <c r="C25" s="9" t="s">
        <v>123</v>
      </c>
      <c r="D25" s="9">
        <v>3</v>
      </c>
      <c r="E25" s="10">
        <v>29.53059</v>
      </c>
      <c r="F25" s="10">
        <f t="shared" si="0"/>
        <v>0.18854208087628685</v>
      </c>
    </row>
    <row r="26" spans="1:11" x14ac:dyDescent="0.2">
      <c r="A26" s="8" t="s">
        <v>110</v>
      </c>
      <c r="B26" s="9"/>
      <c r="C26" s="9"/>
      <c r="D26" s="9"/>
      <c r="E26" s="11">
        <f>SUM(E8:E25)</f>
        <v>12298.860375</v>
      </c>
      <c r="F26" s="11">
        <f>SUM(F8:F25)</f>
        <v>78.523752065549999</v>
      </c>
    </row>
    <row r="27" spans="1:11" x14ac:dyDescent="0.2">
      <c r="A27" s="9"/>
      <c r="B27" s="9"/>
      <c r="C27" s="9"/>
      <c r="D27" s="9"/>
      <c r="E27" s="10"/>
      <c r="F27" s="10"/>
    </row>
    <row r="28" spans="1:11" x14ac:dyDescent="0.2">
      <c r="A28" s="8" t="s">
        <v>131</v>
      </c>
      <c r="B28" s="9"/>
      <c r="C28" s="9"/>
      <c r="D28" s="9"/>
      <c r="E28" s="10"/>
      <c r="F28" s="10"/>
    </row>
    <row r="29" spans="1:11" x14ac:dyDescent="0.2">
      <c r="A29" s="9" t="s">
        <v>211</v>
      </c>
      <c r="B29" s="9" t="s">
        <v>1000</v>
      </c>
      <c r="C29" s="9" t="s">
        <v>212</v>
      </c>
      <c r="D29" s="9">
        <v>150</v>
      </c>
      <c r="E29" s="10">
        <v>1484.0595000000001</v>
      </c>
      <c r="F29" s="10">
        <f t="shared" ref="F29:F30" si="1">E29/$E$37*100</f>
        <v>9.4751803561737784</v>
      </c>
    </row>
    <row r="30" spans="1:11" x14ac:dyDescent="0.2">
      <c r="A30" s="9" t="s">
        <v>622</v>
      </c>
      <c r="B30" s="9" t="s">
        <v>1018</v>
      </c>
      <c r="C30" s="9" t="s">
        <v>123</v>
      </c>
      <c r="D30" s="9">
        <v>150</v>
      </c>
      <c r="E30" s="10">
        <v>1463.6534999999999</v>
      </c>
      <c r="F30" s="10">
        <f t="shared" si="1"/>
        <v>9.3448954650706373</v>
      </c>
    </row>
    <row r="31" spans="1:11" x14ac:dyDescent="0.2">
      <c r="A31" s="8" t="s">
        <v>110</v>
      </c>
      <c r="B31" s="9"/>
      <c r="C31" s="9"/>
      <c r="D31" s="9"/>
      <c r="E31" s="11">
        <f>SUM(E29:E30)</f>
        <v>2947.7129999999997</v>
      </c>
      <c r="F31" s="11">
        <f>SUM(F29:F30)</f>
        <v>18.820075821244416</v>
      </c>
      <c r="J31" s="2"/>
      <c r="K31" s="2"/>
    </row>
    <row r="32" spans="1:11" x14ac:dyDescent="0.2">
      <c r="A32" s="9"/>
      <c r="B32" s="9"/>
      <c r="C32" s="9"/>
      <c r="D32" s="9"/>
      <c r="E32" s="10"/>
      <c r="F32" s="10"/>
    </row>
    <row r="33" spans="1:11" x14ac:dyDescent="0.2">
      <c r="A33" s="8" t="s">
        <v>110</v>
      </c>
      <c r="B33" s="9"/>
      <c r="C33" s="9"/>
      <c r="D33" s="9"/>
      <c r="E33" s="11">
        <f>E26+E31</f>
        <v>15246.573375</v>
      </c>
      <c r="F33" s="11">
        <f>F26+F31</f>
        <v>97.343827886794415</v>
      </c>
      <c r="J33" s="2"/>
      <c r="K33" s="2"/>
    </row>
    <row r="34" spans="1:11" x14ac:dyDescent="0.2">
      <c r="A34" s="9"/>
      <c r="B34" s="9"/>
      <c r="C34" s="9"/>
      <c r="D34" s="9"/>
      <c r="E34" s="10"/>
      <c r="F34" s="10"/>
    </row>
    <row r="35" spans="1:11" x14ac:dyDescent="0.2">
      <c r="A35" s="8" t="s">
        <v>143</v>
      </c>
      <c r="B35" s="9"/>
      <c r="C35" s="9"/>
      <c r="D35" s="9"/>
      <c r="E35" s="11">
        <v>416.02558579999999</v>
      </c>
      <c r="F35" s="11">
        <f t="shared" ref="F35" si="2">E35/$E$37*100</f>
        <v>2.656172113205602</v>
      </c>
      <c r="J35" s="2"/>
      <c r="K35" s="2"/>
    </row>
    <row r="36" spans="1:11" x14ac:dyDescent="0.2">
      <c r="A36" s="9"/>
      <c r="B36" s="9"/>
      <c r="C36" s="9"/>
      <c r="D36" s="9"/>
      <c r="E36" s="10"/>
      <c r="F36" s="10"/>
    </row>
    <row r="37" spans="1:11" x14ac:dyDescent="0.2">
      <c r="A37" s="12" t="s">
        <v>144</v>
      </c>
      <c r="B37" s="6"/>
      <c r="C37" s="6"/>
      <c r="D37" s="6"/>
      <c r="E37" s="13">
        <f>E33+E35</f>
        <v>15662.5989608</v>
      </c>
      <c r="F37" s="13">
        <f>F33+F35</f>
        <v>100.00000000000001</v>
      </c>
      <c r="J37" s="2"/>
      <c r="K37" s="2"/>
    </row>
    <row r="39" spans="1:11" x14ac:dyDescent="0.2">
      <c r="A39" s="1" t="s">
        <v>147</v>
      </c>
    </row>
    <row r="40" spans="1:11" x14ac:dyDescent="0.2">
      <c r="A40" s="1" t="s">
        <v>148</v>
      </c>
    </row>
    <row r="41" spans="1:11" x14ac:dyDescent="0.2">
      <c r="A41" s="1" t="s">
        <v>149</v>
      </c>
      <c r="D41" s="1" t="s">
        <v>700</v>
      </c>
    </row>
    <row r="43" spans="1:11" x14ac:dyDescent="0.2">
      <c r="A43" s="1" t="s">
        <v>152</v>
      </c>
    </row>
    <row r="44" spans="1:11" x14ac:dyDescent="0.2">
      <c r="A44" s="3" t="s">
        <v>648</v>
      </c>
      <c r="D44" s="15">
        <v>10.0571</v>
      </c>
    </row>
    <row r="45" spans="1:11" x14ac:dyDescent="0.2">
      <c r="A45" s="3" t="s">
        <v>647</v>
      </c>
      <c r="D45" s="15">
        <v>10.0824</v>
      </c>
    </row>
    <row r="46" spans="1:11" x14ac:dyDescent="0.2">
      <c r="A46" s="3" t="s">
        <v>646</v>
      </c>
      <c r="D46" s="15">
        <v>10.0824</v>
      </c>
    </row>
    <row r="47" spans="1:11" x14ac:dyDescent="0.2">
      <c r="A47" s="3" t="s">
        <v>699</v>
      </c>
      <c r="D47" s="15">
        <v>10.0571</v>
      </c>
    </row>
    <row r="48" spans="1:11" x14ac:dyDescent="0.2">
      <c r="A48" s="3" t="s">
        <v>671</v>
      </c>
      <c r="D48" s="15">
        <v>10.037100000000001</v>
      </c>
    </row>
    <row r="49" spans="1:5" x14ac:dyDescent="0.2">
      <c r="A49" s="3" t="s">
        <v>676</v>
      </c>
      <c r="D49" s="15">
        <v>10.032400000000001</v>
      </c>
    </row>
    <row r="51" spans="1:5" x14ac:dyDescent="0.2">
      <c r="A51" s="1" t="s">
        <v>153</v>
      </c>
      <c r="D51" s="16"/>
    </row>
    <row r="52" spans="1:5" x14ac:dyDescent="0.2">
      <c r="A52" s="22" t="s">
        <v>704</v>
      </c>
      <c r="B52" s="23"/>
      <c r="C52" s="70" t="s">
        <v>705</v>
      </c>
      <c r="D52" s="71"/>
    </row>
    <row r="53" spans="1:5" x14ac:dyDescent="0.2">
      <c r="A53" s="72"/>
      <c r="B53" s="73"/>
      <c r="C53" s="24" t="s">
        <v>706</v>
      </c>
      <c r="D53" s="24" t="s">
        <v>707</v>
      </c>
    </row>
    <row r="54" spans="1:5" x14ac:dyDescent="0.2">
      <c r="A54" s="25" t="s">
        <v>671</v>
      </c>
      <c r="B54" s="26"/>
      <c r="C54" s="27">
        <v>1.4406454000000001E-2</v>
      </c>
      <c r="D54" s="27">
        <v>1.33404482E-2</v>
      </c>
    </row>
    <row r="55" spans="1:5" x14ac:dyDescent="0.2">
      <c r="A55" s="25" t="s">
        <v>676</v>
      </c>
      <c r="B55" s="26"/>
      <c r="C55" s="27">
        <v>3.6016135000000005E-2</v>
      </c>
      <c r="D55" s="27">
        <v>3.3351120500000005E-2</v>
      </c>
    </row>
    <row r="57" spans="1:5" x14ac:dyDescent="0.2">
      <c r="A57" s="1" t="s">
        <v>155</v>
      </c>
      <c r="D57" s="17">
        <v>2.6420087050506385</v>
      </c>
      <c r="E57" s="2" t="s">
        <v>623</v>
      </c>
    </row>
  </sheetData>
  <sortState ref="A8:F25">
    <sortCondition descending="1" ref="E8:E25"/>
  </sortState>
  <mergeCells count="3">
    <mergeCell ref="B1:E1"/>
    <mergeCell ref="C52:D52"/>
    <mergeCell ref="A53:B53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48"/>
  <sheetViews>
    <sheetView showGridLines="0" workbookViewId="0"/>
  </sheetViews>
  <sheetFormatPr defaultRowHeight="11.25" x14ac:dyDescent="0.2"/>
  <cols>
    <col min="1" max="1" width="38" style="3" customWidth="1"/>
    <col min="2" max="2" width="53.7109375" style="3" bestFit="1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74" t="s">
        <v>619</v>
      </c>
      <c r="C1" s="74"/>
      <c r="D1" s="74"/>
      <c r="E1" s="74"/>
    </row>
    <row r="3" spans="1:6" s="1" customFormat="1" x14ac:dyDescent="0.2">
      <c r="A3" s="4" t="s">
        <v>0</v>
      </c>
      <c r="B3" s="4" t="s">
        <v>1</v>
      </c>
      <c r="C3" s="4" t="s">
        <v>156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111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196</v>
      </c>
      <c r="B8" s="9" t="s">
        <v>1006</v>
      </c>
      <c r="C8" s="9" t="s">
        <v>197</v>
      </c>
      <c r="D8" s="9">
        <v>106</v>
      </c>
      <c r="E8" s="10">
        <v>1027.10608</v>
      </c>
      <c r="F8" s="10">
        <f t="shared" ref="F8:F20" si="0">E8/$E$31*100</f>
        <v>9.9943353642265489</v>
      </c>
    </row>
    <row r="9" spans="1:6" x14ac:dyDescent="0.2">
      <c r="A9" s="9" t="s">
        <v>208</v>
      </c>
      <c r="B9" s="9" t="s">
        <v>1019</v>
      </c>
      <c r="C9" s="9" t="s">
        <v>123</v>
      </c>
      <c r="D9" s="9">
        <v>97</v>
      </c>
      <c r="E9" s="10">
        <v>982.65074000000004</v>
      </c>
      <c r="F9" s="10">
        <f t="shared" si="0"/>
        <v>9.5617592308142001</v>
      </c>
    </row>
    <row r="10" spans="1:6" x14ac:dyDescent="0.2">
      <c r="A10" s="9" t="s">
        <v>167</v>
      </c>
      <c r="B10" s="9" t="s">
        <v>1001</v>
      </c>
      <c r="C10" s="9" t="s">
        <v>123</v>
      </c>
      <c r="D10" s="9">
        <v>99</v>
      </c>
      <c r="E10" s="10">
        <v>980.90189999999996</v>
      </c>
      <c r="F10" s="10">
        <f t="shared" si="0"/>
        <v>9.5447420075704485</v>
      </c>
    </row>
    <row r="11" spans="1:6" x14ac:dyDescent="0.2">
      <c r="A11" s="9" t="s">
        <v>201</v>
      </c>
      <c r="B11" s="9" t="s">
        <v>1646</v>
      </c>
      <c r="C11" s="9" t="s">
        <v>123</v>
      </c>
      <c r="D11" s="9">
        <v>100</v>
      </c>
      <c r="E11" s="10">
        <v>973.85</v>
      </c>
      <c r="F11" s="10">
        <f t="shared" si="0"/>
        <v>9.4761229477407305</v>
      </c>
    </row>
    <row r="12" spans="1:6" x14ac:dyDescent="0.2">
      <c r="A12" s="9" t="s">
        <v>620</v>
      </c>
      <c r="B12" s="9" t="s">
        <v>1008</v>
      </c>
      <c r="C12" s="9" t="s">
        <v>197</v>
      </c>
      <c r="D12" s="9">
        <v>100</v>
      </c>
      <c r="E12" s="10">
        <v>970.351</v>
      </c>
      <c r="F12" s="10">
        <f t="shared" si="0"/>
        <v>9.442075656890859</v>
      </c>
    </row>
    <row r="13" spans="1:6" x14ac:dyDescent="0.2">
      <c r="A13" s="9" t="s">
        <v>199</v>
      </c>
      <c r="B13" s="9" t="s">
        <v>979</v>
      </c>
      <c r="C13" s="9" t="s">
        <v>123</v>
      </c>
      <c r="D13" s="9">
        <v>100</v>
      </c>
      <c r="E13" s="10">
        <v>967.55899999999997</v>
      </c>
      <c r="F13" s="10">
        <f t="shared" si="0"/>
        <v>9.4149078843693292</v>
      </c>
    </row>
    <row r="14" spans="1:6" x14ac:dyDescent="0.2">
      <c r="A14" s="9" t="s">
        <v>229</v>
      </c>
      <c r="B14" s="9" t="s">
        <v>807</v>
      </c>
      <c r="C14" s="9" t="s">
        <v>123</v>
      </c>
      <c r="D14" s="9">
        <v>100</v>
      </c>
      <c r="E14" s="10">
        <v>966.20600000000002</v>
      </c>
      <c r="F14" s="10">
        <f t="shared" si="0"/>
        <v>9.4017424129432445</v>
      </c>
    </row>
    <row r="15" spans="1:6" x14ac:dyDescent="0.2">
      <c r="A15" s="9" t="s">
        <v>205</v>
      </c>
      <c r="B15" s="9" t="s">
        <v>877</v>
      </c>
      <c r="C15" s="9" t="s">
        <v>123</v>
      </c>
      <c r="D15" s="9">
        <v>5</v>
      </c>
      <c r="E15" s="10">
        <v>499.31700000000001</v>
      </c>
      <c r="F15" s="10">
        <f t="shared" si="0"/>
        <v>4.8586427908785312</v>
      </c>
    </row>
    <row r="16" spans="1:6" x14ac:dyDescent="0.2">
      <c r="A16" s="9" t="s">
        <v>621</v>
      </c>
      <c r="B16" s="9" t="s">
        <v>1662</v>
      </c>
      <c r="C16" s="9" t="s">
        <v>197</v>
      </c>
      <c r="D16" s="9">
        <v>50</v>
      </c>
      <c r="E16" s="10">
        <v>499.15</v>
      </c>
      <c r="F16" s="10">
        <f t="shared" si="0"/>
        <v>4.8570177844275655</v>
      </c>
    </row>
    <row r="17" spans="1:11" x14ac:dyDescent="0.2">
      <c r="A17" s="9" t="s">
        <v>254</v>
      </c>
      <c r="B17" s="9" t="s">
        <v>1661</v>
      </c>
      <c r="C17" s="9" t="s">
        <v>123</v>
      </c>
      <c r="D17" s="9">
        <v>49</v>
      </c>
      <c r="E17" s="10">
        <v>486.22503999999998</v>
      </c>
      <c r="F17" s="10">
        <f t="shared" si="0"/>
        <v>4.7312504588079829</v>
      </c>
    </row>
    <row r="18" spans="1:11" x14ac:dyDescent="0.2">
      <c r="A18" s="9" t="s">
        <v>209</v>
      </c>
      <c r="B18" s="9" t="s">
        <v>1020</v>
      </c>
      <c r="C18" s="9" t="s">
        <v>123</v>
      </c>
      <c r="D18" s="9">
        <v>46</v>
      </c>
      <c r="E18" s="10">
        <v>448.56670000000003</v>
      </c>
      <c r="F18" s="10">
        <f t="shared" si="0"/>
        <v>4.3648130610076823</v>
      </c>
    </row>
    <row r="19" spans="1:11" x14ac:dyDescent="0.2">
      <c r="A19" s="9" t="s">
        <v>198</v>
      </c>
      <c r="B19" s="9" t="s">
        <v>1021</v>
      </c>
      <c r="C19" s="9" t="s">
        <v>123</v>
      </c>
      <c r="D19" s="9">
        <v>18</v>
      </c>
      <c r="E19" s="10">
        <v>141.10308000000001</v>
      </c>
      <c r="F19" s="10">
        <f t="shared" si="0"/>
        <v>1.3730144625813996</v>
      </c>
    </row>
    <row r="20" spans="1:11" x14ac:dyDescent="0.2">
      <c r="A20" s="9" t="s">
        <v>219</v>
      </c>
      <c r="B20" s="9" t="s">
        <v>1620</v>
      </c>
      <c r="C20" s="9" t="s">
        <v>123</v>
      </c>
      <c r="D20" s="9">
        <v>6</v>
      </c>
      <c r="E20" s="10">
        <v>59.969279999999998</v>
      </c>
      <c r="F20" s="10">
        <f t="shared" si="0"/>
        <v>0.58353572969912115</v>
      </c>
    </row>
    <row r="21" spans="1:11" x14ac:dyDescent="0.2">
      <c r="A21" s="8" t="s">
        <v>110</v>
      </c>
      <c r="B21" s="9"/>
      <c r="C21" s="9"/>
      <c r="D21" s="9"/>
      <c r="E21" s="11">
        <f>SUM(E8:E20)</f>
        <v>9002.9558199999992</v>
      </c>
      <c r="F21" s="11">
        <f>SUM(F8:F20)</f>
        <v>87.603959791957635</v>
      </c>
    </row>
    <row r="22" spans="1:11" x14ac:dyDescent="0.2">
      <c r="A22" s="9"/>
      <c r="B22" s="9"/>
      <c r="C22" s="9"/>
      <c r="D22" s="9"/>
      <c r="E22" s="10"/>
      <c r="F22" s="10"/>
    </row>
    <row r="23" spans="1:11" x14ac:dyDescent="0.2">
      <c r="A23" s="8" t="s">
        <v>131</v>
      </c>
      <c r="B23" s="9"/>
      <c r="C23" s="9"/>
      <c r="D23" s="9"/>
      <c r="E23" s="10"/>
      <c r="F23" s="10"/>
    </row>
    <row r="24" spans="1:11" x14ac:dyDescent="0.2">
      <c r="A24" s="9" t="s">
        <v>622</v>
      </c>
      <c r="B24" s="9" t="s">
        <v>1018</v>
      </c>
      <c r="C24" s="9" t="s">
        <v>123</v>
      </c>
      <c r="D24" s="9">
        <v>100</v>
      </c>
      <c r="E24" s="10">
        <v>975.76900000000001</v>
      </c>
      <c r="F24" s="10">
        <f t="shared" ref="F24" si="1">E24/$E$31*100</f>
        <v>9.4947959260605064</v>
      </c>
    </row>
    <row r="25" spans="1:11" x14ac:dyDescent="0.2">
      <c r="A25" s="8" t="s">
        <v>110</v>
      </c>
      <c r="B25" s="9"/>
      <c r="C25" s="9"/>
      <c r="D25" s="9"/>
      <c r="E25" s="11">
        <f>SUM(E24:E24)</f>
        <v>975.76900000000001</v>
      </c>
      <c r="F25" s="11">
        <f>SUM(F24:F24)</f>
        <v>9.4947959260605064</v>
      </c>
      <c r="J25" s="2"/>
      <c r="K25" s="2"/>
    </row>
    <row r="26" spans="1:11" x14ac:dyDescent="0.2">
      <c r="A26" s="9"/>
      <c r="B26" s="9"/>
      <c r="C26" s="9"/>
      <c r="D26" s="9"/>
      <c r="E26" s="10"/>
      <c r="F26" s="10"/>
    </row>
    <row r="27" spans="1:11" x14ac:dyDescent="0.2">
      <c r="A27" s="8" t="s">
        <v>110</v>
      </c>
      <c r="B27" s="9"/>
      <c r="C27" s="9"/>
      <c r="D27" s="9"/>
      <c r="E27" s="11">
        <f>E21+E25</f>
        <v>9978.7248199999995</v>
      </c>
      <c r="F27" s="11">
        <f>F21+F25</f>
        <v>97.09875571801814</v>
      </c>
      <c r="J27" s="2"/>
      <c r="K27" s="2"/>
    </row>
    <row r="28" spans="1:11" x14ac:dyDescent="0.2">
      <c r="A28" s="9"/>
      <c r="B28" s="9"/>
      <c r="C28" s="9"/>
      <c r="D28" s="9"/>
      <c r="E28" s="10"/>
      <c r="F28" s="10"/>
    </row>
    <row r="29" spans="1:11" x14ac:dyDescent="0.2">
      <c r="A29" s="8" t="s">
        <v>143</v>
      </c>
      <c r="B29" s="9"/>
      <c r="C29" s="9"/>
      <c r="D29" s="9"/>
      <c r="E29" s="11">
        <v>298.15745950000002</v>
      </c>
      <c r="F29" s="11">
        <f t="shared" ref="F29" si="2">E29/$E$31*100</f>
        <v>2.9012442819818527</v>
      </c>
      <c r="J29" s="2"/>
      <c r="K29" s="2"/>
    </row>
    <row r="30" spans="1:11" x14ac:dyDescent="0.2">
      <c r="A30" s="9"/>
      <c r="B30" s="9"/>
      <c r="C30" s="9"/>
      <c r="D30" s="9"/>
      <c r="E30" s="10"/>
      <c r="F30" s="10"/>
    </row>
    <row r="31" spans="1:11" x14ac:dyDescent="0.2">
      <c r="A31" s="12" t="s">
        <v>144</v>
      </c>
      <c r="B31" s="6"/>
      <c r="C31" s="6"/>
      <c r="D31" s="6"/>
      <c r="E31" s="13">
        <f>E27+E29</f>
        <v>10276.8822795</v>
      </c>
      <c r="F31" s="13">
        <f>F27+F29</f>
        <v>99.999999999999986</v>
      </c>
      <c r="J31" s="2"/>
      <c r="K31" s="2"/>
    </row>
    <row r="33" spans="1:5" x14ac:dyDescent="0.2">
      <c r="A33" s="1" t="s">
        <v>147</v>
      </c>
    </row>
    <row r="34" spans="1:5" x14ac:dyDescent="0.2">
      <c r="A34" s="1" t="s">
        <v>148</v>
      </c>
    </row>
    <row r="35" spans="1:5" x14ac:dyDescent="0.2">
      <c r="A35" s="1" t="s">
        <v>149</v>
      </c>
      <c r="D35" s="1" t="s">
        <v>700</v>
      </c>
    </row>
    <row r="37" spans="1:5" x14ac:dyDescent="0.2">
      <c r="A37" s="1" t="s">
        <v>152</v>
      </c>
    </row>
    <row r="38" spans="1:5" x14ac:dyDescent="0.2">
      <c r="A38" s="3" t="s">
        <v>648</v>
      </c>
      <c r="D38" s="15">
        <v>10.078799999999999</v>
      </c>
    </row>
    <row r="39" spans="1:5" x14ac:dyDescent="0.2">
      <c r="A39" s="3" t="s">
        <v>646</v>
      </c>
      <c r="D39" s="15">
        <v>10.1012</v>
      </c>
    </row>
    <row r="40" spans="1:5" x14ac:dyDescent="0.2">
      <c r="A40" s="3" t="s">
        <v>699</v>
      </c>
      <c r="D40" s="15">
        <v>10.078799999999999</v>
      </c>
    </row>
    <row r="41" spans="1:5" x14ac:dyDescent="0.2">
      <c r="A41" s="3" t="s">
        <v>671</v>
      </c>
      <c r="D41" s="15">
        <v>10.034000000000001</v>
      </c>
    </row>
    <row r="43" spans="1:5" x14ac:dyDescent="0.2">
      <c r="A43" s="1" t="s">
        <v>153</v>
      </c>
      <c r="D43" s="16"/>
    </row>
    <row r="44" spans="1:5" x14ac:dyDescent="0.2">
      <c r="A44" s="22" t="s">
        <v>704</v>
      </c>
      <c r="B44" s="23"/>
      <c r="C44" s="70" t="s">
        <v>705</v>
      </c>
      <c r="D44" s="71"/>
    </row>
    <row r="45" spans="1:5" x14ac:dyDescent="0.2">
      <c r="A45" s="72"/>
      <c r="B45" s="73"/>
      <c r="C45" s="24" t="s">
        <v>706</v>
      </c>
      <c r="D45" s="24" t="s">
        <v>707</v>
      </c>
    </row>
    <row r="46" spans="1:5" x14ac:dyDescent="0.2">
      <c r="A46" s="25" t="s">
        <v>671</v>
      </c>
      <c r="B46" s="26"/>
      <c r="C46" s="27">
        <v>3.2501925899999999E-2</v>
      </c>
      <c r="D46" s="27">
        <v>3.0112419600000002E-2</v>
      </c>
    </row>
    <row r="48" spans="1:5" x14ac:dyDescent="0.2">
      <c r="A48" s="1" t="s">
        <v>155</v>
      </c>
      <c r="D48" s="17">
        <v>2.6019011444048723</v>
      </c>
      <c r="E48" s="2" t="s">
        <v>623</v>
      </c>
    </row>
  </sheetData>
  <sortState ref="A8:F20">
    <sortCondition descending="1" ref="E8:E20"/>
  </sortState>
  <mergeCells count="3">
    <mergeCell ref="B1:E1"/>
    <mergeCell ref="C44:D44"/>
    <mergeCell ref="A45:B4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51"/>
  <sheetViews>
    <sheetView showGridLines="0" workbookViewId="0"/>
  </sheetViews>
  <sheetFormatPr defaultRowHeight="11.25" x14ac:dyDescent="0.2"/>
  <cols>
    <col min="1" max="1" width="38" style="3" customWidth="1"/>
    <col min="2" max="2" width="53.7109375" style="3" bestFit="1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74" t="s">
        <v>215</v>
      </c>
      <c r="C1" s="74"/>
      <c r="D1" s="74"/>
      <c r="E1" s="74"/>
    </row>
    <row r="3" spans="1:6" s="1" customFormat="1" x14ac:dyDescent="0.2">
      <c r="A3" s="4" t="s">
        <v>0</v>
      </c>
      <c r="B3" s="4" t="s">
        <v>1</v>
      </c>
      <c r="C3" s="4" t="s">
        <v>156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111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196</v>
      </c>
      <c r="B8" s="9" t="s">
        <v>1006</v>
      </c>
      <c r="C8" s="9" t="s">
        <v>197</v>
      </c>
      <c r="D8" s="9">
        <v>87</v>
      </c>
      <c r="E8" s="10">
        <v>843.00216</v>
      </c>
      <c r="F8" s="10">
        <f t="shared" ref="F8:F21" si="0">E8/$E$33*100</f>
        <v>9.8777524477048306</v>
      </c>
    </row>
    <row r="9" spans="1:6" x14ac:dyDescent="0.2">
      <c r="A9" s="9" t="s">
        <v>198</v>
      </c>
      <c r="B9" s="9" t="s">
        <v>1021</v>
      </c>
      <c r="C9" s="9" t="s">
        <v>123</v>
      </c>
      <c r="D9" s="9">
        <v>107</v>
      </c>
      <c r="E9" s="10">
        <v>838.77941999999996</v>
      </c>
      <c r="F9" s="10">
        <f t="shared" si="0"/>
        <v>9.8282731197147086</v>
      </c>
    </row>
    <row r="10" spans="1:6" x14ac:dyDescent="0.2">
      <c r="A10" s="9" t="s">
        <v>199</v>
      </c>
      <c r="B10" s="9" t="s">
        <v>979</v>
      </c>
      <c r="C10" s="9" t="s">
        <v>123</v>
      </c>
      <c r="D10" s="9">
        <v>84</v>
      </c>
      <c r="E10" s="10">
        <v>812.74955999999997</v>
      </c>
      <c r="F10" s="10">
        <f t="shared" si="0"/>
        <v>9.5232721060418459</v>
      </c>
    </row>
    <row r="11" spans="1:6" x14ac:dyDescent="0.2">
      <c r="A11" s="9" t="s">
        <v>200</v>
      </c>
      <c r="B11" s="9" t="s">
        <v>999</v>
      </c>
      <c r="C11" s="9" t="s">
        <v>123</v>
      </c>
      <c r="D11" s="9">
        <v>83</v>
      </c>
      <c r="E11" s="10">
        <v>811.88690999999994</v>
      </c>
      <c r="F11" s="10">
        <f t="shared" si="0"/>
        <v>9.5131641329507524</v>
      </c>
    </row>
    <row r="12" spans="1:6" x14ac:dyDescent="0.2">
      <c r="A12" s="9" t="s">
        <v>201</v>
      </c>
      <c r="B12" s="9" t="s">
        <v>1646</v>
      </c>
      <c r="C12" s="9" t="s">
        <v>123</v>
      </c>
      <c r="D12" s="9">
        <v>83</v>
      </c>
      <c r="E12" s="10">
        <v>808.29549999999995</v>
      </c>
      <c r="F12" s="10">
        <f t="shared" si="0"/>
        <v>9.4710823203511119</v>
      </c>
    </row>
    <row r="13" spans="1:6" x14ac:dyDescent="0.2">
      <c r="A13" s="9" t="s">
        <v>202</v>
      </c>
      <c r="B13" s="9" t="s">
        <v>1017</v>
      </c>
      <c r="C13" s="9" t="s">
        <v>123</v>
      </c>
      <c r="D13" s="9">
        <v>64</v>
      </c>
      <c r="E13" s="10">
        <v>806.56479999999999</v>
      </c>
      <c r="F13" s="10">
        <f t="shared" si="0"/>
        <v>9.4508031004719584</v>
      </c>
    </row>
    <row r="14" spans="1:6" x14ac:dyDescent="0.2">
      <c r="A14" s="9" t="s">
        <v>203</v>
      </c>
      <c r="B14" s="9" t="s">
        <v>1621</v>
      </c>
      <c r="C14" s="9" t="s">
        <v>123</v>
      </c>
      <c r="D14" s="9">
        <v>80</v>
      </c>
      <c r="E14" s="10">
        <v>781.98080000000004</v>
      </c>
      <c r="F14" s="10">
        <f t="shared" si="0"/>
        <v>9.1627437363365516</v>
      </c>
    </row>
    <row r="15" spans="1:6" x14ac:dyDescent="0.2">
      <c r="A15" s="9" t="s">
        <v>204</v>
      </c>
      <c r="B15" s="9" t="s">
        <v>1022</v>
      </c>
      <c r="C15" s="9" t="s">
        <v>197</v>
      </c>
      <c r="D15" s="9">
        <v>65</v>
      </c>
      <c r="E15" s="10">
        <v>634.79780000000005</v>
      </c>
      <c r="F15" s="10">
        <f t="shared" si="0"/>
        <v>7.4381488212884799</v>
      </c>
    </row>
    <row r="16" spans="1:6" x14ac:dyDescent="0.2">
      <c r="A16" s="9" t="s">
        <v>205</v>
      </c>
      <c r="B16" s="9" t="s">
        <v>877</v>
      </c>
      <c r="C16" s="9" t="s">
        <v>123</v>
      </c>
      <c r="D16" s="9">
        <v>4</v>
      </c>
      <c r="E16" s="10">
        <v>399.45359999999999</v>
      </c>
      <c r="F16" s="10">
        <f t="shared" si="0"/>
        <v>4.6805381556133927</v>
      </c>
    </row>
    <row r="17" spans="1:10" x14ac:dyDescent="0.2">
      <c r="A17" s="9" t="s">
        <v>206</v>
      </c>
      <c r="B17" s="9" t="s">
        <v>1023</v>
      </c>
      <c r="C17" s="9" t="s">
        <v>123</v>
      </c>
      <c r="D17" s="9">
        <v>13</v>
      </c>
      <c r="E17" s="10">
        <v>126.92017</v>
      </c>
      <c r="F17" s="10">
        <f t="shared" si="0"/>
        <v>1.4871682177903474</v>
      </c>
    </row>
    <row r="18" spans="1:10" x14ac:dyDescent="0.2">
      <c r="A18" s="9" t="s">
        <v>207</v>
      </c>
      <c r="B18" s="9" t="s">
        <v>1016</v>
      </c>
      <c r="C18" s="9" t="s">
        <v>123</v>
      </c>
      <c r="D18" s="9">
        <v>8</v>
      </c>
      <c r="E18" s="10">
        <v>78.219840000000005</v>
      </c>
      <c r="F18" s="10">
        <f t="shared" si="0"/>
        <v>0.91652934319774504</v>
      </c>
    </row>
    <row r="19" spans="1:10" x14ac:dyDescent="0.2">
      <c r="A19" s="9" t="s">
        <v>208</v>
      </c>
      <c r="B19" s="9" t="s">
        <v>1019</v>
      </c>
      <c r="C19" s="9" t="s">
        <v>123</v>
      </c>
      <c r="D19" s="9">
        <v>3</v>
      </c>
      <c r="E19" s="10">
        <v>30.391259999999999</v>
      </c>
      <c r="F19" s="10">
        <f t="shared" si="0"/>
        <v>0.35610506959298172</v>
      </c>
    </row>
    <row r="20" spans="1:10" x14ac:dyDescent="0.2">
      <c r="A20" s="9" t="s">
        <v>209</v>
      </c>
      <c r="B20" s="9" t="s">
        <v>1020</v>
      </c>
      <c r="C20" s="9" t="s">
        <v>123</v>
      </c>
      <c r="D20" s="9">
        <v>3</v>
      </c>
      <c r="E20" s="10">
        <v>29.254349999999999</v>
      </c>
      <c r="F20" s="10">
        <f t="shared" si="0"/>
        <v>0.34278349573684819</v>
      </c>
    </row>
    <row r="21" spans="1:10" x14ac:dyDescent="0.2">
      <c r="A21" s="9" t="s">
        <v>210</v>
      </c>
      <c r="B21" s="9" t="s">
        <v>1024</v>
      </c>
      <c r="C21" s="9" t="s">
        <v>123</v>
      </c>
      <c r="D21" s="9">
        <v>1</v>
      </c>
      <c r="E21" s="10">
        <v>10.067589999999999</v>
      </c>
      <c r="F21" s="10">
        <f t="shared" si="0"/>
        <v>0.11796548868272019</v>
      </c>
    </row>
    <row r="22" spans="1:10" x14ac:dyDescent="0.2">
      <c r="A22" s="8" t="s">
        <v>110</v>
      </c>
      <c r="B22" s="9"/>
      <c r="C22" s="9"/>
      <c r="D22" s="9"/>
      <c r="E22" s="11">
        <f>SUM(E8:E21)</f>
        <v>7012.3637600000011</v>
      </c>
      <c r="F22" s="11">
        <f>SUM(F8:F21)</f>
        <v>82.166329555474277</v>
      </c>
    </row>
    <row r="23" spans="1:10" x14ac:dyDescent="0.2">
      <c r="A23" s="9"/>
      <c r="B23" s="9"/>
      <c r="C23" s="9"/>
      <c r="D23" s="9"/>
      <c r="E23" s="10"/>
      <c r="F23" s="10"/>
    </row>
    <row r="24" spans="1:10" x14ac:dyDescent="0.2">
      <c r="A24" s="8" t="s">
        <v>131</v>
      </c>
      <c r="B24" s="9"/>
      <c r="C24" s="9"/>
      <c r="D24" s="9"/>
      <c r="E24" s="10"/>
      <c r="F24" s="10"/>
    </row>
    <row r="25" spans="1:10" x14ac:dyDescent="0.2">
      <c r="A25" s="9" t="s">
        <v>211</v>
      </c>
      <c r="B25" s="9" t="s">
        <v>1000</v>
      </c>
      <c r="C25" s="9" t="s">
        <v>212</v>
      </c>
      <c r="D25" s="9">
        <v>82</v>
      </c>
      <c r="E25" s="10">
        <v>811.28585999999996</v>
      </c>
      <c r="F25" s="10">
        <f t="shared" ref="F25:F26" si="1">E25/$E$33*100</f>
        <v>9.5061214189573597</v>
      </c>
    </row>
    <row r="26" spans="1:10" x14ac:dyDescent="0.2">
      <c r="A26" s="9" t="s">
        <v>213</v>
      </c>
      <c r="B26" s="9" t="s">
        <v>1025</v>
      </c>
      <c r="C26" s="9" t="s">
        <v>123</v>
      </c>
      <c r="D26" s="9">
        <v>49</v>
      </c>
      <c r="E26" s="10">
        <v>482.34816000000001</v>
      </c>
      <c r="F26" s="10">
        <f t="shared" si="1"/>
        <v>5.6518428352377192</v>
      </c>
    </row>
    <row r="27" spans="1:10" x14ac:dyDescent="0.2">
      <c r="A27" s="8" t="s">
        <v>110</v>
      </c>
      <c r="B27" s="9"/>
      <c r="C27" s="9"/>
      <c r="D27" s="9"/>
      <c r="E27" s="11">
        <f>SUM(E25:E26)</f>
        <v>1293.63402</v>
      </c>
      <c r="F27" s="11">
        <f>SUM(F25:F26)</f>
        <v>15.157964254195079</v>
      </c>
    </row>
    <row r="28" spans="1:10" x14ac:dyDescent="0.2">
      <c r="A28" s="9"/>
      <c r="B28" s="9"/>
      <c r="C28" s="9"/>
      <c r="D28" s="9"/>
      <c r="E28" s="10"/>
      <c r="F28" s="10"/>
    </row>
    <row r="29" spans="1:10" x14ac:dyDescent="0.2">
      <c r="A29" s="8" t="s">
        <v>110</v>
      </c>
      <c r="B29" s="9"/>
      <c r="C29" s="9"/>
      <c r="D29" s="9"/>
      <c r="E29" s="11">
        <f>E22+E27</f>
        <v>8305.9977800000015</v>
      </c>
      <c r="F29" s="11">
        <f>F22+F27</f>
        <v>97.324293809669356</v>
      </c>
      <c r="G29" s="17"/>
      <c r="H29" s="17"/>
      <c r="I29" s="2"/>
      <c r="J29" s="2"/>
    </row>
    <row r="30" spans="1:10" x14ac:dyDescent="0.2">
      <c r="A30" s="9"/>
      <c r="B30" s="9"/>
      <c r="C30" s="9"/>
      <c r="D30" s="9"/>
      <c r="E30" s="10"/>
      <c r="F30" s="10"/>
    </row>
    <row r="31" spans="1:10" x14ac:dyDescent="0.2">
      <c r="A31" s="8" t="s">
        <v>143</v>
      </c>
      <c r="B31" s="9"/>
      <c r="C31" s="9"/>
      <c r="D31" s="9"/>
      <c r="E31" s="11">
        <v>228.35418379999999</v>
      </c>
      <c r="F31" s="11">
        <f t="shared" ref="F31" si="2">E31/$E$33*100</f>
        <v>2.6757061903306258</v>
      </c>
      <c r="I31" s="2"/>
      <c r="J31" s="2"/>
    </row>
    <row r="32" spans="1:10" x14ac:dyDescent="0.2">
      <c r="A32" s="9"/>
      <c r="B32" s="9"/>
      <c r="C32" s="9"/>
      <c r="D32" s="9"/>
      <c r="E32" s="10"/>
      <c r="F32" s="10"/>
    </row>
    <row r="33" spans="1:10" x14ac:dyDescent="0.2">
      <c r="A33" s="12" t="s">
        <v>144</v>
      </c>
      <c r="B33" s="6"/>
      <c r="C33" s="6"/>
      <c r="D33" s="6"/>
      <c r="E33" s="13">
        <f>E29+E31</f>
        <v>8534.3519638000016</v>
      </c>
      <c r="F33" s="13">
        <f>F29+F31</f>
        <v>99.999999999999986</v>
      </c>
      <c r="I33" s="2"/>
      <c r="J33" s="2"/>
    </row>
    <row r="35" spans="1:10" x14ac:dyDescent="0.2">
      <c r="A35" s="1" t="s">
        <v>147</v>
      </c>
    </row>
    <row r="36" spans="1:10" x14ac:dyDescent="0.2">
      <c r="A36" s="1" t="s">
        <v>148</v>
      </c>
    </row>
    <row r="37" spans="1:10" x14ac:dyDescent="0.2">
      <c r="A37" s="1" t="s">
        <v>149</v>
      </c>
      <c r="D37" s="1" t="s">
        <v>700</v>
      </c>
    </row>
    <row r="39" spans="1:10" x14ac:dyDescent="0.2">
      <c r="A39" s="1" t="s">
        <v>152</v>
      </c>
    </row>
    <row r="40" spans="1:10" x14ac:dyDescent="0.2">
      <c r="A40" s="3" t="s">
        <v>648</v>
      </c>
      <c r="D40" s="15">
        <v>10.0655</v>
      </c>
    </row>
    <row r="41" spans="1:10" x14ac:dyDescent="0.2">
      <c r="A41" s="3" t="s">
        <v>647</v>
      </c>
      <c r="D41" s="15">
        <v>10.084899999999999</v>
      </c>
    </row>
    <row r="42" spans="1:10" x14ac:dyDescent="0.2">
      <c r="A42" s="3" t="s">
        <v>646</v>
      </c>
      <c r="D42" s="15">
        <v>10.084899999999999</v>
      </c>
    </row>
    <row r="43" spans="1:10" x14ac:dyDescent="0.2">
      <c r="A43" s="3" t="s">
        <v>645</v>
      </c>
      <c r="D43" s="15">
        <v>10.0655</v>
      </c>
    </row>
    <row r="44" spans="1:10" x14ac:dyDescent="0.2">
      <c r="A44" s="3" t="s">
        <v>671</v>
      </c>
      <c r="D44" s="15">
        <v>9.9817</v>
      </c>
    </row>
    <row r="46" spans="1:10" x14ac:dyDescent="0.2">
      <c r="A46" s="1" t="s">
        <v>153</v>
      </c>
      <c r="D46" s="16"/>
    </row>
    <row r="47" spans="1:10" x14ac:dyDescent="0.2">
      <c r="A47" s="22" t="s">
        <v>704</v>
      </c>
      <c r="B47" s="23"/>
      <c r="C47" s="70" t="s">
        <v>705</v>
      </c>
      <c r="D47" s="71"/>
    </row>
    <row r="48" spans="1:10" x14ac:dyDescent="0.2">
      <c r="A48" s="72"/>
      <c r="B48" s="73"/>
      <c r="C48" s="24" t="s">
        <v>706</v>
      </c>
      <c r="D48" s="24" t="s">
        <v>707</v>
      </c>
    </row>
    <row r="49" spans="1:5" x14ac:dyDescent="0.2">
      <c r="A49" s="25" t="s">
        <v>671</v>
      </c>
      <c r="B49" s="26"/>
      <c r="C49" s="27">
        <v>6.0507106800000002E-2</v>
      </c>
      <c r="D49" s="27">
        <v>5.6029882400000001E-2</v>
      </c>
    </row>
    <row r="51" spans="1:5" x14ac:dyDescent="0.2">
      <c r="A51" s="1" t="s">
        <v>155</v>
      </c>
      <c r="D51" s="17">
        <v>2.6614161997592056</v>
      </c>
      <c r="E51" s="2" t="s">
        <v>623</v>
      </c>
    </row>
  </sheetData>
  <sortState ref="A8:F21">
    <sortCondition descending="1" ref="E8:E21"/>
  </sortState>
  <mergeCells count="3">
    <mergeCell ref="B1:E1"/>
    <mergeCell ref="C47:D47"/>
    <mergeCell ref="A48:B48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43"/>
  <sheetViews>
    <sheetView showGridLines="0" workbookViewId="0"/>
  </sheetViews>
  <sheetFormatPr defaultRowHeight="11.25" x14ac:dyDescent="0.2"/>
  <cols>
    <col min="1" max="1" width="38" style="3" customWidth="1"/>
    <col min="2" max="2" width="48.7109375" style="3" bestFit="1" customWidth="1"/>
    <col min="3" max="3" width="9.285156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74" t="s">
        <v>220</v>
      </c>
      <c r="C1" s="74"/>
      <c r="D1" s="74"/>
      <c r="E1" s="74"/>
    </row>
    <row r="3" spans="1:6" s="1" customFormat="1" x14ac:dyDescent="0.2">
      <c r="A3" s="4" t="s">
        <v>0</v>
      </c>
      <c r="B3" s="4" t="s">
        <v>1</v>
      </c>
      <c r="C3" s="4" t="s">
        <v>156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111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210</v>
      </c>
      <c r="B8" s="9" t="s">
        <v>1024</v>
      </c>
      <c r="C8" s="9" t="s">
        <v>123</v>
      </c>
      <c r="D8" s="9">
        <v>67</v>
      </c>
      <c r="E8" s="10">
        <v>674.52853000000005</v>
      </c>
      <c r="F8" s="10">
        <f t="shared" ref="F8:F18" si="0">E8/$E$30*100</f>
        <v>9.8658242237603453</v>
      </c>
    </row>
    <row r="9" spans="1:6" x14ac:dyDescent="0.2">
      <c r="A9" s="9" t="s">
        <v>198</v>
      </c>
      <c r="B9" s="9" t="s">
        <v>1021</v>
      </c>
      <c r="C9" s="9" t="s">
        <v>123</v>
      </c>
      <c r="D9" s="9">
        <v>86</v>
      </c>
      <c r="E9" s="10">
        <v>674.15916000000004</v>
      </c>
      <c r="F9" s="10">
        <f t="shared" si="0"/>
        <v>9.8604217250794814</v>
      </c>
    </row>
    <row r="10" spans="1:6" x14ac:dyDescent="0.2">
      <c r="A10" s="9" t="s">
        <v>207</v>
      </c>
      <c r="B10" s="9" t="s">
        <v>1016</v>
      </c>
      <c r="C10" s="9" t="s">
        <v>123</v>
      </c>
      <c r="D10" s="9">
        <v>68</v>
      </c>
      <c r="E10" s="10">
        <v>664.86864000000003</v>
      </c>
      <c r="F10" s="10">
        <f t="shared" si="0"/>
        <v>9.7245362388609351</v>
      </c>
    </row>
    <row r="11" spans="1:6" x14ac:dyDescent="0.2">
      <c r="A11" s="9" t="s">
        <v>216</v>
      </c>
      <c r="B11" s="9" t="s">
        <v>1026</v>
      </c>
      <c r="C11" s="9" t="s">
        <v>197</v>
      </c>
      <c r="D11" s="9">
        <v>68</v>
      </c>
      <c r="E11" s="10">
        <v>664.53611999999998</v>
      </c>
      <c r="F11" s="10">
        <f t="shared" si="0"/>
        <v>9.7196727175642383</v>
      </c>
    </row>
    <row r="12" spans="1:6" x14ac:dyDescent="0.2">
      <c r="A12" s="9" t="s">
        <v>204</v>
      </c>
      <c r="B12" s="9" t="s">
        <v>1022</v>
      </c>
      <c r="C12" s="9" t="s">
        <v>197</v>
      </c>
      <c r="D12" s="9">
        <v>68</v>
      </c>
      <c r="E12" s="10">
        <v>664.09616000000005</v>
      </c>
      <c r="F12" s="10">
        <f t="shared" si="0"/>
        <v>9.7132377517585891</v>
      </c>
    </row>
    <row r="13" spans="1:6" x14ac:dyDescent="0.2">
      <c r="A13" s="9" t="s">
        <v>206</v>
      </c>
      <c r="B13" s="9" t="s">
        <v>1023</v>
      </c>
      <c r="C13" s="9" t="s">
        <v>123</v>
      </c>
      <c r="D13" s="9">
        <v>68</v>
      </c>
      <c r="E13" s="10">
        <v>663.89012000000002</v>
      </c>
      <c r="F13" s="10">
        <f t="shared" si="0"/>
        <v>9.7102241588078737</v>
      </c>
    </row>
    <row r="14" spans="1:6" x14ac:dyDescent="0.2">
      <c r="A14" s="9" t="s">
        <v>217</v>
      </c>
      <c r="B14" s="9" t="s">
        <v>887</v>
      </c>
      <c r="C14" s="9" t="s">
        <v>123</v>
      </c>
      <c r="D14" s="9">
        <v>67</v>
      </c>
      <c r="E14" s="10">
        <v>656.99127999999996</v>
      </c>
      <c r="F14" s="10">
        <f t="shared" si="0"/>
        <v>9.6093199868407559</v>
      </c>
    </row>
    <row r="15" spans="1:6" x14ac:dyDescent="0.2">
      <c r="A15" s="9" t="s">
        <v>218</v>
      </c>
      <c r="B15" s="9" t="s">
        <v>1027</v>
      </c>
      <c r="C15" s="9" t="s">
        <v>123</v>
      </c>
      <c r="D15" s="9">
        <v>50</v>
      </c>
      <c r="E15" s="10">
        <v>509.01749999999998</v>
      </c>
      <c r="F15" s="10">
        <f t="shared" si="0"/>
        <v>7.4450181993309172</v>
      </c>
    </row>
    <row r="16" spans="1:6" x14ac:dyDescent="0.2">
      <c r="A16" s="9" t="s">
        <v>200</v>
      </c>
      <c r="B16" s="9" t="s">
        <v>999</v>
      </c>
      <c r="C16" s="9" t="s">
        <v>123</v>
      </c>
      <c r="D16" s="9">
        <v>16</v>
      </c>
      <c r="E16" s="10">
        <v>156.50832</v>
      </c>
      <c r="F16" s="10">
        <f t="shared" si="0"/>
        <v>2.2891301197831253</v>
      </c>
    </row>
    <row r="17" spans="1:10" x14ac:dyDescent="0.2">
      <c r="A17" s="9" t="s">
        <v>219</v>
      </c>
      <c r="B17" s="9" t="s">
        <v>1620</v>
      </c>
      <c r="C17" s="9" t="s">
        <v>123</v>
      </c>
      <c r="D17" s="9">
        <v>4</v>
      </c>
      <c r="E17" s="10">
        <v>39.979520000000001</v>
      </c>
      <c r="F17" s="10">
        <f t="shared" si="0"/>
        <v>0.58475053215363804</v>
      </c>
    </row>
    <row r="18" spans="1:10" x14ac:dyDescent="0.2">
      <c r="A18" s="9" t="s">
        <v>196</v>
      </c>
      <c r="B18" s="9" t="s">
        <v>1006</v>
      </c>
      <c r="C18" s="9" t="s">
        <v>197</v>
      </c>
      <c r="D18" s="9">
        <v>1</v>
      </c>
      <c r="E18" s="10">
        <v>9.6896799999999992</v>
      </c>
      <c r="F18" s="10">
        <f t="shared" si="0"/>
        <v>0.14172370094484532</v>
      </c>
    </row>
    <row r="19" spans="1:10" x14ac:dyDescent="0.2">
      <c r="A19" s="8" t="s">
        <v>110</v>
      </c>
      <c r="B19" s="9"/>
      <c r="C19" s="9"/>
      <c r="D19" s="9"/>
      <c r="E19" s="11">
        <f>SUM(E8:E18)</f>
        <v>5378.2650300000005</v>
      </c>
      <c r="F19" s="11">
        <f>SUM(F8:F18)</f>
        <v>78.66385935488475</v>
      </c>
    </row>
    <row r="20" spans="1:10" x14ac:dyDescent="0.2">
      <c r="A20" s="9"/>
      <c r="B20" s="9"/>
      <c r="C20" s="9"/>
      <c r="D20" s="9"/>
      <c r="E20" s="10"/>
      <c r="F20" s="10"/>
    </row>
    <row r="21" spans="1:10" x14ac:dyDescent="0.2">
      <c r="A21" s="8" t="s">
        <v>131</v>
      </c>
      <c r="B21" s="9"/>
      <c r="C21" s="9"/>
      <c r="D21" s="9"/>
      <c r="E21" s="10"/>
      <c r="F21" s="10"/>
    </row>
    <row r="22" spans="1:10" x14ac:dyDescent="0.2">
      <c r="A22" s="9" t="s">
        <v>213</v>
      </c>
      <c r="B22" s="9" t="s">
        <v>1025</v>
      </c>
      <c r="C22" s="9" t="s">
        <v>123</v>
      </c>
      <c r="D22" s="9">
        <v>68</v>
      </c>
      <c r="E22" s="10">
        <v>669.38112000000001</v>
      </c>
      <c r="F22" s="10">
        <f t="shared" ref="F22:F23" si="1">E22/$E$30*100</f>
        <v>9.7905369082369731</v>
      </c>
    </row>
    <row r="23" spans="1:10" x14ac:dyDescent="0.2">
      <c r="A23" s="9" t="s">
        <v>211</v>
      </c>
      <c r="B23" s="9" t="s">
        <v>1000</v>
      </c>
      <c r="C23" s="9" t="s">
        <v>212</v>
      </c>
      <c r="D23" s="9">
        <v>67</v>
      </c>
      <c r="E23" s="10">
        <v>662.87991</v>
      </c>
      <c r="F23" s="10">
        <f t="shared" si="1"/>
        <v>9.6954485728306814</v>
      </c>
    </row>
    <row r="24" spans="1:10" x14ac:dyDescent="0.2">
      <c r="A24" s="8" t="s">
        <v>110</v>
      </c>
      <c r="B24" s="9"/>
      <c r="C24" s="9"/>
      <c r="D24" s="9"/>
      <c r="E24" s="11">
        <f>SUM(E22:E23)</f>
        <v>1332.2610300000001</v>
      </c>
      <c r="F24" s="11">
        <f>SUM(F22:F23)</f>
        <v>19.485985481067654</v>
      </c>
    </row>
    <row r="25" spans="1:10" x14ac:dyDescent="0.2">
      <c r="A25" s="9"/>
      <c r="B25" s="9"/>
      <c r="C25" s="9"/>
      <c r="D25" s="9"/>
      <c r="E25" s="10"/>
      <c r="F25" s="10"/>
    </row>
    <row r="26" spans="1:10" x14ac:dyDescent="0.2">
      <c r="A26" s="8" t="s">
        <v>110</v>
      </c>
      <c r="B26" s="9"/>
      <c r="C26" s="9"/>
      <c r="D26" s="9"/>
      <c r="E26" s="11">
        <f>E19+E24</f>
        <v>6710.5260600000001</v>
      </c>
      <c r="F26" s="11">
        <f>F19+F24</f>
        <v>98.149844835952408</v>
      </c>
      <c r="I26" s="2"/>
      <c r="J26" s="2"/>
    </row>
    <row r="27" spans="1:10" x14ac:dyDescent="0.2">
      <c r="A27" s="9"/>
      <c r="B27" s="9"/>
      <c r="C27" s="9"/>
      <c r="D27" s="9"/>
      <c r="E27" s="10"/>
      <c r="F27" s="10"/>
    </row>
    <row r="28" spans="1:10" x14ac:dyDescent="0.2">
      <c r="A28" s="8" t="s">
        <v>143</v>
      </c>
      <c r="B28" s="9"/>
      <c r="C28" s="9"/>
      <c r="D28" s="9"/>
      <c r="E28" s="11">
        <v>126.4955076</v>
      </c>
      <c r="F28" s="11">
        <f t="shared" ref="F28" si="2">E28/$E$30*100</f>
        <v>1.8501551640476062</v>
      </c>
      <c r="I28" s="2"/>
      <c r="J28" s="2"/>
    </row>
    <row r="29" spans="1:10" x14ac:dyDescent="0.2">
      <c r="A29" s="9"/>
      <c r="B29" s="9"/>
      <c r="C29" s="9"/>
      <c r="D29" s="9"/>
      <c r="E29" s="10"/>
      <c r="F29" s="10"/>
    </row>
    <row r="30" spans="1:10" x14ac:dyDescent="0.2">
      <c r="A30" s="12" t="s">
        <v>144</v>
      </c>
      <c r="B30" s="6"/>
      <c r="C30" s="6"/>
      <c r="D30" s="6"/>
      <c r="E30" s="13">
        <f>E26+E28</f>
        <v>6837.0215675999998</v>
      </c>
      <c r="F30" s="13">
        <f>F26+F28</f>
        <v>100.00000000000001</v>
      </c>
      <c r="I30" s="2"/>
      <c r="J30" s="2"/>
    </row>
    <row r="32" spans="1:10" x14ac:dyDescent="0.2">
      <c r="A32" s="1" t="s">
        <v>147</v>
      </c>
    </row>
    <row r="33" spans="1:5" x14ac:dyDescent="0.2">
      <c r="A33" s="1" t="s">
        <v>148</v>
      </c>
    </row>
    <row r="34" spans="1:5" x14ac:dyDescent="0.2">
      <c r="A34" s="1" t="s">
        <v>149</v>
      </c>
      <c r="D34" s="1" t="s">
        <v>700</v>
      </c>
    </row>
    <row r="36" spans="1:5" x14ac:dyDescent="0.2">
      <c r="A36" s="1" t="s">
        <v>152</v>
      </c>
    </row>
    <row r="37" spans="1:5" x14ac:dyDescent="0.2">
      <c r="A37" s="3" t="s">
        <v>648</v>
      </c>
      <c r="D37" s="15">
        <v>10.025</v>
      </c>
    </row>
    <row r="38" spans="1:5" x14ac:dyDescent="0.2">
      <c r="A38" s="3" t="s">
        <v>646</v>
      </c>
      <c r="D38" s="15">
        <v>10.038500000000001</v>
      </c>
    </row>
    <row r="39" spans="1:5" x14ac:dyDescent="0.2">
      <c r="A39" s="3" t="s">
        <v>645</v>
      </c>
      <c r="D39" s="15">
        <v>10.025</v>
      </c>
    </row>
    <row r="41" spans="1:5" x14ac:dyDescent="0.2">
      <c r="A41" s="1" t="s">
        <v>153</v>
      </c>
      <c r="D41" s="30" t="s">
        <v>154</v>
      </c>
    </row>
    <row r="43" spans="1:5" x14ac:dyDescent="0.2">
      <c r="A43" s="1" t="s">
        <v>155</v>
      </c>
      <c r="D43" s="17">
        <v>2.7636153434832416</v>
      </c>
      <c r="E43" s="2" t="s">
        <v>623</v>
      </c>
    </row>
  </sheetData>
  <sortState ref="A8:F18">
    <sortCondition descending="1" ref="E8:E18"/>
  </sortState>
  <mergeCells count="1">
    <mergeCell ref="B1:E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45"/>
  <sheetViews>
    <sheetView showGridLines="0" workbookViewId="0"/>
  </sheetViews>
  <sheetFormatPr defaultRowHeight="11.25" x14ac:dyDescent="0.2"/>
  <cols>
    <col min="1" max="1" width="38" style="3" customWidth="1"/>
    <col min="2" max="2" width="48.7109375" style="3" bestFit="1" customWidth="1"/>
    <col min="3" max="3" width="9.285156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74" t="s">
        <v>223</v>
      </c>
      <c r="C1" s="74"/>
      <c r="D1" s="74"/>
      <c r="E1" s="74"/>
    </row>
    <row r="3" spans="1:6" s="1" customFormat="1" x14ac:dyDescent="0.2">
      <c r="A3" s="4" t="s">
        <v>0</v>
      </c>
      <c r="B3" s="4" t="s">
        <v>1</v>
      </c>
      <c r="C3" s="4" t="s">
        <v>156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111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210</v>
      </c>
      <c r="B8" s="9" t="s">
        <v>1024</v>
      </c>
      <c r="C8" s="9" t="s">
        <v>123</v>
      </c>
      <c r="D8" s="9">
        <v>61</v>
      </c>
      <c r="E8" s="10">
        <v>614.12298999999996</v>
      </c>
      <c r="F8" s="10">
        <f t="shared" ref="F8:F19" si="0">E8/$E$31*100</f>
        <v>9.922400683620582</v>
      </c>
    </row>
    <row r="9" spans="1:6" x14ac:dyDescent="0.2">
      <c r="A9" s="9" t="s">
        <v>207</v>
      </c>
      <c r="B9" s="9" t="s">
        <v>1016</v>
      </c>
      <c r="C9" s="9" t="s">
        <v>123</v>
      </c>
      <c r="D9" s="9">
        <v>61</v>
      </c>
      <c r="E9" s="10">
        <v>596.42628000000002</v>
      </c>
      <c r="F9" s="10">
        <f t="shared" si="0"/>
        <v>9.6364744925137575</v>
      </c>
    </row>
    <row r="10" spans="1:6" x14ac:dyDescent="0.2">
      <c r="A10" s="9" t="s">
        <v>216</v>
      </c>
      <c r="B10" s="9" t="s">
        <v>1026</v>
      </c>
      <c r="C10" s="9" t="s">
        <v>197</v>
      </c>
      <c r="D10" s="9">
        <v>61</v>
      </c>
      <c r="E10" s="10">
        <v>596.12798999999995</v>
      </c>
      <c r="F10" s="10">
        <f t="shared" si="0"/>
        <v>9.6316550134385359</v>
      </c>
    </row>
    <row r="11" spans="1:6" x14ac:dyDescent="0.2">
      <c r="A11" s="9" t="s">
        <v>204</v>
      </c>
      <c r="B11" s="9" t="s">
        <v>1022</v>
      </c>
      <c r="C11" s="9" t="s">
        <v>197</v>
      </c>
      <c r="D11" s="9">
        <v>61</v>
      </c>
      <c r="E11" s="10">
        <v>595.73332000000005</v>
      </c>
      <c r="F11" s="10">
        <f t="shared" si="0"/>
        <v>9.6252783202653909</v>
      </c>
    </row>
    <row r="12" spans="1:6" x14ac:dyDescent="0.2">
      <c r="A12" s="9" t="s">
        <v>206</v>
      </c>
      <c r="B12" s="9" t="s">
        <v>1023</v>
      </c>
      <c r="C12" s="9" t="s">
        <v>123</v>
      </c>
      <c r="D12" s="9">
        <v>61</v>
      </c>
      <c r="E12" s="10">
        <v>595.54849000000002</v>
      </c>
      <c r="F12" s="10">
        <f t="shared" si="0"/>
        <v>9.6222920172801309</v>
      </c>
    </row>
    <row r="13" spans="1:6" x14ac:dyDescent="0.2">
      <c r="A13" s="9" t="s">
        <v>205</v>
      </c>
      <c r="B13" s="9" t="s">
        <v>877</v>
      </c>
      <c r="C13" s="9" t="s">
        <v>123</v>
      </c>
      <c r="D13" s="9">
        <v>5</v>
      </c>
      <c r="E13" s="10">
        <v>499.31700000000001</v>
      </c>
      <c r="F13" s="10">
        <f t="shared" si="0"/>
        <v>8.0674773991824971</v>
      </c>
    </row>
    <row r="14" spans="1:6" x14ac:dyDescent="0.2">
      <c r="A14" s="9" t="s">
        <v>221</v>
      </c>
      <c r="B14" s="9" t="s">
        <v>989</v>
      </c>
      <c r="C14" s="9" t="s">
        <v>197</v>
      </c>
      <c r="D14" s="9">
        <v>40</v>
      </c>
      <c r="E14" s="10">
        <v>399.51400000000001</v>
      </c>
      <c r="F14" s="10">
        <f t="shared" si="0"/>
        <v>6.4549578036738104</v>
      </c>
    </row>
    <row r="15" spans="1:6" x14ac:dyDescent="0.2">
      <c r="A15" s="9" t="s">
        <v>199</v>
      </c>
      <c r="B15" s="9" t="s">
        <v>979</v>
      </c>
      <c r="C15" s="9" t="s">
        <v>123</v>
      </c>
      <c r="D15" s="9">
        <v>36</v>
      </c>
      <c r="E15" s="10">
        <v>348.32123999999999</v>
      </c>
      <c r="F15" s="10">
        <f t="shared" si="0"/>
        <v>5.6278350854371517</v>
      </c>
    </row>
    <row r="16" spans="1:6" x14ac:dyDescent="0.2">
      <c r="A16" s="9" t="s">
        <v>217</v>
      </c>
      <c r="B16" s="9" t="s">
        <v>887</v>
      </c>
      <c r="C16" s="9" t="s">
        <v>123</v>
      </c>
      <c r="D16" s="9">
        <v>31</v>
      </c>
      <c r="E16" s="10">
        <v>303.98104000000001</v>
      </c>
      <c r="F16" s="10">
        <f t="shared" si="0"/>
        <v>4.9114293524554355</v>
      </c>
    </row>
    <row r="17" spans="1:10" x14ac:dyDescent="0.2">
      <c r="A17" s="9" t="s">
        <v>222</v>
      </c>
      <c r="B17" s="9" t="s">
        <v>1660</v>
      </c>
      <c r="C17" s="9" t="s">
        <v>123</v>
      </c>
      <c r="D17" s="9">
        <v>30</v>
      </c>
      <c r="E17" s="10">
        <v>300.51209999999998</v>
      </c>
      <c r="F17" s="10">
        <f t="shared" si="0"/>
        <v>4.8553816011288822</v>
      </c>
    </row>
    <row r="18" spans="1:10" x14ac:dyDescent="0.2">
      <c r="A18" s="9" t="s">
        <v>219</v>
      </c>
      <c r="B18" s="9" t="s">
        <v>1620</v>
      </c>
      <c r="C18" s="9" t="s">
        <v>123</v>
      </c>
      <c r="D18" s="9">
        <v>1</v>
      </c>
      <c r="E18" s="10">
        <v>9.9948800000000002</v>
      </c>
      <c r="F18" s="10">
        <f t="shared" si="0"/>
        <v>0.16148752897966853</v>
      </c>
    </row>
    <row r="19" spans="1:10" x14ac:dyDescent="0.2">
      <c r="A19" s="9" t="s">
        <v>209</v>
      </c>
      <c r="B19" s="9" t="s">
        <v>1020</v>
      </c>
      <c r="C19" s="9" t="s">
        <v>123</v>
      </c>
      <c r="D19" s="9">
        <v>1</v>
      </c>
      <c r="E19" s="10">
        <v>9.7514500000000002</v>
      </c>
      <c r="F19" s="10">
        <f t="shared" si="0"/>
        <v>0.15755442431212668</v>
      </c>
    </row>
    <row r="20" spans="1:10" x14ac:dyDescent="0.2">
      <c r="A20" s="8" t="s">
        <v>110</v>
      </c>
      <c r="B20" s="9"/>
      <c r="C20" s="9"/>
      <c r="D20" s="9"/>
      <c r="E20" s="11">
        <f>SUM(E8:E19)</f>
        <v>4869.3507799999998</v>
      </c>
      <c r="F20" s="11">
        <f>SUM(F8:F19)</f>
        <v>78.674223722287948</v>
      </c>
    </row>
    <row r="21" spans="1:10" x14ac:dyDescent="0.2">
      <c r="A21" s="9"/>
      <c r="B21" s="9"/>
      <c r="C21" s="9"/>
      <c r="D21" s="9"/>
      <c r="E21" s="10"/>
      <c r="F21" s="10"/>
    </row>
    <row r="22" spans="1:10" x14ac:dyDescent="0.2">
      <c r="A22" s="8" t="s">
        <v>131</v>
      </c>
      <c r="B22" s="9"/>
      <c r="C22" s="9"/>
      <c r="D22" s="9"/>
      <c r="E22" s="10"/>
      <c r="F22" s="10"/>
    </row>
    <row r="23" spans="1:10" x14ac:dyDescent="0.2">
      <c r="A23" s="9" t="s">
        <v>211</v>
      </c>
      <c r="B23" s="9" t="s">
        <v>1000</v>
      </c>
      <c r="C23" s="9" t="s">
        <v>212</v>
      </c>
      <c r="D23" s="9">
        <v>61</v>
      </c>
      <c r="E23" s="10">
        <v>603.51752999999997</v>
      </c>
      <c r="F23" s="10">
        <f t="shared" ref="F23:F24" si="1">E23/$E$31*100</f>
        <v>9.7510479981363432</v>
      </c>
    </row>
    <row r="24" spans="1:10" x14ac:dyDescent="0.2">
      <c r="A24" s="9" t="s">
        <v>213</v>
      </c>
      <c r="B24" s="9" t="s">
        <v>1025</v>
      </c>
      <c r="C24" s="9" t="s">
        <v>123</v>
      </c>
      <c r="D24" s="9">
        <v>61</v>
      </c>
      <c r="E24" s="10">
        <v>600.47424000000001</v>
      </c>
      <c r="F24" s="10">
        <f t="shared" si="1"/>
        <v>9.7018774846265732</v>
      </c>
    </row>
    <row r="25" spans="1:10" x14ac:dyDescent="0.2">
      <c r="A25" s="8" t="s">
        <v>110</v>
      </c>
      <c r="B25" s="9"/>
      <c r="C25" s="9"/>
      <c r="D25" s="9"/>
      <c r="E25" s="11">
        <f>SUM(E23:E24)</f>
        <v>1203.9917700000001</v>
      </c>
      <c r="F25" s="11">
        <f>SUM(F23:F24)</f>
        <v>19.452925482762915</v>
      </c>
    </row>
    <row r="26" spans="1:10" x14ac:dyDescent="0.2">
      <c r="A26" s="9"/>
      <c r="B26" s="9"/>
      <c r="C26" s="9"/>
      <c r="D26" s="9"/>
      <c r="E26" s="10"/>
      <c r="F26" s="10"/>
    </row>
    <row r="27" spans="1:10" x14ac:dyDescent="0.2">
      <c r="A27" s="8" t="s">
        <v>110</v>
      </c>
      <c r="B27" s="9"/>
      <c r="C27" s="9"/>
      <c r="D27" s="9"/>
      <c r="E27" s="11">
        <f>E20+E25</f>
        <v>6073.3425499999994</v>
      </c>
      <c r="F27" s="11">
        <f>F20+F25</f>
        <v>98.12714920505087</v>
      </c>
      <c r="I27" s="2"/>
      <c r="J27" s="2"/>
    </row>
    <row r="28" spans="1:10" x14ac:dyDescent="0.2">
      <c r="A28" s="9"/>
      <c r="B28" s="9"/>
      <c r="C28" s="9"/>
      <c r="D28" s="9"/>
      <c r="E28" s="10"/>
      <c r="F28" s="10"/>
    </row>
    <row r="29" spans="1:10" x14ac:dyDescent="0.2">
      <c r="A29" s="8" t="s">
        <v>143</v>
      </c>
      <c r="B29" s="9"/>
      <c r="C29" s="9"/>
      <c r="D29" s="9"/>
      <c r="E29" s="11">
        <v>115.91556989999999</v>
      </c>
      <c r="F29" s="11">
        <f t="shared" ref="F29" si="2">E29/$E$31*100</f>
        <v>1.8728507949491182</v>
      </c>
      <c r="I29" s="2"/>
      <c r="J29" s="2"/>
    </row>
    <row r="30" spans="1:10" x14ac:dyDescent="0.2">
      <c r="A30" s="9"/>
      <c r="B30" s="9"/>
      <c r="C30" s="9"/>
      <c r="D30" s="9"/>
      <c r="E30" s="10"/>
      <c r="F30" s="10"/>
    </row>
    <row r="31" spans="1:10" x14ac:dyDescent="0.2">
      <c r="A31" s="12" t="s">
        <v>144</v>
      </c>
      <c r="B31" s="6"/>
      <c r="C31" s="6"/>
      <c r="D31" s="6"/>
      <c r="E31" s="13">
        <f>E27+E29</f>
        <v>6189.2581198999997</v>
      </c>
      <c r="F31" s="13">
        <f>F27+F29</f>
        <v>99.999999999999986</v>
      </c>
      <c r="I31" s="2"/>
      <c r="J31" s="2"/>
    </row>
    <row r="33" spans="1:5" x14ac:dyDescent="0.2">
      <c r="A33" s="1" t="s">
        <v>147</v>
      </c>
    </row>
    <row r="34" spans="1:5" x14ac:dyDescent="0.2">
      <c r="A34" s="1" t="s">
        <v>148</v>
      </c>
    </row>
    <row r="35" spans="1:5" x14ac:dyDescent="0.2">
      <c r="A35" s="1" t="s">
        <v>149</v>
      </c>
      <c r="D35" s="1" t="s">
        <v>700</v>
      </c>
    </row>
    <row r="37" spans="1:5" x14ac:dyDescent="0.2">
      <c r="A37" s="1" t="s">
        <v>152</v>
      </c>
    </row>
    <row r="38" spans="1:5" x14ac:dyDescent="0.2">
      <c r="A38" s="3" t="s">
        <v>648</v>
      </c>
      <c r="D38" s="15">
        <v>10.008100000000001</v>
      </c>
    </row>
    <row r="39" spans="1:5" x14ac:dyDescent="0.2">
      <c r="A39" s="3" t="s">
        <v>646</v>
      </c>
      <c r="D39" s="15">
        <v>10.0197</v>
      </c>
    </row>
    <row r="40" spans="1:5" x14ac:dyDescent="0.2">
      <c r="A40" s="3" t="s">
        <v>645</v>
      </c>
      <c r="D40" s="15">
        <v>10.008100000000001</v>
      </c>
    </row>
    <row r="41" spans="1:5" x14ac:dyDescent="0.2">
      <c r="A41" s="3" t="s">
        <v>671</v>
      </c>
      <c r="D41" s="15">
        <v>10.008100000000001</v>
      </c>
    </row>
    <row r="42" spans="1:5" x14ac:dyDescent="0.2">
      <c r="D42" s="15"/>
    </row>
    <row r="43" spans="1:5" x14ac:dyDescent="0.2">
      <c r="A43" s="1" t="s">
        <v>153</v>
      </c>
      <c r="D43" s="30" t="s">
        <v>154</v>
      </c>
    </row>
    <row r="45" spans="1:5" x14ac:dyDescent="0.2">
      <c r="A45" s="1" t="s">
        <v>155</v>
      </c>
      <c r="D45" s="17">
        <v>2.7457956154030558</v>
      </c>
      <c r="E45" s="2" t="s">
        <v>623</v>
      </c>
    </row>
  </sheetData>
  <sortState ref="A8:F19">
    <sortCondition descending="1" ref="E8:E19"/>
  </sortState>
  <mergeCells count="1">
    <mergeCell ref="B1:E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49"/>
  <sheetViews>
    <sheetView showGridLines="0" zoomScaleNormal="100" workbookViewId="0"/>
  </sheetViews>
  <sheetFormatPr defaultRowHeight="11.25" x14ac:dyDescent="0.2"/>
  <cols>
    <col min="1" max="1" width="38" style="3" customWidth="1"/>
    <col min="2" max="2" width="48.7109375" style="3" bestFit="1" customWidth="1"/>
    <col min="3" max="3" width="9.285156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74" t="s">
        <v>638</v>
      </c>
      <c r="C1" s="74"/>
      <c r="D1" s="74"/>
      <c r="E1" s="74"/>
    </row>
    <row r="3" spans="1:6" x14ac:dyDescent="0.2">
      <c r="A3" s="4" t="s">
        <v>0</v>
      </c>
      <c r="B3" s="4" t="s">
        <v>1</v>
      </c>
      <c r="C3" s="4" t="s">
        <v>156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111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210</v>
      </c>
      <c r="B8" s="9" t="s">
        <v>1024</v>
      </c>
      <c r="C8" s="9" t="s">
        <v>123</v>
      </c>
      <c r="D8" s="9">
        <v>100</v>
      </c>
      <c r="E8" s="10">
        <v>1006.759</v>
      </c>
      <c r="F8" s="10">
        <f t="shared" ref="F8:F21" si="0">E8/$E$33*100</f>
        <v>9.873824391782982</v>
      </c>
    </row>
    <row r="9" spans="1:6" x14ac:dyDescent="0.2">
      <c r="A9" s="9" t="s">
        <v>217</v>
      </c>
      <c r="B9" s="9" t="s">
        <v>887</v>
      </c>
      <c r="C9" s="9" t="s">
        <v>123</v>
      </c>
      <c r="D9" s="9">
        <v>101</v>
      </c>
      <c r="E9" s="10">
        <v>990.38984000000005</v>
      </c>
      <c r="F9" s="10">
        <f t="shared" si="0"/>
        <v>9.7132832778907812</v>
      </c>
    </row>
    <row r="10" spans="1:6" x14ac:dyDescent="0.2">
      <c r="A10" s="9" t="s">
        <v>216</v>
      </c>
      <c r="B10" s="9" t="s">
        <v>1026</v>
      </c>
      <c r="C10" s="9" t="s">
        <v>197</v>
      </c>
      <c r="D10" s="9">
        <v>101</v>
      </c>
      <c r="E10" s="10">
        <v>987.03159000000005</v>
      </c>
      <c r="F10" s="10">
        <f t="shared" si="0"/>
        <v>9.680347122600681</v>
      </c>
    </row>
    <row r="11" spans="1:6" x14ac:dyDescent="0.2">
      <c r="A11" s="9" t="s">
        <v>253</v>
      </c>
      <c r="B11" s="9" t="s">
        <v>998</v>
      </c>
      <c r="C11" s="9" t="s">
        <v>123</v>
      </c>
      <c r="D11" s="9">
        <v>93</v>
      </c>
      <c r="E11" s="10">
        <v>910.83735000000001</v>
      </c>
      <c r="F11" s="10">
        <f t="shared" si="0"/>
        <v>8.9330694271190758</v>
      </c>
    </row>
    <row r="12" spans="1:6" x14ac:dyDescent="0.2">
      <c r="A12" s="9" t="s">
        <v>219</v>
      </c>
      <c r="B12" s="9" t="s">
        <v>1620</v>
      </c>
      <c r="C12" s="9" t="s">
        <v>123</v>
      </c>
      <c r="D12" s="9">
        <v>84</v>
      </c>
      <c r="E12" s="10">
        <v>839.56992000000002</v>
      </c>
      <c r="F12" s="10">
        <f t="shared" si="0"/>
        <v>8.2341115944364915</v>
      </c>
    </row>
    <row r="13" spans="1:6" x14ac:dyDescent="0.2">
      <c r="A13" s="9" t="s">
        <v>222</v>
      </c>
      <c r="B13" s="9" t="s">
        <v>1660</v>
      </c>
      <c r="C13" s="9" t="s">
        <v>123</v>
      </c>
      <c r="D13" s="9">
        <v>77</v>
      </c>
      <c r="E13" s="10">
        <v>771.31439</v>
      </c>
      <c r="F13" s="10">
        <f t="shared" si="0"/>
        <v>7.564693077206373</v>
      </c>
    </row>
    <row r="14" spans="1:6" x14ac:dyDescent="0.2">
      <c r="A14" s="9" t="s">
        <v>207</v>
      </c>
      <c r="B14" s="9" t="s">
        <v>1016</v>
      </c>
      <c r="C14" s="9" t="s">
        <v>123</v>
      </c>
      <c r="D14" s="9">
        <v>75</v>
      </c>
      <c r="E14" s="10">
        <v>733.31100000000004</v>
      </c>
      <c r="F14" s="10">
        <f t="shared" si="0"/>
        <v>7.19197348974558</v>
      </c>
    </row>
    <row r="15" spans="1:6" x14ac:dyDescent="0.2">
      <c r="A15" s="9" t="s">
        <v>221</v>
      </c>
      <c r="B15" s="9" t="s">
        <v>989</v>
      </c>
      <c r="C15" s="9" t="s">
        <v>197</v>
      </c>
      <c r="D15" s="9">
        <v>70</v>
      </c>
      <c r="E15" s="10">
        <v>699.14949999999999</v>
      </c>
      <c r="F15" s="10">
        <f t="shared" si="0"/>
        <v>6.8569333739284932</v>
      </c>
    </row>
    <row r="16" spans="1:6" x14ac:dyDescent="0.2">
      <c r="A16" s="9" t="s">
        <v>204</v>
      </c>
      <c r="B16" s="9" t="s">
        <v>1022</v>
      </c>
      <c r="C16" s="9" t="s">
        <v>197</v>
      </c>
      <c r="D16" s="9">
        <v>56</v>
      </c>
      <c r="E16" s="10">
        <v>546.90272000000004</v>
      </c>
      <c r="F16" s="10">
        <f t="shared" si="0"/>
        <v>5.3637677107117581</v>
      </c>
    </row>
    <row r="17" spans="1:11" x14ac:dyDescent="0.2">
      <c r="A17" s="9" t="s">
        <v>199</v>
      </c>
      <c r="B17" s="9" t="s">
        <v>979</v>
      </c>
      <c r="C17" s="9" t="s">
        <v>123</v>
      </c>
      <c r="D17" s="9">
        <v>45</v>
      </c>
      <c r="E17" s="10">
        <v>435.40154999999999</v>
      </c>
      <c r="F17" s="10">
        <f t="shared" si="0"/>
        <v>4.2702160542991097</v>
      </c>
    </row>
    <row r="18" spans="1:11" x14ac:dyDescent="0.2">
      <c r="A18" s="9" t="s">
        <v>252</v>
      </c>
      <c r="B18" s="9" t="s">
        <v>997</v>
      </c>
      <c r="C18" s="9" t="s">
        <v>123</v>
      </c>
      <c r="D18" s="9">
        <v>27</v>
      </c>
      <c r="E18" s="10">
        <v>264.07943999999998</v>
      </c>
      <c r="F18" s="10">
        <f t="shared" si="0"/>
        <v>2.5899684194930366</v>
      </c>
    </row>
    <row r="19" spans="1:11" x14ac:dyDescent="0.2">
      <c r="A19" s="9" t="s">
        <v>206</v>
      </c>
      <c r="B19" s="9" t="s">
        <v>1023</v>
      </c>
      <c r="C19" s="9" t="s">
        <v>123</v>
      </c>
      <c r="D19" s="9">
        <v>8</v>
      </c>
      <c r="E19" s="10">
        <v>78.10472</v>
      </c>
      <c r="F19" s="10">
        <f t="shared" si="0"/>
        <v>0.76601479544695417</v>
      </c>
    </row>
    <row r="20" spans="1:11" x14ac:dyDescent="0.2">
      <c r="A20" s="9" t="s">
        <v>440</v>
      </c>
      <c r="B20" s="9" t="s">
        <v>937</v>
      </c>
      <c r="C20" s="9" t="s">
        <v>158</v>
      </c>
      <c r="D20" s="9">
        <v>4</v>
      </c>
      <c r="E20" s="10">
        <v>39.911079999999998</v>
      </c>
      <c r="F20" s="10">
        <f t="shared" si="0"/>
        <v>0.39142932440276357</v>
      </c>
    </row>
    <row r="21" spans="1:11" x14ac:dyDescent="0.2">
      <c r="A21" s="9" t="s">
        <v>202</v>
      </c>
      <c r="B21" s="9" t="s">
        <v>1017</v>
      </c>
      <c r="C21" s="9" t="s">
        <v>123</v>
      </c>
      <c r="D21" s="9">
        <v>3</v>
      </c>
      <c r="E21" s="10">
        <v>37.807724999999998</v>
      </c>
      <c r="F21" s="10">
        <f t="shared" si="0"/>
        <v>0.37080059607395932</v>
      </c>
    </row>
    <row r="22" spans="1:11" x14ac:dyDescent="0.2">
      <c r="A22" s="8" t="s">
        <v>110</v>
      </c>
      <c r="B22" s="9"/>
      <c r="C22" s="9"/>
      <c r="D22" s="9"/>
      <c r="E22" s="11">
        <f>SUM(E8:E21)</f>
        <v>8340.5698249999987</v>
      </c>
      <c r="F22" s="11">
        <f>SUM(F8:F21)</f>
        <v>81.800432655138025</v>
      </c>
    </row>
    <row r="23" spans="1:11" x14ac:dyDescent="0.2">
      <c r="A23" s="9"/>
      <c r="B23" s="9"/>
      <c r="C23" s="9"/>
      <c r="D23" s="9"/>
      <c r="E23" s="10"/>
      <c r="F23" s="10"/>
    </row>
    <row r="24" spans="1:11" x14ac:dyDescent="0.2">
      <c r="A24" s="8" t="s">
        <v>131</v>
      </c>
      <c r="B24" s="9"/>
      <c r="C24" s="9"/>
      <c r="D24" s="9"/>
      <c r="E24" s="10"/>
      <c r="F24" s="10"/>
    </row>
    <row r="25" spans="1:11" x14ac:dyDescent="0.2">
      <c r="A25" s="19" t="s">
        <v>211</v>
      </c>
      <c r="B25" s="9" t="s">
        <v>1000</v>
      </c>
      <c r="C25" s="19" t="s">
        <v>212</v>
      </c>
      <c r="D25" s="19">
        <v>100</v>
      </c>
      <c r="E25" s="20">
        <v>989.37300000000005</v>
      </c>
      <c r="F25" s="10">
        <f t="shared" ref="F25:F26" si="1">E25/$E$33*100</f>
        <v>9.7033105837360321</v>
      </c>
    </row>
    <row r="26" spans="1:11" x14ac:dyDescent="0.2">
      <c r="A26" s="19" t="s">
        <v>213</v>
      </c>
      <c r="B26" s="9" t="s">
        <v>1025</v>
      </c>
      <c r="C26" s="19" t="s">
        <v>123</v>
      </c>
      <c r="D26" s="19">
        <v>72</v>
      </c>
      <c r="E26" s="20">
        <v>708.75648000000001</v>
      </c>
      <c r="F26" s="10">
        <f t="shared" si="1"/>
        <v>6.9511541690297749</v>
      </c>
    </row>
    <row r="27" spans="1:11" x14ac:dyDescent="0.2">
      <c r="A27" s="8" t="s">
        <v>110</v>
      </c>
      <c r="B27" s="9"/>
      <c r="C27" s="9"/>
      <c r="D27" s="9"/>
      <c r="E27" s="11">
        <f>SUM(E25:E26)</f>
        <v>1698.1294800000001</v>
      </c>
      <c r="F27" s="11">
        <f>SUM(F25:F26)</f>
        <v>16.654464752765808</v>
      </c>
      <c r="J27" s="2"/>
      <c r="K27" s="2"/>
    </row>
    <row r="28" spans="1:11" x14ac:dyDescent="0.2">
      <c r="A28" s="9"/>
      <c r="B28" s="9"/>
      <c r="C28" s="9"/>
      <c r="D28" s="9"/>
      <c r="E28" s="10"/>
      <c r="F28" s="10"/>
    </row>
    <row r="29" spans="1:11" x14ac:dyDescent="0.2">
      <c r="A29" s="8" t="s">
        <v>110</v>
      </c>
      <c r="B29" s="9"/>
      <c r="C29" s="9"/>
      <c r="D29" s="9"/>
      <c r="E29" s="11">
        <f>E22+E27</f>
        <v>10038.699304999998</v>
      </c>
      <c r="F29" s="11">
        <f>F22+F27</f>
        <v>98.454897407903829</v>
      </c>
      <c r="J29" s="2"/>
      <c r="K29" s="2"/>
    </row>
    <row r="30" spans="1:11" x14ac:dyDescent="0.2">
      <c r="A30" s="9"/>
      <c r="B30" s="9"/>
      <c r="C30" s="9"/>
      <c r="D30" s="9"/>
      <c r="E30" s="10"/>
      <c r="F30" s="10"/>
    </row>
    <row r="31" spans="1:11" x14ac:dyDescent="0.2">
      <c r="A31" s="8" t="s">
        <v>143</v>
      </c>
      <c r="B31" s="9"/>
      <c r="C31" s="9"/>
      <c r="D31" s="9"/>
      <c r="E31" s="11">
        <v>157.54239480000001</v>
      </c>
      <c r="F31" s="11">
        <f t="shared" ref="F31" si="2">E31/$E$33*100</f>
        <v>1.5451025920961665</v>
      </c>
      <c r="J31" s="2"/>
      <c r="K31" s="2"/>
    </row>
    <row r="32" spans="1:11" x14ac:dyDescent="0.2">
      <c r="A32" s="9"/>
      <c r="B32" s="9"/>
      <c r="C32" s="9"/>
      <c r="D32" s="9"/>
      <c r="E32" s="10"/>
      <c r="F32" s="10"/>
    </row>
    <row r="33" spans="1:11" x14ac:dyDescent="0.2">
      <c r="A33" s="12" t="s">
        <v>144</v>
      </c>
      <c r="B33" s="6"/>
      <c r="C33" s="6"/>
      <c r="D33" s="6"/>
      <c r="E33" s="13">
        <f>E29+E31</f>
        <v>10196.241699799999</v>
      </c>
      <c r="F33" s="13">
        <f>F29+F31</f>
        <v>100</v>
      </c>
      <c r="J33" s="2"/>
      <c r="K33" s="2"/>
    </row>
    <row r="35" spans="1:11" x14ac:dyDescent="0.2">
      <c r="A35" s="1" t="s">
        <v>147</v>
      </c>
    </row>
    <row r="36" spans="1:11" x14ac:dyDescent="0.2">
      <c r="A36" s="1" t="s">
        <v>148</v>
      </c>
    </row>
    <row r="37" spans="1:11" x14ac:dyDescent="0.2">
      <c r="A37" s="1" t="s">
        <v>149</v>
      </c>
      <c r="D37" s="1" t="s">
        <v>700</v>
      </c>
    </row>
    <row r="39" spans="1:11" x14ac:dyDescent="0.2">
      <c r="A39" s="1" t="s">
        <v>152</v>
      </c>
    </row>
    <row r="40" spans="1:11" x14ac:dyDescent="0.2">
      <c r="A40" s="3" t="s">
        <v>648</v>
      </c>
      <c r="D40" s="15">
        <v>9.9567999999999994</v>
      </c>
    </row>
    <row r="41" spans="1:11" x14ac:dyDescent="0.2">
      <c r="A41" s="3" t="s">
        <v>647</v>
      </c>
      <c r="D41" s="15">
        <v>9.9695999999999998</v>
      </c>
    </row>
    <row r="42" spans="1:11" x14ac:dyDescent="0.2">
      <c r="A42" s="3" t="s">
        <v>646</v>
      </c>
      <c r="D42" s="15">
        <v>9.9695999999999998</v>
      </c>
    </row>
    <row r="43" spans="1:11" x14ac:dyDescent="0.2">
      <c r="A43" s="3" t="s">
        <v>645</v>
      </c>
      <c r="D43" s="15">
        <v>9.9567999999999994</v>
      </c>
    </row>
    <row r="44" spans="1:11" x14ac:dyDescent="0.2">
      <c r="A44" s="3" t="s">
        <v>671</v>
      </c>
      <c r="D44" s="15">
        <v>9.9567999999999994</v>
      </c>
    </row>
    <row r="45" spans="1:11" x14ac:dyDescent="0.2">
      <c r="A45" s="3" t="s">
        <v>676</v>
      </c>
      <c r="D45" s="3">
        <v>9.9695999999999998</v>
      </c>
    </row>
    <row r="47" spans="1:11" x14ac:dyDescent="0.2">
      <c r="A47" s="1" t="s">
        <v>153</v>
      </c>
      <c r="D47" s="30" t="s">
        <v>154</v>
      </c>
    </row>
    <row r="49" spans="1:5" x14ac:dyDescent="0.2">
      <c r="A49" s="1" t="s">
        <v>155</v>
      </c>
      <c r="D49" s="17">
        <v>2.7636620100018798</v>
      </c>
      <c r="E49" s="2" t="s">
        <v>623</v>
      </c>
    </row>
  </sheetData>
  <sortState ref="A8:F21">
    <sortCondition descending="1" ref="E8:E21"/>
  </sortState>
  <mergeCells count="1">
    <mergeCell ref="B1:E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45"/>
  <sheetViews>
    <sheetView showGridLines="0" workbookViewId="0"/>
  </sheetViews>
  <sheetFormatPr defaultRowHeight="11.25" x14ac:dyDescent="0.2"/>
  <cols>
    <col min="1" max="1" width="38" style="3" customWidth="1"/>
    <col min="2" max="2" width="53.7109375" style="3" bestFit="1" customWidth="1"/>
    <col min="3" max="3" width="9.285156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0" width="9.140625" style="3"/>
    <col min="11" max="11" width="16.42578125" style="3" bestFit="1" customWidth="1"/>
    <col min="12" max="16384" width="9.140625" style="3"/>
  </cols>
  <sheetData>
    <row r="1" spans="1:6" x14ac:dyDescent="0.2">
      <c r="A1" s="1"/>
      <c r="B1" s="74" t="s">
        <v>639</v>
      </c>
      <c r="C1" s="74"/>
      <c r="D1" s="74"/>
      <c r="E1" s="74"/>
    </row>
    <row r="3" spans="1:6" x14ac:dyDescent="0.2">
      <c r="A3" s="4" t="s">
        <v>0</v>
      </c>
      <c r="B3" s="4" t="s">
        <v>1</v>
      </c>
      <c r="C3" s="4" t="s">
        <v>156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111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210</v>
      </c>
      <c r="B8" s="9" t="s">
        <v>1024</v>
      </c>
      <c r="C8" s="9" t="s">
        <v>123</v>
      </c>
      <c r="D8" s="9">
        <v>45</v>
      </c>
      <c r="E8" s="10">
        <v>453.04154999999997</v>
      </c>
      <c r="F8" s="10">
        <f t="shared" ref="F8:F19" si="0">E8/$E$30*100</f>
        <v>9.7040080898791423</v>
      </c>
    </row>
    <row r="9" spans="1:6" x14ac:dyDescent="0.2">
      <c r="A9" s="9" t="s">
        <v>247</v>
      </c>
      <c r="B9" s="9" t="s">
        <v>991</v>
      </c>
      <c r="C9" s="9" t="s">
        <v>197</v>
      </c>
      <c r="D9" s="9">
        <v>46</v>
      </c>
      <c r="E9" s="10">
        <v>449.85147999999998</v>
      </c>
      <c r="F9" s="10">
        <f t="shared" si="0"/>
        <v>9.6356777897393844</v>
      </c>
    </row>
    <row r="10" spans="1:6" x14ac:dyDescent="0.2">
      <c r="A10" s="9" t="s">
        <v>219</v>
      </c>
      <c r="B10" s="9" t="s">
        <v>1620</v>
      </c>
      <c r="C10" s="9" t="s">
        <v>123</v>
      </c>
      <c r="D10" s="9">
        <v>45</v>
      </c>
      <c r="E10" s="10">
        <v>449.76960000000003</v>
      </c>
      <c r="F10" s="10">
        <f t="shared" si="0"/>
        <v>9.6339239457875472</v>
      </c>
    </row>
    <row r="11" spans="1:6" x14ac:dyDescent="0.2">
      <c r="A11" s="9" t="s">
        <v>201</v>
      </c>
      <c r="B11" s="9" t="s">
        <v>1646</v>
      </c>
      <c r="C11" s="9" t="s">
        <v>123</v>
      </c>
      <c r="D11" s="9">
        <v>46</v>
      </c>
      <c r="E11" s="10">
        <v>447.971</v>
      </c>
      <c r="F11" s="10">
        <f t="shared" si="0"/>
        <v>9.5953984971825399</v>
      </c>
    </row>
    <row r="12" spans="1:6" x14ac:dyDescent="0.2">
      <c r="A12" s="9" t="s">
        <v>253</v>
      </c>
      <c r="B12" s="9" t="s">
        <v>998</v>
      </c>
      <c r="C12" s="9" t="s">
        <v>123</v>
      </c>
      <c r="D12" s="9">
        <v>45</v>
      </c>
      <c r="E12" s="10">
        <v>440.72775000000001</v>
      </c>
      <c r="F12" s="10">
        <f t="shared" si="0"/>
        <v>9.4402503510643392</v>
      </c>
    </row>
    <row r="13" spans="1:6" x14ac:dyDescent="0.2">
      <c r="A13" s="9" t="s">
        <v>252</v>
      </c>
      <c r="B13" s="9" t="s">
        <v>997</v>
      </c>
      <c r="C13" s="9" t="s">
        <v>123</v>
      </c>
      <c r="D13" s="9">
        <v>45</v>
      </c>
      <c r="E13" s="10">
        <v>440.13240000000002</v>
      </c>
      <c r="F13" s="10">
        <f t="shared" si="0"/>
        <v>9.4274981405522791</v>
      </c>
    </row>
    <row r="14" spans="1:6" x14ac:dyDescent="0.2">
      <c r="A14" s="9" t="s">
        <v>221</v>
      </c>
      <c r="B14" s="9" t="s">
        <v>989</v>
      </c>
      <c r="C14" s="9" t="s">
        <v>197</v>
      </c>
      <c r="D14" s="9">
        <v>34</v>
      </c>
      <c r="E14" s="10">
        <v>339.58690000000001</v>
      </c>
      <c r="F14" s="10">
        <f t="shared" si="0"/>
        <v>7.2738450255103073</v>
      </c>
    </row>
    <row r="15" spans="1:6" x14ac:dyDescent="0.2">
      <c r="A15" s="9" t="s">
        <v>217</v>
      </c>
      <c r="B15" s="9" t="s">
        <v>887</v>
      </c>
      <c r="C15" s="9" t="s">
        <v>123</v>
      </c>
      <c r="D15" s="9">
        <v>34</v>
      </c>
      <c r="E15" s="10">
        <v>333.39855999999997</v>
      </c>
      <c r="F15" s="10">
        <f t="shared" si="0"/>
        <v>7.1412927211511974</v>
      </c>
    </row>
    <row r="16" spans="1:6" x14ac:dyDescent="0.2">
      <c r="A16" s="9" t="s">
        <v>222</v>
      </c>
      <c r="B16" s="9" t="s">
        <v>1660</v>
      </c>
      <c r="C16" s="9" t="s">
        <v>123</v>
      </c>
      <c r="D16" s="9">
        <v>28</v>
      </c>
      <c r="E16" s="10">
        <v>280.47796</v>
      </c>
      <c r="F16" s="10">
        <f t="shared" si="0"/>
        <v>6.0077500460450004</v>
      </c>
    </row>
    <row r="17" spans="1:11" x14ac:dyDescent="0.2">
      <c r="A17" s="9" t="s">
        <v>440</v>
      </c>
      <c r="B17" s="9" t="s">
        <v>937</v>
      </c>
      <c r="C17" s="9" t="s">
        <v>158</v>
      </c>
      <c r="D17" s="9">
        <v>20</v>
      </c>
      <c r="E17" s="10">
        <v>199.55539999999999</v>
      </c>
      <c r="F17" s="10">
        <f t="shared" si="0"/>
        <v>4.2744141590965947</v>
      </c>
    </row>
    <row r="18" spans="1:11" x14ac:dyDescent="0.2">
      <c r="A18" s="9" t="s">
        <v>216</v>
      </c>
      <c r="B18" s="9" t="s">
        <v>1026</v>
      </c>
      <c r="C18" s="9" t="s">
        <v>197</v>
      </c>
      <c r="D18" s="9">
        <v>20</v>
      </c>
      <c r="E18" s="10">
        <v>195.45179999999999</v>
      </c>
      <c r="F18" s="10">
        <f t="shared" si="0"/>
        <v>4.1865163325117525</v>
      </c>
    </row>
    <row r="19" spans="1:11" x14ac:dyDescent="0.2">
      <c r="A19" s="9" t="s">
        <v>198</v>
      </c>
      <c r="B19" s="9" t="s">
        <v>1021</v>
      </c>
      <c r="C19" s="9" t="s">
        <v>123</v>
      </c>
      <c r="D19" s="9">
        <v>17</v>
      </c>
      <c r="E19" s="10">
        <v>133.26401999999999</v>
      </c>
      <c r="F19" s="10">
        <f t="shared" si="0"/>
        <v>2.8544735646649091</v>
      </c>
    </row>
    <row r="20" spans="1:11" x14ac:dyDescent="0.2">
      <c r="A20" s="8" t="s">
        <v>110</v>
      </c>
      <c r="B20" s="9"/>
      <c r="C20" s="9"/>
      <c r="D20" s="9"/>
      <c r="E20" s="11">
        <f>SUM(E8:E19)</f>
        <v>4163.2284200000004</v>
      </c>
      <c r="F20" s="11">
        <f>SUM(F8:F19)</f>
        <v>89.175048663185009</v>
      </c>
    </row>
    <row r="21" spans="1:11" x14ac:dyDescent="0.2">
      <c r="A21" s="9"/>
      <c r="B21" s="9"/>
      <c r="C21" s="9"/>
      <c r="D21" s="9"/>
      <c r="E21" s="10"/>
      <c r="F21" s="10"/>
    </row>
    <row r="22" spans="1:11" x14ac:dyDescent="0.2">
      <c r="A22" s="8" t="s">
        <v>131</v>
      </c>
      <c r="B22" s="9"/>
      <c r="C22" s="9"/>
      <c r="D22" s="9"/>
      <c r="E22" s="10"/>
      <c r="F22" s="10"/>
    </row>
    <row r="23" spans="1:11" x14ac:dyDescent="0.2">
      <c r="A23" s="9" t="s">
        <v>211</v>
      </c>
      <c r="B23" s="9" t="s">
        <v>1000</v>
      </c>
      <c r="C23" s="9" t="s">
        <v>212</v>
      </c>
      <c r="D23" s="9">
        <v>45</v>
      </c>
      <c r="E23" s="10">
        <v>445.21785</v>
      </c>
      <c r="F23" s="10">
        <f t="shared" ref="F23" si="1">E23/$E$30*100</f>
        <v>9.5364268865815909</v>
      </c>
    </row>
    <row r="24" spans="1:11" x14ac:dyDescent="0.2">
      <c r="A24" s="8" t="s">
        <v>110</v>
      </c>
      <c r="B24" s="9"/>
      <c r="C24" s="9"/>
      <c r="D24" s="9"/>
      <c r="E24" s="11">
        <f>SUM(E23)</f>
        <v>445.21785</v>
      </c>
      <c r="F24" s="11">
        <f>SUM(F23)</f>
        <v>9.5364268865815909</v>
      </c>
    </row>
    <row r="25" spans="1:11" x14ac:dyDescent="0.2">
      <c r="A25" s="9"/>
      <c r="B25" s="9"/>
      <c r="C25" s="9"/>
      <c r="D25" s="9"/>
      <c r="E25" s="10"/>
      <c r="F25" s="10"/>
    </row>
    <row r="26" spans="1:11" x14ac:dyDescent="0.2">
      <c r="A26" s="8" t="s">
        <v>110</v>
      </c>
      <c r="B26" s="9"/>
      <c r="C26" s="9"/>
      <c r="D26" s="9"/>
      <c r="E26" s="11">
        <f>E20+E24</f>
        <v>4608.4462700000004</v>
      </c>
      <c r="F26" s="11">
        <f>F20+F24</f>
        <v>98.711475549766604</v>
      </c>
      <c r="I26" s="17"/>
      <c r="J26" s="2"/>
      <c r="K26" s="21"/>
    </row>
    <row r="27" spans="1:11" x14ac:dyDescent="0.2">
      <c r="A27" s="9"/>
      <c r="B27" s="9"/>
      <c r="C27" s="9"/>
      <c r="D27" s="9"/>
      <c r="E27" s="10"/>
      <c r="F27" s="10"/>
      <c r="I27" s="17"/>
    </row>
    <row r="28" spans="1:11" x14ac:dyDescent="0.2">
      <c r="A28" s="8" t="s">
        <v>143</v>
      </c>
      <c r="B28" s="9"/>
      <c r="C28" s="9"/>
      <c r="D28" s="9"/>
      <c r="E28" s="11">
        <v>60.156082799999702</v>
      </c>
      <c r="F28" s="11">
        <f t="shared" ref="F28" si="2">E28/$E$30*100</f>
        <v>1.2885244502333981</v>
      </c>
      <c r="I28" s="17"/>
      <c r="J28" s="2"/>
      <c r="K28" s="2"/>
    </row>
    <row r="29" spans="1:11" x14ac:dyDescent="0.2">
      <c r="A29" s="9"/>
      <c r="B29" s="9"/>
      <c r="C29" s="9"/>
      <c r="D29" s="9"/>
      <c r="E29" s="10"/>
      <c r="F29" s="10"/>
      <c r="I29" s="17"/>
    </row>
    <row r="30" spans="1:11" x14ac:dyDescent="0.2">
      <c r="A30" s="12" t="s">
        <v>144</v>
      </c>
      <c r="B30" s="6"/>
      <c r="C30" s="6"/>
      <c r="D30" s="6"/>
      <c r="E30" s="13">
        <f>E26+E28</f>
        <v>4668.6023528000005</v>
      </c>
      <c r="F30" s="13">
        <f>F26+F28</f>
        <v>100</v>
      </c>
      <c r="I30" s="17"/>
      <c r="J30" s="2"/>
      <c r="K30" s="2"/>
    </row>
    <row r="32" spans="1:11" x14ac:dyDescent="0.2">
      <c r="A32" s="1" t="s">
        <v>147</v>
      </c>
    </row>
    <row r="33" spans="1:5" x14ac:dyDescent="0.2">
      <c r="A33" s="1" t="s">
        <v>148</v>
      </c>
    </row>
    <row r="34" spans="1:5" x14ac:dyDescent="0.2">
      <c r="A34" s="1" t="s">
        <v>149</v>
      </c>
      <c r="D34" s="1" t="s">
        <v>700</v>
      </c>
    </row>
    <row r="36" spans="1:5" x14ac:dyDescent="0.2">
      <c r="A36" s="1" t="s">
        <v>152</v>
      </c>
    </row>
    <row r="37" spans="1:5" x14ac:dyDescent="0.2">
      <c r="A37" s="3" t="s">
        <v>648</v>
      </c>
      <c r="D37" s="15">
        <v>9.9375999999999998</v>
      </c>
    </row>
    <row r="38" spans="1:5" x14ac:dyDescent="0.2">
      <c r="A38" s="3" t="s">
        <v>646</v>
      </c>
      <c r="D38" s="15">
        <v>9.9489999999999998</v>
      </c>
    </row>
    <row r="39" spans="1:5" x14ac:dyDescent="0.2">
      <c r="A39" s="3" t="s">
        <v>645</v>
      </c>
      <c r="D39" s="15">
        <v>9.9375999999999998</v>
      </c>
    </row>
    <row r="40" spans="1:5" x14ac:dyDescent="0.2">
      <c r="A40" s="3" t="s">
        <v>671</v>
      </c>
      <c r="D40" s="15">
        <v>9.9375999999999998</v>
      </c>
    </row>
    <row r="41" spans="1:5" x14ac:dyDescent="0.2">
      <c r="A41" s="3" t="s">
        <v>676</v>
      </c>
      <c r="D41" s="3">
        <v>9.9489999999999998</v>
      </c>
    </row>
    <row r="43" spans="1:5" x14ac:dyDescent="0.2">
      <c r="A43" s="1" t="s">
        <v>153</v>
      </c>
      <c r="D43" s="30" t="s">
        <v>154</v>
      </c>
    </row>
    <row r="45" spans="1:5" x14ac:dyDescent="0.2">
      <c r="A45" s="1" t="s">
        <v>155</v>
      </c>
      <c r="D45" s="17">
        <v>2.7833502047117333</v>
      </c>
      <c r="E45" s="2" t="s">
        <v>623</v>
      </c>
    </row>
  </sheetData>
  <sortState ref="A8:F19">
    <sortCondition descending="1" ref="E8:E19"/>
  </sortState>
  <mergeCells count="1">
    <mergeCell ref="B1:E1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47"/>
  <sheetViews>
    <sheetView showGridLines="0" workbookViewId="0"/>
  </sheetViews>
  <sheetFormatPr defaultRowHeight="11.25" x14ac:dyDescent="0.2"/>
  <cols>
    <col min="1" max="1" width="38" style="3" customWidth="1"/>
    <col min="2" max="2" width="53.7109375" style="3" bestFit="1" customWidth="1"/>
    <col min="3" max="3" width="9.285156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74" t="s">
        <v>640</v>
      </c>
      <c r="C1" s="74"/>
      <c r="D1" s="74"/>
      <c r="E1" s="74"/>
    </row>
    <row r="3" spans="1:6" x14ac:dyDescent="0.2">
      <c r="A3" s="4" t="s">
        <v>0</v>
      </c>
      <c r="B3" s="4" t="s">
        <v>1</v>
      </c>
      <c r="C3" s="4" t="s">
        <v>156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111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252</v>
      </c>
      <c r="B8" s="9" t="s">
        <v>997</v>
      </c>
      <c r="C8" s="9" t="s">
        <v>123</v>
      </c>
      <c r="D8" s="9">
        <v>173</v>
      </c>
      <c r="E8" s="10">
        <v>1692.06456</v>
      </c>
      <c r="F8" s="10">
        <f t="shared" ref="F8:F19" si="0">E8/$E$31*100</f>
        <v>11.200618988350415</v>
      </c>
    </row>
    <row r="9" spans="1:6" x14ac:dyDescent="0.2">
      <c r="A9" s="9" t="s">
        <v>644</v>
      </c>
      <c r="B9" s="9" t="s">
        <v>1622</v>
      </c>
      <c r="C9" s="9" t="s">
        <v>212</v>
      </c>
      <c r="D9" s="9">
        <v>300</v>
      </c>
      <c r="E9" s="10">
        <v>1473.6434999999999</v>
      </c>
      <c r="F9" s="10">
        <f t="shared" si="0"/>
        <v>9.7547810871703167</v>
      </c>
    </row>
    <row r="10" spans="1:6" x14ac:dyDescent="0.2">
      <c r="A10" s="9" t="s">
        <v>247</v>
      </c>
      <c r="B10" s="9" t="s">
        <v>991</v>
      </c>
      <c r="C10" s="9" t="s">
        <v>197</v>
      </c>
      <c r="D10" s="9">
        <v>150</v>
      </c>
      <c r="E10" s="10">
        <v>1466.9069999999999</v>
      </c>
      <c r="F10" s="10">
        <f t="shared" si="0"/>
        <v>9.7101888348421781</v>
      </c>
    </row>
    <row r="11" spans="1:6" x14ac:dyDescent="0.2">
      <c r="A11" s="9" t="s">
        <v>251</v>
      </c>
      <c r="B11" s="9" t="s">
        <v>996</v>
      </c>
      <c r="C11" s="9" t="s">
        <v>212</v>
      </c>
      <c r="D11" s="9">
        <v>140</v>
      </c>
      <c r="E11" s="10">
        <v>1368.2619999999999</v>
      </c>
      <c r="F11" s="10">
        <f t="shared" si="0"/>
        <v>9.0572083953098783</v>
      </c>
    </row>
    <row r="12" spans="1:6" x14ac:dyDescent="0.2">
      <c r="A12" s="9" t="s">
        <v>219</v>
      </c>
      <c r="B12" s="9" t="s">
        <v>1620</v>
      </c>
      <c r="C12" s="9" t="s">
        <v>123</v>
      </c>
      <c r="D12" s="9">
        <v>110</v>
      </c>
      <c r="E12" s="10">
        <v>1099.4367999999999</v>
      </c>
      <c r="F12" s="10">
        <f t="shared" si="0"/>
        <v>7.2777203598964428</v>
      </c>
    </row>
    <row r="13" spans="1:6" x14ac:dyDescent="0.2">
      <c r="A13" s="9" t="s">
        <v>253</v>
      </c>
      <c r="B13" s="9" t="s">
        <v>998</v>
      </c>
      <c r="C13" s="9" t="s">
        <v>123</v>
      </c>
      <c r="D13" s="9">
        <v>110</v>
      </c>
      <c r="E13" s="10">
        <v>1077.3344999999999</v>
      </c>
      <c r="F13" s="10">
        <f t="shared" si="0"/>
        <v>7.1314142159593477</v>
      </c>
    </row>
    <row r="14" spans="1:6" x14ac:dyDescent="0.2">
      <c r="A14" s="9" t="s">
        <v>642</v>
      </c>
      <c r="B14" s="9" t="s">
        <v>1028</v>
      </c>
      <c r="C14" s="9" t="s">
        <v>123</v>
      </c>
      <c r="D14" s="9">
        <v>100</v>
      </c>
      <c r="E14" s="10">
        <v>997.68399999999997</v>
      </c>
      <c r="F14" s="10">
        <f t="shared" si="0"/>
        <v>6.6041678426108019</v>
      </c>
    </row>
    <row r="15" spans="1:6" x14ac:dyDescent="0.2">
      <c r="A15" s="9" t="s">
        <v>643</v>
      </c>
      <c r="B15" s="9" t="s">
        <v>1029</v>
      </c>
      <c r="C15" s="9" t="s">
        <v>212</v>
      </c>
      <c r="D15" s="9">
        <v>100</v>
      </c>
      <c r="E15" s="10">
        <v>982.12</v>
      </c>
      <c r="F15" s="10">
        <f t="shared" si="0"/>
        <v>6.5011419663790555</v>
      </c>
    </row>
    <row r="16" spans="1:6" x14ac:dyDescent="0.2">
      <c r="A16" s="9" t="s">
        <v>210</v>
      </c>
      <c r="B16" s="9" t="s">
        <v>1024</v>
      </c>
      <c r="C16" s="9" t="s">
        <v>123</v>
      </c>
      <c r="D16" s="9">
        <v>76</v>
      </c>
      <c r="E16" s="10">
        <v>765.13684000000001</v>
      </c>
      <c r="F16" s="10">
        <f t="shared" si="0"/>
        <v>5.0648222422378693</v>
      </c>
    </row>
    <row r="17" spans="1:11" x14ac:dyDescent="0.2">
      <c r="A17" s="9" t="s">
        <v>201</v>
      </c>
      <c r="B17" s="9" t="s">
        <v>1646</v>
      </c>
      <c r="C17" s="9" t="s">
        <v>123</v>
      </c>
      <c r="D17" s="9">
        <v>50</v>
      </c>
      <c r="E17" s="10">
        <v>486.92500000000001</v>
      </c>
      <c r="F17" s="10">
        <f t="shared" si="0"/>
        <v>3.2231993564728558</v>
      </c>
    </row>
    <row r="18" spans="1:11" x14ac:dyDescent="0.2">
      <c r="A18" s="9" t="s">
        <v>217</v>
      </c>
      <c r="B18" s="9" t="s">
        <v>887</v>
      </c>
      <c r="C18" s="9" t="s">
        <v>123</v>
      </c>
      <c r="D18" s="9">
        <v>16</v>
      </c>
      <c r="E18" s="10">
        <v>156.89344</v>
      </c>
      <c r="F18" s="10">
        <f t="shared" si="0"/>
        <v>1.0385559066443757</v>
      </c>
    </row>
    <row r="19" spans="1:11" x14ac:dyDescent="0.2">
      <c r="A19" s="9" t="s">
        <v>222</v>
      </c>
      <c r="B19" s="9" t="s">
        <v>1660</v>
      </c>
      <c r="C19" s="9" t="s">
        <v>123</v>
      </c>
      <c r="D19" s="9">
        <v>15</v>
      </c>
      <c r="E19" s="10">
        <v>150.25604999999999</v>
      </c>
      <c r="F19" s="10">
        <f t="shared" si="0"/>
        <v>0.99461971282261785</v>
      </c>
    </row>
    <row r="20" spans="1:11" x14ac:dyDescent="0.2">
      <c r="A20" s="8" t="s">
        <v>110</v>
      </c>
      <c r="B20" s="9"/>
      <c r="C20" s="9"/>
      <c r="D20" s="9"/>
      <c r="E20" s="11">
        <f>SUM(E8:E19)</f>
        <v>11716.663689999999</v>
      </c>
      <c r="F20" s="11">
        <f>SUM(F8:F19)</f>
        <v>77.558438908696147</v>
      </c>
    </row>
    <row r="21" spans="1:11" x14ac:dyDescent="0.2">
      <c r="A21" s="9"/>
      <c r="B21" s="9"/>
      <c r="C21" s="9"/>
      <c r="D21" s="9"/>
      <c r="E21" s="10"/>
      <c r="F21" s="10"/>
    </row>
    <row r="22" spans="1:11" x14ac:dyDescent="0.2">
      <c r="A22" s="8" t="s">
        <v>131</v>
      </c>
      <c r="B22" s="9"/>
      <c r="C22" s="9"/>
      <c r="D22" s="9"/>
      <c r="E22" s="10"/>
      <c r="F22" s="10"/>
    </row>
    <row r="23" spans="1:11" x14ac:dyDescent="0.2">
      <c r="A23" s="9" t="s">
        <v>211</v>
      </c>
      <c r="B23" s="9" t="s">
        <v>1000</v>
      </c>
      <c r="C23" s="9" t="s">
        <v>212</v>
      </c>
      <c r="D23" s="9">
        <v>150</v>
      </c>
      <c r="E23" s="10">
        <v>1484.0595000000001</v>
      </c>
      <c r="F23" s="10">
        <f>E23/$E$31*100</f>
        <v>9.8237297846022038</v>
      </c>
    </row>
    <row r="24" spans="1:11" x14ac:dyDescent="0.2">
      <c r="A24" s="9" t="s">
        <v>641</v>
      </c>
      <c r="B24" s="9" t="s">
        <v>1030</v>
      </c>
      <c r="C24" s="9" t="s">
        <v>123</v>
      </c>
      <c r="D24" s="9">
        <v>150</v>
      </c>
      <c r="E24" s="10">
        <v>1476.6105</v>
      </c>
      <c r="F24" s="10">
        <f>E24/$E$31*100</f>
        <v>9.7744211395205873</v>
      </c>
    </row>
    <row r="25" spans="1:11" x14ac:dyDescent="0.2">
      <c r="A25" s="8" t="s">
        <v>110</v>
      </c>
      <c r="B25" s="9"/>
      <c r="C25" s="9"/>
      <c r="D25" s="9"/>
      <c r="E25" s="11">
        <f>SUM(E23:E24)</f>
        <v>2960.67</v>
      </c>
      <c r="F25" s="11">
        <f>SUM(F23:F24)</f>
        <v>19.598150924122791</v>
      </c>
      <c r="J25" s="2"/>
      <c r="K25" s="2"/>
    </row>
    <row r="26" spans="1:11" x14ac:dyDescent="0.2">
      <c r="A26" s="9"/>
      <c r="B26" s="9"/>
      <c r="C26" s="9"/>
      <c r="D26" s="9"/>
      <c r="E26" s="10"/>
      <c r="F26" s="10"/>
    </row>
    <row r="27" spans="1:11" x14ac:dyDescent="0.2">
      <c r="A27" s="8" t="s">
        <v>110</v>
      </c>
      <c r="B27" s="9"/>
      <c r="C27" s="9"/>
      <c r="D27" s="9"/>
      <c r="E27" s="11">
        <f>E20+E25</f>
        <v>14677.333689999999</v>
      </c>
      <c r="F27" s="11">
        <f>F20+F25</f>
        <v>97.156589832818938</v>
      </c>
      <c r="J27" s="2"/>
      <c r="K27" s="2"/>
    </row>
    <row r="28" spans="1:11" x14ac:dyDescent="0.2">
      <c r="A28" s="9"/>
      <c r="B28" s="9"/>
      <c r="C28" s="9"/>
      <c r="D28" s="9"/>
      <c r="E28" s="10"/>
      <c r="F28" s="10"/>
    </row>
    <row r="29" spans="1:11" x14ac:dyDescent="0.2">
      <c r="A29" s="8" t="s">
        <v>143</v>
      </c>
      <c r="B29" s="9"/>
      <c r="C29" s="9"/>
      <c r="D29" s="9"/>
      <c r="E29" s="11">
        <v>429.55068630000102</v>
      </c>
      <c r="F29" s="11">
        <f t="shared" ref="F29" si="1">E29/$E$31*100</f>
        <v>2.8434101671810583</v>
      </c>
      <c r="J29" s="2"/>
      <c r="K29" s="2"/>
    </row>
    <row r="30" spans="1:11" x14ac:dyDescent="0.2">
      <c r="A30" s="9"/>
      <c r="B30" s="9"/>
      <c r="C30" s="9"/>
      <c r="D30" s="9"/>
      <c r="E30" s="10"/>
      <c r="F30" s="10"/>
    </row>
    <row r="31" spans="1:11" x14ac:dyDescent="0.2">
      <c r="A31" s="12" t="s">
        <v>144</v>
      </c>
      <c r="B31" s="6"/>
      <c r="C31" s="6"/>
      <c r="D31" s="6"/>
      <c r="E31" s="13">
        <f>E27+E29</f>
        <v>15106.8843763</v>
      </c>
      <c r="F31" s="13">
        <f>F27+F29</f>
        <v>100</v>
      </c>
      <c r="J31" s="2"/>
      <c r="K31" s="2"/>
    </row>
    <row r="33" spans="1:5" x14ac:dyDescent="0.2">
      <c r="A33" s="1" t="s">
        <v>147</v>
      </c>
    </row>
    <row r="34" spans="1:5" x14ac:dyDescent="0.2">
      <c r="A34" s="1" t="s">
        <v>148</v>
      </c>
    </row>
    <row r="35" spans="1:5" x14ac:dyDescent="0.2">
      <c r="A35" s="1" t="s">
        <v>149</v>
      </c>
      <c r="D35" s="1" t="s">
        <v>700</v>
      </c>
    </row>
    <row r="37" spans="1:5" x14ac:dyDescent="0.2">
      <c r="A37" s="1" t="s">
        <v>152</v>
      </c>
    </row>
    <row r="38" spans="1:5" x14ac:dyDescent="0.2">
      <c r="A38" s="3" t="s">
        <v>151</v>
      </c>
      <c r="D38" s="15">
        <v>10.0045</v>
      </c>
    </row>
    <row r="39" spans="1:5" x14ac:dyDescent="0.2">
      <c r="A39" s="3" t="s">
        <v>701</v>
      </c>
      <c r="D39" s="15">
        <v>10.005800000000001</v>
      </c>
    </row>
    <row r="40" spans="1:5" x14ac:dyDescent="0.2">
      <c r="A40" s="3" t="s">
        <v>702</v>
      </c>
      <c r="D40" s="15">
        <v>10.005800000000001</v>
      </c>
    </row>
    <row r="41" spans="1:5" x14ac:dyDescent="0.2">
      <c r="A41" s="3" t="s">
        <v>150</v>
      </c>
      <c r="D41" s="15">
        <v>10.0045</v>
      </c>
    </row>
    <row r="42" spans="1:5" x14ac:dyDescent="0.2">
      <c r="A42" s="3" t="s">
        <v>214</v>
      </c>
      <c r="D42" s="15">
        <v>10.0045</v>
      </c>
    </row>
    <row r="43" spans="1:5" x14ac:dyDescent="0.2">
      <c r="A43" s="3" t="s">
        <v>703</v>
      </c>
      <c r="D43" s="3">
        <v>10.005800000000001</v>
      </c>
    </row>
    <row r="45" spans="1:5" x14ac:dyDescent="0.2">
      <c r="A45" s="1" t="s">
        <v>153</v>
      </c>
      <c r="D45" s="30" t="s">
        <v>154</v>
      </c>
    </row>
    <row r="47" spans="1:5" x14ac:dyDescent="0.2">
      <c r="A47" s="1" t="s">
        <v>155</v>
      </c>
      <c r="D47" s="17">
        <v>2.7753519905514308</v>
      </c>
      <c r="E47" s="2" t="s">
        <v>623</v>
      </c>
    </row>
  </sheetData>
  <sortState ref="A8:F19">
    <sortCondition descending="1" ref="E8:E19"/>
  </sortState>
  <mergeCells count="1">
    <mergeCell ref="B1:E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63"/>
  <sheetViews>
    <sheetView showGridLines="0" workbookViewId="0">
      <selection sqref="A1:E1"/>
    </sheetView>
  </sheetViews>
  <sheetFormatPr defaultRowHeight="11.25" x14ac:dyDescent="0.2"/>
  <cols>
    <col min="1" max="1" width="59.42578125" style="2" bestFit="1" customWidth="1"/>
    <col min="2" max="2" width="31.42578125" style="2" bestFit="1" customWidth="1"/>
    <col min="3" max="3" width="26.42578125" style="2" bestFit="1" customWidth="1"/>
    <col min="4" max="4" width="9.5703125" style="2" bestFit="1" customWidth="1"/>
    <col min="5" max="5" width="24" style="2" bestFit="1" customWidth="1"/>
    <col min="6" max="6" width="14.140625" style="2" bestFit="1" customWidth="1"/>
    <col min="7" max="7" width="22" style="3" bestFit="1" customWidth="1"/>
    <col min="8" max="8" width="5.28515625" style="3" customWidth="1"/>
    <col min="9" max="10" width="10.42578125" style="3" bestFit="1" customWidth="1"/>
    <col min="11" max="16384" width="9.140625" style="3"/>
  </cols>
  <sheetData>
    <row r="1" spans="1:6" x14ac:dyDescent="0.2">
      <c r="A1" s="69" t="s">
        <v>1325</v>
      </c>
      <c r="B1" s="69"/>
      <c r="C1" s="69"/>
      <c r="D1" s="69"/>
      <c r="E1" s="69"/>
    </row>
    <row r="3" spans="1:6" s="1" customFormat="1" x14ac:dyDescent="0.2">
      <c r="A3" s="5" t="s">
        <v>0</v>
      </c>
      <c r="B3" s="5" t="s">
        <v>1</v>
      </c>
      <c r="C3" s="5" t="s">
        <v>1084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6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10"/>
      <c r="E7" s="10"/>
      <c r="F7" s="10"/>
    </row>
    <row r="8" spans="1:6" x14ac:dyDescent="0.2">
      <c r="A8" s="10" t="s">
        <v>29</v>
      </c>
      <c r="B8" s="10" t="s">
        <v>30</v>
      </c>
      <c r="C8" s="10" t="s">
        <v>31</v>
      </c>
      <c r="D8" s="46">
        <v>407598</v>
      </c>
      <c r="E8" s="42">
        <v>5020.7921640000004</v>
      </c>
      <c r="F8" s="42">
        <f t="shared" ref="F8:F20" si="0">E8/$E$45*100</f>
        <v>23.913930153012945</v>
      </c>
    </row>
    <row r="9" spans="1:6" x14ac:dyDescent="0.2">
      <c r="A9" s="10" t="s">
        <v>1326</v>
      </c>
      <c r="B9" s="10" t="s">
        <v>1327</v>
      </c>
      <c r="C9" s="10" t="s">
        <v>31</v>
      </c>
      <c r="D9" s="46">
        <v>119296</v>
      </c>
      <c r="E9" s="42">
        <v>2077.0030080000001</v>
      </c>
      <c r="F9" s="42">
        <f t="shared" si="0"/>
        <v>9.8927227494194643</v>
      </c>
    </row>
    <row r="10" spans="1:6" x14ac:dyDescent="0.2">
      <c r="A10" s="10" t="s">
        <v>61</v>
      </c>
      <c r="B10" s="10" t="s">
        <v>62</v>
      </c>
      <c r="C10" s="10" t="s">
        <v>31</v>
      </c>
      <c r="D10" s="46">
        <v>241902</v>
      </c>
      <c r="E10" s="42">
        <v>1723.188897</v>
      </c>
      <c r="F10" s="42">
        <f t="shared" si="0"/>
        <v>8.2075133917663212</v>
      </c>
    </row>
    <row r="11" spans="1:6" x14ac:dyDescent="0.2">
      <c r="A11" s="10" t="s">
        <v>1106</v>
      </c>
      <c r="B11" s="10" t="s">
        <v>1107</v>
      </c>
      <c r="C11" s="10" t="s">
        <v>31</v>
      </c>
      <c r="D11" s="46">
        <v>165253</v>
      </c>
      <c r="E11" s="42">
        <v>1504.380686</v>
      </c>
      <c r="F11" s="42">
        <f t="shared" si="0"/>
        <v>7.1653343682492432</v>
      </c>
    </row>
    <row r="12" spans="1:6" x14ac:dyDescent="0.2">
      <c r="A12" s="10" t="s">
        <v>38</v>
      </c>
      <c r="B12" s="10" t="s">
        <v>39</v>
      </c>
      <c r="C12" s="10" t="s">
        <v>40</v>
      </c>
      <c r="D12" s="46">
        <v>324366</v>
      </c>
      <c r="E12" s="42">
        <v>1211.8313760000001</v>
      </c>
      <c r="F12" s="42">
        <f t="shared" si="0"/>
        <v>5.771928001856554</v>
      </c>
    </row>
    <row r="13" spans="1:6" x14ac:dyDescent="0.2">
      <c r="A13" s="10" t="s">
        <v>1091</v>
      </c>
      <c r="B13" s="10" t="s">
        <v>1092</v>
      </c>
      <c r="C13" s="10" t="s">
        <v>31</v>
      </c>
      <c r="D13" s="46">
        <v>106143</v>
      </c>
      <c r="E13" s="42">
        <v>782.06162400000005</v>
      </c>
      <c r="F13" s="42">
        <f t="shared" si="0"/>
        <v>3.7249434831789761</v>
      </c>
    </row>
    <row r="14" spans="1:6" x14ac:dyDescent="0.2">
      <c r="A14" s="10" t="s">
        <v>1290</v>
      </c>
      <c r="B14" s="10" t="s">
        <v>1291</v>
      </c>
      <c r="C14" s="10" t="s">
        <v>31</v>
      </c>
      <c r="D14" s="46">
        <v>55000</v>
      </c>
      <c r="E14" s="42">
        <v>698.36249999999995</v>
      </c>
      <c r="F14" s="42">
        <f t="shared" si="0"/>
        <v>3.3262862713636716</v>
      </c>
    </row>
    <row r="15" spans="1:6" x14ac:dyDescent="0.2">
      <c r="A15" s="10" t="s">
        <v>1328</v>
      </c>
      <c r="B15" s="10" t="s">
        <v>1329</v>
      </c>
      <c r="C15" s="10" t="s">
        <v>31</v>
      </c>
      <c r="D15" s="46">
        <v>15000</v>
      </c>
      <c r="E15" s="42">
        <v>591.43499999999995</v>
      </c>
      <c r="F15" s="42">
        <f t="shared" si="0"/>
        <v>2.8169927808322655</v>
      </c>
    </row>
    <row r="16" spans="1:6" x14ac:dyDescent="0.2">
      <c r="A16" s="10" t="s">
        <v>1167</v>
      </c>
      <c r="B16" s="10" t="s">
        <v>1168</v>
      </c>
      <c r="C16" s="10" t="s">
        <v>31</v>
      </c>
      <c r="D16" s="46">
        <v>27502</v>
      </c>
      <c r="E16" s="42">
        <v>363.48018300000001</v>
      </c>
      <c r="F16" s="42">
        <f t="shared" si="0"/>
        <v>1.731248660438748</v>
      </c>
    </row>
    <row r="17" spans="1:13" x14ac:dyDescent="0.2">
      <c r="A17" s="10" t="s">
        <v>1241</v>
      </c>
      <c r="B17" s="10" t="s">
        <v>1242</v>
      </c>
      <c r="C17" s="10" t="s">
        <v>40</v>
      </c>
      <c r="D17" s="46">
        <v>581212</v>
      </c>
      <c r="E17" s="42">
        <v>357.44538</v>
      </c>
      <c r="F17" s="42">
        <f t="shared" si="0"/>
        <v>1.7025050174606606</v>
      </c>
    </row>
    <row r="18" spans="1:13" x14ac:dyDescent="0.2">
      <c r="A18" s="10" t="s">
        <v>1330</v>
      </c>
      <c r="B18" s="10" t="s">
        <v>1331</v>
      </c>
      <c r="C18" s="10" t="s">
        <v>65</v>
      </c>
      <c r="D18" s="46">
        <v>254904</v>
      </c>
      <c r="E18" s="42">
        <v>186.07991999999999</v>
      </c>
      <c r="F18" s="42">
        <f t="shared" si="0"/>
        <v>0.88629484440022233</v>
      </c>
    </row>
    <row r="19" spans="1:13" x14ac:dyDescent="0.2">
      <c r="A19" s="10" t="s">
        <v>1178</v>
      </c>
      <c r="B19" s="10" t="s">
        <v>1597</v>
      </c>
      <c r="C19" s="10" t="s">
        <v>65</v>
      </c>
      <c r="D19" s="46">
        <v>50000</v>
      </c>
      <c r="E19" s="42">
        <v>169.8</v>
      </c>
      <c r="F19" s="42">
        <f t="shared" si="0"/>
        <v>0.80875391917170736</v>
      </c>
    </row>
    <row r="20" spans="1:13" x14ac:dyDescent="0.2">
      <c r="A20" s="10" t="s">
        <v>1332</v>
      </c>
      <c r="B20" s="10" t="s">
        <v>1333</v>
      </c>
      <c r="C20" s="10" t="s">
        <v>31</v>
      </c>
      <c r="D20" s="46">
        <v>41262</v>
      </c>
      <c r="E20" s="42">
        <v>152.73129299999999</v>
      </c>
      <c r="F20" s="42">
        <f t="shared" si="0"/>
        <v>0.72745601763199264</v>
      </c>
    </row>
    <row r="21" spans="1:13" x14ac:dyDescent="0.2">
      <c r="A21" s="11" t="s">
        <v>110</v>
      </c>
      <c r="B21" s="10"/>
      <c r="C21" s="10"/>
      <c r="D21" s="46"/>
      <c r="E21" s="43">
        <f xml:space="preserve"> SUM(E8:E20)</f>
        <v>14838.592030999998</v>
      </c>
      <c r="F21" s="43">
        <f>SUM(F8:F20)</f>
        <v>70.675909658782786</v>
      </c>
    </row>
    <row r="22" spans="1:13" x14ac:dyDescent="0.2">
      <c r="A22" s="10"/>
      <c r="B22" s="10"/>
      <c r="C22" s="10"/>
      <c r="D22" s="46"/>
      <c r="E22" s="42"/>
      <c r="F22" s="42"/>
    </row>
    <row r="23" spans="1:13" x14ac:dyDescent="0.2">
      <c r="A23" s="11" t="s">
        <v>1334</v>
      </c>
      <c r="B23" s="10"/>
      <c r="C23" s="10"/>
      <c r="D23" s="46"/>
      <c r="E23" s="42"/>
      <c r="F23" s="42"/>
    </row>
    <row r="24" spans="1:13" x14ac:dyDescent="0.2">
      <c r="A24" s="10" t="s">
        <v>1335</v>
      </c>
      <c r="B24" s="10" t="s">
        <v>1336</v>
      </c>
      <c r="C24" s="10" t="s">
        <v>31</v>
      </c>
      <c r="D24" s="46">
        <v>26000</v>
      </c>
      <c r="E24" s="42">
        <v>1321.7514509999999</v>
      </c>
      <c r="F24" s="42">
        <f t="shared" ref="F24:F30" si="1">E24/$E$45*100</f>
        <v>6.2954750657664356</v>
      </c>
      <c r="M24" s="2"/>
    </row>
    <row r="25" spans="1:13" x14ac:dyDescent="0.2">
      <c r="A25" s="10" t="s">
        <v>1322</v>
      </c>
      <c r="B25" s="10" t="s">
        <v>1323</v>
      </c>
      <c r="C25" s="10" t="s">
        <v>31</v>
      </c>
      <c r="D25" s="46">
        <v>46000</v>
      </c>
      <c r="E25" s="42">
        <v>1086.223182</v>
      </c>
      <c r="F25" s="42">
        <f t="shared" si="1"/>
        <v>5.1736587487494861</v>
      </c>
      <c r="M25" s="2"/>
    </row>
    <row r="26" spans="1:13" x14ac:dyDescent="0.2">
      <c r="A26" s="10" t="s">
        <v>1337</v>
      </c>
      <c r="B26" s="10" t="s">
        <v>1338</v>
      </c>
      <c r="C26" s="10" t="s">
        <v>380</v>
      </c>
      <c r="D26" s="46">
        <v>30000</v>
      </c>
      <c r="E26" s="42">
        <v>284.98178380000002</v>
      </c>
      <c r="F26" s="42">
        <f t="shared" si="1"/>
        <v>1.3573623942331814</v>
      </c>
      <c r="M26" s="2"/>
    </row>
    <row r="27" spans="1:13" x14ac:dyDescent="0.2">
      <c r="A27" s="10" t="s">
        <v>1339</v>
      </c>
      <c r="B27" s="10" t="s">
        <v>1340</v>
      </c>
      <c r="C27" s="10" t="s">
        <v>31</v>
      </c>
      <c r="D27" s="46">
        <v>3000</v>
      </c>
      <c r="E27" s="42">
        <v>200.05397379999999</v>
      </c>
      <c r="F27" s="42">
        <f t="shared" si="1"/>
        <v>0.95285297618742071</v>
      </c>
      <c r="M27" s="2"/>
    </row>
    <row r="28" spans="1:13" x14ac:dyDescent="0.2">
      <c r="A28" s="10" t="s">
        <v>1341</v>
      </c>
      <c r="B28" s="10" t="s">
        <v>1342</v>
      </c>
      <c r="C28" s="10" t="s">
        <v>1343</v>
      </c>
      <c r="D28" s="46">
        <v>5000</v>
      </c>
      <c r="E28" s="42">
        <v>196.05991090000001</v>
      </c>
      <c r="F28" s="42">
        <f t="shared" si="1"/>
        <v>0.9338293364713236</v>
      </c>
      <c r="M28" s="2"/>
    </row>
    <row r="29" spans="1:13" x14ac:dyDescent="0.2">
      <c r="A29" s="10" t="s">
        <v>1344</v>
      </c>
      <c r="B29" s="10" t="s">
        <v>1345</v>
      </c>
      <c r="C29" s="10" t="s">
        <v>31</v>
      </c>
      <c r="D29" s="46">
        <v>8000</v>
      </c>
      <c r="E29" s="42">
        <v>187.28916480000001</v>
      </c>
      <c r="F29" s="42">
        <f t="shared" si="1"/>
        <v>0.8920544525936146</v>
      </c>
      <c r="M29" s="2"/>
    </row>
    <row r="30" spans="1:13" x14ac:dyDescent="0.2">
      <c r="A30" s="10" t="s">
        <v>1346</v>
      </c>
      <c r="B30" s="10" t="s">
        <v>1347</v>
      </c>
      <c r="C30" s="10" t="s">
        <v>31</v>
      </c>
      <c r="D30" s="46">
        <v>1400</v>
      </c>
      <c r="E30" s="42">
        <v>181.14424500000001</v>
      </c>
      <c r="F30" s="42">
        <f t="shared" si="1"/>
        <v>0.86278632555447554</v>
      </c>
      <c r="M30" s="2"/>
    </row>
    <row r="31" spans="1:13" x14ac:dyDescent="0.2">
      <c r="A31" s="10"/>
      <c r="B31" s="10"/>
      <c r="C31" s="10"/>
      <c r="D31" s="46"/>
      <c r="E31" s="43">
        <f>SUM(E24:E30)</f>
        <v>3457.5037112999994</v>
      </c>
      <c r="F31" s="43">
        <f>SUM(F24:F30)</f>
        <v>16.468019299555934</v>
      </c>
    </row>
    <row r="32" spans="1:13" x14ac:dyDescent="0.2">
      <c r="A32" s="10"/>
      <c r="B32" s="10"/>
      <c r="C32" s="10"/>
      <c r="D32" s="46"/>
      <c r="E32" s="42"/>
      <c r="F32" s="42"/>
    </row>
    <row r="33" spans="1:10" x14ac:dyDescent="0.2">
      <c r="A33" s="35" t="s">
        <v>1348</v>
      </c>
      <c r="B33" s="20"/>
      <c r="C33" s="20"/>
      <c r="D33" s="46"/>
      <c r="E33" s="42"/>
      <c r="F33" s="42"/>
    </row>
    <row r="34" spans="1:10" x14ac:dyDescent="0.2">
      <c r="A34" s="20" t="s">
        <v>1349</v>
      </c>
      <c r="B34" s="20" t="s">
        <v>1350</v>
      </c>
      <c r="C34" s="20" t="s">
        <v>1351</v>
      </c>
      <c r="D34" s="46">
        <v>102868.481</v>
      </c>
      <c r="E34" s="42">
        <v>1878.033394</v>
      </c>
      <c r="F34" s="42">
        <f t="shared" ref="F34" si="2">E34/$E$45*100</f>
        <v>8.9450345567305245</v>
      </c>
    </row>
    <row r="35" spans="1:10" x14ac:dyDescent="0.2">
      <c r="A35" s="35" t="s">
        <v>110</v>
      </c>
      <c r="B35" s="20"/>
      <c r="C35" s="20"/>
      <c r="D35" s="46"/>
      <c r="E35" s="43">
        <f>E34</f>
        <v>1878.033394</v>
      </c>
      <c r="F35" s="43">
        <f>F34</f>
        <v>8.9450345567305245</v>
      </c>
    </row>
    <row r="36" spans="1:10" x14ac:dyDescent="0.2">
      <c r="A36" s="10"/>
      <c r="B36" s="10"/>
      <c r="C36" s="10"/>
      <c r="D36" s="46"/>
      <c r="E36" s="42"/>
      <c r="F36" s="42"/>
    </row>
    <row r="37" spans="1:10" x14ac:dyDescent="0.2">
      <c r="A37" s="11" t="s">
        <v>1110</v>
      </c>
      <c r="B37" s="10"/>
      <c r="C37" s="10"/>
      <c r="D37" s="46"/>
      <c r="E37" s="42"/>
      <c r="F37" s="42"/>
    </row>
    <row r="38" spans="1:10" x14ac:dyDescent="0.2">
      <c r="A38" s="10" t="s">
        <v>108</v>
      </c>
      <c r="B38" s="10" t="s">
        <v>1352</v>
      </c>
      <c r="C38" s="10" t="s">
        <v>31</v>
      </c>
      <c r="D38" s="46">
        <v>970000</v>
      </c>
      <c r="E38" s="42">
        <v>9.7000000000000003E-2</v>
      </c>
      <c r="F38" s="42">
        <f t="shared" ref="F38" si="3">E38/$E$45*100</f>
        <v>4.6200901154096354E-4</v>
      </c>
    </row>
    <row r="39" spans="1:10" x14ac:dyDescent="0.2">
      <c r="A39" s="11" t="s">
        <v>110</v>
      </c>
      <c r="B39" s="10"/>
      <c r="C39" s="10"/>
      <c r="D39" s="10"/>
      <c r="E39" s="43">
        <f>SUM(E38:E38)</f>
        <v>9.7000000000000003E-2</v>
      </c>
      <c r="F39" s="43">
        <f>SUM(F38:F38)</f>
        <v>4.6200901154096354E-4</v>
      </c>
    </row>
    <row r="40" spans="1:10" x14ac:dyDescent="0.2">
      <c r="A40" s="10"/>
      <c r="B40" s="10"/>
      <c r="C40" s="10"/>
      <c r="D40" s="10"/>
      <c r="E40" s="10"/>
      <c r="F40" s="10"/>
    </row>
    <row r="41" spans="1:10" x14ac:dyDescent="0.2">
      <c r="A41" s="11" t="s">
        <v>110</v>
      </c>
      <c r="B41" s="10"/>
      <c r="C41" s="10"/>
      <c r="D41" s="10"/>
      <c r="E41" s="43">
        <f>E21+E31+E35+E39</f>
        <v>20174.2261363</v>
      </c>
      <c r="F41" s="43">
        <f>F21+F31+F35+F39</f>
        <v>96.089425524080781</v>
      </c>
      <c r="I41" s="2"/>
      <c r="J41" s="2"/>
    </row>
    <row r="42" spans="1:10" x14ac:dyDescent="0.2">
      <c r="A42" s="10"/>
      <c r="B42" s="10"/>
      <c r="C42" s="10"/>
      <c r="D42" s="10"/>
      <c r="E42" s="42"/>
      <c r="F42" s="42"/>
    </row>
    <row r="43" spans="1:10" x14ac:dyDescent="0.2">
      <c r="A43" s="11" t="s">
        <v>143</v>
      </c>
      <c r="B43" s="10"/>
      <c r="C43" s="10"/>
      <c r="D43" s="10"/>
      <c r="E43" s="43">
        <v>821.03533630000004</v>
      </c>
      <c r="F43" s="43">
        <f t="shared" ref="F43" si="4">E43/$E$45*100</f>
        <v>3.9105744759192334</v>
      </c>
      <c r="I43" s="2"/>
      <c r="J43" s="2"/>
    </row>
    <row r="44" spans="1:10" x14ac:dyDescent="0.2">
      <c r="A44" s="10"/>
      <c r="B44" s="10"/>
      <c r="C44" s="10"/>
      <c r="D44" s="10"/>
      <c r="E44" s="42"/>
      <c r="F44" s="42"/>
    </row>
    <row r="45" spans="1:10" x14ac:dyDescent="0.2">
      <c r="A45" s="13" t="s">
        <v>144</v>
      </c>
      <c r="B45" s="7"/>
      <c r="C45" s="7"/>
      <c r="D45" s="7"/>
      <c r="E45" s="45">
        <f>E41+E43</f>
        <v>20995.261472599999</v>
      </c>
      <c r="F45" s="45">
        <f>F41+F43</f>
        <v>100.00000000000001</v>
      </c>
      <c r="I45" s="2"/>
      <c r="J45" s="2"/>
    </row>
    <row r="47" spans="1:10" x14ac:dyDescent="0.2">
      <c r="A47" s="14" t="s">
        <v>147</v>
      </c>
    </row>
    <row r="48" spans="1:10" x14ac:dyDescent="0.2">
      <c r="A48" s="14" t="s">
        <v>148</v>
      </c>
    </row>
    <row r="49" spans="1:2" x14ac:dyDescent="0.2">
      <c r="A49" s="14" t="s">
        <v>149</v>
      </c>
    </row>
    <row r="50" spans="1:2" x14ac:dyDescent="0.2">
      <c r="A50" s="2" t="s">
        <v>646</v>
      </c>
      <c r="B50" s="15">
        <v>131.6574</v>
      </c>
    </row>
    <row r="51" spans="1:2" x14ac:dyDescent="0.2">
      <c r="A51" s="2" t="s">
        <v>648</v>
      </c>
      <c r="B51" s="15">
        <v>128.07210000000001</v>
      </c>
    </row>
    <row r="52" spans="1:2" x14ac:dyDescent="0.2">
      <c r="A52" s="2" t="s">
        <v>645</v>
      </c>
      <c r="B52" s="15">
        <v>22.183399999999999</v>
      </c>
    </row>
    <row r="53" spans="1:2" x14ac:dyDescent="0.2">
      <c r="A53" s="2" t="s">
        <v>647</v>
      </c>
      <c r="B53" s="15">
        <v>22.866399999999999</v>
      </c>
    </row>
    <row r="55" spans="1:2" x14ac:dyDescent="0.2">
      <c r="A55" s="14" t="s">
        <v>152</v>
      </c>
    </row>
    <row r="56" spans="1:2" x14ac:dyDescent="0.2">
      <c r="A56" s="2" t="s">
        <v>645</v>
      </c>
      <c r="B56" s="15">
        <v>25.892099999999999</v>
      </c>
    </row>
    <row r="57" spans="1:2" x14ac:dyDescent="0.2">
      <c r="A57" s="2" t="s">
        <v>648</v>
      </c>
      <c r="B57" s="15">
        <v>149.48339999999999</v>
      </c>
    </row>
    <row r="58" spans="1:2" x14ac:dyDescent="0.2">
      <c r="A58" s="2" t="s">
        <v>647</v>
      </c>
      <c r="B58" s="15">
        <v>26.761700000000001</v>
      </c>
    </row>
    <row r="59" spans="1:2" x14ac:dyDescent="0.2">
      <c r="A59" s="2" t="s">
        <v>646</v>
      </c>
      <c r="B59" s="15">
        <v>154.15129999999999</v>
      </c>
    </row>
    <row r="61" spans="1:2" x14ac:dyDescent="0.2">
      <c r="A61" s="14" t="s">
        <v>153</v>
      </c>
      <c r="B61" s="31" t="s">
        <v>154</v>
      </c>
    </row>
    <row r="63" spans="1:2" x14ac:dyDescent="0.2">
      <c r="A63" s="14" t="s">
        <v>1113</v>
      </c>
      <c r="B63" s="32">
        <v>0.17349950873238948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75"/>
  <sheetViews>
    <sheetView showGridLines="0" workbookViewId="0">
      <selection sqref="A1:E1"/>
    </sheetView>
  </sheetViews>
  <sheetFormatPr defaultRowHeight="11.25" x14ac:dyDescent="0.2"/>
  <cols>
    <col min="1" max="1" width="59.42578125" style="2" bestFit="1" customWidth="1"/>
    <col min="2" max="2" width="37.5703125" style="2" bestFit="1" customWidth="1"/>
    <col min="3" max="3" width="35.7109375" style="2" bestFit="1" customWidth="1"/>
    <col min="4" max="4" width="10.5703125" style="2" bestFit="1" customWidth="1"/>
    <col min="5" max="5" width="24" style="2" bestFit="1" customWidth="1"/>
    <col min="6" max="6" width="14.140625" style="2" bestFit="1" customWidth="1"/>
    <col min="7" max="8" width="10.85546875" style="3" bestFit="1" customWidth="1"/>
    <col min="9" max="16384" width="9.140625" style="3"/>
  </cols>
  <sheetData>
    <row r="1" spans="1:6" x14ac:dyDescent="0.2">
      <c r="A1" s="69" t="s">
        <v>1353</v>
      </c>
      <c r="B1" s="69"/>
      <c r="C1" s="69"/>
      <c r="D1" s="69"/>
      <c r="E1" s="69"/>
    </row>
    <row r="3" spans="1:6" s="1" customFormat="1" x14ac:dyDescent="0.2">
      <c r="A3" s="5" t="s">
        <v>0</v>
      </c>
      <c r="B3" s="5" t="s">
        <v>1</v>
      </c>
      <c r="C3" s="5" t="s">
        <v>1084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6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10"/>
      <c r="E7" s="10"/>
      <c r="F7" s="10"/>
    </row>
    <row r="8" spans="1:6" x14ac:dyDescent="0.2">
      <c r="A8" s="10" t="s">
        <v>11</v>
      </c>
      <c r="B8" s="10" t="s">
        <v>12</v>
      </c>
      <c r="C8" s="10" t="s">
        <v>10</v>
      </c>
      <c r="D8" s="46">
        <v>301393</v>
      </c>
      <c r="E8" s="42">
        <v>6448.1525385000004</v>
      </c>
      <c r="F8" s="42">
        <v>9.9188327813533839</v>
      </c>
    </row>
    <row r="9" spans="1:6" x14ac:dyDescent="0.2">
      <c r="A9" s="10" t="s">
        <v>13</v>
      </c>
      <c r="B9" s="10" t="s">
        <v>14</v>
      </c>
      <c r="C9" s="10" t="s">
        <v>10</v>
      </c>
      <c r="D9" s="46">
        <v>602107</v>
      </c>
      <c r="E9" s="42">
        <v>3286.9021130000001</v>
      </c>
      <c r="F9" s="42">
        <v>5.056057875936693</v>
      </c>
    </row>
    <row r="10" spans="1:6" x14ac:dyDescent="0.2">
      <c r="A10" s="10" t="s">
        <v>15</v>
      </c>
      <c r="B10" s="10" t="s">
        <v>16</v>
      </c>
      <c r="C10" s="10" t="s">
        <v>17</v>
      </c>
      <c r="D10" s="46">
        <v>343240</v>
      </c>
      <c r="E10" s="42">
        <v>3167.9335799999999</v>
      </c>
      <c r="F10" s="42">
        <v>4.8730552285854829</v>
      </c>
    </row>
    <row r="11" spans="1:6" x14ac:dyDescent="0.2">
      <c r="A11" s="10" t="s">
        <v>29</v>
      </c>
      <c r="B11" s="10" t="s">
        <v>30</v>
      </c>
      <c r="C11" s="10" t="s">
        <v>31</v>
      </c>
      <c r="D11" s="46">
        <v>230246</v>
      </c>
      <c r="E11" s="42">
        <v>2836.170228</v>
      </c>
      <c r="F11" s="42">
        <v>4.3627222003543018</v>
      </c>
    </row>
    <row r="12" spans="1:6" x14ac:dyDescent="0.2">
      <c r="A12" s="10" t="s">
        <v>8</v>
      </c>
      <c r="B12" s="10" t="s">
        <v>9</v>
      </c>
      <c r="C12" s="10" t="s">
        <v>10</v>
      </c>
      <c r="D12" s="46">
        <v>197693</v>
      </c>
      <c r="E12" s="42">
        <v>2638.4107779999999</v>
      </c>
      <c r="F12" s="42">
        <v>4.0585198875568569</v>
      </c>
    </row>
    <row r="13" spans="1:6" x14ac:dyDescent="0.2">
      <c r="A13" s="10" t="s">
        <v>27</v>
      </c>
      <c r="B13" s="10" t="s">
        <v>28</v>
      </c>
      <c r="C13" s="10" t="s">
        <v>10</v>
      </c>
      <c r="D13" s="46">
        <v>902639</v>
      </c>
      <c r="E13" s="42">
        <v>2433.0634245000001</v>
      </c>
      <c r="F13" s="42">
        <v>3.7426455267536971</v>
      </c>
    </row>
    <row r="14" spans="1:6" x14ac:dyDescent="0.2">
      <c r="A14" s="10" t="s">
        <v>1280</v>
      </c>
      <c r="B14" s="10" t="s">
        <v>1281</v>
      </c>
      <c r="C14" s="10" t="s">
        <v>37</v>
      </c>
      <c r="D14" s="46">
        <v>33078</v>
      </c>
      <c r="E14" s="42">
        <v>2175.242358</v>
      </c>
      <c r="F14" s="42">
        <v>3.346053785033118</v>
      </c>
    </row>
    <row r="15" spans="1:6" x14ac:dyDescent="0.2">
      <c r="A15" s="10" t="s">
        <v>21</v>
      </c>
      <c r="B15" s="10" t="s">
        <v>22</v>
      </c>
      <c r="C15" s="10" t="s">
        <v>23</v>
      </c>
      <c r="D15" s="46">
        <v>203574</v>
      </c>
      <c r="E15" s="42">
        <v>2116.7624519999999</v>
      </c>
      <c r="F15" s="42">
        <v>3.2560974129994316</v>
      </c>
    </row>
    <row r="16" spans="1:6" x14ac:dyDescent="0.2">
      <c r="A16" s="10" t="s">
        <v>1201</v>
      </c>
      <c r="B16" s="10" t="s">
        <v>1202</v>
      </c>
      <c r="C16" s="10" t="s">
        <v>84</v>
      </c>
      <c r="D16" s="46">
        <v>841782</v>
      </c>
      <c r="E16" s="42">
        <v>2062.3658999999998</v>
      </c>
      <c r="F16" s="42">
        <v>3.1724222362804095</v>
      </c>
    </row>
    <row r="17" spans="1:6" x14ac:dyDescent="0.2">
      <c r="A17" s="10" t="s">
        <v>1093</v>
      </c>
      <c r="B17" s="10" t="s">
        <v>1094</v>
      </c>
      <c r="C17" s="10" t="s">
        <v>1095</v>
      </c>
      <c r="D17" s="46">
        <v>1247117</v>
      </c>
      <c r="E17" s="42">
        <v>2045.27188</v>
      </c>
      <c r="F17" s="42">
        <v>3.1461274603847156</v>
      </c>
    </row>
    <row r="18" spans="1:6" x14ac:dyDescent="0.2">
      <c r="A18" s="10" t="s">
        <v>59</v>
      </c>
      <c r="B18" s="10" t="s">
        <v>60</v>
      </c>
      <c r="C18" s="10" t="s">
        <v>10</v>
      </c>
      <c r="D18" s="46">
        <v>581101</v>
      </c>
      <c r="E18" s="42">
        <v>2011.7716620000001</v>
      </c>
      <c r="F18" s="42">
        <v>3.0945959467462094</v>
      </c>
    </row>
    <row r="19" spans="1:6" x14ac:dyDescent="0.2">
      <c r="A19" s="10" t="s">
        <v>50</v>
      </c>
      <c r="B19" s="10" t="s">
        <v>51</v>
      </c>
      <c r="C19" s="10" t="s">
        <v>52</v>
      </c>
      <c r="D19" s="46">
        <v>98278</v>
      </c>
      <c r="E19" s="42">
        <v>1903.2517479999999</v>
      </c>
      <c r="F19" s="42">
        <v>2.9276658262216029</v>
      </c>
    </row>
    <row r="20" spans="1:6" x14ac:dyDescent="0.2">
      <c r="A20" s="10" t="s">
        <v>381</v>
      </c>
      <c r="B20" s="10" t="s">
        <v>382</v>
      </c>
      <c r="C20" s="10" t="s">
        <v>10</v>
      </c>
      <c r="D20" s="46">
        <v>643546</v>
      </c>
      <c r="E20" s="42">
        <v>1839.2544680000001</v>
      </c>
      <c r="F20" s="42">
        <v>2.8292223860282486</v>
      </c>
    </row>
    <row r="21" spans="1:6" x14ac:dyDescent="0.2">
      <c r="A21" s="10" t="s">
        <v>87</v>
      </c>
      <c r="B21" s="10" t="s">
        <v>88</v>
      </c>
      <c r="C21" s="10" t="s">
        <v>34</v>
      </c>
      <c r="D21" s="46">
        <v>454688</v>
      </c>
      <c r="E21" s="42">
        <v>1836.712176</v>
      </c>
      <c r="F21" s="42">
        <v>2.825311720286579</v>
      </c>
    </row>
    <row r="22" spans="1:6" x14ac:dyDescent="0.2">
      <c r="A22" s="10" t="s">
        <v>57</v>
      </c>
      <c r="B22" s="10" t="s">
        <v>58</v>
      </c>
      <c r="C22" s="10" t="s">
        <v>34</v>
      </c>
      <c r="D22" s="46">
        <v>551423</v>
      </c>
      <c r="E22" s="42">
        <v>1719.6126254999999</v>
      </c>
      <c r="F22" s="42">
        <v>2.6451840242920701</v>
      </c>
    </row>
    <row r="23" spans="1:6" x14ac:dyDescent="0.2">
      <c r="A23" s="10" t="s">
        <v>1290</v>
      </c>
      <c r="B23" s="10" t="s">
        <v>1291</v>
      </c>
      <c r="C23" s="10" t="s">
        <v>31</v>
      </c>
      <c r="D23" s="46">
        <v>126574</v>
      </c>
      <c r="E23" s="42">
        <v>1607.1733650000001</v>
      </c>
      <c r="F23" s="42">
        <v>2.4722249920266877</v>
      </c>
    </row>
    <row r="24" spans="1:6" x14ac:dyDescent="0.2">
      <c r="A24" s="10" t="s">
        <v>1354</v>
      </c>
      <c r="B24" s="10" t="s">
        <v>1355</v>
      </c>
      <c r="C24" s="10" t="s">
        <v>84</v>
      </c>
      <c r="D24" s="46">
        <v>116490</v>
      </c>
      <c r="E24" s="42">
        <v>1596.37896</v>
      </c>
      <c r="F24" s="42">
        <v>2.4556205619159019</v>
      </c>
    </row>
    <row r="25" spans="1:6" x14ac:dyDescent="0.2">
      <c r="A25" s="10" t="s">
        <v>1098</v>
      </c>
      <c r="B25" s="10" t="s">
        <v>1099</v>
      </c>
      <c r="C25" s="10" t="s">
        <v>1095</v>
      </c>
      <c r="D25" s="46">
        <v>248911</v>
      </c>
      <c r="E25" s="42">
        <v>1469.5705439999999</v>
      </c>
      <c r="F25" s="42">
        <v>2.2605582605726262</v>
      </c>
    </row>
    <row r="26" spans="1:6" x14ac:dyDescent="0.2">
      <c r="A26" s="10" t="s">
        <v>91</v>
      </c>
      <c r="B26" s="10" t="s">
        <v>92</v>
      </c>
      <c r="C26" s="10" t="s">
        <v>52</v>
      </c>
      <c r="D26" s="46">
        <v>387005</v>
      </c>
      <c r="E26" s="42">
        <v>1398.249065</v>
      </c>
      <c r="F26" s="42">
        <v>2.1508484142723132</v>
      </c>
    </row>
    <row r="27" spans="1:6" x14ac:dyDescent="0.2">
      <c r="A27" s="10" t="s">
        <v>1241</v>
      </c>
      <c r="B27" s="10" t="s">
        <v>1242</v>
      </c>
      <c r="C27" s="10" t="s">
        <v>40</v>
      </c>
      <c r="D27" s="46">
        <v>2253145</v>
      </c>
      <c r="E27" s="42">
        <v>1385.6841750000001</v>
      </c>
      <c r="F27" s="42">
        <v>2.1315205460058642</v>
      </c>
    </row>
    <row r="28" spans="1:6" x14ac:dyDescent="0.2">
      <c r="A28" s="10" t="s">
        <v>48</v>
      </c>
      <c r="B28" s="10" t="s">
        <v>49</v>
      </c>
      <c r="C28" s="10" t="s">
        <v>17</v>
      </c>
      <c r="D28" s="46">
        <v>484457</v>
      </c>
      <c r="E28" s="42">
        <v>1368.5910249999999</v>
      </c>
      <c r="F28" s="42">
        <v>2.1052271083825609</v>
      </c>
    </row>
    <row r="29" spans="1:6" x14ac:dyDescent="0.2">
      <c r="A29" s="10" t="s">
        <v>32</v>
      </c>
      <c r="B29" s="10" t="s">
        <v>33</v>
      </c>
      <c r="C29" s="10" t="s">
        <v>34</v>
      </c>
      <c r="D29" s="46">
        <v>772456</v>
      </c>
      <c r="E29" s="42">
        <v>1344.845896</v>
      </c>
      <c r="F29" s="42">
        <v>2.068701303120291</v>
      </c>
    </row>
    <row r="30" spans="1:6" x14ac:dyDescent="0.2">
      <c r="A30" s="10" t="s">
        <v>96</v>
      </c>
      <c r="B30" s="10" t="s">
        <v>97</v>
      </c>
      <c r="C30" s="10" t="s">
        <v>37</v>
      </c>
      <c r="D30" s="46">
        <v>101394</v>
      </c>
      <c r="E30" s="42">
        <v>1322.8368210000001</v>
      </c>
      <c r="F30" s="42">
        <v>2.0348459727301003</v>
      </c>
    </row>
    <row r="31" spans="1:6" x14ac:dyDescent="0.2">
      <c r="A31" s="10" t="s">
        <v>1124</v>
      </c>
      <c r="B31" s="10" t="s">
        <v>1125</v>
      </c>
      <c r="C31" s="10" t="s">
        <v>23</v>
      </c>
      <c r="D31" s="46">
        <v>136430</v>
      </c>
      <c r="E31" s="42">
        <v>1282.57843</v>
      </c>
      <c r="F31" s="42">
        <v>1.9729187391556551</v>
      </c>
    </row>
    <row r="32" spans="1:6" x14ac:dyDescent="0.2">
      <c r="A32" s="10" t="s">
        <v>1286</v>
      </c>
      <c r="B32" s="10" t="s">
        <v>1287</v>
      </c>
      <c r="C32" s="10" t="s">
        <v>20</v>
      </c>
      <c r="D32" s="46">
        <v>125807</v>
      </c>
      <c r="E32" s="42">
        <v>1282.3507509999999</v>
      </c>
      <c r="F32" s="42">
        <v>1.9725685132707456</v>
      </c>
    </row>
    <row r="33" spans="1:6" x14ac:dyDescent="0.2">
      <c r="A33" s="10" t="s">
        <v>80</v>
      </c>
      <c r="B33" s="10" t="s">
        <v>81</v>
      </c>
      <c r="C33" s="10" t="s">
        <v>17</v>
      </c>
      <c r="D33" s="46">
        <v>45848</v>
      </c>
      <c r="E33" s="42">
        <v>1260.9575440000001</v>
      </c>
      <c r="F33" s="42">
        <v>1.9396605382154222</v>
      </c>
    </row>
    <row r="34" spans="1:6" x14ac:dyDescent="0.2">
      <c r="A34" s="10" t="s">
        <v>1356</v>
      </c>
      <c r="B34" s="10" t="s">
        <v>1357</v>
      </c>
      <c r="C34" s="10" t="s">
        <v>1095</v>
      </c>
      <c r="D34" s="46">
        <v>50500</v>
      </c>
      <c r="E34" s="42">
        <v>1231.4929999999999</v>
      </c>
      <c r="F34" s="42">
        <v>1.894336876411538</v>
      </c>
    </row>
    <row r="35" spans="1:6" x14ac:dyDescent="0.2">
      <c r="A35" s="10" t="s">
        <v>385</v>
      </c>
      <c r="B35" s="10" t="s">
        <v>386</v>
      </c>
      <c r="C35" s="10" t="s">
        <v>387</v>
      </c>
      <c r="D35" s="46">
        <v>395918</v>
      </c>
      <c r="E35" s="42">
        <v>1172.9070750000001</v>
      </c>
      <c r="F35" s="42">
        <v>1.8042174212736037</v>
      </c>
    </row>
    <row r="36" spans="1:6" x14ac:dyDescent="0.2">
      <c r="A36" s="10" t="s">
        <v>1106</v>
      </c>
      <c r="B36" s="10" t="s">
        <v>1107</v>
      </c>
      <c r="C36" s="10" t="s">
        <v>31</v>
      </c>
      <c r="D36" s="46">
        <v>117474</v>
      </c>
      <c r="E36" s="42">
        <v>1069.424559</v>
      </c>
      <c r="F36" s="42">
        <v>1.6450360486448945</v>
      </c>
    </row>
    <row r="37" spans="1:6" x14ac:dyDescent="0.2">
      <c r="A37" s="10" t="s">
        <v>66</v>
      </c>
      <c r="B37" s="10" t="s">
        <v>67</v>
      </c>
      <c r="C37" s="10" t="s">
        <v>68</v>
      </c>
      <c r="D37" s="46">
        <v>639433</v>
      </c>
      <c r="E37" s="42">
        <v>948.27913899999999</v>
      </c>
      <c r="F37" s="42">
        <v>1.458684817647752</v>
      </c>
    </row>
    <row r="38" spans="1:6" x14ac:dyDescent="0.2">
      <c r="A38" s="10" t="s">
        <v>82</v>
      </c>
      <c r="B38" s="10" t="s">
        <v>83</v>
      </c>
      <c r="C38" s="10" t="s">
        <v>84</v>
      </c>
      <c r="D38" s="46">
        <v>172984</v>
      </c>
      <c r="E38" s="42">
        <v>934.027108</v>
      </c>
      <c r="F38" s="42">
        <v>1.4367617146442753</v>
      </c>
    </row>
    <row r="39" spans="1:6" x14ac:dyDescent="0.2">
      <c r="A39" s="10" t="s">
        <v>1319</v>
      </c>
      <c r="B39" s="10" t="s">
        <v>1320</v>
      </c>
      <c r="C39" s="10" t="s">
        <v>1095</v>
      </c>
      <c r="D39" s="46">
        <v>568597</v>
      </c>
      <c r="E39" s="42">
        <v>759.92989050000006</v>
      </c>
      <c r="F39" s="42">
        <v>1.1689576920547113</v>
      </c>
    </row>
    <row r="40" spans="1:6" x14ac:dyDescent="0.2">
      <c r="A40" s="10" t="s">
        <v>1108</v>
      </c>
      <c r="B40" s="10" t="s">
        <v>1109</v>
      </c>
      <c r="C40" s="10" t="s">
        <v>79</v>
      </c>
      <c r="D40" s="46">
        <v>163212</v>
      </c>
      <c r="E40" s="42">
        <v>633.50737800000002</v>
      </c>
      <c r="F40" s="42">
        <v>0.97448900450443787</v>
      </c>
    </row>
    <row r="41" spans="1:6" x14ac:dyDescent="0.2">
      <c r="A41" s="10" t="s">
        <v>1358</v>
      </c>
      <c r="B41" s="10" t="s">
        <v>1359</v>
      </c>
      <c r="C41" s="10" t="s">
        <v>618</v>
      </c>
      <c r="D41" s="46">
        <v>355016</v>
      </c>
      <c r="E41" s="42">
        <v>627.49077999999997</v>
      </c>
      <c r="F41" s="42">
        <v>0.96523400795801506</v>
      </c>
    </row>
    <row r="42" spans="1:6" x14ac:dyDescent="0.2">
      <c r="A42" s="10" t="s">
        <v>1185</v>
      </c>
      <c r="B42" s="10" t="s">
        <v>1186</v>
      </c>
      <c r="C42" s="10" t="s">
        <v>1160</v>
      </c>
      <c r="D42" s="46">
        <v>113277</v>
      </c>
      <c r="E42" s="42">
        <v>577.71270000000004</v>
      </c>
      <c r="F42" s="42">
        <v>0.88866316867515782</v>
      </c>
    </row>
    <row r="43" spans="1:6" x14ac:dyDescent="0.2">
      <c r="A43" s="10" t="s">
        <v>1360</v>
      </c>
      <c r="B43" s="10" t="s">
        <v>1361</v>
      </c>
      <c r="C43" s="10" t="s">
        <v>104</v>
      </c>
      <c r="D43" s="46">
        <v>480358</v>
      </c>
      <c r="E43" s="42">
        <v>572.82691499999999</v>
      </c>
      <c r="F43" s="42">
        <v>0.88114763858629952</v>
      </c>
    </row>
    <row r="44" spans="1:6" x14ac:dyDescent="0.2">
      <c r="A44" s="11" t="s">
        <v>110</v>
      </c>
      <c r="B44" s="10"/>
      <c r="C44" s="10"/>
      <c r="D44" s="46"/>
      <c r="E44" s="43">
        <f xml:space="preserve"> SUM(E8:E43)</f>
        <v>62367.693052000017</v>
      </c>
      <c r="F44" s="43">
        <f>SUM(F8:F43)</f>
        <v>95.936737638881681</v>
      </c>
    </row>
    <row r="45" spans="1:6" x14ac:dyDescent="0.2">
      <c r="A45" s="10"/>
      <c r="B45" s="10"/>
      <c r="C45" s="10"/>
      <c r="D45" s="46"/>
      <c r="E45" s="42"/>
      <c r="F45" s="42"/>
    </row>
    <row r="46" spans="1:6" x14ac:dyDescent="0.2">
      <c r="A46" s="11" t="s">
        <v>1110</v>
      </c>
      <c r="B46" s="10"/>
      <c r="C46" s="10"/>
      <c r="D46" s="46"/>
      <c r="E46" s="42"/>
      <c r="F46" s="42"/>
    </row>
    <row r="47" spans="1:6" x14ac:dyDescent="0.2">
      <c r="A47" s="10" t="s">
        <v>108</v>
      </c>
      <c r="B47" s="10" t="s">
        <v>1352</v>
      </c>
      <c r="C47" s="10" t="s">
        <v>31</v>
      </c>
      <c r="D47" s="46">
        <v>489000</v>
      </c>
      <c r="E47" s="42">
        <v>4.8899999999999999E-2</v>
      </c>
      <c r="F47" s="42">
        <v>7.5220137878594692E-5</v>
      </c>
    </row>
    <row r="48" spans="1:6" x14ac:dyDescent="0.2">
      <c r="A48" s="10" t="s">
        <v>108</v>
      </c>
      <c r="B48" s="10" t="s">
        <v>109</v>
      </c>
      <c r="C48" s="10" t="s">
        <v>1095</v>
      </c>
      <c r="D48" s="46">
        <v>98000</v>
      </c>
      <c r="E48" s="42">
        <v>9.7999999999999997E-3</v>
      </c>
      <c r="F48" s="42">
        <v>1.5074792458286871E-5</v>
      </c>
    </row>
    <row r="49" spans="1:10" x14ac:dyDescent="0.2">
      <c r="A49" s="10" t="s">
        <v>1111</v>
      </c>
      <c r="B49" s="10" t="s">
        <v>1112</v>
      </c>
      <c r="C49" s="10" t="s">
        <v>1095</v>
      </c>
      <c r="D49" s="46">
        <v>44170</v>
      </c>
      <c r="E49" s="42">
        <v>4.4169999999999999E-3</v>
      </c>
      <c r="F49" s="42">
        <v>6.7944243151278689E-6</v>
      </c>
    </row>
    <row r="50" spans="1:10" x14ac:dyDescent="0.2">
      <c r="A50" s="10" t="s">
        <v>108</v>
      </c>
      <c r="B50" s="10" t="s">
        <v>1362</v>
      </c>
      <c r="C50" s="10" t="s">
        <v>31</v>
      </c>
      <c r="D50" s="46">
        <v>23815</v>
      </c>
      <c r="E50" s="42">
        <v>2.3814999999999999E-3</v>
      </c>
      <c r="F50" s="42">
        <v>3.6633283917765495E-6</v>
      </c>
    </row>
    <row r="51" spans="1:10" x14ac:dyDescent="0.2">
      <c r="A51" s="11" t="s">
        <v>110</v>
      </c>
      <c r="B51" s="10"/>
      <c r="C51" s="10"/>
      <c r="D51" s="10"/>
      <c r="E51" s="43">
        <f>SUM(E47:E50)</f>
        <v>6.5498500000000001E-2</v>
      </c>
      <c r="F51" s="43">
        <f>SUM(F47:F50)</f>
        <v>1.0075268304378597E-4</v>
      </c>
      <c r="G51" s="17"/>
      <c r="H51" s="17"/>
      <c r="I51" s="17"/>
      <c r="J51" s="17"/>
    </row>
    <row r="52" spans="1:10" x14ac:dyDescent="0.2">
      <c r="A52" s="10"/>
      <c r="B52" s="10"/>
      <c r="C52" s="10"/>
      <c r="D52" s="10"/>
      <c r="E52" s="42"/>
      <c r="F52" s="42"/>
      <c r="G52" s="17"/>
      <c r="H52" s="17"/>
      <c r="I52" s="17"/>
      <c r="J52" s="17"/>
    </row>
    <row r="53" spans="1:10" x14ac:dyDescent="0.2">
      <c r="A53" s="11" t="s">
        <v>110</v>
      </c>
      <c r="B53" s="10"/>
      <c r="C53" s="10"/>
      <c r="D53" s="10"/>
      <c r="E53" s="43">
        <v>62367.758550500017</v>
      </c>
      <c r="F53" s="43">
        <v>95.936838391564706</v>
      </c>
      <c r="G53" s="17"/>
      <c r="H53" s="17"/>
      <c r="I53" s="17"/>
      <c r="J53" s="17"/>
    </row>
    <row r="54" spans="1:10" x14ac:dyDescent="0.2">
      <c r="A54" s="10"/>
      <c r="B54" s="10"/>
      <c r="C54" s="10"/>
      <c r="D54" s="10"/>
      <c r="E54" s="42"/>
      <c r="F54" s="42"/>
      <c r="G54" s="17"/>
      <c r="H54" s="17"/>
      <c r="I54" s="17"/>
      <c r="J54" s="17"/>
    </row>
    <row r="55" spans="1:10" x14ac:dyDescent="0.2">
      <c r="A55" s="11" t="s">
        <v>143</v>
      </c>
      <c r="B55" s="10"/>
      <c r="C55" s="10"/>
      <c r="D55" s="10"/>
      <c r="E55" s="43">
        <v>2641.4283230000001</v>
      </c>
      <c r="F55" s="43">
        <v>4.0599999999999996</v>
      </c>
      <c r="G55" s="17"/>
      <c r="H55" s="17"/>
      <c r="I55" s="17"/>
      <c r="J55" s="17"/>
    </row>
    <row r="56" spans="1:10" x14ac:dyDescent="0.2">
      <c r="A56" s="10"/>
      <c r="B56" s="10"/>
      <c r="C56" s="10"/>
      <c r="D56" s="10"/>
      <c r="E56" s="42"/>
      <c r="F56" s="42"/>
      <c r="G56" s="17"/>
      <c r="H56" s="17"/>
      <c r="I56" s="17"/>
      <c r="J56" s="17"/>
    </row>
    <row r="57" spans="1:10" x14ac:dyDescent="0.2">
      <c r="A57" s="13" t="s">
        <v>144</v>
      </c>
      <c r="B57" s="7"/>
      <c r="C57" s="7"/>
      <c r="D57" s="7"/>
      <c r="E57" s="45">
        <v>65009.186873500017</v>
      </c>
      <c r="F57" s="45">
        <f xml:space="preserve"> ROUND(SUM(F53:F56),2)</f>
        <v>100</v>
      </c>
      <c r="G57" s="17"/>
      <c r="H57" s="17"/>
      <c r="I57" s="17"/>
      <c r="J57" s="17"/>
    </row>
    <row r="58" spans="1:10" x14ac:dyDescent="0.2">
      <c r="E58" s="17"/>
      <c r="F58" s="17"/>
    </row>
    <row r="59" spans="1:10" x14ac:dyDescent="0.2">
      <c r="A59" s="14" t="s">
        <v>147</v>
      </c>
      <c r="E59" s="17"/>
      <c r="F59" s="17"/>
    </row>
    <row r="60" spans="1:10" x14ac:dyDescent="0.2">
      <c r="A60" s="14" t="s">
        <v>148</v>
      </c>
    </row>
    <row r="61" spans="1:10" x14ac:dyDescent="0.2">
      <c r="A61" s="14" t="s">
        <v>149</v>
      </c>
    </row>
    <row r="62" spans="1:10" x14ac:dyDescent="0.2">
      <c r="A62" s="2" t="s">
        <v>645</v>
      </c>
      <c r="B62" s="15">
        <v>21.081299999999999</v>
      </c>
    </row>
    <row r="63" spans="1:10" x14ac:dyDescent="0.2">
      <c r="A63" s="2" t="s">
        <v>646</v>
      </c>
      <c r="B63" s="15">
        <v>77.737899999999996</v>
      </c>
    </row>
    <row r="64" spans="1:10" x14ac:dyDescent="0.2">
      <c r="A64" s="2" t="s">
        <v>648</v>
      </c>
      <c r="B64" s="15">
        <v>75.369</v>
      </c>
    </row>
    <row r="65" spans="1:2" x14ac:dyDescent="0.2">
      <c r="A65" s="2" t="s">
        <v>647</v>
      </c>
      <c r="B65" s="15">
        <v>21.880400000000002</v>
      </c>
    </row>
    <row r="67" spans="1:2" x14ac:dyDescent="0.2">
      <c r="A67" s="14" t="s">
        <v>152</v>
      </c>
    </row>
    <row r="68" spans="1:2" x14ac:dyDescent="0.2">
      <c r="A68" s="2" t="s">
        <v>645</v>
      </c>
      <c r="B68" s="15">
        <v>20.920999999999999</v>
      </c>
    </row>
    <row r="69" spans="1:2" x14ac:dyDescent="0.2">
      <c r="A69" s="2" t="s">
        <v>648</v>
      </c>
      <c r="B69" s="15">
        <v>74.796000000000006</v>
      </c>
    </row>
    <row r="70" spans="1:2" x14ac:dyDescent="0.2">
      <c r="A70" s="2" t="s">
        <v>647</v>
      </c>
      <c r="B70" s="15">
        <v>21.797499999999999</v>
      </c>
    </row>
    <row r="71" spans="1:2" x14ac:dyDescent="0.2">
      <c r="A71" s="2" t="s">
        <v>646</v>
      </c>
      <c r="B71" s="15">
        <v>77.449299999999994</v>
      </c>
    </row>
    <row r="73" spans="1:2" x14ac:dyDescent="0.2">
      <c r="A73" s="14" t="s">
        <v>153</v>
      </c>
      <c r="B73" s="31" t="s">
        <v>154</v>
      </c>
    </row>
    <row r="75" spans="1:2" x14ac:dyDescent="0.2">
      <c r="A75" s="14" t="s">
        <v>1113</v>
      </c>
      <c r="B75" s="32">
        <v>0.19981808354199845</v>
      </c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84"/>
  <sheetViews>
    <sheetView showGridLines="0" workbookViewId="0">
      <selection sqref="A1:E1"/>
    </sheetView>
  </sheetViews>
  <sheetFormatPr defaultRowHeight="11.25" x14ac:dyDescent="0.2"/>
  <cols>
    <col min="1" max="1" width="59.42578125" style="2" bestFit="1" customWidth="1"/>
    <col min="2" max="2" width="44.5703125" style="2" bestFit="1" customWidth="1"/>
    <col min="3" max="3" width="20" style="2" bestFit="1" customWidth="1"/>
    <col min="4" max="4" width="10.5703125" style="2" bestFit="1" customWidth="1"/>
    <col min="5" max="5" width="24" style="17" bestFit="1" customWidth="1"/>
    <col min="6" max="6" width="14.140625" style="17" bestFit="1" customWidth="1"/>
    <col min="7" max="7" width="10" style="3" bestFit="1" customWidth="1"/>
    <col min="8" max="16384" width="9.140625" style="3"/>
  </cols>
  <sheetData>
    <row r="1" spans="1:6" x14ac:dyDescent="0.2">
      <c r="A1" s="69" t="s">
        <v>1363</v>
      </c>
      <c r="B1" s="69"/>
      <c r="C1" s="69"/>
      <c r="D1" s="69"/>
      <c r="E1" s="69"/>
      <c r="F1" s="2"/>
    </row>
    <row r="2" spans="1:6" x14ac:dyDescent="0.2">
      <c r="E2" s="2"/>
      <c r="F2" s="2"/>
    </row>
    <row r="3" spans="1:6" s="1" customFormat="1" x14ac:dyDescent="0.2">
      <c r="A3" s="5" t="s">
        <v>0</v>
      </c>
      <c r="B3" s="5" t="s">
        <v>1</v>
      </c>
      <c r="C3" s="5" t="s">
        <v>1084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6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10"/>
      <c r="E7" s="10"/>
      <c r="F7" s="10"/>
    </row>
    <row r="8" spans="1:6" x14ac:dyDescent="0.2">
      <c r="A8" s="10" t="s">
        <v>1115</v>
      </c>
      <c r="B8" s="10" t="s">
        <v>1116</v>
      </c>
      <c r="C8" s="10" t="s">
        <v>1095</v>
      </c>
      <c r="D8" s="46">
        <v>232128</v>
      </c>
      <c r="E8" s="42">
        <v>6429.8295360000002</v>
      </c>
      <c r="F8" s="42">
        <f t="shared" ref="F8:F35" si="0">E8/$E$62*100</f>
        <v>6.1552727717810587</v>
      </c>
    </row>
    <row r="9" spans="1:6" x14ac:dyDescent="0.2">
      <c r="A9" s="10" t="s">
        <v>11</v>
      </c>
      <c r="B9" s="10" t="s">
        <v>12</v>
      </c>
      <c r="C9" s="10" t="s">
        <v>10</v>
      </c>
      <c r="D9" s="46">
        <v>298200</v>
      </c>
      <c r="E9" s="42">
        <v>6379.8398999999999</v>
      </c>
      <c r="F9" s="42">
        <f t="shared" si="0"/>
        <v>6.1074177168967472</v>
      </c>
    </row>
    <row r="10" spans="1:6" x14ac:dyDescent="0.2">
      <c r="A10" s="10" t="s">
        <v>1117</v>
      </c>
      <c r="B10" s="10" t="s">
        <v>1118</v>
      </c>
      <c r="C10" s="10" t="s">
        <v>1119</v>
      </c>
      <c r="D10" s="46">
        <v>719134</v>
      </c>
      <c r="E10" s="42">
        <v>5331.6594759999998</v>
      </c>
      <c r="F10" s="42">
        <f t="shared" si="0"/>
        <v>5.1039950930716653</v>
      </c>
    </row>
    <row r="11" spans="1:6" x14ac:dyDescent="0.2">
      <c r="A11" s="10" t="s">
        <v>1120</v>
      </c>
      <c r="B11" s="10" t="s">
        <v>1121</v>
      </c>
      <c r="C11" s="10" t="s">
        <v>34</v>
      </c>
      <c r="D11" s="46">
        <v>510600</v>
      </c>
      <c r="E11" s="42">
        <v>4704.4130999999998</v>
      </c>
      <c r="F11" s="42">
        <f t="shared" si="0"/>
        <v>4.5035324341824232</v>
      </c>
    </row>
    <row r="12" spans="1:6" x14ac:dyDescent="0.2">
      <c r="A12" s="10" t="s">
        <v>59</v>
      </c>
      <c r="B12" s="10" t="s">
        <v>60</v>
      </c>
      <c r="C12" s="10" t="s">
        <v>10</v>
      </c>
      <c r="D12" s="46">
        <v>1256200</v>
      </c>
      <c r="E12" s="42">
        <v>4348.9643999999998</v>
      </c>
      <c r="F12" s="42">
        <f t="shared" si="0"/>
        <v>4.1632615618948732</v>
      </c>
    </row>
    <row r="13" spans="1:6" x14ac:dyDescent="0.2">
      <c r="A13" s="10" t="s">
        <v>381</v>
      </c>
      <c r="B13" s="10" t="s">
        <v>382</v>
      </c>
      <c r="C13" s="10" t="s">
        <v>10</v>
      </c>
      <c r="D13" s="46">
        <v>1429200</v>
      </c>
      <c r="E13" s="42">
        <v>4084.6536000000001</v>
      </c>
      <c r="F13" s="42">
        <f t="shared" si="0"/>
        <v>3.9102369581446834</v>
      </c>
    </row>
    <row r="14" spans="1:6" x14ac:dyDescent="0.2">
      <c r="A14" s="10" t="s">
        <v>1122</v>
      </c>
      <c r="B14" s="10" t="s">
        <v>1123</v>
      </c>
      <c r="C14" s="10" t="s">
        <v>73</v>
      </c>
      <c r="D14" s="46">
        <v>1427100</v>
      </c>
      <c r="E14" s="42">
        <v>3843.1803</v>
      </c>
      <c r="F14" s="42">
        <f t="shared" si="0"/>
        <v>3.6790746823362377</v>
      </c>
    </row>
    <row r="15" spans="1:6" x14ac:dyDescent="0.2">
      <c r="A15" s="10" t="s">
        <v>1124</v>
      </c>
      <c r="B15" s="10" t="s">
        <v>1125</v>
      </c>
      <c r="C15" s="10" t="s">
        <v>23</v>
      </c>
      <c r="D15" s="46">
        <v>376875</v>
      </c>
      <c r="E15" s="42">
        <v>3543.0018749999999</v>
      </c>
      <c r="F15" s="42">
        <f t="shared" si="0"/>
        <v>3.3917140181485421</v>
      </c>
    </row>
    <row r="16" spans="1:6" x14ac:dyDescent="0.2">
      <c r="A16" s="10" t="s">
        <v>1128</v>
      </c>
      <c r="B16" s="10" t="s">
        <v>1129</v>
      </c>
      <c r="C16" s="10" t="s">
        <v>1095</v>
      </c>
      <c r="D16" s="46">
        <v>1043473</v>
      </c>
      <c r="E16" s="42">
        <v>3404.8523989999999</v>
      </c>
      <c r="F16" s="42">
        <f t="shared" si="0"/>
        <v>3.259463590155451</v>
      </c>
    </row>
    <row r="17" spans="1:6" x14ac:dyDescent="0.2">
      <c r="A17" s="10" t="s">
        <v>29</v>
      </c>
      <c r="B17" s="10" t="s">
        <v>30</v>
      </c>
      <c r="C17" s="10" t="s">
        <v>31</v>
      </c>
      <c r="D17" s="46">
        <v>232722</v>
      </c>
      <c r="E17" s="42">
        <v>2866.6695960000002</v>
      </c>
      <c r="F17" s="42">
        <f t="shared" si="0"/>
        <v>2.744261447548181</v>
      </c>
    </row>
    <row r="18" spans="1:6" x14ac:dyDescent="0.2">
      <c r="A18" s="10" t="s">
        <v>1126</v>
      </c>
      <c r="B18" s="10" t="s">
        <v>1127</v>
      </c>
      <c r="C18" s="10" t="s">
        <v>1095</v>
      </c>
      <c r="D18" s="46">
        <v>345063</v>
      </c>
      <c r="E18" s="42">
        <v>2789.4892920000002</v>
      </c>
      <c r="F18" s="42">
        <f t="shared" si="0"/>
        <v>2.6703767790559394</v>
      </c>
    </row>
    <row r="19" spans="1:6" x14ac:dyDescent="0.2">
      <c r="A19" s="10" t="s">
        <v>1130</v>
      </c>
      <c r="B19" s="10" t="s">
        <v>1131</v>
      </c>
      <c r="C19" s="10" t="s">
        <v>52</v>
      </c>
      <c r="D19" s="46">
        <v>377470</v>
      </c>
      <c r="E19" s="42">
        <v>2511.6853799999999</v>
      </c>
      <c r="F19" s="42">
        <f t="shared" si="0"/>
        <v>2.4044352255740051</v>
      </c>
    </row>
    <row r="20" spans="1:6" x14ac:dyDescent="0.2">
      <c r="A20" s="10" t="s">
        <v>1093</v>
      </c>
      <c r="B20" s="10" t="s">
        <v>1094</v>
      </c>
      <c r="C20" s="10" t="s">
        <v>1095</v>
      </c>
      <c r="D20" s="46">
        <v>1505501</v>
      </c>
      <c r="E20" s="42">
        <v>2469.0216399999999</v>
      </c>
      <c r="F20" s="42">
        <f t="shared" si="0"/>
        <v>2.3635932474633825</v>
      </c>
    </row>
    <row r="21" spans="1:6" x14ac:dyDescent="0.2">
      <c r="A21" s="10" t="s">
        <v>1132</v>
      </c>
      <c r="B21" s="10" t="s">
        <v>1133</v>
      </c>
      <c r="C21" s="10" t="s">
        <v>10</v>
      </c>
      <c r="D21" s="46">
        <v>2405600</v>
      </c>
      <c r="E21" s="42">
        <v>2039.9487999999999</v>
      </c>
      <c r="F21" s="42">
        <f t="shared" si="0"/>
        <v>1.9528420207977724</v>
      </c>
    </row>
    <row r="22" spans="1:6" x14ac:dyDescent="0.2">
      <c r="A22" s="10" t="s">
        <v>1134</v>
      </c>
      <c r="B22" s="10" t="s">
        <v>1135</v>
      </c>
      <c r="C22" s="10" t="s">
        <v>52</v>
      </c>
      <c r="D22" s="46">
        <v>364900</v>
      </c>
      <c r="E22" s="42">
        <v>1955.68155</v>
      </c>
      <c r="F22" s="42">
        <f t="shared" si="0"/>
        <v>1.8721730222537547</v>
      </c>
    </row>
    <row r="23" spans="1:6" x14ac:dyDescent="0.2">
      <c r="A23" s="10" t="s">
        <v>1087</v>
      </c>
      <c r="B23" s="10" t="s">
        <v>1088</v>
      </c>
      <c r="C23" s="10" t="s">
        <v>17</v>
      </c>
      <c r="D23" s="46">
        <v>1158906</v>
      </c>
      <c r="E23" s="42">
        <v>1955.653875</v>
      </c>
      <c r="F23" s="42">
        <f t="shared" si="0"/>
        <v>1.8721465289893522</v>
      </c>
    </row>
    <row r="24" spans="1:6" x14ac:dyDescent="0.2">
      <c r="A24" s="10" t="s">
        <v>1136</v>
      </c>
      <c r="B24" s="10" t="s">
        <v>1137</v>
      </c>
      <c r="C24" s="10" t="s">
        <v>23</v>
      </c>
      <c r="D24" s="46">
        <v>70400</v>
      </c>
      <c r="E24" s="42">
        <v>1919.3856000000001</v>
      </c>
      <c r="F24" s="42">
        <f t="shared" si="0"/>
        <v>1.8374269264964618</v>
      </c>
    </row>
    <row r="25" spans="1:6" x14ac:dyDescent="0.2">
      <c r="A25" s="10" t="s">
        <v>1138</v>
      </c>
      <c r="B25" s="10" t="s">
        <v>1139</v>
      </c>
      <c r="C25" s="10" t="s">
        <v>1140</v>
      </c>
      <c r="D25" s="46">
        <v>136944</v>
      </c>
      <c r="E25" s="42">
        <v>1716.8669279999999</v>
      </c>
      <c r="F25" s="42">
        <f t="shared" si="0"/>
        <v>1.6435558976364426</v>
      </c>
    </row>
    <row r="26" spans="1:6" x14ac:dyDescent="0.2">
      <c r="A26" s="10" t="s">
        <v>385</v>
      </c>
      <c r="B26" s="10" t="s">
        <v>386</v>
      </c>
      <c r="C26" s="10" t="s">
        <v>387</v>
      </c>
      <c r="D26" s="46">
        <v>572000</v>
      </c>
      <c r="E26" s="42">
        <v>1694.55</v>
      </c>
      <c r="F26" s="42">
        <f t="shared" si="0"/>
        <v>1.6221919130239275</v>
      </c>
    </row>
    <row r="27" spans="1:6" x14ac:dyDescent="0.2">
      <c r="A27" s="10" t="s">
        <v>1149</v>
      </c>
      <c r="B27" s="10" t="s">
        <v>1150</v>
      </c>
      <c r="C27" s="10" t="s">
        <v>104</v>
      </c>
      <c r="D27" s="46">
        <v>1305420</v>
      </c>
      <c r="E27" s="42">
        <v>1554.75522</v>
      </c>
      <c r="F27" s="42">
        <f t="shared" si="0"/>
        <v>1.4883664362903055</v>
      </c>
    </row>
    <row r="28" spans="1:6" x14ac:dyDescent="0.2">
      <c r="A28" s="10" t="s">
        <v>1141</v>
      </c>
      <c r="B28" s="10" t="s">
        <v>1142</v>
      </c>
      <c r="C28" s="10" t="s">
        <v>26</v>
      </c>
      <c r="D28" s="46">
        <v>619718</v>
      </c>
      <c r="E28" s="42">
        <v>1538.7597940000001</v>
      </c>
      <c r="F28" s="42">
        <f t="shared" si="0"/>
        <v>1.4730540225506268</v>
      </c>
    </row>
    <row r="29" spans="1:6" x14ac:dyDescent="0.2">
      <c r="A29" s="10" t="s">
        <v>1143</v>
      </c>
      <c r="B29" s="10" t="s">
        <v>1144</v>
      </c>
      <c r="C29" s="10" t="s">
        <v>1095</v>
      </c>
      <c r="D29" s="46">
        <v>865298</v>
      </c>
      <c r="E29" s="42">
        <v>1469.7086529999999</v>
      </c>
      <c r="F29" s="42">
        <f t="shared" si="0"/>
        <v>1.4069513979510133</v>
      </c>
    </row>
    <row r="30" spans="1:6" x14ac:dyDescent="0.2">
      <c r="A30" s="10" t="s">
        <v>1147</v>
      </c>
      <c r="B30" s="10" t="s">
        <v>1148</v>
      </c>
      <c r="C30" s="10" t="s">
        <v>37</v>
      </c>
      <c r="D30" s="46">
        <v>586400</v>
      </c>
      <c r="E30" s="42">
        <v>1444.01</v>
      </c>
      <c r="F30" s="42">
        <f t="shared" si="0"/>
        <v>1.3823500895964602</v>
      </c>
    </row>
    <row r="31" spans="1:6" x14ac:dyDescent="0.2">
      <c r="A31" s="10" t="s">
        <v>1151</v>
      </c>
      <c r="B31" s="10" t="s">
        <v>1152</v>
      </c>
      <c r="C31" s="10" t="s">
        <v>1153</v>
      </c>
      <c r="D31" s="46">
        <v>766050</v>
      </c>
      <c r="E31" s="42">
        <v>1362.80295</v>
      </c>
      <c r="F31" s="42">
        <f t="shared" si="0"/>
        <v>1.304610619064148</v>
      </c>
    </row>
    <row r="32" spans="1:6" x14ac:dyDescent="0.2">
      <c r="A32" s="10" t="s">
        <v>71</v>
      </c>
      <c r="B32" s="10" t="s">
        <v>72</v>
      </c>
      <c r="C32" s="10" t="s">
        <v>73</v>
      </c>
      <c r="D32" s="46">
        <v>107400</v>
      </c>
      <c r="E32" s="42">
        <v>1218.5604000000001</v>
      </c>
      <c r="F32" s="42">
        <f t="shared" si="0"/>
        <v>1.1665272942145126</v>
      </c>
    </row>
    <row r="33" spans="1:6" x14ac:dyDescent="0.2">
      <c r="A33" s="10" t="s">
        <v>1154</v>
      </c>
      <c r="B33" s="10" t="s">
        <v>1155</v>
      </c>
      <c r="C33" s="10" t="s">
        <v>104</v>
      </c>
      <c r="D33" s="46">
        <v>192709</v>
      </c>
      <c r="E33" s="42">
        <v>633.62719200000004</v>
      </c>
      <c r="F33" s="42">
        <f t="shared" si="0"/>
        <v>0.60657101102620736</v>
      </c>
    </row>
    <row r="34" spans="1:6" x14ac:dyDescent="0.2">
      <c r="A34" s="10" t="s">
        <v>1156</v>
      </c>
      <c r="B34" s="10" t="s">
        <v>1157</v>
      </c>
      <c r="C34" s="10" t="s">
        <v>79</v>
      </c>
      <c r="D34" s="46">
        <v>930600</v>
      </c>
      <c r="E34" s="42">
        <v>543.00509999999997</v>
      </c>
      <c r="F34" s="42">
        <f t="shared" si="0"/>
        <v>0.51981852524313177</v>
      </c>
    </row>
    <row r="35" spans="1:6" x14ac:dyDescent="0.2">
      <c r="A35" s="10" t="s">
        <v>1161</v>
      </c>
      <c r="B35" s="10" t="s">
        <v>1162</v>
      </c>
      <c r="C35" s="10" t="s">
        <v>1160</v>
      </c>
      <c r="D35" s="46">
        <v>148200</v>
      </c>
      <c r="E35" s="42">
        <v>400.88099999999997</v>
      </c>
      <c r="F35" s="42">
        <f t="shared" si="0"/>
        <v>0.38376319157590222</v>
      </c>
    </row>
    <row r="36" spans="1:6" x14ac:dyDescent="0.2">
      <c r="A36" s="11" t="s">
        <v>110</v>
      </c>
      <c r="B36" s="10"/>
      <c r="C36" s="10"/>
      <c r="D36" s="46"/>
      <c r="E36" s="43">
        <f xml:space="preserve"> SUM(E8:E35)</f>
        <v>74155.457555999994</v>
      </c>
      <c r="F36" s="43">
        <f>SUM(F8:F35)</f>
        <v>70.988984422963242</v>
      </c>
    </row>
    <row r="37" spans="1:6" x14ac:dyDescent="0.2">
      <c r="A37" s="10"/>
      <c r="B37" s="10"/>
      <c r="C37" s="10"/>
      <c r="D37" s="46"/>
      <c r="E37" s="10"/>
      <c r="F37" s="10"/>
    </row>
    <row r="38" spans="1:6" x14ac:dyDescent="0.2">
      <c r="A38" s="11" t="s">
        <v>1334</v>
      </c>
      <c r="B38" s="10"/>
      <c r="C38" s="10"/>
      <c r="D38" s="46"/>
      <c r="E38" s="10"/>
      <c r="F38" s="10"/>
    </row>
    <row r="39" spans="1:6" x14ac:dyDescent="0.2">
      <c r="A39" s="10" t="s">
        <v>1364</v>
      </c>
      <c r="B39" s="10" t="s">
        <v>1365</v>
      </c>
      <c r="C39" s="10" t="s">
        <v>52</v>
      </c>
      <c r="D39" s="46">
        <v>9500</v>
      </c>
      <c r="E39" s="42">
        <v>4478.5658380000004</v>
      </c>
      <c r="F39" s="42">
        <f t="shared" ref="F39:F55" si="1">E39/$E$62*100</f>
        <v>4.2873289571560775</v>
      </c>
    </row>
    <row r="40" spans="1:6" x14ac:dyDescent="0.2">
      <c r="A40" s="10" t="s">
        <v>1366</v>
      </c>
      <c r="B40" s="10" t="s">
        <v>1367</v>
      </c>
      <c r="C40" s="10" t="s">
        <v>37</v>
      </c>
      <c r="D40" s="46">
        <v>440700</v>
      </c>
      <c r="E40" s="42">
        <v>2335.492248</v>
      </c>
      <c r="F40" s="42">
        <f t="shared" si="1"/>
        <v>2.2357656236969539</v>
      </c>
    </row>
    <row r="41" spans="1:6" x14ac:dyDescent="0.2">
      <c r="A41" s="10" t="s">
        <v>1368</v>
      </c>
      <c r="B41" s="10" t="s">
        <v>1369</v>
      </c>
      <c r="C41" s="10" t="s">
        <v>31</v>
      </c>
      <c r="D41" s="46">
        <v>1178700</v>
      </c>
      <c r="E41" s="42">
        <v>2325.34969</v>
      </c>
      <c r="F41" s="42">
        <f t="shared" si="1"/>
        <v>2.2260561577237006</v>
      </c>
    </row>
    <row r="42" spans="1:6" x14ac:dyDescent="0.2">
      <c r="A42" s="10" t="s">
        <v>1370</v>
      </c>
      <c r="B42" s="10" t="s">
        <v>1371</v>
      </c>
      <c r="C42" s="10" t="s">
        <v>37</v>
      </c>
      <c r="D42" s="46">
        <v>1051378</v>
      </c>
      <c r="E42" s="42">
        <v>2287.721086</v>
      </c>
      <c r="F42" s="42">
        <f t="shared" si="1"/>
        <v>2.1900343129229101</v>
      </c>
    </row>
    <row r="43" spans="1:6" x14ac:dyDescent="0.2">
      <c r="A43" s="10" t="s">
        <v>1372</v>
      </c>
      <c r="B43" s="10" t="s">
        <v>1373</v>
      </c>
      <c r="C43" s="10" t="s">
        <v>1224</v>
      </c>
      <c r="D43" s="46">
        <v>7688431</v>
      </c>
      <c r="E43" s="42">
        <v>2147.9461080000001</v>
      </c>
      <c r="F43" s="42">
        <f t="shared" si="1"/>
        <v>2.0562277926345165</v>
      </c>
    </row>
    <row r="44" spans="1:6" x14ac:dyDescent="0.2">
      <c r="A44" s="10" t="s">
        <v>1374</v>
      </c>
      <c r="B44" s="10" t="s">
        <v>1375</v>
      </c>
      <c r="C44" s="10" t="s">
        <v>52</v>
      </c>
      <c r="D44" s="46">
        <v>2678400</v>
      </c>
      <c r="E44" s="42">
        <v>1982.3525159999999</v>
      </c>
      <c r="F44" s="42">
        <f t="shared" si="1"/>
        <v>1.8977051253830435</v>
      </c>
    </row>
    <row r="45" spans="1:6" x14ac:dyDescent="0.2">
      <c r="A45" s="10" t="s">
        <v>1376</v>
      </c>
      <c r="B45" s="10" t="s">
        <v>1377</v>
      </c>
      <c r="C45" s="10" t="s">
        <v>73</v>
      </c>
      <c r="D45" s="46">
        <v>390000</v>
      </c>
      <c r="E45" s="42">
        <v>1907.8679169999998</v>
      </c>
      <c r="F45" s="42">
        <f t="shared" si="1"/>
        <v>1.826401054011511</v>
      </c>
    </row>
    <row r="46" spans="1:6" x14ac:dyDescent="0.2">
      <c r="A46" s="10" t="s">
        <v>1378</v>
      </c>
      <c r="B46" s="10" t="s">
        <v>1379</v>
      </c>
      <c r="C46" s="10" t="s">
        <v>104</v>
      </c>
      <c r="D46" s="46">
        <v>2562198</v>
      </c>
      <c r="E46" s="42">
        <v>1774.2286859999999</v>
      </c>
      <c r="F46" s="42">
        <f t="shared" si="1"/>
        <v>1.6984682814223655</v>
      </c>
    </row>
    <row r="47" spans="1:6" x14ac:dyDescent="0.2">
      <c r="A47" s="10" t="s">
        <v>1380</v>
      </c>
      <c r="B47" s="10" t="s">
        <v>1381</v>
      </c>
      <c r="C47" s="10" t="s">
        <v>95</v>
      </c>
      <c r="D47" s="46">
        <v>3204100</v>
      </c>
      <c r="E47" s="42">
        <v>1374.386581</v>
      </c>
      <c r="F47" s="42">
        <f t="shared" si="1"/>
        <v>1.3156996235382876</v>
      </c>
    </row>
    <row r="48" spans="1:6" x14ac:dyDescent="0.2">
      <c r="A48" s="10" t="s">
        <v>1382</v>
      </c>
      <c r="B48" s="10" t="s">
        <v>1383</v>
      </c>
      <c r="C48" s="10" t="s">
        <v>104</v>
      </c>
      <c r="D48" s="46">
        <v>1931073</v>
      </c>
      <c r="E48" s="42">
        <v>1253.2795169999999</v>
      </c>
      <c r="F48" s="42">
        <f t="shared" si="1"/>
        <v>1.19976388848717</v>
      </c>
    </row>
    <row r="49" spans="1:10" x14ac:dyDescent="0.2">
      <c r="A49" s="10" t="s">
        <v>1384</v>
      </c>
      <c r="B49" s="10" t="s">
        <v>1385</v>
      </c>
      <c r="C49" s="10" t="s">
        <v>68</v>
      </c>
      <c r="D49" s="46">
        <v>2826000</v>
      </c>
      <c r="E49" s="42">
        <v>1229.206854</v>
      </c>
      <c r="F49" s="42">
        <f t="shared" si="1"/>
        <v>1.1767191395900882</v>
      </c>
    </row>
    <row r="50" spans="1:10" x14ac:dyDescent="0.2">
      <c r="A50" s="10" t="s">
        <v>1386</v>
      </c>
      <c r="B50" s="10" t="s">
        <v>1387</v>
      </c>
      <c r="C50" s="10" t="s">
        <v>31</v>
      </c>
      <c r="D50" s="46">
        <v>314861</v>
      </c>
      <c r="E50" s="42">
        <v>1027.3559339999999</v>
      </c>
      <c r="F50" s="42">
        <f t="shared" si="1"/>
        <v>0.98348734940364324</v>
      </c>
    </row>
    <row r="51" spans="1:10" x14ac:dyDescent="0.2">
      <c r="A51" s="10" t="s">
        <v>1388</v>
      </c>
      <c r="B51" s="10" t="s">
        <v>1389</v>
      </c>
      <c r="C51" s="10" t="s">
        <v>52</v>
      </c>
      <c r="D51" s="46">
        <v>500000</v>
      </c>
      <c r="E51" s="42">
        <v>829.22340810000003</v>
      </c>
      <c r="F51" s="42">
        <f t="shared" si="1"/>
        <v>0.79381517612933228</v>
      </c>
    </row>
    <row r="52" spans="1:10" x14ac:dyDescent="0.2">
      <c r="A52" s="10" t="s">
        <v>1390</v>
      </c>
      <c r="B52" s="10" t="s">
        <v>1391</v>
      </c>
      <c r="C52" s="10" t="s">
        <v>1095</v>
      </c>
      <c r="D52" s="46">
        <v>500000</v>
      </c>
      <c r="E52" s="42">
        <v>740.9852525</v>
      </c>
      <c r="F52" s="42">
        <f t="shared" si="1"/>
        <v>0.7093448315337364</v>
      </c>
    </row>
    <row r="53" spans="1:10" x14ac:dyDescent="0.2">
      <c r="A53" s="10" t="s">
        <v>1392</v>
      </c>
      <c r="B53" s="10" t="s">
        <v>1393</v>
      </c>
      <c r="C53" s="10" t="s">
        <v>1394</v>
      </c>
      <c r="D53" s="46">
        <v>500000</v>
      </c>
      <c r="E53" s="42">
        <v>655.95284519999996</v>
      </c>
      <c r="F53" s="42">
        <f t="shared" si="1"/>
        <v>0.6279433482685528</v>
      </c>
    </row>
    <row r="54" spans="1:10" x14ac:dyDescent="0.2">
      <c r="A54" s="10" t="s">
        <v>1395</v>
      </c>
      <c r="B54" s="10" t="s">
        <v>1396</v>
      </c>
      <c r="C54" s="10" t="s">
        <v>1397</v>
      </c>
      <c r="D54" s="46">
        <v>187038</v>
      </c>
      <c r="E54" s="42">
        <v>570.2997828</v>
      </c>
      <c r="F54" s="42">
        <f t="shared" si="1"/>
        <v>0.54594771216987548</v>
      </c>
    </row>
    <row r="55" spans="1:10" x14ac:dyDescent="0.2">
      <c r="A55" s="10" t="s">
        <v>1398</v>
      </c>
      <c r="B55" s="10" t="s">
        <v>1399</v>
      </c>
      <c r="C55" s="10" t="s">
        <v>1224</v>
      </c>
      <c r="D55" s="46">
        <v>295100</v>
      </c>
      <c r="E55" s="42">
        <v>401.05339479999998</v>
      </c>
      <c r="F55" s="42">
        <f t="shared" si="1"/>
        <v>0.38392822503635327</v>
      </c>
    </row>
    <row r="56" spans="1:10" x14ac:dyDescent="0.2">
      <c r="A56" s="11" t="s">
        <v>110</v>
      </c>
      <c r="B56" s="10"/>
      <c r="C56" s="10"/>
      <c r="D56" s="10"/>
      <c r="E56" s="43">
        <f>SUM(E39:E55)</f>
        <v>27321.267658399996</v>
      </c>
      <c r="F56" s="43">
        <f>SUM(F39:F55)</f>
        <v>26.154636599108112</v>
      </c>
      <c r="I56" s="2"/>
    </row>
    <row r="57" spans="1:10" x14ac:dyDescent="0.2">
      <c r="A57" s="10"/>
      <c r="B57" s="10"/>
      <c r="C57" s="10"/>
      <c r="D57" s="10"/>
      <c r="E57" s="10"/>
      <c r="F57" s="10"/>
      <c r="G57" s="2"/>
      <c r="I57" s="2"/>
    </row>
    <row r="58" spans="1:10" x14ac:dyDescent="0.2">
      <c r="A58" s="11" t="s">
        <v>110</v>
      </c>
      <c r="B58" s="10"/>
      <c r="C58" s="10"/>
      <c r="D58" s="10"/>
      <c r="E58" s="43">
        <f>E36+E56</f>
        <v>101476.72521439999</v>
      </c>
      <c r="F58" s="43">
        <f>F36+F56</f>
        <v>97.143621022071358</v>
      </c>
      <c r="I58" s="2"/>
      <c r="J58" s="2"/>
    </row>
    <row r="59" spans="1:10" x14ac:dyDescent="0.2">
      <c r="A59" s="10"/>
      <c r="B59" s="10"/>
      <c r="C59" s="10"/>
      <c r="D59" s="10"/>
      <c r="E59" s="42"/>
      <c r="F59" s="42"/>
    </row>
    <row r="60" spans="1:10" x14ac:dyDescent="0.2">
      <c r="A60" s="11" t="s">
        <v>143</v>
      </c>
      <c r="B60" s="10"/>
      <c r="C60" s="10"/>
      <c r="D60" s="10"/>
      <c r="E60" s="43">
        <v>2983.7881437999999</v>
      </c>
      <c r="F60" s="43">
        <f t="shared" ref="F60" si="2">E60/$E$62*100</f>
        <v>2.8563789779286748</v>
      </c>
      <c r="I60" s="2"/>
      <c r="J60" s="2"/>
    </row>
    <row r="61" spans="1:10" x14ac:dyDescent="0.2">
      <c r="A61" s="10"/>
      <c r="B61" s="10"/>
      <c r="C61" s="10"/>
      <c r="D61" s="10"/>
      <c r="E61" s="42"/>
      <c r="F61" s="42"/>
    </row>
    <row r="62" spans="1:10" x14ac:dyDescent="0.2">
      <c r="A62" s="13" t="s">
        <v>144</v>
      </c>
      <c r="B62" s="7"/>
      <c r="C62" s="7"/>
      <c r="D62" s="7"/>
      <c r="E62" s="45">
        <f>E58+E60</f>
        <v>104460.5133582</v>
      </c>
      <c r="F62" s="45">
        <f xml:space="preserve"> ROUND(SUM(F58:F61),2)</f>
        <v>100</v>
      </c>
      <c r="I62" s="2"/>
      <c r="J62" s="2"/>
    </row>
    <row r="64" spans="1:10" x14ac:dyDescent="0.2">
      <c r="A64" s="14" t="s">
        <v>147</v>
      </c>
    </row>
    <row r="65" spans="1:4" x14ac:dyDescent="0.2">
      <c r="A65" s="14" t="s">
        <v>148</v>
      </c>
    </row>
    <row r="66" spans="1:4" x14ac:dyDescent="0.2">
      <c r="A66" s="14" t="s">
        <v>149</v>
      </c>
    </row>
    <row r="67" spans="1:4" x14ac:dyDescent="0.2">
      <c r="A67" s="2" t="s">
        <v>648</v>
      </c>
      <c r="B67" s="15">
        <v>46.874000000000002</v>
      </c>
    </row>
    <row r="68" spans="1:4" x14ac:dyDescent="0.2">
      <c r="A68" s="2" t="s">
        <v>647</v>
      </c>
      <c r="B68" s="15">
        <v>17.9544</v>
      </c>
    </row>
    <row r="69" spans="1:4" x14ac:dyDescent="0.2">
      <c r="A69" s="2" t="s">
        <v>646</v>
      </c>
      <c r="B69" s="15">
        <v>48.2834</v>
      </c>
    </row>
    <row r="70" spans="1:4" x14ac:dyDescent="0.2">
      <c r="A70" s="2" t="s">
        <v>645</v>
      </c>
      <c r="B70" s="15">
        <v>17.329499999999999</v>
      </c>
    </row>
    <row r="72" spans="1:4" x14ac:dyDescent="0.2">
      <c r="A72" s="14" t="s">
        <v>152</v>
      </c>
    </row>
    <row r="73" spans="1:4" x14ac:dyDescent="0.2">
      <c r="A73" s="2" t="s">
        <v>646</v>
      </c>
      <c r="B73" s="15">
        <v>49.7667</v>
      </c>
    </row>
    <row r="74" spans="1:4" x14ac:dyDescent="0.2">
      <c r="A74" s="2" t="s">
        <v>647</v>
      </c>
      <c r="B74" s="15">
        <v>17.781600000000001</v>
      </c>
    </row>
    <row r="75" spans="1:4" x14ac:dyDescent="0.2">
      <c r="A75" s="2" t="s">
        <v>648</v>
      </c>
      <c r="B75" s="15">
        <v>48.149099999999997</v>
      </c>
    </row>
    <row r="76" spans="1:4" x14ac:dyDescent="0.2">
      <c r="A76" s="2" t="s">
        <v>645</v>
      </c>
      <c r="B76" s="15">
        <v>17.081900000000001</v>
      </c>
    </row>
    <row r="78" spans="1:4" x14ac:dyDescent="0.2">
      <c r="A78" s="14" t="s">
        <v>153</v>
      </c>
      <c r="B78" s="31"/>
    </row>
    <row r="79" spans="1:4" x14ac:dyDescent="0.2">
      <c r="A79" s="22" t="s">
        <v>704</v>
      </c>
      <c r="B79" s="23"/>
      <c r="C79" s="70" t="s">
        <v>705</v>
      </c>
      <c r="D79" s="71"/>
    </row>
    <row r="80" spans="1:4" x14ac:dyDescent="0.2">
      <c r="A80" s="72"/>
      <c r="B80" s="73"/>
      <c r="C80" s="24" t="s">
        <v>706</v>
      </c>
      <c r="D80" s="24" t="s">
        <v>707</v>
      </c>
    </row>
    <row r="81" spans="1:4" x14ac:dyDescent="0.2">
      <c r="A81" s="25" t="s">
        <v>645</v>
      </c>
      <c r="B81" s="26"/>
      <c r="C81" s="27">
        <v>0.70000000000000007</v>
      </c>
      <c r="D81" s="27">
        <v>0.70000000000000007</v>
      </c>
    </row>
    <row r="82" spans="1:4" x14ac:dyDescent="0.2">
      <c r="A82" s="25" t="s">
        <v>647</v>
      </c>
      <c r="B82" s="26"/>
      <c r="C82" s="27">
        <v>0.70000000000000007</v>
      </c>
      <c r="D82" s="27">
        <v>0.70000000000000007</v>
      </c>
    </row>
    <row r="84" spans="1:4" x14ac:dyDescent="0.2">
      <c r="A84" s="14" t="s">
        <v>1113</v>
      </c>
      <c r="B84" s="32">
        <v>4.3714733006953568E-2</v>
      </c>
    </row>
  </sheetData>
  <mergeCells count="3">
    <mergeCell ref="A1:E1"/>
    <mergeCell ref="C79:D79"/>
    <mergeCell ref="A80:B8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63"/>
  <sheetViews>
    <sheetView showGridLines="0" workbookViewId="0">
      <selection sqref="A1:E1"/>
    </sheetView>
  </sheetViews>
  <sheetFormatPr defaultRowHeight="11.25" x14ac:dyDescent="0.2"/>
  <cols>
    <col min="1" max="1" width="59.42578125" style="2" bestFit="1" customWidth="1"/>
    <col min="2" max="2" width="22.5703125" style="2" bestFit="1" customWidth="1"/>
    <col min="3" max="3" width="19.140625" style="2" bestFit="1" customWidth="1"/>
    <col min="4" max="4" width="11.5703125" style="2" bestFit="1" customWidth="1"/>
    <col min="5" max="5" width="24" style="17" bestFit="1" customWidth="1"/>
    <col min="6" max="6" width="14.140625" style="17" bestFit="1" customWidth="1"/>
    <col min="7" max="7" width="11.7109375" style="3" bestFit="1" customWidth="1"/>
    <col min="8" max="16384" width="9.140625" style="3"/>
  </cols>
  <sheetData>
    <row r="1" spans="1:6" x14ac:dyDescent="0.2">
      <c r="A1" s="69" t="s">
        <v>1400</v>
      </c>
      <c r="B1" s="69"/>
      <c r="C1" s="69"/>
      <c r="D1" s="69"/>
      <c r="E1" s="69"/>
      <c r="F1" s="2"/>
    </row>
    <row r="2" spans="1:6" x14ac:dyDescent="0.2">
      <c r="E2" s="2"/>
      <c r="F2" s="2"/>
    </row>
    <row r="3" spans="1:6" s="1" customFormat="1" x14ac:dyDescent="0.2">
      <c r="A3" s="5" t="s">
        <v>0</v>
      </c>
      <c r="B3" s="5" t="s">
        <v>1</v>
      </c>
      <c r="C3" s="5" t="s">
        <v>1084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6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10"/>
      <c r="E7" s="10"/>
      <c r="F7" s="10"/>
    </row>
    <row r="8" spans="1:6" x14ac:dyDescent="0.2">
      <c r="A8" s="10" t="s">
        <v>11</v>
      </c>
      <c r="B8" s="10" t="s">
        <v>12</v>
      </c>
      <c r="C8" s="10" t="s">
        <v>10</v>
      </c>
      <c r="D8" s="46">
        <v>3500000</v>
      </c>
      <c r="E8" s="42">
        <v>74880.75</v>
      </c>
      <c r="F8" s="42">
        <v>9.8451890391355441</v>
      </c>
    </row>
    <row r="9" spans="1:6" x14ac:dyDescent="0.2">
      <c r="A9" s="10" t="s">
        <v>27</v>
      </c>
      <c r="B9" s="10" t="s">
        <v>28</v>
      </c>
      <c r="C9" s="10" t="s">
        <v>10</v>
      </c>
      <c r="D9" s="46">
        <v>27500000</v>
      </c>
      <c r="E9" s="42">
        <v>74126.25</v>
      </c>
      <c r="F9" s="42">
        <v>9.7459887088767303</v>
      </c>
    </row>
    <row r="10" spans="1:6" x14ac:dyDescent="0.2">
      <c r="A10" s="10" t="s">
        <v>381</v>
      </c>
      <c r="B10" s="10" t="s">
        <v>382</v>
      </c>
      <c r="C10" s="10" t="s">
        <v>10</v>
      </c>
      <c r="D10" s="46">
        <v>22000000</v>
      </c>
      <c r="E10" s="42">
        <v>62876</v>
      </c>
      <c r="F10" s="42">
        <v>8.2668256664721778</v>
      </c>
    </row>
    <row r="11" spans="1:6" x14ac:dyDescent="0.2">
      <c r="A11" s="10" t="s">
        <v>13</v>
      </c>
      <c r="B11" s="10" t="s">
        <v>14</v>
      </c>
      <c r="C11" s="10" t="s">
        <v>10</v>
      </c>
      <c r="D11" s="46">
        <v>10715011</v>
      </c>
      <c r="E11" s="42">
        <v>58493.245048999997</v>
      </c>
      <c r="F11" s="42">
        <v>7.6905887697423472</v>
      </c>
    </row>
    <row r="12" spans="1:6" x14ac:dyDescent="0.2">
      <c r="A12" s="10" t="s">
        <v>38</v>
      </c>
      <c r="B12" s="10" t="s">
        <v>39</v>
      </c>
      <c r="C12" s="10" t="s">
        <v>40</v>
      </c>
      <c r="D12" s="46">
        <v>12000000</v>
      </c>
      <c r="E12" s="42">
        <v>44832</v>
      </c>
      <c r="F12" s="42">
        <v>5.8944323474661342</v>
      </c>
    </row>
    <row r="13" spans="1:6" x14ac:dyDescent="0.2">
      <c r="A13" s="10" t="s">
        <v>32</v>
      </c>
      <c r="B13" s="10" t="s">
        <v>33</v>
      </c>
      <c r="C13" s="10" t="s">
        <v>34</v>
      </c>
      <c r="D13" s="46">
        <v>20000000</v>
      </c>
      <c r="E13" s="42">
        <v>34820</v>
      </c>
      <c r="F13" s="42">
        <v>4.5780722327527386</v>
      </c>
    </row>
    <row r="14" spans="1:6" x14ac:dyDescent="0.2">
      <c r="A14" s="10" t="s">
        <v>1087</v>
      </c>
      <c r="B14" s="10" t="s">
        <v>1088</v>
      </c>
      <c r="C14" s="10" t="s">
        <v>17</v>
      </c>
      <c r="D14" s="46">
        <v>20000000</v>
      </c>
      <c r="E14" s="42">
        <v>33750</v>
      </c>
      <c r="F14" s="42">
        <v>4.4373905185354667</v>
      </c>
    </row>
    <row r="15" spans="1:6" x14ac:dyDescent="0.2">
      <c r="A15" s="10" t="s">
        <v>1401</v>
      </c>
      <c r="B15" s="10" t="s">
        <v>1402</v>
      </c>
      <c r="C15" s="10" t="s">
        <v>52</v>
      </c>
      <c r="D15" s="46">
        <v>420000</v>
      </c>
      <c r="E15" s="42">
        <v>28032.27</v>
      </c>
      <c r="F15" s="42">
        <v>3.6856334551415166</v>
      </c>
    </row>
    <row r="16" spans="1:6" x14ac:dyDescent="0.2">
      <c r="A16" s="10" t="s">
        <v>1288</v>
      </c>
      <c r="B16" s="10" t="s">
        <v>1289</v>
      </c>
      <c r="C16" s="10" t="s">
        <v>95</v>
      </c>
      <c r="D16" s="46">
        <v>1581100</v>
      </c>
      <c r="E16" s="42">
        <v>24365.541550000002</v>
      </c>
      <c r="F16" s="42">
        <v>3.2035384608282063</v>
      </c>
    </row>
    <row r="17" spans="1:6" x14ac:dyDescent="0.2">
      <c r="A17" s="10" t="s">
        <v>87</v>
      </c>
      <c r="B17" s="10" t="s">
        <v>88</v>
      </c>
      <c r="C17" s="10" t="s">
        <v>34</v>
      </c>
      <c r="D17" s="46">
        <v>6000000</v>
      </c>
      <c r="E17" s="42">
        <v>24237</v>
      </c>
      <c r="F17" s="42">
        <v>3.1866380443776028</v>
      </c>
    </row>
    <row r="18" spans="1:6" x14ac:dyDescent="0.2">
      <c r="A18" s="10" t="s">
        <v>41</v>
      </c>
      <c r="B18" s="10" t="s">
        <v>42</v>
      </c>
      <c r="C18" s="10" t="s">
        <v>20</v>
      </c>
      <c r="D18" s="46">
        <v>14000000</v>
      </c>
      <c r="E18" s="42">
        <v>23457</v>
      </c>
      <c r="F18" s="42">
        <v>3.0840850190603391</v>
      </c>
    </row>
    <row r="19" spans="1:6" x14ac:dyDescent="0.2">
      <c r="A19" s="10" t="s">
        <v>1403</v>
      </c>
      <c r="B19" s="10" t="s">
        <v>1404</v>
      </c>
      <c r="C19" s="10" t="s">
        <v>23</v>
      </c>
      <c r="D19" s="46">
        <v>625000</v>
      </c>
      <c r="E19" s="42">
        <v>23405.625</v>
      </c>
      <c r="F19" s="42">
        <v>3.077330324604346</v>
      </c>
    </row>
    <row r="20" spans="1:6" x14ac:dyDescent="0.2">
      <c r="A20" s="10" t="s">
        <v>1315</v>
      </c>
      <c r="B20" s="10" t="s">
        <v>1316</v>
      </c>
      <c r="C20" s="10" t="s">
        <v>52</v>
      </c>
      <c r="D20" s="46">
        <v>430000</v>
      </c>
      <c r="E20" s="42">
        <v>21503.87</v>
      </c>
      <c r="F20" s="42">
        <v>2.8272909288835337</v>
      </c>
    </row>
    <row r="21" spans="1:6" x14ac:dyDescent="0.2">
      <c r="A21" s="10" t="s">
        <v>1405</v>
      </c>
      <c r="B21" s="10" t="s">
        <v>1406</v>
      </c>
      <c r="C21" s="10" t="s">
        <v>380</v>
      </c>
      <c r="D21" s="46">
        <v>4400000</v>
      </c>
      <c r="E21" s="42">
        <v>21219</v>
      </c>
      <c r="F21" s="42">
        <v>2.7898367233423427</v>
      </c>
    </row>
    <row r="22" spans="1:6" x14ac:dyDescent="0.2">
      <c r="A22" s="10" t="s">
        <v>29</v>
      </c>
      <c r="B22" s="10" t="s">
        <v>30</v>
      </c>
      <c r="C22" s="10" t="s">
        <v>31</v>
      </c>
      <c r="D22" s="46">
        <v>1500000</v>
      </c>
      <c r="E22" s="42">
        <v>18477</v>
      </c>
      <c r="F22" s="42">
        <v>2.4293233958808838</v>
      </c>
    </row>
    <row r="23" spans="1:6" x14ac:dyDescent="0.2">
      <c r="A23" s="10" t="s">
        <v>15</v>
      </c>
      <c r="B23" s="10" t="s">
        <v>16</v>
      </c>
      <c r="C23" s="10" t="s">
        <v>17</v>
      </c>
      <c r="D23" s="46">
        <v>1750000</v>
      </c>
      <c r="E23" s="42">
        <v>16151.625</v>
      </c>
      <c r="F23" s="42">
        <v>2.1235871891537901</v>
      </c>
    </row>
    <row r="24" spans="1:6" x14ac:dyDescent="0.2">
      <c r="A24" s="10" t="s">
        <v>1089</v>
      </c>
      <c r="B24" s="10" t="s">
        <v>1090</v>
      </c>
      <c r="C24" s="10" t="s">
        <v>380</v>
      </c>
      <c r="D24" s="46">
        <v>820000</v>
      </c>
      <c r="E24" s="42">
        <v>14629.62</v>
      </c>
      <c r="F24" s="42">
        <v>1.9234766541563506</v>
      </c>
    </row>
    <row r="25" spans="1:6" x14ac:dyDescent="0.2">
      <c r="A25" s="10" t="s">
        <v>45</v>
      </c>
      <c r="B25" s="10" t="s">
        <v>46</v>
      </c>
      <c r="C25" s="10" t="s">
        <v>47</v>
      </c>
      <c r="D25" s="46">
        <v>6500000</v>
      </c>
      <c r="E25" s="42">
        <v>14277.25</v>
      </c>
      <c r="F25" s="42">
        <v>1.8771476675780885</v>
      </c>
    </row>
    <row r="26" spans="1:6" x14ac:dyDescent="0.2">
      <c r="A26" s="10" t="s">
        <v>1241</v>
      </c>
      <c r="B26" s="10" t="s">
        <v>1242</v>
      </c>
      <c r="C26" s="10" t="s">
        <v>40</v>
      </c>
      <c r="D26" s="46">
        <v>22000000</v>
      </c>
      <c r="E26" s="42">
        <v>13530</v>
      </c>
      <c r="F26" s="42">
        <v>1.7789005545417735</v>
      </c>
    </row>
    <row r="27" spans="1:6" x14ac:dyDescent="0.2">
      <c r="A27" s="10" t="s">
        <v>1233</v>
      </c>
      <c r="B27" s="10" t="s">
        <v>1234</v>
      </c>
      <c r="C27" s="10" t="s">
        <v>23</v>
      </c>
      <c r="D27" s="46">
        <v>3000000</v>
      </c>
      <c r="E27" s="42">
        <v>10822.5</v>
      </c>
      <c r="F27" s="42">
        <v>1.4229232262770395</v>
      </c>
    </row>
    <row r="28" spans="1:6" x14ac:dyDescent="0.2">
      <c r="A28" s="10" t="s">
        <v>1122</v>
      </c>
      <c r="B28" s="10" t="s">
        <v>1123</v>
      </c>
      <c r="C28" s="10" t="s">
        <v>73</v>
      </c>
      <c r="D28" s="46">
        <v>3700000</v>
      </c>
      <c r="E28" s="42">
        <v>9964.1</v>
      </c>
      <c r="F28" s="42">
        <v>1.3100623071330146</v>
      </c>
    </row>
    <row r="29" spans="1:6" x14ac:dyDescent="0.2">
      <c r="A29" s="10" t="s">
        <v>1407</v>
      </c>
      <c r="B29" s="10" t="s">
        <v>1408</v>
      </c>
      <c r="C29" s="10" t="s">
        <v>47</v>
      </c>
      <c r="D29" s="46">
        <v>2800000</v>
      </c>
      <c r="E29" s="42">
        <v>9825.2000000000007</v>
      </c>
      <c r="F29" s="42">
        <v>1.2917999799322863</v>
      </c>
    </row>
    <row r="30" spans="1:6" x14ac:dyDescent="0.2">
      <c r="A30" s="10" t="s">
        <v>1409</v>
      </c>
      <c r="B30" s="10" t="s">
        <v>1410</v>
      </c>
      <c r="C30" s="10" t="s">
        <v>1119</v>
      </c>
      <c r="D30" s="46">
        <v>475000</v>
      </c>
      <c r="E30" s="42">
        <v>9629.2000000000007</v>
      </c>
      <c r="F30" s="42">
        <v>1.2660302453653842</v>
      </c>
    </row>
    <row r="31" spans="1:6" x14ac:dyDescent="0.2">
      <c r="A31" s="10" t="s">
        <v>1187</v>
      </c>
      <c r="B31" s="10" t="s">
        <v>1188</v>
      </c>
      <c r="C31" s="10" t="s">
        <v>380</v>
      </c>
      <c r="D31" s="46">
        <v>180000</v>
      </c>
      <c r="E31" s="42">
        <v>9596.7000000000007</v>
      </c>
      <c r="F31" s="42">
        <v>1.2617572026438315</v>
      </c>
    </row>
    <row r="32" spans="1:6" x14ac:dyDescent="0.2">
      <c r="A32" s="10" t="s">
        <v>1411</v>
      </c>
      <c r="B32" s="10" t="s">
        <v>1412</v>
      </c>
      <c r="C32" s="10" t="s">
        <v>23</v>
      </c>
      <c r="D32" s="46">
        <v>6000000</v>
      </c>
      <c r="E32" s="42">
        <v>7770</v>
      </c>
      <c r="F32" s="42">
        <v>1.0215859060450541</v>
      </c>
    </row>
    <row r="33" spans="1:10" x14ac:dyDescent="0.2">
      <c r="A33" s="10" t="s">
        <v>1413</v>
      </c>
      <c r="B33" s="10" t="s">
        <v>1414</v>
      </c>
      <c r="C33" s="10" t="s">
        <v>1160</v>
      </c>
      <c r="D33" s="46">
        <v>4850000</v>
      </c>
      <c r="E33" s="42">
        <v>7607.2250000000004</v>
      </c>
      <c r="F33" s="42">
        <v>1.0001845359219546</v>
      </c>
    </row>
    <row r="34" spans="1:10" x14ac:dyDescent="0.2">
      <c r="A34" s="10" t="s">
        <v>1269</v>
      </c>
      <c r="B34" s="10" t="s">
        <v>1270</v>
      </c>
      <c r="C34" s="10" t="s">
        <v>1160</v>
      </c>
      <c r="D34" s="46">
        <v>1400000</v>
      </c>
      <c r="E34" s="42">
        <v>7386.4</v>
      </c>
      <c r="F34" s="42">
        <v>0.97115085410697377</v>
      </c>
    </row>
    <row r="35" spans="1:10" x14ac:dyDescent="0.2">
      <c r="A35" s="10" t="s">
        <v>1185</v>
      </c>
      <c r="B35" s="10" t="s">
        <v>1186</v>
      </c>
      <c r="C35" s="10" t="s">
        <v>1160</v>
      </c>
      <c r="D35" s="46">
        <v>1350000</v>
      </c>
      <c r="E35" s="42">
        <v>6885</v>
      </c>
      <c r="F35" s="42">
        <v>0.90522766578123515</v>
      </c>
    </row>
    <row r="36" spans="1:10" x14ac:dyDescent="0.2">
      <c r="A36" s="10" t="s">
        <v>1415</v>
      </c>
      <c r="B36" s="10" t="s">
        <v>1416</v>
      </c>
      <c r="C36" s="10" t="s">
        <v>10</v>
      </c>
      <c r="D36" s="46">
        <v>7000000</v>
      </c>
      <c r="E36" s="42">
        <v>5855.5</v>
      </c>
      <c r="F36" s="42">
        <v>0.76987082018620512</v>
      </c>
    </row>
    <row r="37" spans="1:10" x14ac:dyDescent="0.2">
      <c r="A37" s="11" t="s">
        <v>110</v>
      </c>
      <c r="B37" s="10"/>
      <c r="C37" s="10"/>
      <c r="D37" s="10"/>
      <c r="E37" s="43">
        <f xml:space="preserve"> SUM(E8:E36)</f>
        <v>712405.87159899995</v>
      </c>
      <c r="F37" s="43">
        <f>SUM(F8:F36)</f>
        <v>93.665868443922889</v>
      </c>
      <c r="I37" s="17"/>
    </row>
    <row r="38" spans="1:10" x14ac:dyDescent="0.2">
      <c r="A38" s="10"/>
      <c r="B38" s="10"/>
      <c r="C38" s="10"/>
      <c r="D38" s="10"/>
      <c r="E38" s="42"/>
      <c r="F38" s="42"/>
      <c r="G38" s="17"/>
      <c r="I38" s="17"/>
    </row>
    <row r="39" spans="1:10" x14ac:dyDescent="0.2">
      <c r="A39" s="11" t="s">
        <v>110</v>
      </c>
      <c r="B39" s="10"/>
      <c r="C39" s="10"/>
      <c r="D39" s="10"/>
      <c r="E39" s="43">
        <v>712405.87159899995</v>
      </c>
      <c r="F39" s="43">
        <v>93.665868443922889</v>
      </c>
      <c r="G39" s="17"/>
      <c r="H39" s="17"/>
      <c r="I39" s="2"/>
      <c r="J39" s="2"/>
    </row>
    <row r="40" spans="1:10" x14ac:dyDescent="0.2">
      <c r="A40" s="10"/>
      <c r="B40" s="10"/>
      <c r="C40" s="10"/>
      <c r="D40" s="10"/>
      <c r="E40" s="42"/>
      <c r="F40" s="42"/>
      <c r="G40" s="17"/>
      <c r="H40" s="17"/>
    </row>
    <row r="41" spans="1:10" x14ac:dyDescent="0.2">
      <c r="A41" s="11" t="s">
        <v>143</v>
      </c>
      <c r="B41" s="10"/>
      <c r="C41" s="10"/>
      <c r="D41" s="10"/>
      <c r="E41" s="43">
        <v>48176.273673600001</v>
      </c>
      <c r="F41" s="43">
        <v>6.33</v>
      </c>
      <c r="G41" s="17"/>
      <c r="H41" s="17"/>
      <c r="I41" s="2"/>
      <c r="J41" s="2"/>
    </row>
    <row r="42" spans="1:10" x14ac:dyDescent="0.2">
      <c r="A42" s="10"/>
      <c r="B42" s="10"/>
      <c r="C42" s="10"/>
      <c r="D42" s="10"/>
      <c r="E42" s="42"/>
      <c r="F42" s="42"/>
      <c r="G42" s="17"/>
      <c r="H42" s="17"/>
    </row>
    <row r="43" spans="1:10" x14ac:dyDescent="0.2">
      <c r="A43" s="13" t="s">
        <v>144</v>
      </c>
      <c r="B43" s="7"/>
      <c r="C43" s="7"/>
      <c r="D43" s="7"/>
      <c r="E43" s="45">
        <v>760582.1452726</v>
      </c>
      <c r="F43" s="45">
        <f xml:space="preserve"> ROUND(SUM(F39:F42),2)</f>
        <v>100</v>
      </c>
      <c r="G43" s="17"/>
      <c r="H43" s="17"/>
      <c r="I43" s="2"/>
      <c r="J43" s="2"/>
    </row>
    <row r="45" spans="1:10" x14ac:dyDescent="0.2">
      <c r="A45" s="14" t="s">
        <v>147</v>
      </c>
    </row>
    <row r="46" spans="1:10" x14ac:dyDescent="0.2">
      <c r="A46" s="14" t="s">
        <v>148</v>
      </c>
    </row>
    <row r="47" spans="1:10" x14ac:dyDescent="0.2">
      <c r="A47" s="14" t="s">
        <v>149</v>
      </c>
    </row>
    <row r="48" spans="1:10" x14ac:dyDescent="0.2">
      <c r="A48" s="2" t="s">
        <v>647</v>
      </c>
      <c r="B48" s="15">
        <v>27.8386</v>
      </c>
    </row>
    <row r="49" spans="1:2" x14ac:dyDescent="0.2">
      <c r="A49" s="2" t="s">
        <v>646</v>
      </c>
      <c r="B49" s="15">
        <v>42.726399999999998</v>
      </c>
    </row>
    <row r="50" spans="1:2" x14ac:dyDescent="0.2">
      <c r="A50" s="2" t="s">
        <v>645</v>
      </c>
      <c r="B50" s="15">
        <v>26.128799999999998</v>
      </c>
    </row>
    <row r="51" spans="1:2" x14ac:dyDescent="0.2">
      <c r="A51" s="2" t="s">
        <v>648</v>
      </c>
      <c r="B51" s="15">
        <v>40.552500000000002</v>
      </c>
    </row>
    <row r="53" spans="1:2" x14ac:dyDescent="0.2">
      <c r="A53" s="14" t="s">
        <v>152</v>
      </c>
    </row>
    <row r="54" spans="1:2" x14ac:dyDescent="0.2">
      <c r="A54" s="2" t="s">
        <v>645</v>
      </c>
      <c r="B54" s="15">
        <v>24.811</v>
      </c>
    </row>
    <row r="55" spans="1:2" x14ac:dyDescent="0.2">
      <c r="A55" s="2" t="s">
        <v>646</v>
      </c>
      <c r="B55" s="15">
        <v>40.7973</v>
      </c>
    </row>
    <row r="56" spans="1:2" x14ac:dyDescent="0.2">
      <c r="A56" s="2" t="s">
        <v>648</v>
      </c>
      <c r="B56" s="15">
        <v>38.506999999999998</v>
      </c>
    </row>
    <row r="57" spans="1:2" x14ac:dyDescent="0.2">
      <c r="A57" s="2" t="s">
        <v>647</v>
      </c>
      <c r="B57" s="15">
        <v>26.581600000000002</v>
      </c>
    </row>
    <row r="59" spans="1:2" x14ac:dyDescent="0.2">
      <c r="A59" s="14" t="s">
        <v>153</v>
      </c>
      <c r="B59" s="31" t="s">
        <v>154</v>
      </c>
    </row>
    <row r="61" spans="1:2" x14ac:dyDescent="0.2">
      <c r="A61" s="14" t="s">
        <v>1113</v>
      </c>
      <c r="B61" s="32">
        <v>0.16531557766910579</v>
      </c>
    </row>
    <row r="63" spans="1:2" x14ac:dyDescent="0.2">
      <c r="A63" s="14" t="s">
        <v>1417</v>
      </c>
    </row>
  </sheetData>
  <mergeCells count="1">
    <mergeCell ref="A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82"/>
  <sheetViews>
    <sheetView showGridLines="0" workbookViewId="0">
      <selection sqref="A1:E1"/>
    </sheetView>
  </sheetViews>
  <sheetFormatPr defaultRowHeight="11.25" x14ac:dyDescent="0.2"/>
  <cols>
    <col min="1" max="1" width="59.42578125" style="2" bestFit="1" customWidth="1"/>
    <col min="2" max="2" width="36.5703125" style="2" bestFit="1" customWidth="1"/>
    <col min="3" max="3" width="29.85546875" style="2" bestFit="1" customWidth="1"/>
    <col min="4" max="4" width="9.5703125" style="48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69" t="s">
        <v>1418</v>
      </c>
      <c r="B1" s="69"/>
      <c r="C1" s="69"/>
      <c r="D1" s="69"/>
      <c r="E1" s="69"/>
    </row>
    <row r="2" spans="1:6" x14ac:dyDescent="0.2">
      <c r="D2" s="2"/>
    </row>
    <row r="3" spans="1:6" s="1" customFormat="1" x14ac:dyDescent="0.2">
      <c r="A3" s="5" t="s">
        <v>0</v>
      </c>
      <c r="B3" s="5" t="s">
        <v>1</v>
      </c>
      <c r="C3" s="5" t="s">
        <v>1084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6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10"/>
      <c r="E7" s="10"/>
      <c r="F7" s="10"/>
    </row>
    <row r="8" spans="1:6" x14ac:dyDescent="0.2">
      <c r="A8" s="10" t="s">
        <v>11</v>
      </c>
      <c r="B8" s="10" t="s">
        <v>12</v>
      </c>
      <c r="C8" s="10" t="s">
        <v>10</v>
      </c>
      <c r="D8" s="46">
        <v>116356</v>
      </c>
      <c r="E8" s="42">
        <v>2489.3784420000002</v>
      </c>
      <c r="F8" s="42">
        <v>10.301235243844481</v>
      </c>
    </row>
    <row r="9" spans="1:6" x14ac:dyDescent="0.2">
      <c r="A9" s="10" t="s">
        <v>1120</v>
      </c>
      <c r="B9" s="10" t="s">
        <v>1121</v>
      </c>
      <c r="C9" s="10" t="s">
        <v>34</v>
      </c>
      <c r="D9" s="46">
        <v>195810</v>
      </c>
      <c r="E9" s="42">
        <v>1804.095435</v>
      </c>
      <c r="F9" s="42">
        <v>7.4654826139451789</v>
      </c>
    </row>
    <row r="10" spans="1:6" x14ac:dyDescent="0.2">
      <c r="A10" s="10" t="s">
        <v>1419</v>
      </c>
      <c r="B10" s="10" t="s">
        <v>1420</v>
      </c>
      <c r="C10" s="10" t="s">
        <v>1095</v>
      </c>
      <c r="D10" s="46">
        <v>95094</v>
      </c>
      <c r="E10" s="42">
        <v>1743.07302</v>
      </c>
      <c r="F10" s="42">
        <v>7.2129672705739747</v>
      </c>
    </row>
    <row r="11" spans="1:6" x14ac:dyDescent="0.2">
      <c r="A11" s="10" t="s">
        <v>29</v>
      </c>
      <c r="B11" s="10" t="s">
        <v>30</v>
      </c>
      <c r="C11" s="10" t="s">
        <v>31</v>
      </c>
      <c r="D11" s="46">
        <v>107901</v>
      </c>
      <c r="E11" s="42">
        <v>1329.1245180000001</v>
      </c>
      <c r="F11" s="42">
        <v>5.5000172321245673</v>
      </c>
    </row>
    <row r="12" spans="1:6" x14ac:dyDescent="0.2">
      <c r="A12" s="10" t="s">
        <v>1421</v>
      </c>
      <c r="B12" s="10" t="s">
        <v>1422</v>
      </c>
      <c r="C12" s="10" t="s">
        <v>37</v>
      </c>
      <c r="D12" s="46">
        <v>484916</v>
      </c>
      <c r="E12" s="42">
        <v>1317.274314</v>
      </c>
      <c r="F12" s="42">
        <v>5.4509801966011642</v>
      </c>
    </row>
    <row r="13" spans="1:6" x14ac:dyDescent="0.2">
      <c r="A13" s="10" t="s">
        <v>381</v>
      </c>
      <c r="B13" s="10" t="s">
        <v>382</v>
      </c>
      <c r="C13" s="10" t="s">
        <v>10</v>
      </c>
      <c r="D13" s="46">
        <v>364919</v>
      </c>
      <c r="E13" s="42">
        <v>1042.938502</v>
      </c>
      <c r="F13" s="42">
        <v>4.3157579710271978</v>
      </c>
    </row>
    <row r="14" spans="1:6" x14ac:dyDescent="0.2">
      <c r="A14" s="10" t="s">
        <v>8</v>
      </c>
      <c r="B14" s="10" t="s">
        <v>9</v>
      </c>
      <c r="C14" s="10" t="s">
        <v>10</v>
      </c>
      <c r="D14" s="46">
        <v>75741</v>
      </c>
      <c r="E14" s="42">
        <v>1010.839386</v>
      </c>
      <c r="F14" s="42">
        <v>4.1829294145262441</v>
      </c>
    </row>
    <row r="15" spans="1:6" x14ac:dyDescent="0.2">
      <c r="A15" s="10" t="s">
        <v>1326</v>
      </c>
      <c r="B15" s="10" t="s">
        <v>1327</v>
      </c>
      <c r="C15" s="10" t="s">
        <v>31</v>
      </c>
      <c r="D15" s="46">
        <v>56995</v>
      </c>
      <c r="E15" s="42">
        <v>992.31144749999999</v>
      </c>
      <c r="F15" s="42">
        <v>4.1062594113431832</v>
      </c>
    </row>
    <row r="16" spans="1:6" x14ac:dyDescent="0.2">
      <c r="A16" s="10" t="s">
        <v>1354</v>
      </c>
      <c r="B16" s="10" t="s">
        <v>1355</v>
      </c>
      <c r="C16" s="10" t="s">
        <v>84</v>
      </c>
      <c r="D16" s="46">
        <v>70027</v>
      </c>
      <c r="E16" s="42">
        <v>959.65000799999996</v>
      </c>
      <c r="F16" s="42">
        <v>3.971103917901301</v>
      </c>
    </row>
    <row r="17" spans="1:6" x14ac:dyDescent="0.2">
      <c r="A17" s="10" t="s">
        <v>53</v>
      </c>
      <c r="B17" s="10" t="s">
        <v>54</v>
      </c>
      <c r="C17" s="10" t="s">
        <v>37</v>
      </c>
      <c r="D17" s="46">
        <v>40560</v>
      </c>
      <c r="E17" s="42">
        <v>653.60411999999997</v>
      </c>
      <c r="F17" s="42">
        <v>2.7046630126099389</v>
      </c>
    </row>
    <row r="18" spans="1:6" x14ac:dyDescent="0.2">
      <c r="A18" s="10" t="s">
        <v>1423</v>
      </c>
      <c r="B18" s="10" t="s">
        <v>1424</v>
      </c>
      <c r="C18" s="10" t="s">
        <v>17</v>
      </c>
      <c r="D18" s="46">
        <v>7547</v>
      </c>
      <c r="E18" s="42">
        <v>644.30248400000005</v>
      </c>
      <c r="F18" s="42">
        <v>2.6661721431736192</v>
      </c>
    </row>
    <row r="19" spans="1:6" x14ac:dyDescent="0.2">
      <c r="A19" s="10" t="s">
        <v>27</v>
      </c>
      <c r="B19" s="10" t="s">
        <v>28</v>
      </c>
      <c r="C19" s="10" t="s">
        <v>10</v>
      </c>
      <c r="D19" s="46">
        <v>210772</v>
      </c>
      <c r="E19" s="42">
        <v>568.13592600000004</v>
      </c>
      <c r="F19" s="42">
        <v>2.3509891969271819</v>
      </c>
    </row>
    <row r="20" spans="1:6" x14ac:dyDescent="0.2">
      <c r="A20" s="10" t="s">
        <v>1425</v>
      </c>
      <c r="B20" s="10" t="s">
        <v>1426</v>
      </c>
      <c r="C20" s="10" t="s">
        <v>10</v>
      </c>
      <c r="D20" s="46">
        <v>28970</v>
      </c>
      <c r="E20" s="42">
        <v>566.49386500000003</v>
      </c>
      <c r="F20" s="42">
        <v>2.3441942249934842</v>
      </c>
    </row>
    <row r="21" spans="1:6" x14ac:dyDescent="0.2">
      <c r="A21" s="10" t="s">
        <v>13</v>
      </c>
      <c r="B21" s="10" t="s">
        <v>14</v>
      </c>
      <c r="C21" s="10" t="s">
        <v>10</v>
      </c>
      <c r="D21" s="46">
        <v>97630</v>
      </c>
      <c r="E21" s="42">
        <v>532.96217000000001</v>
      </c>
      <c r="F21" s="42">
        <v>2.2054375488320526</v>
      </c>
    </row>
    <row r="22" spans="1:6" x14ac:dyDescent="0.2">
      <c r="A22" s="10" t="s">
        <v>15</v>
      </c>
      <c r="B22" s="10" t="s">
        <v>16</v>
      </c>
      <c r="C22" s="10" t="s">
        <v>17</v>
      </c>
      <c r="D22" s="46">
        <v>52945</v>
      </c>
      <c r="E22" s="42">
        <v>488.65587749999997</v>
      </c>
      <c r="F22" s="42">
        <v>2.0220947777512528</v>
      </c>
    </row>
    <row r="23" spans="1:6" x14ac:dyDescent="0.2">
      <c r="A23" s="10" t="s">
        <v>59</v>
      </c>
      <c r="B23" s="10" t="s">
        <v>60</v>
      </c>
      <c r="C23" s="10" t="s">
        <v>10</v>
      </c>
      <c r="D23" s="46">
        <v>104618</v>
      </c>
      <c r="E23" s="42">
        <v>362.18751600000002</v>
      </c>
      <c r="F23" s="42">
        <v>1.4987591849241566</v>
      </c>
    </row>
    <row r="24" spans="1:6" x14ac:dyDescent="0.2">
      <c r="A24" s="10" t="s">
        <v>96</v>
      </c>
      <c r="B24" s="10" t="s">
        <v>97</v>
      </c>
      <c r="C24" s="10" t="s">
        <v>37</v>
      </c>
      <c r="D24" s="46">
        <v>25599</v>
      </c>
      <c r="E24" s="42">
        <v>333.97735349999999</v>
      </c>
      <c r="F24" s="42">
        <v>1.3820234105329761</v>
      </c>
    </row>
    <row r="25" spans="1:6" x14ac:dyDescent="0.2">
      <c r="A25" s="10" t="s">
        <v>98</v>
      </c>
      <c r="B25" s="10" t="s">
        <v>99</v>
      </c>
      <c r="C25" s="10" t="s">
        <v>52</v>
      </c>
      <c r="D25" s="46">
        <v>62672</v>
      </c>
      <c r="E25" s="42">
        <v>301.04495200000002</v>
      </c>
      <c r="F25" s="42">
        <v>1.2457466559533539</v>
      </c>
    </row>
    <row r="26" spans="1:6" x14ac:dyDescent="0.2">
      <c r="A26" s="10" t="s">
        <v>41</v>
      </c>
      <c r="B26" s="10" t="s">
        <v>42</v>
      </c>
      <c r="C26" s="10" t="s">
        <v>20</v>
      </c>
      <c r="D26" s="46">
        <v>177922</v>
      </c>
      <c r="E26" s="42">
        <v>298.10831100000001</v>
      </c>
      <c r="F26" s="42">
        <v>1.2335946146014514</v>
      </c>
    </row>
    <row r="27" spans="1:6" x14ac:dyDescent="0.2">
      <c r="A27" s="10" t="s">
        <v>48</v>
      </c>
      <c r="B27" s="10" t="s">
        <v>49</v>
      </c>
      <c r="C27" s="10" t="s">
        <v>17</v>
      </c>
      <c r="D27" s="46">
        <v>104932</v>
      </c>
      <c r="E27" s="42">
        <v>296.43290000000002</v>
      </c>
      <c r="F27" s="42">
        <v>1.226661637859169</v>
      </c>
    </row>
    <row r="28" spans="1:6" x14ac:dyDescent="0.2">
      <c r="A28" s="10" t="s">
        <v>1106</v>
      </c>
      <c r="B28" s="10" t="s">
        <v>1107</v>
      </c>
      <c r="C28" s="10" t="s">
        <v>31</v>
      </c>
      <c r="D28" s="46">
        <v>31622</v>
      </c>
      <c r="E28" s="42">
        <v>287.87087700000001</v>
      </c>
      <c r="F28" s="42">
        <v>1.1912313426504797</v>
      </c>
    </row>
    <row r="29" spans="1:6" x14ac:dyDescent="0.2">
      <c r="A29" s="10" t="s">
        <v>1151</v>
      </c>
      <c r="B29" s="10" t="s">
        <v>1152</v>
      </c>
      <c r="C29" s="10" t="s">
        <v>1153</v>
      </c>
      <c r="D29" s="46">
        <v>160321</v>
      </c>
      <c r="E29" s="42">
        <v>285.21105899999998</v>
      </c>
      <c r="F29" s="42">
        <v>1.1802248156951811</v>
      </c>
    </row>
    <row r="30" spans="1:6" x14ac:dyDescent="0.2">
      <c r="A30" s="10" t="s">
        <v>1427</v>
      </c>
      <c r="B30" s="10" t="s">
        <v>1428</v>
      </c>
      <c r="C30" s="10" t="s">
        <v>1095</v>
      </c>
      <c r="D30" s="46">
        <v>13456</v>
      </c>
      <c r="E30" s="42">
        <v>283.90814399999999</v>
      </c>
      <c r="F30" s="42">
        <v>1.1748332554200185</v>
      </c>
    </row>
    <row r="31" spans="1:6" x14ac:dyDescent="0.2">
      <c r="A31" s="10" t="s">
        <v>38</v>
      </c>
      <c r="B31" s="10" t="s">
        <v>39</v>
      </c>
      <c r="C31" s="10" t="s">
        <v>40</v>
      </c>
      <c r="D31" s="46">
        <v>74907</v>
      </c>
      <c r="E31" s="42">
        <v>279.852552</v>
      </c>
      <c r="F31" s="42">
        <v>1.1580509106627108</v>
      </c>
    </row>
    <row r="32" spans="1:6" x14ac:dyDescent="0.2">
      <c r="A32" s="10" t="s">
        <v>18</v>
      </c>
      <c r="B32" s="10" t="s">
        <v>19</v>
      </c>
      <c r="C32" s="10" t="s">
        <v>20</v>
      </c>
      <c r="D32" s="46">
        <v>127742</v>
      </c>
      <c r="E32" s="42">
        <v>267.55561899999998</v>
      </c>
      <c r="F32" s="42">
        <v>1.107165276934388</v>
      </c>
    </row>
    <row r="33" spans="1:6" x14ac:dyDescent="0.2">
      <c r="A33" s="10" t="s">
        <v>1141</v>
      </c>
      <c r="B33" s="10" t="s">
        <v>1142</v>
      </c>
      <c r="C33" s="10" t="s">
        <v>26</v>
      </c>
      <c r="D33" s="46">
        <v>105540</v>
      </c>
      <c r="E33" s="42">
        <v>262.05581999999998</v>
      </c>
      <c r="F33" s="42">
        <v>1.0844066949779445</v>
      </c>
    </row>
    <row r="34" spans="1:6" x14ac:dyDescent="0.2">
      <c r="A34" s="10" t="s">
        <v>1429</v>
      </c>
      <c r="B34" s="10" t="s">
        <v>1430</v>
      </c>
      <c r="C34" s="10" t="s">
        <v>17</v>
      </c>
      <c r="D34" s="46">
        <v>7371</v>
      </c>
      <c r="E34" s="42">
        <v>261.294579</v>
      </c>
      <c r="F34" s="42">
        <v>1.0812566224594571</v>
      </c>
    </row>
    <row r="35" spans="1:6" x14ac:dyDescent="0.2">
      <c r="A35" s="10" t="s">
        <v>74</v>
      </c>
      <c r="B35" s="10" t="s">
        <v>75</v>
      </c>
      <c r="C35" s="10" t="s">
        <v>76</v>
      </c>
      <c r="D35" s="46">
        <v>44142</v>
      </c>
      <c r="E35" s="42">
        <v>254.10342299999999</v>
      </c>
      <c r="F35" s="42">
        <v>1.0514990780132747</v>
      </c>
    </row>
    <row r="36" spans="1:6" x14ac:dyDescent="0.2">
      <c r="A36" s="10" t="s">
        <v>61</v>
      </c>
      <c r="B36" s="10" t="s">
        <v>62</v>
      </c>
      <c r="C36" s="10" t="s">
        <v>31</v>
      </c>
      <c r="D36" s="46">
        <v>35604</v>
      </c>
      <c r="E36" s="42">
        <v>253.62509399999999</v>
      </c>
      <c r="F36" s="42">
        <v>1.0495197166314052</v>
      </c>
    </row>
    <row r="37" spans="1:6" x14ac:dyDescent="0.2">
      <c r="A37" s="10" t="s">
        <v>1431</v>
      </c>
      <c r="B37" s="10" t="s">
        <v>1432</v>
      </c>
      <c r="C37" s="10" t="s">
        <v>17</v>
      </c>
      <c r="D37" s="46">
        <v>758</v>
      </c>
      <c r="E37" s="42">
        <v>233.31732700000001</v>
      </c>
      <c r="F37" s="42">
        <v>0.96548464923678612</v>
      </c>
    </row>
    <row r="38" spans="1:6" x14ac:dyDescent="0.2">
      <c r="A38" s="10" t="s">
        <v>21</v>
      </c>
      <c r="B38" s="10" t="s">
        <v>22</v>
      </c>
      <c r="C38" s="10" t="s">
        <v>23</v>
      </c>
      <c r="D38" s="46">
        <v>22395</v>
      </c>
      <c r="E38" s="42">
        <v>232.86321000000001</v>
      </c>
      <c r="F38" s="42">
        <v>0.96360547893214155</v>
      </c>
    </row>
    <row r="39" spans="1:6" x14ac:dyDescent="0.2">
      <c r="A39" s="10" t="s">
        <v>1433</v>
      </c>
      <c r="B39" s="10" t="s">
        <v>1434</v>
      </c>
      <c r="C39" s="10" t="s">
        <v>1095</v>
      </c>
      <c r="D39" s="46">
        <v>18407</v>
      </c>
      <c r="E39" s="42">
        <v>228.74378899999999</v>
      </c>
      <c r="F39" s="42">
        <v>0.94655900497162149</v>
      </c>
    </row>
    <row r="40" spans="1:6" x14ac:dyDescent="0.2">
      <c r="A40" s="10" t="s">
        <v>1403</v>
      </c>
      <c r="B40" s="10" t="s">
        <v>1404</v>
      </c>
      <c r="C40" s="10" t="s">
        <v>23</v>
      </c>
      <c r="D40" s="46">
        <v>5925</v>
      </c>
      <c r="E40" s="42">
        <v>221.88532499999999</v>
      </c>
      <c r="F40" s="42">
        <v>0.91817816504650462</v>
      </c>
    </row>
    <row r="41" spans="1:6" x14ac:dyDescent="0.2">
      <c r="A41" s="10" t="s">
        <v>385</v>
      </c>
      <c r="B41" s="10" t="s">
        <v>386</v>
      </c>
      <c r="C41" s="10" t="s">
        <v>387</v>
      </c>
      <c r="D41" s="46">
        <v>74022</v>
      </c>
      <c r="E41" s="42">
        <v>219.290175</v>
      </c>
      <c r="F41" s="42">
        <v>0.90743923913952818</v>
      </c>
    </row>
    <row r="42" spans="1:6" x14ac:dyDescent="0.2">
      <c r="A42" s="10" t="s">
        <v>93</v>
      </c>
      <c r="B42" s="10" t="s">
        <v>94</v>
      </c>
      <c r="C42" s="10" t="s">
        <v>95</v>
      </c>
      <c r="D42" s="46">
        <v>23693</v>
      </c>
      <c r="E42" s="42">
        <v>213.260693</v>
      </c>
      <c r="F42" s="42">
        <v>0.88248878908637141</v>
      </c>
    </row>
    <row r="43" spans="1:6" x14ac:dyDescent="0.2">
      <c r="A43" s="10" t="s">
        <v>80</v>
      </c>
      <c r="B43" s="10" t="s">
        <v>81</v>
      </c>
      <c r="C43" s="10" t="s">
        <v>17</v>
      </c>
      <c r="D43" s="46">
        <v>7722</v>
      </c>
      <c r="E43" s="42">
        <v>212.37816599999999</v>
      </c>
      <c r="F43" s="42">
        <v>0.8788368259767606</v>
      </c>
    </row>
    <row r="44" spans="1:6" x14ac:dyDescent="0.2">
      <c r="A44" s="10" t="s">
        <v>32</v>
      </c>
      <c r="B44" s="10" t="s">
        <v>33</v>
      </c>
      <c r="C44" s="10" t="s">
        <v>34</v>
      </c>
      <c r="D44" s="46">
        <v>121326</v>
      </c>
      <c r="E44" s="42">
        <v>211.228566</v>
      </c>
      <c r="F44" s="42">
        <v>0.87407969470393998</v>
      </c>
    </row>
    <row r="45" spans="1:6" x14ac:dyDescent="0.2">
      <c r="A45" s="10" t="s">
        <v>1435</v>
      </c>
      <c r="B45" s="10" t="s">
        <v>1436</v>
      </c>
      <c r="C45" s="10" t="s">
        <v>1095</v>
      </c>
      <c r="D45" s="46">
        <v>3433</v>
      </c>
      <c r="E45" s="42">
        <v>207.4304425</v>
      </c>
      <c r="F45" s="42">
        <v>0.85836277396639238</v>
      </c>
    </row>
    <row r="46" spans="1:6" x14ac:dyDescent="0.2">
      <c r="A46" s="10" t="s">
        <v>24</v>
      </c>
      <c r="B46" s="10" t="s">
        <v>25</v>
      </c>
      <c r="C46" s="10" t="s">
        <v>26</v>
      </c>
      <c r="D46" s="46">
        <v>82861</v>
      </c>
      <c r="E46" s="42">
        <v>194.060462</v>
      </c>
      <c r="F46" s="42">
        <v>0.80303678896852215</v>
      </c>
    </row>
    <row r="47" spans="1:6" x14ac:dyDescent="0.2">
      <c r="A47" s="10" t="s">
        <v>87</v>
      </c>
      <c r="B47" s="10" t="s">
        <v>88</v>
      </c>
      <c r="C47" s="10" t="s">
        <v>34</v>
      </c>
      <c r="D47" s="46">
        <v>44344</v>
      </c>
      <c r="E47" s="42">
        <v>179.127588</v>
      </c>
      <c r="F47" s="42">
        <v>0.7412434331069272</v>
      </c>
    </row>
    <row r="48" spans="1:6" x14ac:dyDescent="0.2">
      <c r="A48" s="10" t="s">
        <v>1407</v>
      </c>
      <c r="B48" s="10" t="s">
        <v>1408</v>
      </c>
      <c r="C48" s="10" t="s">
        <v>47</v>
      </c>
      <c r="D48" s="46">
        <v>49940</v>
      </c>
      <c r="E48" s="42">
        <v>175.23946000000001</v>
      </c>
      <c r="F48" s="42">
        <v>0.72515406697824825</v>
      </c>
    </row>
    <row r="49" spans="1:10" x14ac:dyDescent="0.2">
      <c r="A49" s="10" t="s">
        <v>1437</v>
      </c>
      <c r="B49" s="10" t="s">
        <v>1438</v>
      </c>
      <c r="C49" s="10" t="s">
        <v>65</v>
      </c>
      <c r="D49" s="46">
        <v>31087</v>
      </c>
      <c r="E49" s="42">
        <v>172.8592635</v>
      </c>
      <c r="F49" s="42">
        <v>0.71530463482305662</v>
      </c>
    </row>
    <row r="50" spans="1:10" x14ac:dyDescent="0.2">
      <c r="A50" s="10" t="s">
        <v>1439</v>
      </c>
      <c r="B50" s="10" t="s">
        <v>1440</v>
      </c>
      <c r="C50" s="10" t="s">
        <v>31</v>
      </c>
      <c r="D50" s="46">
        <v>64219</v>
      </c>
      <c r="E50" s="42">
        <v>168.189561</v>
      </c>
      <c r="F50" s="42">
        <v>0.69598105462340587</v>
      </c>
    </row>
    <row r="51" spans="1:10" x14ac:dyDescent="0.2">
      <c r="A51" s="10" t="s">
        <v>1441</v>
      </c>
      <c r="B51" s="10" t="s">
        <v>1442</v>
      </c>
      <c r="C51" s="10" t="s">
        <v>104</v>
      </c>
      <c r="D51" s="46">
        <v>39983</v>
      </c>
      <c r="E51" s="42">
        <v>156.79333449999999</v>
      </c>
      <c r="F51" s="42">
        <v>0.64882261214315462</v>
      </c>
    </row>
    <row r="52" spans="1:10" x14ac:dyDescent="0.2">
      <c r="A52" s="10" t="s">
        <v>1443</v>
      </c>
      <c r="B52" s="10" t="s">
        <v>1444</v>
      </c>
      <c r="C52" s="10" t="s">
        <v>52</v>
      </c>
      <c r="D52" s="46">
        <v>28801</v>
      </c>
      <c r="E52" s="42">
        <v>151.147648</v>
      </c>
      <c r="F52" s="42">
        <v>0.625460336738065</v>
      </c>
    </row>
    <row r="53" spans="1:10" x14ac:dyDescent="0.2">
      <c r="A53" s="10" t="s">
        <v>1445</v>
      </c>
      <c r="B53" s="10" t="s">
        <v>1446</v>
      </c>
      <c r="C53" s="10" t="s">
        <v>1217</v>
      </c>
      <c r="D53" s="46">
        <v>20823</v>
      </c>
      <c r="E53" s="42">
        <v>147.343548</v>
      </c>
      <c r="F53" s="42">
        <v>0.6097186847939654</v>
      </c>
    </row>
    <row r="54" spans="1:10" x14ac:dyDescent="0.2">
      <c r="A54" s="10" t="s">
        <v>1447</v>
      </c>
      <c r="B54" s="10" t="s">
        <v>1448</v>
      </c>
      <c r="C54" s="10" t="s">
        <v>1449</v>
      </c>
      <c r="D54" s="46">
        <v>48313</v>
      </c>
      <c r="E54" s="42">
        <v>144.28677450000001</v>
      </c>
      <c r="F54" s="42">
        <v>0.59706952612070585</v>
      </c>
    </row>
    <row r="55" spans="1:10" x14ac:dyDescent="0.2">
      <c r="A55" s="10" t="s">
        <v>50</v>
      </c>
      <c r="B55" s="10" t="s">
        <v>51</v>
      </c>
      <c r="C55" s="10" t="s">
        <v>52</v>
      </c>
      <c r="D55" s="46">
        <v>6877</v>
      </c>
      <c r="E55" s="42">
        <v>133.179982</v>
      </c>
      <c r="F55" s="42">
        <v>0.55110878330365709</v>
      </c>
    </row>
    <row r="56" spans="1:10" x14ac:dyDescent="0.2">
      <c r="A56" s="10" t="s">
        <v>57</v>
      </c>
      <c r="B56" s="10" t="s">
        <v>58</v>
      </c>
      <c r="C56" s="10" t="s">
        <v>34</v>
      </c>
      <c r="D56" s="46">
        <v>42399</v>
      </c>
      <c r="E56" s="42">
        <v>132.2212815</v>
      </c>
      <c r="F56" s="42">
        <v>0.5471416085212818</v>
      </c>
      <c r="I56" s="17"/>
    </row>
    <row r="57" spans="1:10" x14ac:dyDescent="0.2">
      <c r="A57" s="10" t="s">
        <v>100</v>
      </c>
      <c r="B57" s="10" t="s">
        <v>101</v>
      </c>
      <c r="C57" s="10" t="s">
        <v>52</v>
      </c>
      <c r="D57" s="46">
        <v>13605</v>
      </c>
      <c r="E57" s="42">
        <v>104.8061175</v>
      </c>
      <c r="F57" s="42">
        <v>0.43369559772282529</v>
      </c>
      <c r="H57" s="2"/>
      <c r="I57" s="2"/>
    </row>
    <row r="58" spans="1:10" x14ac:dyDescent="0.2">
      <c r="A58" s="11" t="s">
        <v>110</v>
      </c>
      <c r="B58" s="10"/>
      <c r="C58" s="10"/>
      <c r="D58" s="46"/>
      <c r="E58" s="43">
        <f xml:space="preserve"> SUM(E8:E57)</f>
        <v>24009.720428500001</v>
      </c>
      <c r="F58" s="43">
        <f>SUM(F8:F57)</f>
        <v>99.354029142394637</v>
      </c>
      <c r="I58" s="2"/>
      <c r="J58" s="2"/>
    </row>
    <row r="59" spans="1:10" x14ac:dyDescent="0.2">
      <c r="A59" s="10"/>
      <c r="B59" s="10"/>
      <c r="C59" s="10"/>
      <c r="D59" s="46"/>
      <c r="E59" s="42"/>
      <c r="F59" s="42"/>
    </row>
    <row r="60" spans="1:10" x14ac:dyDescent="0.2">
      <c r="A60" s="11" t="s">
        <v>110</v>
      </c>
      <c r="B60" s="10"/>
      <c r="C60" s="10"/>
      <c r="D60" s="46"/>
      <c r="E60" s="43">
        <v>24009.720428500001</v>
      </c>
      <c r="F60" s="43">
        <v>99.354029142394637</v>
      </c>
      <c r="I60" s="2"/>
      <c r="J60" s="2"/>
    </row>
    <row r="61" spans="1:10" x14ac:dyDescent="0.2">
      <c r="A61" s="10"/>
      <c r="B61" s="10"/>
      <c r="C61" s="10"/>
      <c r="D61" s="46"/>
      <c r="E61" s="42"/>
      <c r="F61" s="42"/>
    </row>
    <row r="62" spans="1:10" x14ac:dyDescent="0.2">
      <c r="A62" s="11" t="s">
        <v>143</v>
      </c>
      <c r="B62" s="10"/>
      <c r="C62" s="10"/>
      <c r="D62" s="46"/>
      <c r="E62" s="43">
        <v>156.1041845</v>
      </c>
      <c r="F62" s="43">
        <v>0.65</v>
      </c>
      <c r="I62" s="2"/>
      <c r="J62" s="2"/>
    </row>
    <row r="63" spans="1:10" x14ac:dyDescent="0.2">
      <c r="A63" s="10"/>
      <c r="B63" s="10"/>
      <c r="C63" s="10"/>
      <c r="D63" s="46"/>
      <c r="E63" s="42"/>
      <c r="F63" s="42"/>
    </row>
    <row r="64" spans="1:10" x14ac:dyDescent="0.2">
      <c r="A64" s="13" t="s">
        <v>144</v>
      </c>
      <c r="B64" s="7"/>
      <c r="C64" s="7"/>
      <c r="D64" s="47"/>
      <c r="E64" s="45">
        <v>24165.824613000001</v>
      </c>
      <c r="F64" s="45">
        <f xml:space="preserve"> ROUND(SUM(F60:F63),2)</f>
        <v>100</v>
      </c>
      <c r="I64" s="2"/>
      <c r="J64" s="2"/>
    </row>
    <row r="65" spans="1:6" x14ac:dyDescent="0.2">
      <c r="E65" s="17"/>
      <c r="F65" s="17"/>
    </row>
    <row r="66" spans="1:6" x14ac:dyDescent="0.2">
      <c r="A66" s="14" t="s">
        <v>147</v>
      </c>
    </row>
    <row r="67" spans="1:6" x14ac:dyDescent="0.2">
      <c r="A67" s="14" t="s">
        <v>148</v>
      </c>
    </row>
    <row r="68" spans="1:6" x14ac:dyDescent="0.2">
      <c r="A68" s="14" t="s">
        <v>149</v>
      </c>
    </row>
    <row r="69" spans="1:6" x14ac:dyDescent="0.2">
      <c r="A69" s="2" t="s">
        <v>646</v>
      </c>
      <c r="B69" s="15">
        <v>82.420699999999997</v>
      </c>
    </row>
    <row r="70" spans="1:6" x14ac:dyDescent="0.2">
      <c r="A70" s="2" t="s">
        <v>647</v>
      </c>
      <c r="B70" s="15">
        <v>82.420699999999997</v>
      </c>
    </row>
    <row r="71" spans="1:6" x14ac:dyDescent="0.2">
      <c r="A71" s="2" t="s">
        <v>648</v>
      </c>
      <c r="B71" s="15">
        <v>80.955500000000001</v>
      </c>
    </row>
    <row r="72" spans="1:6" x14ac:dyDescent="0.2">
      <c r="A72" s="2" t="s">
        <v>645</v>
      </c>
      <c r="B72" s="15">
        <v>80.955500000000001</v>
      </c>
    </row>
    <row r="74" spans="1:6" x14ac:dyDescent="0.2">
      <c r="A74" s="14" t="s">
        <v>152</v>
      </c>
    </row>
    <row r="75" spans="1:6" x14ac:dyDescent="0.2">
      <c r="A75" s="2" t="s">
        <v>645</v>
      </c>
      <c r="B75" s="15">
        <v>84.810900000000004</v>
      </c>
    </row>
    <row r="76" spans="1:6" x14ac:dyDescent="0.2">
      <c r="A76" s="2" t="s">
        <v>648</v>
      </c>
      <c r="B76" s="15">
        <v>84.810900000000004</v>
      </c>
    </row>
    <row r="77" spans="1:6" x14ac:dyDescent="0.2">
      <c r="A77" s="2" t="s">
        <v>646</v>
      </c>
      <c r="B77" s="15">
        <v>86.527000000000001</v>
      </c>
    </row>
    <row r="78" spans="1:6" x14ac:dyDescent="0.2">
      <c r="A78" s="2" t="s">
        <v>647</v>
      </c>
      <c r="B78" s="15">
        <v>86.527000000000001</v>
      </c>
    </row>
    <row r="80" spans="1:6" x14ac:dyDescent="0.2">
      <c r="A80" s="14" t="s">
        <v>153</v>
      </c>
      <c r="B80" s="31" t="s">
        <v>154</v>
      </c>
    </row>
    <row r="82" spans="1:2" x14ac:dyDescent="0.2">
      <c r="A82" s="14" t="s">
        <v>1113</v>
      </c>
      <c r="B82" s="32">
        <v>7.0323166313949498E-2</v>
      </c>
    </row>
  </sheetData>
  <mergeCells count="1">
    <mergeCell ref="A1:E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A88ABDC-425F-4B4A-8818-8734EA030567}"/>
</file>

<file path=customXml/itemProps2.xml><?xml version="1.0" encoding="utf-8"?>
<ds:datastoreItem xmlns:ds="http://schemas.openxmlformats.org/officeDocument/2006/customXml" ds:itemID="{8ECC5D10-A1EB-46EA-8EA2-047485FB99F3}"/>
</file>

<file path=customXml/itemProps3.xml><?xml version="1.0" encoding="utf-8"?>
<ds:datastoreItem xmlns:ds="http://schemas.openxmlformats.org/officeDocument/2006/customXml" ds:itemID="{2D29C05F-C24A-4D11-84EC-1FE1452AE5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FITX</vt:lpstr>
      <vt:lpstr>TIVF</vt:lpstr>
      <vt:lpstr>FISCF</vt:lpstr>
      <vt:lpstr>FIPF</vt:lpstr>
      <vt:lpstr>FITF</vt:lpstr>
      <vt:lpstr>FIOF</vt:lpstr>
      <vt:lpstr>FIEIF</vt:lpstr>
      <vt:lpstr>FIFEF</vt:lpstr>
      <vt:lpstr>FIIF</vt:lpstr>
      <vt:lpstr>FIUS</vt:lpstr>
      <vt:lpstr>FEGF</vt:lpstr>
      <vt:lpstr>FIEAF</vt:lpstr>
      <vt:lpstr>FIMAS</vt:lpstr>
      <vt:lpstr>FID-PEF</vt:lpstr>
      <vt:lpstr>FIFOF-20's</vt:lpstr>
      <vt:lpstr>FIFOF-30's</vt:lpstr>
      <vt:lpstr>FIFOF-40's</vt:lpstr>
      <vt:lpstr>FIFOF-50's</vt:lpstr>
      <vt:lpstr>FIFOF-50's+</vt:lpstr>
      <vt:lpstr>FBIF</vt:lpstr>
      <vt:lpstr>FIBCF</vt:lpstr>
      <vt:lpstr>FAEF</vt:lpstr>
      <vt:lpstr>FIEF</vt:lpstr>
      <vt:lpstr>FIUBF</vt:lpstr>
      <vt:lpstr>FILF</vt:lpstr>
      <vt:lpstr>FIIOF</vt:lpstr>
      <vt:lpstr>FICRF</vt:lpstr>
      <vt:lpstr>FIDA</vt:lpstr>
      <vt:lpstr>FISTIP</vt:lpstr>
      <vt:lpstr>FILDF</vt:lpstr>
      <vt:lpstr>FIFRF</vt:lpstr>
      <vt:lpstr>FICDF</vt:lpstr>
      <vt:lpstr>GS- CP</vt:lpstr>
      <vt:lpstr>FIGS</vt:lpstr>
      <vt:lpstr>FISF</vt:lpstr>
      <vt:lpstr>FBPF</vt:lpstr>
      <vt:lpstr>FIEYF</vt:lpstr>
      <vt:lpstr>FIDHF</vt:lpstr>
      <vt:lpstr>FIPP</vt:lpstr>
      <vt:lpstr>FMPS1A</vt:lpstr>
      <vt:lpstr>FMPS1B</vt:lpstr>
      <vt:lpstr>FMPS2A</vt:lpstr>
      <vt:lpstr>FMPS2B</vt:lpstr>
      <vt:lpstr>FMPS2C</vt:lpstr>
      <vt:lpstr>FMPS3A</vt:lpstr>
      <vt:lpstr>FMPS3B</vt:lpstr>
      <vt:lpstr>FMPS3C</vt:lpstr>
      <vt:lpstr>FMPS3D</vt:lpstr>
      <vt:lpstr>FMPS3E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Bhogte, Amey</dc:creator>
  <cp:lastModifiedBy>Bhogte, Amey</cp:lastModifiedBy>
  <cp:lastPrinted>2018-06-08T06:44:38Z</cp:lastPrinted>
  <dcterms:created xsi:type="dcterms:W3CDTF">2018-06-07T06:53:49Z</dcterms:created>
  <dcterms:modified xsi:type="dcterms:W3CDTF">2018-06-08T13:43:31Z</dcterms:modified>
</cp:coreProperties>
</file>