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44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D\SEBI Reports\2018-2019\Jan\ISIN\Final ISIN\"/>
    </mc:Choice>
  </mc:AlternateContent>
  <xr:revisionPtr revIDLastSave="0" documentId="13_ncr:1_{5307DED8-8527-4086-A718-CBB25B596372}" xr6:coauthVersionLast="40" xr6:coauthVersionMax="40" xr10:uidLastSave="{00000000-0000-0000-0000-000000000000}"/>
  <bookViews>
    <workbookView xWindow="0" yWindow="0" windowWidth="15330" windowHeight="9615" tabRatio="790" xr2:uid="{32E3519C-BE2A-4A18-AF0D-630BA05D986B}"/>
  </bookViews>
  <sheets>
    <sheet name="TIVF" sheetId="40" r:id="rId1"/>
    <sheet name="FIUS" sheetId="41" r:id="rId2"/>
    <sheet name="FITX" sheetId="42" r:id="rId3"/>
    <sheet name="FITF" sheetId="43" r:id="rId4"/>
    <sheet name="FISMF" sheetId="44" r:id="rId5"/>
    <sheet name="FIPF" sheetId="45" r:id="rId6"/>
    <sheet name="FIOF" sheetId="46" r:id="rId7"/>
    <sheet name="FIIF-NSE" sheetId="47" r:id="rId8"/>
    <sheet name="FIMAS" sheetId="48" r:id="rId9"/>
    <sheet name="FIFOF-50's+" sheetId="49" r:id="rId10"/>
    <sheet name="FIFOF-50's" sheetId="50" r:id="rId11"/>
    <sheet name="FIFOF-40's" sheetId="51" r:id="rId12"/>
    <sheet name="FIFOF-30's" sheetId="52" r:id="rId13"/>
    <sheet name="FIFOF-20's" sheetId="53" r:id="rId14"/>
    <sheet name="FF" sheetId="54" r:id="rId15"/>
    <sheet name="FEGF" sheetId="55" r:id="rId16"/>
    <sheet name="FIFEF" sheetId="56" r:id="rId17"/>
    <sheet name="TIEIF" sheetId="57" r:id="rId18"/>
    <sheet name="FIEF" sheetId="58" r:id="rId19"/>
    <sheet name="FIEAF" sheetId="59" r:id="rId20"/>
    <sheet name="FIBF" sheetId="60" r:id="rId21"/>
    <sheet name="FBIF" sheetId="61" r:id="rId22"/>
    <sheet name="FAEF" sheetId="62" r:id="rId23"/>
    <sheet name="TIIOF" sheetId="38" r:id="rId24"/>
    <sheet name="FIUBF" sheetId="15" r:id="rId25"/>
    <sheet name="FISTIP" sheetId="14" r:id="rId26"/>
    <sheet name="FISF" sheetId="13" r:id="rId27"/>
    <sheet name="FILF" sheetId="11" r:id="rId28"/>
    <sheet name="FILDF" sheetId="10" r:id="rId29"/>
    <sheet name="FIGSF" sheetId="9" r:id="rId30"/>
    <sheet name="FIFRF" sheetId="8" r:id="rId31"/>
    <sheet name="FIDHY" sheetId="6" r:id="rId32"/>
    <sheet name="FIDA" sheetId="5" r:id="rId33"/>
    <sheet name="FICRF" sheetId="4" r:id="rId34"/>
    <sheet name="FICDF" sheetId="3" r:id="rId35"/>
    <sheet name="FBPF" sheetId="2" r:id="rId36"/>
    <sheet name="FIPP" sheetId="12" r:id="rId37"/>
    <sheet name="FIEHF" sheetId="7" r:id="rId38"/>
    <sheet name="FIESF" sheetId="39" r:id="rId39"/>
    <sheet name="FMPS5E" sheetId="37" r:id="rId40"/>
    <sheet name="FMPS5D" sheetId="36" r:id="rId41"/>
    <sheet name="FMPS5C" sheetId="35" r:id="rId42"/>
    <sheet name="FMPS5B" sheetId="34" r:id="rId43"/>
    <sheet name="FMPS5A" sheetId="33" r:id="rId44"/>
    <sheet name="FMPS4F" sheetId="32" r:id="rId45"/>
    <sheet name="FMPS4E" sheetId="31" r:id="rId46"/>
    <sheet name="FMPS4D" sheetId="30" r:id="rId47"/>
    <sheet name="FMPS4C" sheetId="29" r:id="rId48"/>
    <sheet name="FMPS4B" sheetId="28" r:id="rId49"/>
    <sheet name="FMPS4A" sheetId="27" r:id="rId50"/>
    <sheet name="FMPS3F" sheetId="26" r:id="rId51"/>
    <sheet name="FMPS3E" sheetId="25" r:id="rId52"/>
    <sheet name="FMPS3D" sheetId="24" r:id="rId53"/>
    <sheet name="FMPS3C" sheetId="23" r:id="rId54"/>
    <sheet name="FMPS3B" sheetId="22" r:id="rId55"/>
    <sheet name="FMPS3A" sheetId="21" r:id="rId56"/>
    <sheet name="FMPS2C" sheetId="20" r:id="rId57"/>
    <sheet name="FMPS2B" sheetId="19" r:id="rId58"/>
    <sheet name="FMPS2A" sheetId="18" r:id="rId59"/>
    <sheet name="FMPS1B" sheetId="17" r:id="rId60"/>
    <sheet name="FMPS1A" sheetId="16" r:id="rId61"/>
  </sheets>
  <externalReferences>
    <externalReference r:id="rId62"/>
  </externalReferences>
  <definedNames>
    <definedName name="_xlnm._FilterDatabase" localSheetId="34" hidden="1">FICDF!#REF!</definedName>
    <definedName name="_xlnm._FilterDatabase" localSheetId="33" hidden="1">FICRF!#REF!</definedName>
    <definedName name="_xlnm._FilterDatabase" localSheetId="32" hidden="1">FIDA!$H$56:$J$102</definedName>
    <definedName name="_xlnm._FilterDatabase" localSheetId="38" hidden="1">FIESF!$A$6:$H$58</definedName>
    <definedName name="_xlnm._FilterDatabase" localSheetId="25" hidden="1">FISTIP!$H$87:$I$150</definedName>
    <definedName name="_xlnm._FilterDatabase" localSheetId="24" hidden="1">FIUBF!$H$67:$J$109</definedName>
    <definedName name="_xlnm._FilterDatabase" localSheetId="23" hidden="1">TIIOF!$H$45:$I$71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62" l="1"/>
  <c r="F55" i="62" s="1"/>
  <c r="E59" i="62"/>
  <c r="E57" i="62"/>
  <c r="F54" i="62"/>
  <c r="F50" i="62"/>
  <c r="F46" i="62"/>
  <c r="F42" i="62"/>
  <c r="F38" i="62"/>
  <c r="F34" i="62"/>
  <c r="F30" i="62"/>
  <c r="F26" i="62"/>
  <c r="F22" i="62"/>
  <c r="E19" i="62"/>
  <c r="F17" i="62"/>
  <c r="F13" i="62"/>
  <c r="F9" i="62"/>
  <c r="F49" i="61"/>
  <c r="F43" i="61"/>
  <c r="E43" i="61"/>
  <c r="E51" i="60"/>
  <c r="E47" i="60"/>
  <c r="E53" i="60" s="1"/>
  <c r="E57" i="60" s="1"/>
  <c r="E65" i="59"/>
  <c r="E61" i="59"/>
  <c r="E67" i="59" s="1"/>
  <c r="E71" i="59" s="1"/>
  <c r="F68" i="58"/>
  <c r="E68" i="58"/>
  <c r="F62" i="58"/>
  <c r="F70" i="58" s="1"/>
  <c r="F74" i="58" s="1"/>
  <c r="E62" i="58"/>
  <c r="E70" i="58" s="1"/>
  <c r="E70" i="57"/>
  <c r="E74" i="57" s="1"/>
  <c r="E68" i="57"/>
  <c r="E44" i="57"/>
  <c r="E39" i="56"/>
  <c r="E35" i="56"/>
  <c r="E41" i="56" s="1"/>
  <c r="E45" i="56" s="1"/>
  <c r="E11" i="55"/>
  <c r="D11" i="55"/>
  <c r="E7" i="55"/>
  <c r="D7" i="55"/>
  <c r="E8" i="54"/>
  <c r="E10" i="54" s="1"/>
  <c r="E14" i="54" s="1"/>
  <c r="D8" i="54"/>
  <c r="D10" i="54" s="1"/>
  <c r="D14" i="54" s="1"/>
  <c r="E13" i="53"/>
  <c r="E17" i="53" s="1"/>
  <c r="D13" i="53"/>
  <c r="D17" i="53" s="1"/>
  <c r="E11" i="53"/>
  <c r="D11" i="53"/>
  <c r="E11" i="52"/>
  <c r="E13" i="52" s="1"/>
  <c r="E17" i="52" s="1"/>
  <c r="D11" i="52"/>
  <c r="D13" i="52" s="1"/>
  <c r="D17" i="52" s="1"/>
  <c r="E13" i="51"/>
  <c r="E17" i="51" s="1"/>
  <c r="D13" i="51"/>
  <c r="D17" i="51" s="1"/>
  <c r="E11" i="51"/>
  <c r="D11" i="51"/>
  <c r="E10" i="50"/>
  <c r="E12" i="50" s="1"/>
  <c r="E16" i="50" s="1"/>
  <c r="D10" i="50"/>
  <c r="D12" i="50" s="1"/>
  <c r="D16" i="50" s="1"/>
  <c r="E11" i="49"/>
  <c r="E15" i="49" s="1"/>
  <c r="D11" i="49"/>
  <c r="D15" i="49" s="1"/>
  <c r="E9" i="49"/>
  <c r="D9" i="49"/>
  <c r="E10" i="48"/>
  <c r="E12" i="48" s="1"/>
  <c r="E16" i="48" s="1"/>
  <c r="D10" i="48"/>
  <c r="D12" i="48" s="1"/>
  <c r="D16" i="48" s="1"/>
  <c r="F64" i="47"/>
  <c r="F58" i="47"/>
  <c r="E58" i="47"/>
  <c r="F55" i="46"/>
  <c r="F51" i="46"/>
  <c r="E51" i="46"/>
  <c r="E44" i="46"/>
  <c r="E53" i="46" s="1"/>
  <c r="F43" i="46"/>
  <c r="F42" i="46"/>
  <c r="F41" i="46"/>
  <c r="F40" i="46"/>
  <c r="F39" i="46"/>
  <c r="F38" i="46"/>
  <c r="F37" i="46"/>
  <c r="F36" i="46"/>
  <c r="F35" i="46"/>
  <c r="F34" i="46"/>
  <c r="F33" i="46"/>
  <c r="F32" i="46"/>
  <c r="F31" i="46"/>
  <c r="F30" i="46"/>
  <c r="F29" i="46"/>
  <c r="F28" i="46"/>
  <c r="F27" i="46"/>
  <c r="F26" i="46"/>
  <c r="F25" i="46"/>
  <c r="F24" i="46"/>
  <c r="F23" i="46"/>
  <c r="F22" i="46"/>
  <c r="F21" i="46"/>
  <c r="F20" i="46"/>
  <c r="F19" i="46"/>
  <c r="F18" i="46"/>
  <c r="F17" i="46"/>
  <c r="F16" i="46"/>
  <c r="F15" i="46"/>
  <c r="F14" i="46"/>
  <c r="F13" i="46"/>
  <c r="F12" i="46"/>
  <c r="F11" i="46"/>
  <c r="F10" i="46"/>
  <c r="F9" i="46"/>
  <c r="F8" i="46"/>
  <c r="F44" i="46" s="1"/>
  <c r="F53" i="46" s="1"/>
  <c r="F57" i="46" s="1"/>
  <c r="E78" i="45"/>
  <c r="E73" i="45"/>
  <c r="E69" i="45"/>
  <c r="E80" i="45" s="1"/>
  <c r="E84" i="45" s="1"/>
  <c r="E84" i="44"/>
  <c r="E86" i="44" s="1"/>
  <c r="E90" i="44" s="1"/>
  <c r="F42" i="43"/>
  <c r="E42" i="43"/>
  <c r="E38" i="43"/>
  <c r="B37" i="43"/>
  <c r="B36" i="43"/>
  <c r="B35" i="43"/>
  <c r="B33" i="43"/>
  <c r="B32" i="43"/>
  <c r="B31" i="43"/>
  <c r="B30" i="43"/>
  <c r="F27" i="43"/>
  <c r="E27" i="43"/>
  <c r="E23" i="43"/>
  <c r="E44" i="43" s="1"/>
  <c r="E48" i="43" s="1"/>
  <c r="F73" i="42"/>
  <c r="F67" i="42"/>
  <c r="E67" i="42"/>
  <c r="F61" i="42"/>
  <c r="E61" i="42"/>
  <c r="E7" i="41"/>
  <c r="E11" i="41" s="1"/>
  <c r="D7" i="41"/>
  <c r="D11" i="41" s="1"/>
  <c r="F48" i="40"/>
  <c r="F42" i="40"/>
  <c r="E42" i="40"/>
  <c r="F31" i="56" l="1"/>
  <c r="F23" i="56"/>
  <c r="F15" i="56"/>
  <c r="F30" i="56"/>
  <c r="F22" i="56"/>
  <c r="F14" i="56"/>
  <c r="F38" i="56"/>
  <c r="F39" i="56" s="1"/>
  <c r="F29" i="56"/>
  <c r="F21" i="56"/>
  <c r="F13" i="56"/>
  <c r="F28" i="56"/>
  <c r="F20" i="56"/>
  <c r="F12" i="56"/>
  <c r="F27" i="56"/>
  <c r="F19" i="56"/>
  <c r="F11" i="56"/>
  <c r="F43" i="56"/>
  <c r="F34" i="56"/>
  <c r="F26" i="56"/>
  <c r="F18" i="56"/>
  <c r="F10" i="56"/>
  <c r="F33" i="56"/>
  <c r="F25" i="56"/>
  <c r="F17" i="56"/>
  <c r="F9" i="56"/>
  <c r="F32" i="56"/>
  <c r="F24" i="56"/>
  <c r="F16" i="56"/>
  <c r="F8" i="56"/>
  <c r="F42" i="60"/>
  <c r="F34" i="60"/>
  <c r="F26" i="60"/>
  <c r="F18" i="60"/>
  <c r="F10" i="60"/>
  <c r="F50" i="60"/>
  <c r="F51" i="60" s="1"/>
  <c r="F41" i="60"/>
  <c r="F33" i="60"/>
  <c r="F25" i="60"/>
  <c r="F17" i="60"/>
  <c r="F9" i="60"/>
  <c r="F40" i="60"/>
  <c r="F32" i="60"/>
  <c r="F24" i="60"/>
  <c r="F16" i="60"/>
  <c r="F8" i="60"/>
  <c r="F39" i="60"/>
  <c r="F31" i="60"/>
  <c r="F23" i="60"/>
  <c r="F15" i="60"/>
  <c r="F55" i="60"/>
  <c r="F46" i="60"/>
  <c r="F38" i="60"/>
  <c r="F30" i="60"/>
  <c r="F22" i="60"/>
  <c r="F14" i="60"/>
  <c r="F45" i="60"/>
  <c r="F37" i="60"/>
  <c r="F29" i="60"/>
  <c r="F21" i="60"/>
  <c r="F13" i="60"/>
  <c r="F44" i="60"/>
  <c r="F36" i="60"/>
  <c r="F28" i="60"/>
  <c r="F20" i="60"/>
  <c r="F12" i="60"/>
  <c r="F43" i="60"/>
  <c r="F35" i="60"/>
  <c r="F27" i="60"/>
  <c r="F19" i="60"/>
  <c r="F11" i="60"/>
  <c r="F62" i="45"/>
  <c r="F54" i="45"/>
  <c r="F46" i="45"/>
  <c r="F38" i="45"/>
  <c r="F30" i="45"/>
  <c r="F22" i="45"/>
  <c r="F14" i="45"/>
  <c r="F61" i="45"/>
  <c r="F53" i="45"/>
  <c r="F45" i="45"/>
  <c r="F37" i="45"/>
  <c r="F29" i="45"/>
  <c r="F21" i="45"/>
  <c r="F13" i="45"/>
  <c r="F68" i="45"/>
  <c r="F60" i="45"/>
  <c r="F52" i="45"/>
  <c r="F44" i="45"/>
  <c r="F36" i="45"/>
  <c r="F28" i="45"/>
  <c r="F20" i="45"/>
  <c r="F12" i="45"/>
  <c r="F66" i="45"/>
  <c r="F42" i="45"/>
  <c r="F26" i="45"/>
  <c r="F10" i="45"/>
  <c r="F67" i="45"/>
  <c r="F59" i="45"/>
  <c r="F51" i="45"/>
  <c r="F43" i="45"/>
  <c r="F35" i="45"/>
  <c r="F27" i="45"/>
  <c r="F19" i="45"/>
  <c r="F11" i="45"/>
  <c r="F77" i="45"/>
  <c r="F78" i="45" s="1"/>
  <c r="F58" i="45"/>
  <c r="F50" i="45"/>
  <c r="F34" i="45"/>
  <c r="F18" i="45"/>
  <c r="F65" i="45"/>
  <c r="F49" i="45"/>
  <c r="F41" i="45"/>
  <c r="F25" i="45"/>
  <c r="F17" i="45"/>
  <c r="F57" i="45"/>
  <c r="F33" i="45"/>
  <c r="F9" i="45"/>
  <c r="F64" i="45"/>
  <c r="F56" i="45"/>
  <c r="F48" i="45"/>
  <c r="F40" i="45"/>
  <c r="F32" i="45"/>
  <c r="F24" i="45"/>
  <c r="F16" i="45"/>
  <c r="F8" i="45"/>
  <c r="F82" i="45"/>
  <c r="F72" i="45"/>
  <c r="F73" i="45" s="1"/>
  <c r="F63" i="45"/>
  <c r="F55" i="45"/>
  <c r="F47" i="45"/>
  <c r="F39" i="45"/>
  <c r="F31" i="45"/>
  <c r="F23" i="45"/>
  <c r="F15" i="45"/>
  <c r="F30" i="43"/>
  <c r="F20" i="43"/>
  <c r="F12" i="43"/>
  <c r="F34" i="43"/>
  <c r="F33" i="43"/>
  <c r="F18" i="43"/>
  <c r="F10" i="43"/>
  <c r="F17" i="43"/>
  <c r="F9" i="43"/>
  <c r="F14" i="43"/>
  <c r="F37" i="43"/>
  <c r="F22" i="43"/>
  <c r="F46" i="43"/>
  <c r="F32" i="43"/>
  <c r="F16" i="43"/>
  <c r="F8" i="43"/>
  <c r="F36" i="43"/>
  <c r="F15" i="43"/>
  <c r="F19" i="43"/>
  <c r="F11" i="43"/>
  <c r="F31" i="43"/>
  <c r="F35" i="43"/>
  <c r="F21" i="43"/>
  <c r="F13" i="43"/>
  <c r="F67" i="57"/>
  <c r="F59" i="57"/>
  <c r="F51" i="57"/>
  <c r="F42" i="57"/>
  <c r="F34" i="57"/>
  <c r="F26" i="57"/>
  <c r="F18" i="57"/>
  <c r="F10" i="57"/>
  <c r="F66" i="57"/>
  <c r="F58" i="57"/>
  <c r="F50" i="57"/>
  <c r="F41" i="57"/>
  <c r="F33" i="57"/>
  <c r="F25" i="57"/>
  <c r="F17" i="57"/>
  <c r="F9" i="57"/>
  <c r="F65" i="57"/>
  <c r="F57" i="57"/>
  <c r="F49" i="57"/>
  <c r="F40" i="57"/>
  <c r="F32" i="57"/>
  <c r="F24" i="57"/>
  <c r="F16" i="57"/>
  <c r="F8" i="57"/>
  <c r="F72" i="57"/>
  <c r="F64" i="57"/>
  <c r="F56" i="57"/>
  <c r="F48" i="57"/>
  <c r="F39" i="57"/>
  <c r="F31" i="57"/>
  <c r="F23" i="57"/>
  <c r="F15" i="57"/>
  <c r="F63" i="57"/>
  <c r="F55" i="57"/>
  <c r="F47" i="57"/>
  <c r="F68" i="57" s="1"/>
  <c r="F38" i="57"/>
  <c r="F30" i="57"/>
  <c r="F22" i="57"/>
  <c r="F14" i="57"/>
  <c r="F62" i="57"/>
  <c r="F54" i="57"/>
  <c r="F37" i="57"/>
  <c r="F29" i="57"/>
  <c r="F21" i="57"/>
  <c r="F13" i="57"/>
  <c r="F61" i="57"/>
  <c r="F53" i="57"/>
  <c r="F36" i="57"/>
  <c r="F28" i="57"/>
  <c r="F20" i="57"/>
  <c r="F12" i="57"/>
  <c r="F60" i="57"/>
  <c r="F52" i="57"/>
  <c r="F43" i="57"/>
  <c r="F35" i="57"/>
  <c r="F27" i="57"/>
  <c r="F19" i="57"/>
  <c r="F11" i="57"/>
  <c r="F81" i="44"/>
  <c r="F73" i="44"/>
  <c r="F65" i="44"/>
  <c r="F57" i="44"/>
  <c r="F49" i="44"/>
  <c r="F41" i="44"/>
  <c r="F33" i="44"/>
  <c r="F25" i="44"/>
  <c r="F17" i="44"/>
  <c r="F9" i="44"/>
  <c r="F88" i="44"/>
  <c r="F80" i="44"/>
  <c r="F72" i="44"/>
  <c r="F64" i="44"/>
  <c r="F56" i="44"/>
  <c r="F48" i="44"/>
  <c r="F40" i="44"/>
  <c r="F32" i="44"/>
  <c r="F24" i="44"/>
  <c r="F16" i="44"/>
  <c r="F8" i="44"/>
  <c r="F79" i="44"/>
  <c r="F71" i="44"/>
  <c r="F63" i="44"/>
  <c r="F55" i="44"/>
  <c r="F47" i="44"/>
  <c r="F39" i="44"/>
  <c r="F31" i="44"/>
  <c r="F23" i="44"/>
  <c r="F15" i="44"/>
  <c r="F77" i="44"/>
  <c r="F69" i="44"/>
  <c r="F61" i="44"/>
  <c r="F53" i="44"/>
  <c r="F37" i="44"/>
  <c r="F29" i="44"/>
  <c r="F21" i="44"/>
  <c r="F13" i="44"/>
  <c r="F78" i="44"/>
  <c r="F70" i="44"/>
  <c r="F62" i="44"/>
  <c r="F54" i="44"/>
  <c r="F46" i="44"/>
  <c r="F38" i="44"/>
  <c r="F30" i="44"/>
  <c r="F22" i="44"/>
  <c r="F14" i="44"/>
  <c r="F45" i="44"/>
  <c r="F36" i="44"/>
  <c r="F20" i="44"/>
  <c r="F76" i="44"/>
  <c r="F68" i="44"/>
  <c r="F60" i="44"/>
  <c r="F52" i="44"/>
  <c r="F44" i="44"/>
  <c r="F28" i="44"/>
  <c r="F12" i="44"/>
  <c r="F83" i="44"/>
  <c r="F75" i="44"/>
  <c r="F67" i="44"/>
  <c r="F59" i="44"/>
  <c r="F51" i="44"/>
  <c r="F43" i="44"/>
  <c r="F35" i="44"/>
  <c r="F27" i="44"/>
  <c r="F19" i="44"/>
  <c r="F11" i="44"/>
  <c r="F82" i="44"/>
  <c r="F74" i="44"/>
  <c r="F66" i="44"/>
  <c r="F58" i="44"/>
  <c r="F50" i="44"/>
  <c r="F42" i="44"/>
  <c r="F34" i="44"/>
  <c r="F26" i="44"/>
  <c r="F18" i="44"/>
  <c r="F10" i="44"/>
  <c r="F57" i="59"/>
  <c r="F49" i="59"/>
  <c r="F41" i="59"/>
  <c r="F33" i="59"/>
  <c r="F25" i="59"/>
  <c r="F17" i="59"/>
  <c r="F9" i="59"/>
  <c r="F56" i="59"/>
  <c r="F48" i="59"/>
  <c r="F40" i="59"/>
  <c r="F32" i="59"/>
  <c r="F24" i="59"/>
  <c r="F16" i="59"/>
  <c r="F8" i="59"/>
  <c r="F64" i="59"/>
  <c r="F65" i="59" s="1"/>
  <c r="F55" i="59"/>
  <c r="F47" i="59"/>
  <c r="F39" i="59"/>
  <c r="F31" i="59"/>
  <c r="F23" i="59"/>
  <c r="F15" i="59"/>
  <c r="F54" i="59"/>
  <c r="F46" i="59"/>
  <c r="F38" i="59"/>
  <c r="F30" i="59"/>
  <c r="F22" i="59"/>
  <c r="F14" i="59"/>
  <c r="F53" i="59"/>
  <c r="F45" i="59"/>
  <c r="F37" i="59"/>
  <c r="F29" i="59"/>
  <c r="F21" i="59"/>
  <c r="F13" i="59"/>
  <c r="F69" i="59"/>
  <c r="F60" i="59"/>
  <c r="F52" i="59"/>
  <c r="F44" i="59"/>
  <c r="F36" i="59"/>
  <c r="F28" i="59"/>
  <c r="F20" i="59"/>
  <c r="F12" i="59"/>
  <c r="F59" i="59"/>
  <c r="F51" i="59"/>
  <c r="F43" i="59"/>
  <c r="F35" i="59"/>
  <c r="F27" i="59"/>
  <c r="F19" i="59"/>
  <c r="F11" i="59"/>
  <c r="F58" i="59"/>
  <c r="F50" i="59"/>
  <c r="F42" i="59"/>
  <c r="F34" i="59"/>
  <c r="F26" i="59"/>
  <c r="F18" i="59"/>
  <c r="F10" i="59"/>
  <c r="F15" i="62"/>
  <c r="F24" i="62"/>
  <c r="F32" i="62"/>
  <c r="F40" i="62"/>
  <c r="F48" i="62"/>
  <c r="F56" i="62"/>
  <c r="F8" i="62"/>
  <c r="F19" i="62" s="1"/>
  <c r="F16" i="62"/>
  <c r="F25" i="62"/>
  <c r="F33" i="62"/>
  <c r="F41" i="62"/>
  <c r="F49" i="62"/>
  <c r="F10" i="62"/>
  <c r="F18" i="62"/>
  <c r="F27" i="62"/>
  <c r="F35" i="62"/>
  <c r="F43" i="62"/>
  <c r="F51" i="62"/>
  <c r="F11" i="62"/>
  <c r="F28" i="62"/>
  <c r="F36" i="62"/>
  <c r="F44" i="62"/>
  <c r="F52" i="62"/>
  <c r="F12" i="62"/>
  <c r="F29" i="62"/>
  <c r="F37" i="62"/>
  <c r="F45" i="62"/>
  <c r="F53" i="62"/>
  <c r="F61" i="62"/>
  <c r="F14" i="62"/>
  <c r="F23" i="62"/>
  <c r="F57" i="62" s="1"/>
  <c r="F31" i="62"/>
  <c r="F39" i="62"/>
  <c r="F47" i="62"/>
  <c r="F38" i="43" l="1"/>
  <c r="F84" i="44"/>
  <c r="F86" i="44" s="1"/>
  <c r="F90" i="44" s="1"/>
  <c r="F44" i="57"/>
  <c r="F70" i="57" s="1"/>
  <c r="F74" i="57" s="1"/>
  <c r="F23" i="43"/>
  <c r="F44" i="43" s="1"/>
  <c r="F48" i="43" s="1"/>
  <c r="F69" i="45"/>
  <c r="F80" i="45" s="1"/>
  <c r="F84" i="45" s="1"/>
  <c r="F47" i="60"/>
  <c r="F53" i="60" s="1"/>
  <c r="F57" i="60" s="1"/>
  <c r="F35" i="56"/>
  <c r="F41" i="56" s="1"/>
  <c r="F45" i="56" s="1"/>
  <c r="F59" i="62"/>
  <c r="F63" i="62" s="1"/>
  <c r="F61" i="59"/>
  <c r="F67" i="59" s="1"/>
  <c r="F71" i="59" s="1"/>
  <c r="D41" i="33" l="1"/>
  <c r="F73" i="39" l="1"/>
  <c r="E73" i="39"/>
  <c r="G58" i="39" l="1"/>
  <c r="F52" i="7" l="1"/>
  <c r="E52" i="7"/>
  <c r="F47" i="7"/>
  <c r="E47" i="7"/>
  <c r="F30" i="8" l="1"/>
  <c r="F12" i="8"/>
  <c r="F22" i="8"/>
  <c r="E22" i="8"/>
  <c r="E30" i="8"/>
  <c r="F77" i="7"/>
  <c r="E77" i="7"/>
  <c r="F66" i="3" l="1"/>
  <c r="E66" i="3"/>
  <c r="F108" i="4"/>
  <c r="E108" i="4"/>
  <c r="F103" i="5"/>
  <c r="E103" i="5"/>
  <c r="F83" i="10" l="1"/>
  <c r="E83" i="10"/>
  <c r="F64" i="12"/>
  <c r="E64" i="12"/>
  <c r="F151" i="14"/>
  <c r="E151" i="14"/>
  <c r="F110" i="15"/>
  <c r="E110" i="15"/>
  <c r="E72" i="38"/>
  <c r="F72" i="38"/>
  <c r="E58" i="39" l="1"/>
  <c r="F58" i="39"/>
  <c r="E69" i="39"/>
  <c r="F69" i="39"/>
  <c r="E75" i="39" l="1"/>
  <c r="E80" i="39" s="1"/>
  <c r="F75" i="39"/>
  <c r="F80" i="39" s="1"/>
  <c r="F43" i="38"/>
  <c r="F74" i="38" s="1"/>
  <c r="F78" i="38" s="1"/>
  <c r="E43" i="38"/>
  <c r="E74" i="38" s="1"/>
  <c r="E78" i="38" s="1"/>
  <c r="F16" i="37"/>
  <c r="F18" i="37" s="1"/>
  <c r="F22" i="37" s="1"/>
  <c r="E16" i="37"/>
  <c r="E18" i="37" s="1"/>
  <c r="E22" i="37" s="1"/>
  <c r="F18" i="36"/>
  <c r="F20" i="36" s="1"/>
  <c r="F24" i="36" s="1"/>
  <c r="E18" i="36"/>
  <c r="E20" i="36" s="1"/>
  <c r="E24" i="36" s="1"/>
  <c r="F21" i="35"/>
  <c r="F23" i="35" s="1"/>
  <c r="F27" i="35" s="1"/>
  <c r="E21" i="35"/>
  <c r="E23" i="35" s="1"/>
  <c r="E27" i="35" s="1"/>
  <c r="F19" i="34"/>
  <c r="F21" i="34" s="1"/>
  <c r="F25" i="34" s="1"/>
  <c r="E19" i="34"/>
  <c r="E21" i="34" s="1"/>
  <c r="E25" i="34" s="1"/>
  <c r="F16" i="33"/>
  <c r="F20" i="33"/>
  <c r="E20" i="33"/>
  <c r="E16" i="33"/>
  <c r="F17" i="32"/>
  <c r="F21" i="32"/>
  <c r="E21" i="32"/>
  <c r="E17" i="32"/>
  <c r="F20" i="31"/>
  <c r="F22" i="31" s="1"/>
  <c r="F26" i="31" s="1"/>
  <c r="E20" i="31"/>
  <c r="E22" i="31" s="1"/>
  <c r="E26" i="31" s="1"/>
  <c r="F22" i="30"/>
  <c r="E22" i="30"/>
  <c r="F18" i="30"/>
  <c r="E18" i="30"/>
  <c r="F21" i="29"/>
  <c r="F23" i="29" s="1"/>
  <c r="F27" i="29" s="1"/>
  <c r="E21" i="29"/>
  <c r="E23" i="29" s="1"/>
  <c r="E27" i="29" s="1"/>
  <c r="F24" i="28"/>
  <c r="F26" i="28" s="1"/>
  <c r="F30" i="28" s="1"/>
  <c r="E24" i="28"/>
  <c r="E26" i="28" s="1"/>
  <c r="E30" i="28" s="1"/>
  <c r="F23" i="27"/>
  <c r="F25" i="27" s="1"/>
  <c r="F29" i="27" s="1"/>
  <c r="E23" i="27"/>
  <c r="E25" i="27" s="1"/>
  <c r="E29" i="27" s="1"/>
  <c r="F21" i="26"/>
  <c r="F25" i="26"/>
  <c r="E25" i="26"/>
  <c r="E21" i="26"/>
  <c r="F22" i="25"/>
  <c r="F27" i="25"/>
  <c r="E27" i="25"/>
  <c r="E22" i="25"/>
  <c r="E29" i="25" s="1"/>
  <c r="E33" i="25" s="1"/>
  <c r="F25" i="24"/>
  <c r="F20" i="24"/>
  <c r="E25" i="24"/>
  <c r="E20" i="24"/>
  <c r="E27" i="24" s="1"/>
  <c r="E31" i="24" s="1"/>
  <c r="F24" i="23"/>
  <c r="F31" i="23" s="1"/>
  <c r="F35" i="23" s="1"/>
  <c r="F29" i="23"/>
  <c r="E29" i="23"/>
  <c r="E24" i="23"/>
  <c r="E31" i="23" s="1"/>
  <c r="E35" i="23" s="1"/>
  <c r="F21" i="22"/>
  <c r="F26" i="22"/>
  <c r="E26" i="22"/>
  <c r="E21" i="22"/>
  <c r="F20" i="21"/>
  <c r="F28" i="21" s="1"/>
  <c r="F32" i="21" s="1"/>
  <c r="F26" i="21"/>
  <c r="E26" i="21"/>
  <c r="E20" i="21"/>
  <c r="E28" i="21" s="1"/>
  <c r="E32" i="21" s="1"/>
  <c r="F30" i="20"/>
  <c r="F24" i="20"/>
  <c r="E30" i="20"/>
  <c r="E24" i="20"/>
  <c r="F23" i="19"/>
  <c r="F28" i="19"/>
  <c r="E28" i="19"/>
  <c r="E23" i="19"/>
  <c r="E30" i="19" s="1"/>
  <c r="E34" i="19" s="1"/>
  <c r="F27" i="18"/>
  <c r="F32" i="18"/>
  <c r="E32" i="18"/>
  <c r="E27" i="18"/>
  <c r="E34" i="18" s="1"/>
  <c r="E38" i="18" s="1"/>
  <c r="F22" i="17"/>
  <c r="F18" i="17"/>
  <c r="E22" i="17"/>
  <c r="E18" i="17"/>
  <c r="E24" i="17" s="1"/>
  <c r="E28" i="17" s="1"/>
  <c r="F22" i="16"/>
  <c r="F18" i="16"/>
  <c r="E22" i="16"/>
  <c r="E18" i="16"/>
  <c r="E24" i="16" s="1"/>
  <c r="E28" i="16" s="1"/>
  <c r="F156" i="15"/>
  <c r="F152" i="15"/>
  <c r="F124" i="15"/>
  <c r="F65" i="15"/>
  <c r="E156" i="15"/>
  <c r="E152" i="15"/>
  <c r="E124" i="15"/>
  <c r="E65" i="15"/>
  <c r="F85" i="14"/>
  <c r="F153" i="14" s="1"/>
  <c r="F157" i="14" s="1"/>
  <c r="E85" i="14"/>
  <c r="E153" i="14" s="1"/>
  <c r="E157" i="14" s="1"/>
  <c r="F29" i="13"/>
  <c r="F13" i="13"/>
  <c r="F31" i="13" s="1"/>
  <c r="F35" i="13" s="1"/>
  <c r="E29" i="13"/>
  <c r="E13" i="13"/>
  <c r="F42" i="12"/>
  <c r="F73" i="12"/>
  <c r="E73" i="12"/>
  <c r="F69" i="12"/>
  <c r="E69" i="12"/>
  <c r="E42" i="12"/>
  <c r="F86" i="11"/>
  <c r="F29" i="11"/>
  <c r="F17" i="11"/>
  <c r="F13" i="11"/>
  <c r="F90" i="11"/>
  <c r="E90" i="11"/>
  <c r="E86" i="11"/>
  <c r="E29" i="11"/>
  <c r="E17" i="11"/>
  <c r="E13" i="11"/>
  <c r="F110" i="10"/>
  <c r="F94" i="10"/>
  <c r="F49" i="10"/>
  <c r="F112" i="10" s="1"/>
  <c r="F116" i="10" s="1"/>
  <c r="E110" i="10"/>
  <c r="E94" i="10"/>
  <c r="E49" i="10"/>
  <c r="E112" i="10" s="1"/>
  <c r="E116" i="10" s="1"/>
  <c r="F10" i="9"/>
  <c r="F12" i="9" s="1"/>
  <c r="F16" i="9" s="1"/>
  <c r="E10" i="9"/>
  <c r="E12" i="9" s="1"/>
  <c r="E16" i="9" s="1"/>
  <c r="F26" i="8"/>
  <c r="F32" i="8" s="1"/>
  <c r="E26" i="8"/>
  <c r="E12" i="8"/>
  <c r="F71" i="7"/>
  <c r="F82" i="7"/>
  <c r="E82" i="7"/>
  <c r="E71" i="7"/>
  <c r="F68" i="6"/>
  <c r="F59" i="6"/>
  <c r="F36" i="6"/>
  <c r="E68" i="6"/>
  <c r="F64" i="6"/>
  <c r="E64" i="6"/>
  <c r="E59" i="6"/>
  <c r="E36" i="6"/>
  <c r="F54" i="5"/>
  <c r="F105" i="5" s="1"/>
  <c r="F109" i="5" s="1"/>
  <c r="E54" i="5"/>
  <c r="E105" i="5" s="1"/>
  <c r="E109" i="5" s="1"/>
  <c r="F68" i="4"/>
  <c r="F110" i="4" s="1"/>
  <c r="F114" i="4" s="1"/>
  <c r="E68" i="4"/>
  <c r="E110" i="4" s="1"/>
  <c r="E114" i="4" s="1"/>
  <c r="F70" i="3"/>
  <c r="F56" i="3"/>
  <c r="F72" i="3" s="1"/>
  <c r="F76" i="3" s="1"/>
  <c r="E70" i="3"/>
  <c r="E56" i="3"/>
  <c r="E72" i="3" s="1"/>
  <c r="E76" i="3" s="1"/>
  <c r="F26" i="2"/>
  <c r="F28" i="2" s="1"/>
  <c r="F32" i="2" s="1"/>
  <c r="E26" i="2"/>
  <c r="E28" i="2" s="1"/>
  <c r="E32" i="2" s="1"/>
  <c r="E22" i="33" l="1"/>
  <c r="E26" i="33" s="1"/>
  <c r="E70" i="6"/>
  <c r="E74" i="6" s="1"/>
  <c r="F84" i="7"/>
  <c r="F88" i="7" s="1"/>
  <c r="F24" i="17"/>
  <c r="F28" i="17" s="1"/>
  <c r="F92" i="11"/>
  <c r="F96" i="11" s="1"/>
  <c r="E31" i="13"/>
  <c r="E35" i="13" s="1"/>
  <c r="F24" i="16"/>
  <c r="F28" i="16" s="1"/>
  <c r="F32" i="20"/>
  <c r="F36" i="20" s="1"/>
  <c r="F27" i="24"/>
  <c r="F31" i="24" s="1"/>
  <c r="E84" i="7"/>
  <c r="E75" i="12"/>
  <c r="E79" i="12" s="1"/>
  <c r="E92" i="11"/>
  <c r="E96" i="11" s="1"/>
  <c r="F70" i="6"/>
  <c r="F74" i="6" s="1"/>
  <c r="F22" i="33"/>
  <c r="F26" i="33" s="1"/>
  <c r="E24" i="30"/>
  <c r="E28" i="30" s="1"/>
  <c r="F24" i="30"/>
  <c r="F28" i="30" s="1"/>
  <c r="F29" i="25"/>
  <c r="F33" i="25" s="1"/>
  <c r="F28" i="22"/>
  <c r="F32" i="22" s="1"/>
  <c r="F30" i="19"/>
  <c r="F34" i="19" s="1"/>
  <c r="F34" i="18"/>
  <c r="F38" i="18" s="1"/>
  <c r="F75" i="12"/>
  <c r="F79" i="12" s="1"/>
  <c r="E32" i="8"/>
  <c r="E36" i="8" s="1"/>
  <c r="F36" i="8"/>
  <c r="E158" i="15"/>
  <c r="E162" i="15" s="1"/>
  <c r="F158" i="15"/>
  <c r="F162" i="15" s="1"/>
  <c r="E88" i="7"/>
  <c r="E32" i="20"/>
  <c r="E36" i="20" s="1"/>
  <c r="E28" i="22"/>
  <c r="E32" i="22" s="1"/>
  <c r="F27" i="26"/>
  <c r="F31" i="26" s="1"/>
  <c r="E27" i="26"/>
  <c r="E31" i="26" s="1"/>
  <c r="F23" i="32"/>
  <c r="F27" i="32" s="1"/>
  <c r="E23" i="32"/>
  <c r="E27" i="32" s="1"/>
</calcChain>
</file>

<file path=xl/sharedStrings.xml><?xml version="1.0" encoding="utf-8"?>
<sst xmlns="http://schemas.openxmlformats.org/spreadsheetml/2006/main" count="8256" uniqueCount="1944">
  <si>
    <t>ISIN Number</t>
  </si>
  <si>
    <t>Instrument Name</t>
  </si>
  <si>
    <t>Rating</t>
  </si>
  <si>
    <t>Quantity</t>
  </si>
  <si>
    <t xml:space="preserve">Market Value(Rs. in Lakhs) </t>
  </si>
  <si>
    <t>% to Net Assets</t>
  </si>
  <si>
    <t>Debt Instruments</t>
  </si>
  <si>
    <t>(a) Listed / awaiting listing on Stock Exchanges</t>
  </si>
  <si>
    <t>INE115A07FQ0</t>
  </si>
  <si>
    <t>CRISIL AAA</t>
  </si>
  <si>
    <t>INE861G08035</t>
  </si>
  <si>
    <t>CRISIL AAA(SO)</t>
  </si>
  <si>
    <t>INE020B08AF2</t>
  </si>
  <si>
    <t>INE090A08TW2</t>
  </si>
  <si>
    <t>CARE AA+</t>
  </si>
  <si>
    <t>INE976G08064</t>
  </si>
  <si>
    <t>ICRA AA-</t>
  </si>
  <si>
    <t>INE053T07026</t>
  </si>
  <si>
    <t>IND AAA</t>
  </si>
  <si>
    <t>INE053F07942</t>
  </si>
  <si>
    <t>INE556F08JI1</t>
  </si>
  <si>
    <t>CARE AAA</t>
  </si>
  <si>
    <t>INE261F08AS6</t>
  </si>
  <si>
    <t>INE906B07FE6</t>
  </si>
  <si>
    <t>INE134E08IN2</t>
  </si>
  <si>
    <t>INE752E07MZ9</t>
  </si>
  <si>
    <t>INE261F08AL1</t>
  </si>
  <si>
    <t>INE514E08FL5</t>
  </si>
  <si>
    <t>ICRA AA+</t>
  </si>
  <si>
    <t>INE667A08104</t>
  </si>
  <si>
    <t>CARE A+</t>
  </si>
  <si>
    <t>INE028A08083</t>
  </si>
  <si>
    <t>CARE AA</t>
  </si>
  <si>
    <t>INE752E07LT4</t>
  </si>
  <si>
    <t>INE752E07NN3</t>
  </si>
  <si>
    <t>Total</t>
  </si>
  <si>
    <t>Call, Cash &amp; Other Assets</t>
  </si>
  <si>
    <t>Net Asset</t>
  </si>
  <si>
    <t>Note</t>
  </si>
  <si>
    <t>a) NAV at the beginning and at the end of the Half-year ended 31Jan2019</t>
  </si>
  <si>
    <t>NAV as on 31-Jul-2018</t>
  </si>
  <si>
    <t>Direct Growth</t>
  </si>
  <si>
    <t>Dividend</t>
  </si>
  <si>
    <t>Growth</t>
  </si>
  <si>
    <t>NAV as on 31-Jan-2019</t>
  </si>
  <si>
    <t>b) Dividends declared during the Half - year ended 31-Jan-2019</t>
  </si>
  <si>
    <t>Nil</t>
  </si>
  <si>
    <t>c) Average Maturity as on 31-Jan-2019</t>
  </si>
  <si>
    <r>
      <t>Franklin India Banking &amp; PSU Debt Fund As of -31Ja</t>
    </r>
    <r>
      <rPr>
        <b/>
        <sz val="8"/>
        <color theme="1"/>
        <rFont val="Arial"/>
        <family val="2"/>
      </rPr>
      <t>n2019</t>
    </r>
  </si>
  <si>
    <t>INE163N08065</t>
  </si>
  <si>
    <t>CARE AAA(SO)</t>
  </si>
  <si>
    <t>INE941D08065</t>
  </si>
  <si>
    <t>INE721A08DC8</t>
  </si>
  <si>
    <t>CRISIL AA+</t>
  </si>
  <si>
    <t>INE295J08022</t>
  </si>
  <si>
    <t>CARE AA(SO)</t>
  </si>
  <si>
    <t>INE641O08035</t>
  </si>
  <si>
    <t>INE020B08740</t>
  </si>
  <si>
    <t>INE134E08IH4</t>
  </si>
  <si>
    <t>INE438A07144</t>
  </si>
  <si>
    <t>INE261F08AT4</t>
  </si>
  <si>
    <t>INE134E08JB5</t>
  </si>
  <si>
    <t>INE261F08AI7</t>
  </si>
  <si>
    <t>INE110L07070</t>
  </si>
  <si>
    <t>INE941D07125</t>
  </si>
  <si>
    <t>INE115A07NM3</t>
  </si>
  <si>
    <t>INE020B08BF0</t>
  </si>
  <si>
    <t>INE134E08GT3</t>
  </si>
  <si>
    <t>INE020B08AN6</t>
  </si>
  <si>
    <t>INE110L08011</t>
  </si>
  <si>
    <t>INE090A08UB4</t>
  </si>
  <si>
    <t>INE481G08057</t>
  </si>
  <si>
    <t>INE296A07ON7</t>
  </si>
  <si>
    <t>INE916DA7MX1</t>
  </si>
  <si>
    <t>INE756I07CD9</t>
  </si>
  <si>
    <t>INE261F08477</t>
  </si>
  <si>
    <t>INE535H07AT9</t>
  </si>
  <si>
    <t>INE110L07112</t>
  </si>
  <si>
    <t>INE134E08IW3</t>
  </si>
  <si>
    <t>INE831R07235</t>
  </si>
  <si>
    <t>INE848E07815</t>
  </si>
  <si>
    <t>INE031A08657</t>
  </si>
  <si>
    <t>ICRA AAA</t>
  </si>
  <si>
    <t>INE053F09HR2</t>
  </si>
  <si>
    <t>INE860H07GE0</t>
  </si>
  <si>
    <t>INE029A07075</t>
  </si>
  <si>
    <t>INE906B07FG1</t>
  </si>
  <si>
    <t>INE752E07MN5</t>
  </si>
  <si>
    <t>INE115A07IO9</t>
  </si>
  <si>
    <t>INE556F08JD2</t>
  </si>
  <si>
    <t>INE115A07MT0</t>
  </si>
  <si>
    <t>INE020B08AO4</t>
  </si>
  <si>
    <t>(b) Privately Placed / Unlisted</t>
  </si>
  <si>
    <t>INE445K07106</t>
  </si>
  <si>
    <t>INE445K07031</t>
  </si>
  <si>
    <t>INE801J08019</t>
  </si>
  <si>
    <t>INE458U07025</t>
  </si>
  <si>
    <t>INE458U07033</t>
  </si>
  <si>
    <t>INE896L07660</t>
  </si>
  <si>
    <t>CARE AA-</t>
  </si>
  <si>
    <t>INE720G08082</t>
  </si>
  <si>
    <t>ICRA A-</t>
  </si>
  <si>
    <t>Government Securities</t>
  </si>
  <si>
    <t>IN2920150306</t>
  </si>
  <si>
    <t>SOVEREIGN</t>
  </si>
  <si>
    <t>* Less Than 0.01 %</t>
  </si>
  <si>
    <t>Direct Quarterly Dividend</t>
  </si>
  <si>
    <r>
      <t>Franklin India Corporate Debt Fund As of -31Jan201</t>
    </r>
    <r>
      <rPr>
        <b/>
        <sz val="8"/>
        <color theme="1"/>
        <rFont val="Arial"/>
        <family val="2"/>
      </rPr>
      <t>9</t>
    </r>
  </si>
  <si>
    <t>Franklin India Credit Risk Fund As of -31Jan2019</t>
  </si>
  <si>
    <t>INE669E08318</t>
  </si>
  <si>
    <t>INE657N07605</t>
  </si>
  <si>
    <t>CRISIL AA</t>
  </si>
  <si>
    <t>INE140A07401</t>
  </si>
  <si>
    <t>ICRA AA</t>
  </si>
  <si>
    <t>INE01E708032</t>
  </si>
  <si>
    <t>CRISIL A+(SO)</t>
  </si>
  <si>
    <t>INE205A07030</t>
  </si>
  <si>
    <t>INE516Y07030</t>
  </si>
  <si>
    <t>INE528G08352</t>
  </si>
  <si>
    <t>INE503A08036</t>
  </si>
  <si>
    <t>ICRA A+ (HYB)</t>
  </si>
  <si>
    <t>INE01E708040</t>
  </si>
  <si>
    <t>INE140A07435</t>
  </si>
  <si>
    <t>INE245A08042</t>
  </si>
  <si>
    <t>CRISIL AA-</t>
  </si>
  <si>
    <t>INE271C07137</t>
  </si>
  <si>
    <t>ICRA A+</t>
  </si>
  <si>
    <t>INE721A08DF1</t>
  </si>
  <si>
    <t>INE764L07173</t>
  </si>
  <si>
    <t>CARE A+(SO)</t>
  </si>
  <si>
    <t>INE146O08118</t>
  </si>
  <si>
    <t>INE016P07120</t>
  </si>
  <si>
    <t>INE540P07343</t>
  </si>
  <si>
    <t>INE016P07138</t>
  </si>
  <si>
    <t>INE128S07341</t>
  </si>
  <si>
    <t>CARE A</t>
  </si>
  <si>
    <t>INE128S07325</t>
  </si>
  <si>
    <t>INE922K07039</t>
  </si>
  <si>
    <t>INE540P07301</t>
  </si>
  <si>
    <t>INE852O07048</t>
  </si>
  <si>
    <t>ICRA A</t>
  </si>
  <si>
    <t>INE540P07210</t>
  </si>
  <si>
    <t>INE657N07381</t>
  </si>
  <si>
    <t>INE146O08100</t>
  </si>
  <si>
    <t>INE852O07071</t>
  </si>
  <si>
    <t>INE657N07183</t>
  </si>
  <si>
    <t>INE949L08152</t>
  </si>
  <si>
    <t>IND AA-</t>
  </si>
  <si>
    <t>INE271C07160</t>
  </si>
  <si>
    <t>INE945W07035</t>
  </si>
  <si>
    <t>INE616U07036</t>
  </si>
  <si>
    <t>INE540P07293</t>
  </si>
  <si>
    <t>INE540P07350</t>
  </si>
  <si>
    <t>INE540P07202</t>
  </si>
  <si>
    <t>INE540P07335</t>
  </si>
  <si>
    <t>INE128S07333</t>
  </si>
  <si>
    <t>INE124N07168</t>
  </si>
  <si>
    <t>BWR A</t>
  </si>
  <si>
    <t>INE155A08365</t>
  </si>
  <si>
    <t>INE852O07055</t>
  </si>
  <si>
    <t>INE434A08067</t>
  </si>
  <si>
    <t>INE540P07319</t>
  </si>
  <si>
    <t>INE540P07327</t>
  </si>
  <si>
    <t>INE155A08068</t>
  </si>
  <si>
    <t>INE146O08092</t>
  </si>
  <si>
    <t>INE001A07OO9</t>
  </si>
  <si>
    <t>INE667A08070</t>
  </si>
  <si>
    <t>INE658R07141</t>
  </si>
  <si>
    <t>INE146O08068</t>
  </si>
  <si>
    <t>INE027E07709</t>
  </si>
  <si>
    <t>INE160A08100</t>
  </si>
  <si>
    <t>IND A+</t>
  </si>
  <si>
    <t>INE503A08044</t>
  </si>
  <si>
    <t>INE053F07AK6</t>
  </si>
  <si>
    <t>INE01EA07016</t>
  </si>
  <si>
    <t>IND A</t>
  </si>
  <si>
    <t>INE351E08040</t>
  </si>
  <si>
    <t>BWR A(SO)</t>
  </si>
  <si>
    <t>INE428K07011</t>
  </si>
  <si>
    <t>BWR AA- (SO)</t>
  </si>
  <si>
    <t>INE333T07063</t>
  </si>
  <si>
    <t>INE333T07055</t>
  </si>
  <si>
    <t>INE946S07130</t>
  </si>
  <si>
    <t>BWR A+ (SO)</t>
  </si>
  <si>
    <t>INE946S07080</t>
  </si>
  <si>
    <t>INE285T07081</t>
  </si>
  <si>
    <t>INE659X07014</t>
  </si>
  <si>
    <t>INE003S07114</t>
  </si>
  <si>
    <t>INE840S07093</t>
  </si>
  <si>
    <t>INE080T07037</t>
  </si>
  <si>
    <t>INE840S07085</t>
  </si>
  <si>
    <t>INE946S07098</t>
  </si>
  <si>
    <t>INE125X07016</t>
  </si>
  <si>
    <t>ICRA A+(SO)</t>
  </si>
  <si>
    <t>INE582L07104</t>
  </si>
  <si>
    <t>INE285T07073</t>
  </si>
  <si>
    <t>INE713G08046</t>
  </si>
  <si>
    <t>CRISIL A+</t>
  </si>
  <si>
    <t>INE139S07017</t>
  </si>
  <si>
    <t>INE003S07189</t>
  </si>
  <si>
    <t>INE971Z07091</t>
  </si>
  <si>
    <t>INE209W07028</t>
  </si>
  <si>
    <t>INE575P08024</t>
  </si>
  <si>
    <t>INE003S07122</t>
  </si>
  <si>
    <t>INE575P08016</t>
  </si>
  <si>
    <t>INE392R08020</t>
  </si>
  <si>
    <t>BWR A-(SO)</t>
  </si>
  <si>
    <t>INE00U207051</t>
  </si>
  <si>
    <t>INE003S07171</t>
  </si>
  <si>
    <t>INE458O07036</t>
  </si>
  <si>
    <t>INE507R07033</t>
  </si>
  <si>
    <t>INE498F07071</t>
  </si>
  <si>
    <t>INE498F07063</t>
  </si>
  <si>
    <t>INE082T07033</t>
  </si>
  <si>
    <t>ICRA A(SO)</t>
  </si>
  <si>
    <t>INE311S08168</t>
  </si>
  <si>
    <t>INE918T07020</t>
  </si>
  <si>
    <t>** Non - Traded / Thinly Traded Scrips</t>
  </si>
  <si>
    <t>INE270O08025</t>
  </si>
  <si>
    <t>IND A-</t>
  </si>
  <si>
    <t>INE459T07058</t>
  </si>
  <si>
    <t>INE623B07115</t>
  </si>
  <si>
    <t>INE124N07143</t>
  </si>
  <si>
    <t>INE271C07178</t>
  </si>
  <si>
    <t>INE516Y07048</t>
  </si>
  <si>
    <t>INE658R08024</t>
  </si>
  <si>
    <t>INE146O08084</t>
  </si>
  <si>
    <t>INE540P07228</t>
  </si>
  <si>
    <t>INE124N07200</t>
  </si>
  <si>
    <t>INE252T07057</t>
  </si>
  <si>
    <t>INE694L07099</t>
  </si>
  <si>
    <t>CRISIL AA(SO)</t>
  </si>
  <si>
    <t>INE658R08032</t>
  </si>
  <si>
    <t>INE205A07048</t>
  </si>
  <si>
    <t>INE850M07137</t>
  </si>
  <si>
    <t>INE850M08036</t>
  </si>
  <si>
    <t>INE01E708057</t>
  </si>
  <si>
    <t>INE949L08137</t>
  </si>
  <si>
    <t>INE003S07213</t>
  </si>
  <si>
    <t>INE247U07014</t>
  </si>
  <si>
    <t>CRISIL A</t>
  </si>
  <si>
    <t>INE598K07011</t>
  </si>
  <si>
    <t>INE311S08135</t>
  </si>
  <si>
    <t>INE567W07011</t>
  </si>
  <si>
    <t>INE804K07013</t>
  </si>
  <si>
    <t>BWR AA+(SO)</t>
  </si>
  <si>
    <t>INE971Z07059</t>
  </si>
  <si>
    <t>INE003S07106</t>
  </si>
  <si>
    <t>INE964Q07012</t>
  </si>
  <si>
    <t>INE351E08024</t>
  </si>
  <si>
    <t>INE946S07148</t>
  </si>
  <si>
    <t>INE971Z07109</t>
  </si>
  <si>
    <t>INE285T07099</t>
  </si>
  <si>
    <t>INE922K07013</t>
  </si>
  <si>
    <t>INE764L07181</t>
  </si>
  <si>
    <t>INE311S08150</t>
  </si>
  <si>
    <t>INE316W07013</t>
  </si>
  <si>
    <t>INE081T08108</t>
  </si>
  <si>
    <t>ICRA AA-(SO)</t>
  </si>
  <si>
    <t>INE918T07038</t>
  </si>
  <si>
    <r>
      <t>Franklin India Dynamic Accrual Fund As of -31Jan20</t>
    </r>
    <r>
      <rPr>
        <b/>
        <sz val="8"/>
        <color theme="1"/>
        <rFont val="Arial"/>
        <family val="2"/>
      </rPr>
      <t>19</t>
    </r>
  </si>
  <si>
    <t>Franklin India Debt Hybrid Fund As of -31Jan2019</t>
  </si>
  <si>
    <t>Industry/Rating</t>
  </si>
  <si>
    <t>Equity &amp; Equity Related</t>
  </si>
  <si>
    <t>INE238A01034</t>
  </si>
  <si>
    <t>Axis Bank Ltd.</t>
  </si>
  <si>
    <t>Banks</t>
  </si>
  <si>
    <t>INE040A01026</t>
  </si>
  <si>
    <t>HDFC Bank Ltd.</t>
  </si>
  <si>
    <t>INE009A01021</t>
  </si>
  <si>
    <t>Infosys Ltd.</t>
  </si>
  <si>
    <t>Software</t>
  </si>
  <si>
    <t>INE237A01028</t>
  </si>
  <si>
    <t>Kotak Mahindra Bank Ltd.</t>
  </si>
  <si>
    <t>INE101A01026</t>
  </si>
  <si>
    <t>Mahindra &amp; Mahindra Ltd.</t>
  </si>
  <si>
    <t>Auto</t>
  </si>
  <si>
    <t>INE397D01024</t>
  </si>
  <si>
    <t>Bharti Airtel Ltd.</t>
  </si>
  <si>
    <t>Telecom - Services</t>
  </si>
  <si>
    <t>INE531A01024</t>
  </si>
  <si>
    <t>Kansai Nerolac Paints Ltd.</t>
  </si>
  <si>
    <t>Consumer Non Durables</t>
  </si>
  <si>
    <t>INE246F01010</t>
  </si>
  <si>
    <t>Gujarat State Petronet Ltd.</t>
  </si>
  <si>
    <t>Gas</t>
  </si>
  <si>
    <t>INE089A01023</t>
  </si>
  <si>
    <t>Dr Reddy's Laboratories Ltd.</t>
  </si>
  <si>
    <t>Pharmaceuticals</t>
  </si>
  <si>
    <t>INE752E01010</t>
  </si>
  <si>
    <t>Power Grid Corp. of India Ltd.</t>
  </si>
  <si>
    <t>Power</t>
  </si>
  <si>
    <t>INE047A01021</t>
  </si>
  <si>
    <t>Grasim Industries Ltd.</t>
  </si>
  <si>
    <t>Cement</t>
  </si>
  <si>
    <t>INE021A01026</t>
  </si>
  <si>
    <t>Asian Paints Ltd.</t>
  </si>
  <si>
    <t>INE226A01021</t>
  </si>
  <si>
    <t>Voltas Ltd.</t>
  </si>
  <si>
    <t>Construction Project</t>
  </si>
  <si>
    <t>INE787D01026</t>
  </si>
  <si>
    <t>Balkrishna Industries Ltd.</t>
  </si>
  <si>
    <t>Auto Ancillaries</t>
  </si>
  <si>
    <t>INE029A01011</t>
  </si>
  <si>
    <t>Bharat Petroleum Corp. Ltd.</t>
  </si>
  <si>
    <t>Petroleum Products</t>
  </si>
  <si>
    <t>INE038A01020</t>
  </si>
  <si>
    <t>Hindalco Industries Ltd.</t>
  </si>
  <si>
    <t>Non - Ferrous Metals</t>
  </si>
  <si>
    <t>INE298A01020</t>
  </si>
  <si>
    <t>Cummins India Ltd.</t>
  </si>
  <si>
    <t>Industrial Products</t>
  </si>
  <si>
    <t>INE010B01027</t>
  </si>
  <si>
    <t>Cadila Healthcare Ltd.</t>
  </si>
  <si>
    <t>INE686F01025</t>
  </si>
  <si>
    <t>United Breweries Ltd.</t>
  </si>
  <si>
    <t>INE494B01023</t>
  </si>
  <si>
    <t>TVS Motor Co. Ltd.</t>
  </si>
  <si>
    <t>INE885A01032</t>
  </si>
  <si>
    <t>Amara Raja Batteries Ltd.</t>
  </si>
  <si>
    <t>INE259A01022</t>
  </si>
  <si>
    <t>Colgate-Palmolive India Ltd.</t>
  </si>
  <si>
    <t>INE090A01021</t>
  </si>
  <si>
    <t>ICICI Bank Ltd.</t>
  </si>
  <si>
    <t>INE199G01027</t>
  </si>
  <si>
    <t>Jagran Prakashan Ltd.</t>
  </si>
  <si>
    <t>Media &amp; Entertainment</t>
  </si>
  <si>
    <t>INE062A01020</t>
  </si>
  <si>
    <t>State Bank of India</t>
  </si>
  <si>
    <t>INE647O01011</t>
  </si>
  <si>
    <t>Aditya Birla Fashion and Retail Ltd.</t>
  </si>
  <si>
    <t>Retailing</t>
  </si>
  <si>
    <t>INE155A01022</t>
  </si>
  <si>
    <t>Tata Motors Ltd.</t>
  </si>
  <si>
    <t>INE036D01028</t>
  </si>
  <si>
    <t>Karur Vysya Bank Ltd.</t>
  </si>
  <si>
    <t>INE522F01014</t>
  </si>
  <si>
    <t>Coal India Ltd.</t>
  </si>
  <si>
    <t>Minerals/mining</t>
  </si>
  <si>
    <t>INE062A08124</t>
  </si>
  <si>
    <t>INE657N07415</t>
  </si>
  <si>
    <t>INE245A08067</t>
  </si>
  <si>
    <t>INE001A07RN4</t>
  </si>
  <si>
    <t>INE523H07841</t>
  </si>
  <si>
    <t>INE081A08207</t>
  </si>
  <si>
    <t>BWR AA</t>
  </si>
  <si>
    <t>INE115A07GB0</t>
  </si>
  <si>
    <t>INE295J08014</t>
  </si>
  <si>
    <t>INE134E08HV7</t>
  </si>
  <si>
    <t>INE434A09149</t>
  </si>
  <si>
    <t>INE053F07AC3</t>
  </si>
  <si>
    <t>INE038A07266</t>
  </si>
  <si>
    <t>INE265J07100</t>
  </si>
  <si>
    <t>INE528G09061</t>
  </si>
  <si>
    <t>INE205A07139</t>
  </si>
  <si>
    <t>INE523H07866</t>
  </si>
  <si>
    <t>Money Market Instruments</t>
  </si>
  <si>
    <t>Certificate of Deposit</t>
  </si>
  <si>
    <t>INE238A164J1</t>
  </si>
  <si>
    <t>CRISIL A1+</t>
  </si>
  <si>
    <t>Commercial Paper</t>
  </si>
  <si>
    <t>INE477A14AC1</t>
  </si>
  <si>
    <t>ICRA A1+</t>
  </si>
  <si>
    <t>Quarterly Dividend</t>
  </si>
  <si>
    <t>Franklin India Equity Hybrid Fund As of -31Jan2019</t>
  </si>
  <si>
    <t>INE242A01010</t>
  </si>
  <si>
    <t>Indian Oil Corp. Ltd.</t>
  </si>
  <si>
    <t>INE239A01016</t>
  </si>
  <si>
    <t>Nestle India Ltd.</t>
  </si>
  <si>
    <t>INE347G01014</t>
  </si>
  <si>
    <t>Petronet LNG Ltd.</t>
  </si>
  <si>
    <t>INE669C01036</t>
  </si>
  <si>
    <t>Tech Mahindra Ltd.</t>
  </si>
  <si>
    <t>INE733E01010</t>
  </si>
  <si>
    <t>NTPC Ltd.</t>
  </si>
  <si>
    <t>INE081A01012</t>
  </si>
  <si>
    <t>Tata Steel Ltd.</t>
  </si>
  <si>
    <t>Ferrous Metals</t>
  </si>
  <si>
    <t>INE094A01015</t>
  </si>
  <si>
    <t>Hindustan Petroleum Corp. Ltd.</t>
  </si>
  <si>
    <t>INE053A01029</t>
  </si>
  <si>
    <t>Indian Hotels Co. Ltd.</t>
  </si>
  <si>
    <t>INE049A01027</t>
  </si>
  <si>
    <t>Himatsingka Seide Ltd.</t>
  </si>
  <si>
    <t>Textile Products</t>
  </si>
  <si>
    <t>INE572E01012</t>
  </si>
  <si>
    <t>PNB Housing Finance Ltd.</t>
  </si>
  <si>
    <t>Finance</t>
  </si>
  <si>
    <t>INE280A01028</t>
  </si>
  <si>
    <t>Titan Co. Ltd.</t>
  </si>
  <si>
    <t>Consumer Durables</t>
  </si>
  <si>
    <t>INE917I01010</t>
  </si>
  <si>
    <t>Bajaj Auto Ltd.</t>
  </si>
  <si>
    <t>INE536H01010</t>
  </si>
  <si>
    <t>Mahindra CIE Automotive Ltd.</t>
  </si>
  <si>
    <t>INE562A01011</t>
  </si>
  <si>
    <t>Indian Bank</t>
  </si>
  <si>
    <t>INE149A01033</t>
  </si>
  <si>
    <t>TI Financial Holdings Ltd.</t>
  </si>
  <si>
    <t>INE438A01022</t>
  </si>
  <si>
    <t>Apollo Tyres Ltd.</t>
  </si>
  <si>
    <t>INE671B01018</t>
  </si>
  <si>
    <t>Globsyn Technologies Ltd.</t>
  </si>
  <si>
    <t>Unlisted</t>
  </si>
  <si>
    <t/>
  </si>
  <si>
    <t>Numero Uno International Ltd.</t>
  </si>
  <si>
    <t>INE146O08035</t>
  </si>
  <si>
    <t>INE896L07561</t>
  </si>
  <si>
    <t>INE265J07282</t>
  </si>
  <si>
    <t>INE003S07155</t>
  </si>
  <si>
    <t>INE321N07244</t>
  </si>
  <si>
    <t>INE523H14P25</t>
  </si>
  <si>
    <t>INE001A14TJ4</t>
  </si>
  <si>
    <t>Franklin India Floating Rate Fund As of -31Jan2019</t>
  </si>
  <si>
    <t>INE756I07CA5</t>
  </si>
  <si>
    <t>INE658R08115</t>
  </si>
  <si>
    <t>INE850M08077</t>
  </si>
  <si>
    <t>INE556F16424</t>
  </si>
  <si>
    <t>INE528G16R68</t>
  </si>
  <si>
    <t>INE238A16Z65</t>
  </si>
  <si>
    <t>INE002A14854</t>
  </si>
  <si>
    <t>CARE A1+</t>
  </si>
  <si>
    <t>IN0020170174</t>
  </si>
  <si>
    <t>IN0020150093</t>
  </si>
  <si>
    <t>IN0020180454</t>
  </si>
  <si>
    <t>IN0020180025</t>
  </si>
  <si>
    <r>
      <t>Franklin India Government Securities Fund As of -3</t>
    </r>
    <r>
      <rPr>
        <b/>
        <sz val="8"/>
        <color theme="1"/>
        <rFont val="Arial"/>
        <family val="2"/>
      </rPr>
      <t>1Jan2019</t>
    </r>
  </si>
  <si>
    <t>Franklin India Low Duration Fund As of -31Jan2019</t>
  </si>
  <si>
    <t>INE516Y07055</t>
  </si>
  <si>
    <t>INE658R08149</t>
  </si>
  <si>
    <t>INE540P07285</t>
  </si>
  <si>
    <t>INE245A08091</t>
  </si>
  <si>
    <t>INE657N07597</t>
  </si>
  <si>
    <t>INE658R07257</t>
  </si>
  <si>
    <t>INE516Y07022</t>
  </si>
  <si>
    <t>INE540P07277</t>
  </si>
  <si>
    <t>INE124N07150</t>
  </si>
  <si>
    <t>INE945W07027</t>
  </si>
  <si>
    <t>INE459T07066</t>
  </si>
  <si>
    <t>INE459T07074</t>
  </si>
  <si>
    <t>INE945W07019</t>
  </si>
  <si>
    <t>INE252T07040</t>
  </si>
  <si>
    <t>INE271C07129</t>
  </si>
  <si>
    <t>INE146O07052</t>
  </si>
  <si>
    <t>INE945W07043</t>
  </si>
  <si>
    <t>INE540P07194</t>
  </si>
  <si>
    <t>INE134E08GN6</t>
  </si>
  <si>
    <t>INE002A08526</t>
  </si>
  <si>
    <t>INE306N07KG9</t>
  </si>
  <si>
    <t>INE423Y07013</t>
  </si>
  <si>
    <t>INE371K08045</t>
  </si>
  <si>
    <t>INE333T07048</t>
  </si>
  <si>
    <t>INE840S07077</t>
  </si>
  <si>
    <t>INE209W07010</t>
  </si>
  <si>
    <t>INE476S08045</t>
  </si>
  <si>
    <t>INE157D08019</t>
  </si>
  <si>
    <t>INE357U08019</t>
  </si>
  <si>
    <t>INE157D08027</t>
  </si>
  <si>
    <t>INE606L08166</t>
  </si>
  <si>
    <t>INE960S07073</t>
  </si>
  <si>
    <t>INE960S07081</t>
  </si>
  <si>
    <t>INE082T07017</t>
  </si>
  <si>
    <t>INE081T08090</t>
  </si>
  <si>
    <t>INE095A16ZK6</t>
  </si>
  <si>
    <t>INE238A164E2</t>
  </si>
  <si>
    <t>INE238A165G4</t>
  </si>
  <si>
    <t>INE556F16325</t>
  </si>
  <si>
    <t>INE261F16264</t>
  </si>
  <si>
    <t>INE001A14UG8</t>
  </si>
  <si>
    <t>INE477A14AA5</t>
  </si>
  <si>
    <t>INE001A14UH6</t>
  </si>
  <si>
    <t>INE476M14BW4</t>
  </si>
  <si>
    <t>INE660N14BY7</t>
  </si>
  <si>
    <t>ICRA A1+(SO)</t>
  </si>
  <si>
    <t>INE660N14AV5</t>
  </si>
  <si>
    <t>CARE A1+(SO)</t>
  </si>
  <si>
    <t>INE623B14AF1</t>
  </si>
  <si>
    <t>INE660N14AU7</t>
  </si>
  <si>
    <t>INE660N14AY9</t>
  </si>
  <si>
    <t>INE660N14BC3</t>
  </si>
  <si>
    <t>INE660N14BA7</t>
  </si>
  <si>
    <t>INE660N14BB5</t>
  </si>
  <si>
    <t>INE660N14AT9</t>
  </si>
  <si>
    <t>Franklin India Liquid Fund As of -31Jan2019</t>
  </si>
  <si>
    <t>INE535H07944</t>
  </si>
  <si>
    <t>INE001A07OH3</t>
  </si>
  <si>
    <t>INE306N07JS6</t>
  </si>
  <si>
    <t>INE774D07PX3</t>
  </si>
  <si>
    <t>INE115A07MP8</t>
  </si>
  <si>
    <t>INE244N07040</t>
  </si>
  <si>
    <t>INE095A16YU8</t>
  </si>
  <si>
    <t>INE095A16XM7</t>
  </si>
  <si>
    <t>INE095A16XJ3</t>
  </si>
  <si>
    <t>INE092T16HO3</t>
  </si>
  <si>
    <t>INE238A16Y66</t>
  </si>
  <si>
    <t>INE095A16XH7</t>
  </si>
  <si>
    <t>INE238A16Y82</t>
  </si>
  <si>
    <t>INE242A14JV0</t>
  </si>
  <si>
    <t>INE742O14AJ4</t>
  </si>
  <si>
    <t>INE015L14085</t>
  </si>
  <si>
    <t>INE110L14JR4</t>
  </si>
  <si>
    <t>INE733E14237</t>
  </si>
  <si>
    <t>INE178A14DV9</t>
  </si>
  <si>
    <t>INE001A14SI8</t>
  </si>
  <si>
    <t>INE110L14JC6</t>
  </si>
  <si>
    <t>INE752E14146</t>
  </si>
  <si>
    <t>INE742O14989</t>
  </si>
  <si>
    <t>INE110L14IZ9</t>
  </si>
  <si>
    <t>INE725H14699</t>
  </si>
  <si>
    <t>INE371K14738</t>
  </si>
  <si>
    <t>INE155A14PF4</t>
  </si>
  <si>
    <t>INE860H14K39</t>
  </si>
  <si>
    <t>INE018E14MI7</t>
  </si>
  <si>
    <t>INE003S14078</t>
  </si>
  <si>
    <t>INE371K14712</t>
  </si>
  <si>
    <t>INE020B14565</t>
  </si>
  <si>
    <t>INE957N14BH2</t>
  </si>
  <si>
    <t>INE110L14JE2</t>
  </si>
  <si>
    <t>INE296A14OX2</t>
  </si>
  <si>
    <t>INE525R14379</t>
  </si>
  <si>
    <t>INE498L14869</t>
  </si>
  <si>
    <t>INE498L14844</t>
  </si>
  <si>
    <t>INE523H14P41</t>
  </si>
  <si>
    <t>INE261F14ER8</t>
  </si>
  <si>
    <t>INE110L14JI3</t>
  </si>
  <si>
    <t>INE523H14I81</t>
  </si>
  <si>
    <t>INE965U14363</t>
  </si>
  <si>
    <t>INE027E14FF8</t>
  </si>
  <si>
    <t>INE028E14EY0</t>
  </si>
  <si>
    <t>INE965U14397</t>
  </si>
  <si>
    <t>INE018E14MA4</t>
  </si>
  <si>
    <t>INE582L14ED5</t>
  </si>
  <si>
    <t>INE069P14182</t>
  </si>
  <si>
    <t>INE115A14AM6</t>
  </si>
  <si>
    <t>INE733E14211</t>
  </si>
  <si>
    <t>INE901W14992</t>
  </si>
  <si>
    <t>INE482A14619</t>
  </si>
  <si>
    <t>INE012I14KG9</t>
  </si>
  <si>
    <t>INE688I14HM0</t>
  </si>
  <si>
    <t>INE660N14BX9</t>
  </si>
  <si>
    <t>INE660N14CC1</t>
  </si>
  <si>
    <t>INE780C14AM3</t>
  </si>
  <si>
    <t>INE660N14CB3</t>
  </si>
  <si>
    <t>INE660N14BZ4</t>
  </si>
  <si>
    <t>INE660N14CA5</t>
  </si>
  <si>
    <t>INE410J14BN8</t>
  </si>
  <si>
    <t>INE410J14BQ1</t>
  </si>
  <si>
    <t>Fixed Deposit</t>
  </si>
  <si>
    <t>Franklin India Pension Plan As of -31Jan2019</t>
  </si>
  <si>
    <t>INE685A01028</t>
  </si>
  <si>
    <t>Torrent Pharmaceuticals Ltd.</t>
  </si>
  <si>
    <t>INE865N07018</t>
  </si>
  <si>
    <t>Franklin India Savings Fund As of -31Jan2019</t>
  </si>
  <si>
    <t>INE040A16CC8</t>
  </si>
  <si>
    <t>INE261F16314</t>
  </si>
  <si>
    <t>INE514E16BI3</t>
  </si>
  <si>
    <t>INE556F16416</t>
  </si>
  <si>
    <t>INE238A161I9</t>
  </si>
  <si>
    <t>INE095A16ZL4</t>
  </si>
  <si>
    <t>INE535H14GR6</t>
  </si>
  <si>
    <t>INE514E14NM5</t>
  </si>
  <si>
    <t>INE121A14PH2</t>
  </si>
  <si>
    <t>INE688I14FZ6</t>
  </si>
  <si>
    <t>INE660N14BM2</t>
  </si>
  <si>
    <t>INE580B14HH4</t>
  </si>
  <si>
    <t>INE01E708024</t>
  </si>
  <si>
    <t>INE01E708016</t>
  </si>
  <si>
    <t>INE434A08083</t>
  </si>
  <si>
    <t>INE270O08033</t>
  </si>
  <si>
    <t>INE852O07097</t>
  </si>
  <si>
    <t>INE852O07089</t>
  </si>
  <si>
    <t>INE016P07146</t>
  </si>
  <si>
    <t>INE459T07082</t>
  </si>
  <si>
    <t>INE459T07090</t>
  </si>
  <si>
    <t>INE459T07033</t>
  </si>
  <si>
    <t>INE459T07025</t>
  </si>
  <si>
    <t>INE608A08025</t>
  </si>
  <si>
    <t>INE657N07407</t>
  </si>
  <si>
    <t>INE852O07063</t>
  </si>
  <si>
    <t>INE503A08028</t>
  </si>
  <si>
    <t>INE146O08027</t>
  </si>
  <si>
    <t>INE705A08094</t>
  </si>
  <si>
    <t>INE128S07317</t>
  </si>
  <si>
    <t>INE020B08823</t>
  </si>
  <si>
    <t>INE774D07RY7</t>
  </si>
  <si>
    <t>INE202B07IM7</t>
  </si>
  <si>
    <t>INE001A07QF2</t>
  </si>
  <si>
    <t>INE721A07NV9</t>
  </si>
  <si>
    <t>INE115A07LK1</t>
  </si>
  <si>
    <t>INE971Z07042</t>
  </si>
  <si>
    <t>INE445K07098</t>
  </si>
  <si>
    <t>INE971Z07034</t>
  </si>
  <si>
    <t>INE003S07072</t>
  </si>
  <si>
    <t>INE946S07122</t>
  </si>
  <si>
    <t>INE971Z07026</t>
  </si>
  <si>
    <t>INE971Z07083</t>
  </si>
  <si>
    <t>INE080T07060</t>
  </si>
  <si>
    <t>INE00MX08011</t>
  </si>
  <si>
    <t>INE971Z07075</t>
  </si>
  <si>
    <t>INE946S07114</t>
  </si>
  <si>
    <t>INE080T07029</t>
  </si>
  <si>
    <t>INE080T07052</t>
  </si>
  <si>
    <t>INE971Z07018</t>
  </si>
  <si>
    <t>INE003S07080</t>
  </si>
  <si>
    <t>INE971Z07067</t>
  </si>
  <si>
    <t>INE080T07045</t>
  </si>
  <si>
    <t>INE946S07106</t>
  </si>
  <si>
    <t>INE895D08634</t>
  </si>
  <si>
    <t>INE895D08766</t>
  </si>
  <si>
    <t>INE720G08074</t>
  </si>
  <si>
    <t>INE082T07025</t>
  </si>
  <si>
    <t>INE157D08043</t>
  </si>
  <si>
    <t>INE321N07152</t>
  </si>
  <si>
    <r>
      <t>Franklin India Short Term Income Plan As of -31Jan</t>
    </r>
    <r>
      <rPr>
        <b/>
        <sz val="8"/>
        <color theme="1"/>
        <rFont val="Arial"/>
        <family val="2"/>
      </rPr>
      <t>2019</t>
    </r>
  </si>
  <si>
    <t>INE205A07113</t>
  </si>
  <si>
    <t>INE866N07016</t>
  </si>
  <si>
    <t>INE001A07RE3</t>
  </si>
  <si>
    <t>INE146O08043</t>
  </si>
  <si>
    <t>INE623B07107</t>
  </si>
  <si>
    <t>INE850M07111</t>
  </si>
  <si>
    <t>INE850M08069</t>
  </si>
  <si>
    <t>INE850M08051</t>
  </si>
  <si>
    <t>INE850M08044</t>
  </si>
  <si>
    <t>INE850M08028</t>
  </si>
  <si>
    <t>INE265J07183</t>
  </si>
  <si>
    <t>INE115A07FT4</t>
  </si>
  <si>
    <t>INE155A08217</t>
  </si>
  <si>
    <t>INE155A08084</t>
  </si>
  <si>
    <t>INE146O08050</t>
  </si>
  <si>
    <t>INE115A07MY0</t>
  </si>
  <si>
    <t>INE001A07RD5</t>
  </si>
  <si>
    <t>INE658R08131</t>
  </si>
  <si>
    <t>INE115A07FS6</t>
  </si>
  <si>
    <t>INE115A07FK3</t>
  </si>
  <si>
    <t>INE657N07399</t>
  </si>
  <si>
    <t>INE053F07AL4</t>
  </si>
  <si>
    <t>INE016P07112</t>
  </si>
  <si>
    <t>INE155A08118</t>
  </si>
  <si>
    <t>INE848E07799</t>
  </si>
  <si>
    <t>INE752E07MI5</t>
  </si>
  <si>
    <t>INE529N07010</t>
  </si>
  <si>
    <t>INE351E08016</t>
  </si>
  <si>
    <t>INE351E08032</t>
  </si>
  <si>
    <t>INE311S08176</t>
  </si>
  <si>
    <t>INE567W07029</t>
  </si>
  <si>
    <t>INE371K08078</t>
  </si>
  <si>
    <t>INE580B07422</t>
  </si>
  <si>
    <t>INE139S07025</t>
  </si>
  <si>
    <t>INE311S08143</t>
  </si>
  <si>
    <t>INE946S07072</t>
  </si>
  <si>
    <t>INE285T07065</t>
  </si>
  <si>
    <t>INE701Q07083</t>
  </si>
  <si>
    <t>INE606L08158</t>
  </si>
  <si>
    <t>CRISIL A-</t>
  </si>
  <si>
    <t>INE680R07012</t>
  </si>
  <si>
    <t>INE081T07027</t>
  </si>
  <si>
    <t>INE587B08037</t>
  </si>
  <si>
    <t>INE157D08035</t>
  </si>
  <si>
    <t>INE157D08068</t>
  </si>
  <si>
    <t>INE157D08050</t>
  </si>
  <si>
    <t>INE918T07012</t>
  </si>
  <si>
    <t>INE960S07040</t>
  </si>
  <si>
    <t>INE960S07057</t>
  </si>
  <si>
    <t>INE960S07065</t>
  </si>
  <si>
    <t>INE095A16ZF6</t>
  </si>
  <si>
    <t>INE095A16ZA7</t>
  </si>
  <si>
    <t>INE115A14BD3</t>
  </si>
  <si>
    <t>INE155A14NZ7</t>
  </si>
  <si>
    <t>INE001A14SE7</t>
  </si>
  <si>
    <t>INE002A14BH4</t>
  </si>
  <si>
    <t>INE134E14AI7</t>
  </si>
  <si>
    <t>INE660N14AZ6</t>
  </si>
  <si>
    <t>INE660N14AW3</t>
  </si>
  <si>
    <t>INE660N14AX1</t>
  </si>
  <si>
    <t>INE660N14BL4</t>
  </si>
  <si>
    <t>INE660N14CD9</t>
  </si>
  <si>
    <t>INE660N14CE7</t>
  </si>
  <si>
    <t>INE001A14TU1</t>
  </si>
  <si>
    <t>INE001A14UJ2</t>
  </si>
  <si>
    <r>
      <t>Franklin India Ultra Short Bond Fund As of -31Jan2</t>
    </r>
    <r>
      <rPr>
        <b/>
        <sz val="8"/>
        <color theme="1"/>
        <rFont val="Arial"/>
        <family val="2"/>
      </rPr>
      <t>019</t>
    </r>
  </si>
  <si>
    <t>INE053F07959</t>
  </si>
  <si>
    <t>INE733E07CF2</t>
  </si>
  <si>
    <t>INE134E08GX5</t>
  </si>
  <si>
    <r>
      <t>Franklin India Fixed Maturity Plans – Series 1 – P</t>
    </r>
    <r>
      <rPr>
        <b/>
        <sz val="8"/>
        <color theme="1"/>
        <rFont val="Arial"/>
        <family val="2"/>
      </rPr>
      <t>lan A As of -31Jan2019</t>
    </r>
  </si>
  <si>
    <r>
      <t>Franklin India Fixed Maturity Plans - Series 1 - P</t>
    </r>
    <r>
      <rPr>
        <b/>
        <sz val="8"/>
        <color theme="1"/>
        <rFont val="Arial"/>
        <family val="2"/>
      </rPr>
      <t>lan B As of -31Jan2019</t>
    </r>
  </si>
  <si>
    <t>INE031A08541</t>
  </si>
  <si>
    <t>INE733E07JZ5</t>
  </si>
  <si>
    <t>INE477A07274</t>
  </si>
  <si>
    <t>INE134E07505</t>
  </si>
  <si>
    <t>INE537P07117</t>
  </si>
  <si>
    <t>INE235P07167</t>
  </si>
  <si>
    <t>INE848E07419</t>
  </si>
  <si>
    <t>INE752E07ER3</t>
  </si>
  <si>
    <t>INE514E08951</t>
  </si>
  <si>
    <t>INE514E08928</t>
  </si>
  <si>
    <t>INE134E08JK6</t>
  </si>
  <si>
    <t>INE261F08956</t>
  </si>
  <si>
    <t>INE752E07GX6</t>
  </si>
  <si>
    <t>INE115A07MX2</t>
  </si>
  <si>
    <t>INE031A08590</t>
  </si>
  <si>
    <t>INE244N07065</t>
  </si>
  <si>
    <t>INE895D08725</t>
  </si>
  <si>
    <r>
      <t>Franklin India Fixed Maturity Plans - Series 2 - P</t>
    </r>
    <r>
      <rPr>
        <b/>
        <sz val="8"/>
        <color theme="1"/>
        <rFont val="Arial"/>
        <family val="2"/>
      </rPr>
      <t>lan A As of -31Jan2019</t>
    </r>
  </si>
  <si>
    <t>INE134E08DM5</t>
  </si>
  <si>
    <t>INE115A07JB4</t>
  </si>
  <si>
    <t>INE296A07QB7</t>
  </si>
  <si>
    <t>INE916DA7PI5</t>
  </si>
  <si>
    <t>INE756I07BW1</t>
  </si>
  <si>
    <t>INE535H07AG6</t>
  </si>
  <si>
    <r>
      <t>Franklin India Fixed Maturity Plans – Series 2 – P</t>
    </r>
    <r>
      <rPr>
        <b/>
        <sz val="8"/>
        <color theme="1"/>
        <rFont val="Arial"/>
        <family val="2"/>
      </rPr>
      <t>lan B As of -31Jan2019</t>
    </r>
  </si>
  <si>
    <t>INE756I07BU5</t>
  </si>
  <si>
    <t>INE556F08JA8</t>
  </si>
  <si>
    <t>INE020B08AR7</t>
  </si>
  <si>
    <t>INE134E08JM2</t>
  </si>
  <si>
    <t>INE377Y07029</t>
  </si>
  <si>
    <t>INE895D08881</t>
  </si>
  <si>
    <r>
      <t>Franklin India Fixed Maturity Plans – Series 2 – P</t>
    </r>
    <r>
      <rPr>
        <b/>
        <sz val="8"/>
        <color theme="1"/>
        <rFont val="Arial"/>
        <family val="2"/>
      </rPr>
      <t>lan C As of -31Jan2019</t>
    </r>
  </si>
  <si>
    <t>INE031A08566</t>
  </si>
  <si>
    <t>INE115A07AL2</t>
  </si>
  <si>
    <r>
      <t xml:space="preserve">Franklin India Fixed Maturity Plans-Series 3-Plan </t>
    </r>
    <r>
      <rPr>
        <b/>
        <sz val="8"/>
        <color theme="1"/>
        <rFont val="Arial"/>
        <family val="2"/>
      </rPr>
      <t>A As of -31Jan2019</t>
    </r>
  </si>
  <si>
    <r>
      <t>Franklin India Fixed Maturity Plans - Series 3 - P</t>
    </r>
    <r>
      <rPr>
        <b/>
        <sz val="8"/>
        <color theme="1"/>
        <rFont val="Arial"/>
        <family val="2"/>
      </rPr>
      <t>lan B As of -31Jan2019</t>
    </r>
  </si>
  <si>
    <t>INE020B08AS5</t>
  </si>
  <si>
    <r>
      <t>Franklin India Fixed Maturity Plans - Series 3 - P</t>
    </r>
    <r>
      <rPr>
        <b/>
        <sz val="8"/>
        <color theme="1"/>
        <rFont val="Arial"/>
        <family val="2"/>
      </rPr>
      <t>lan C As of -31Jan2019</t>
    </r>
  </si>
  <si>
    <r>
      <t>Franklin India Fixed Maturity Plans - Series 3 - P</t>
    </r>
    <r>
      <rPr>
        <b/>
        <sz val="8"/>
        <color theme="1"/>
        <rFont val="Arial"/>
        <family val="2"/>
      </rPr>
      <t>lan D As of -31Jan2019</t>
    </r>
  </si>
  <si>
    <t>INE071G08940</t>
  </si>
  <si>
    <t>INE916DA7PO3</t>
  </si>
  <si>
    <t>INE774D07SB3</t>
  </si>
  <si>
    <t>INE895D08899</t>
  </si>
  <si>
    <r>
      <t>Franklin India Fixed Maturity Plans - Series 3 - P</t>
    </r>
    <r>
      <rPr>
        <b/>
        <sz val="8"/>
        <color theme="1"/>
        <rFont val="Arial"/>
        <family val="2"/>
      </rPr>
      <t>lan E As of -31Jan2019</t>
    </r>
  </si>
  <si>
    <t>INE891K07390</t>
  </si>
  <si>
    <t>INE883A07174</t>
  </si>
  <si>
    <t>INE134E08ID3</t>
  </si>
  <si>
    <r>
      <t>Franklin India Fixed Maturity Plans - Series 3 - P</t>
    </r>
    <r>
      <rPr>
        <b/>
        <sz val="8"/>
        <color theme="1"/>
        <rFont val="Arial"/>
        <family val="2"/>
      </rPr>
      <t>lan F As of -31Jan2019</t>
    </r>
  </si>
  <si>
    <t>INE556F08JF7</t>
  </si>
  <si>
    <t>INE476M07BM9</t>
  </si>
  <si>
    <t>INE020B08AW7</t>
  </si>
  <si>
    <t>INE660A07PN1</t>
  </si>
  <si>
    <t>INE134E08DN3</t>
  </si>
  <si>
    <r>
      <t>Franklin India Fixed Maturity Plans – Series 4 – P</t>
    </r>
    <r>
      <rPr>
        <b/>
        <sz val="8"/>
        <color theme="1"/>
        <rFont val="Arial"/>
        <family val="2"/>
      </rPr>
      <t>lan A As of -31Jan2019</t>
    </r>
  </si>
  <si>
    <t>INE831R07201</t>
  </si>
  <si>
    <t>INE020B07IW2</t>
  </si>
  <si>
    <t>INE860H07FW4</t>
  </si>
  <si>
    <t>INE535H07AK8</t>
  </si>
  <si>
    <t>INE027E07642</t>
  </si>
  <si>
    <r>
      <t>Franklin India Fixed Maturity Plans – Series 4 – P</t>
    </r>
    <r>
      <rPr>
        <b/>
        <sz val="8"/>
        <color theme="1"/>
        <rFont val="Arial"/>
        <family val="2"/>
      </rPr>
      <t>lan B As of -31Jan2019</t>
    </r>
  </si>
  <si>
    <t>INE556F08JH3</t>
  </si>
  <si>
    <t>INE261F08AM9</t>
  </si>
  <si>
    <t>INE891K07440</t>
  </si>
  <si>
    <t>INE660A07PT8</t>
  </si>
  <si>
    <t>INE377Y07045</t>
  </si>
  <si>
    <r>
      <t>Franklin India Fixed Maturity Plans – Series 4 – P</t>
    </r>
    <r>
      <rPr>
        <b/>
        <sz val="8"/>
        <color theme="1"/>
        <rFont val="Arial"/>
        <family val="2"/>
      </rPr>
      <t>lan C As of -31Jan2019</t>
    </r>
  </si>
  <si>
    <r>
      <t>Franklin India Fixed Maturity Plans – Series 4 – P</t>
    </r>
    <r>
      <rPr>
        <b/>
        <sz val="8"/>
        <color theme="1"/>
        <rFont val="Arial"/>
        <family val="2"/>
      </rPr>
      <t>lan D As of -31Jan2019</t>
    </r>
  </si>
  <si>
    <r>
      <t>Franklin India Fixed Maturity Plans-Series 4 – Pla</t>
    </r>
    <r>
      <rPr>
        <b/>
        <sz val="8"/>
        <color theme="1"/>
        <rFont val="Arial"/>
        <family val="2"/>
      </rPr>
      <t>n E As of -31Jan2019</t>
    </r>
  </si>
  <si>
    <t>INE115A07LM7</t>
  </si>
  <si>
    <t>INE476M07BR8</t>
  </si>
  <si>
    <t>INE895D08790</t>
  </si>
  <si>
    <r>
      <t>Franklin India Fixed Maturity Plans – Series 4 – P</t>
    </r>
    <r>
      <rPr>
        <b/>
        <sz val="8"/>
        <color theme="1"/>
        <rFont val="Arial"/>
        <family val="2"/>
      </rPr>
      <t>lan F As of -31Jan2019</t>
    </r>
  </si>
  <si>
    <t>INE535H07AQ5</t>
  </si>
  <si>
    <t>INE580B07463</t>
  </si>
  <si>
    <r>
      <t>Franklin India Fixed Maturity Plans – Series 5 – P</t>
    </r>
    <r>
      <rPr>
        <b/>
        <sz val="8"/>
        <color theme="1"/>
        <rFont val="Arial"/>
        <family val="2"/>
      </rPr>
      <t>lan A As of -31Jan2019</t>
    </r>
  </si>
  <si>
    <t>INE033L07GA4</t>
  </si>
  <si>
    <r>
      <t>Franklin India Fixed Maturity Plans – Series 5 - P</t>
    </r>
    <r>
      <rPr>
        <b/>
        <sz val="8"/>
        <color theme="1"/>
        <rFont val="Arial"/>
        <family val="2"/>
      </rPr>
      <t>lan B As of -31Jan2019</t>
    </r>
  </si>
  <si>
    <r>
      <t>Franklin India Fixed Maturity Plans - Series 5 -Pl</t>
    </r>
    <r>
      <rPr>
        <b/>
        <sz val="8"/>
        <color theme="1"/>
        <rFont val="Arial"/>
        <family val="2"/>
      </rPr>
      <t>an C As of -31Jan2019</t>
    </r>
  </si>
  <si>
    <t>INE774D07SS7</t>
  </si>
  <si>
    <t>INE377Y07086</t>
  </si>
  <si>
    <r>
      <t>Franklin India Fixed Maturity Plans – Series 5 – P</t>
    </r>
    <r>
      <rPr>
        <b/>
        <sz val="8"/>
        <color theme="1"/>
        <rFont val="Arial"/>
        <family val="2"/>
      </rPr>
      <t>lan D As of -31Jan2019</t>
    </r>
  </si>
  <si>
    <t>INE756I07CI8</t>
  </si>
  <si>
    <r>
      <t>Franklin India Fixed Maturity Plans-Series 5 – Pla</t>
    </r>
    <r>
      <rPr>
        <b/>
        <sz val="8"/>
        <color theme="1"/>
        <rFont val="Arial"/>
        <family val="2"/>
      </rPr>
      <t>n E As of -31Jan2019</t>
    </r>
  </si>
  <si>
    <t>INE146O08134</t>
  </si>
  <si>
    <t>INE110L08037</t>
  </si>
  <si>
    <t>INE459T07041</t>
  </si>
  <si>
    <t>INE003S07098</t>
  </si>
  <si>
    <t>INE080T07078</t>
  </si>
  <si>
    <t>INE598K07029</t>
  </si>
  <si>
    <r>
      <t>Franklin India Income Opportunities Fund As of -31</t>
    </r>
    <r>
      <rPr>
        <b/>
        <sz val="8"/>
        <color theme="1"/>
        <rFont val="Arial"/>
        <family val="2"/>
      </rPr>
      <t>Jan2019</t>
    </r>
  </si>
  <si>
    <t>c) Portfolio Turnover Ratio during the Half - year 31-Jan-2019</t>
  </si>
  <si>
    <t>INE115A07HN3</t>
  </si>
  <si>
    <t xml:space="preserve"> Non - Traded / Thinly Traded Scrips</t>
  </si>
  <si>
    <t>Mahindra &amp; Mahindra Financial Services Ltd.</t>
  </si>
  <si>
    <t>INE774D01024</t>
  </si>
  <si>
    <t>Ambuja Cements Ltd.</t>
  </si>
  <si>
    <t>INE079A01024</t>
  </si>
  <si>
    <t>Dabur India Ltd.</t>
  </si>
  <si>
    <t>INE016A01026</t>
  </si>
  <si>
    <t>GAIL India Ltd.</t>
  </si>
  <si>
    <t>INE129A01019</t>
  </si>
  <si>
    <t>Bank of Baroda</t>
  </si>
  <si>
    <t>INE028A01039</t>
  </si>
  <si>
    <t>Housing Development Finance Corp. Ltd.</t>
  </si>
  <si>
    <t>INE001A01036</t>
  </si>
  <si>
    <t>Transportation</t>
  </si>
  <si>
    <t>Adani Ports And Special Economic Zone Ltd.</t>
  </si>
  <si>
    <t>INE742F01042</t>
  </si>
  <si>
    <t>ITC Ltd.</t>
  </si>
  <si>
    <t>INE154A01025</t>
  </si>
  <si>
    <t>Tata Power Co. Ltd.</t>
  </si>
  <si>
    <t>INE245A01021</t>
  </si>
  <si>
    <t>Maruti Suzuki India Ltd.</t>
  </si>
  <si>
    <t>INE585B01010</t>
  </si>
  <si>
    <t>Hindustan Unilever Ltd.</t>
  </si>
  <si>
    <t>INE030A01027</t>
  </si>
  <si>
    <t>Aurobindo Pharma Ltd.</t>
  </si>
  <si>
    <t>INE406A01037</t>
  </si>
  <si>
    <t>Punjab National Bank Ltd.</t>
  </si>
  <si>
    <t>INE160A01022</t>
  </si>
  <si>
    <t>Bajaj Finance Ltd.</t>
  </si>
  <si>
    <t>INE296A01024</t>
  </si>
  <si>
    <t>Ashok Leyland Ltd.</t>
  </si>
  <si>
    <t>INE208A01029</t>
  </si>
  <si>
    <t>Hexaware Technologies Ltd.</t>
  </si>
  <si>
    <t>INE093A01033</t>
  </si>
  <si>
    <t>Yes Bank Ltd.</t>
  </si>
  <si>
    <t>INE528G01027</t>
  </si>
  <si>
    <t>Reliance Industries Ltd.</t>
  </si>
  <si>
    <t>INE002A01018</t>
  </si>
  <si>
    <t>Industry Classification</t>
  </si>
  <si>
    <r>
      <t>Franklin India Equity Savings Fund As of Date -  3</t>
    </r>
    <r>
      <rPr>
        <b/>
        <sz val="8"/>
        <color theme="1"/>
        <rFont val="Arial"/>
        <family val="2"/>
      </rPr>
      <t>1Jan2019</t>
    </r>
  </si>
  <si>
    <t>Growth Plan</t>
  </si>
  <si>
    <t>Dividend Plan</t>
  </si>
  <si>
    <t>Direct Growth Plan</t>
  </si>
  <si>
    <t>Direct Dividend Plan</t>
  </si>
  <si>
    <t>Plan Name</t>
  </si>
  <si>
    <t xml:space="preserve">Dividend per unit </t>
  </si>
  <si>
    <t>Individual/HUF</t>
  </si>
  <si>
    <t>Others</t>
  </si>
  <si>
    <t>(In Year)</t>
  </si>
  <si>
    <t>Super Institutional Plan Growth Option</t>
  </si>
  <si>
    <t>Super Institutional Plan Daily Dividend Option</t>
  </si>
  <si>
    <t>Super Institutional Plan Weekly Dividend Option</t>
  </si>
  <si>
    <t>Direct Super Institutional Plan Growth Option</t>
  </si>
  <si>
    <t>Direct Super Institutional Plan Daily Dividend Option</t>
  </si>
  <si>
    <t>Direct Super Institutional Plan Weekly Dividend Option</t>
  </si>
  <si>
    <t>Retail Plan Growth Option</t>
  </si>
  <si>
    <t>Retail Plan Daily Dividend Option</t>
  </si>
  <si>
    <t>Retail Plan Weekly Dividend Option</t>
  </si>
  <si>
    <t>Institutional Plan Growth Option</t>
  </si>
  <si>
    <t>Institutional Plan Daily Dividend Option</t>
  </si>
  <si>
    <t>Super Institutional Plan Daily Dividend Reinvestment Option</t>
  </si>
  <si>
    <t>Direct Super Institutional Plan Daily Dividend Reinvestment Option</t>
  </si>
  <si>
    <t>Institutional Plan Daily Dividend Reinvestment Option</t>
  </si>
  <si>
    <t>(In Years)</t>
  </si>
  <si>
    <t>Retail Plan Monthly Dividend Option</t>
  </si>
  <si>
    <t>Retail Plan Quarterly Dividend Option</t>
  </si>
  <si>
    <t>Direct Retail Plan Growth Option</t>
  </si>
  <si>
    <t>Direct Retail Plan Weekly Dividend Option</t>
  </si>
  <si>
    <t>Direct Retail Plan Monthly Dividend Option</t>
  </si>
  <si>
    <t>Direct Retail Plan Quarterly Dividend Option</t>
  </si>
  <si>
    <t>Direct Retail Plan Daily Dividend Option</t>
  </si>
  <si>
    <t>Institutional Plan Dividend Option</t>
  </si>
  <si>
    <t>Direct Super Institutional Growth Option</t>
  </si>
  <si>
    <t>Direct Super Institutional Daily Dividend Reinvestment Option</t>
  </si>
  <si>
    <t>Direct Super Institutional Weekly Dividend Option</t>
  </si>
  <si>
    <t>Institutional Plan Weekly Dividend Option</t>
  </si>
  <si>
    <t>Regular Plan Growth Option</t>
  </si>
  <si>
    <t>Regular Plan Daily Dividend Reinvestment Option</t>
  </si>
  <si>
    <t>Regular Plan Weekly Dividend Option</t>
  </si>
  <si>
    <t>Unclaimed Dividend Plan - Growth</t>
  </si>
  <si>
    <t>Unclaimed Redemption Plan - Growth</t>
  </si>
  <si>
    <t>Direct Super Institutional Plan Daily Divdend Reinvestment Option</t>
  </si>
  <si>
    <t>Regular Plan Daily Divdend Reinvestment Option</t>
  </si>
  <si>
    <t>Monthly Dividend Plan</t>
  </si>
  <si>
    <t>Quarterly Dividend Plan</t>
  </si>
  <si>
    <t>Direct Monthly Dividend Plan</t>
  </si>
  <si>
    <t>Direct Quarterly Dividend Plan</t>
  </si>
  <si>
    <t>Growth Option</t>
  </si>
  <si>
    <t>Quarterly Dividend Option</t>
  </si>
  <si>
    <t>Direct Growth Option</t>
  </si>
  <si>
    <t>Direct Quarterly Dividend Option</t>
  </si>
  <si>
    <t>Half Yearly Dividend Plan</t>
  </si>
  <si>
    <t>Annual Dividend Plan</t>
  </si>
  <si>
    <t>Direct Half Yearly Dividend Plan</t>
  </si>
  <si>
    <t>Direct Annual Dividend Plan</t>
  </si>
  <si>
    <t>Dividend Option</t>
  </si>
  <si>
    <t>Direct Dividend Option</t>
  </si>
  <si>
    <t>NA***</t>
  </si>
  <si>
    <t>****Allotment date for the scheme was October 30, 2018</t>
  </si>
  <si>
    <t>(In years)</t>
  </si>
  <si>
    <t>****Allotment date for the scheme was October 10, 2018</t>
  </si>
  <si>
    <t>****Allotment date for the scheme was September 26, 2018</t>
  </si>
  <si>
    <t>****Allotment date for the scheme was September 11, 2018</t>
  </si>
  <si>
    <t>****Allotment date for the scheme was August 29, 2018</t>
  </si>
  <si>
    <t xml:space="preserve">Dividend Plan </t>
  </si>
  <si>
    <t>Quarterly Direct Dividend Plan</t>
  </si>
  <si>
    <t>INE237A164F0</t>
  </si>
  <si>
    <t>INE480Q16283</t>
  </si>
  <si>
    <t>****Allotment date for the scheme was November 28, 2018</t>
  </si>
  <si>
    <t>****Allotment date for the scheme was December 19, 2018</t>
  </si>
  <si>
    <t>IN0020092071</t>
  </si>
  <si>
    <t>(b)Unlisted</t>
  </si>
  <si>
    <t>% to Net Assets Derivative</t>
  </si>
  <si>
    <t>Margin on Derivatives</t>
  </si>
  <si>
    <t>****Allotment date for the scheme was August 27, 2018</t>
  </si>
  <si>
    <t>6.30% Cooperatieve Rabobank (1-Feb-2019)</t>
  </si>
  <si>
    <t>7.17% GOI 2028 (08-Jan-2028)</t>
  </si>
  <si>
    <t>7.37% GOI 2023 (16-Apr-2023)</t>
  </si>
  <si>
    <t>7.59% GOI 2026 (11-Jan-2026)</t>
  </si>
  <si>
    <t>7.26% GOI 2029 (14-Jan-2029)</t>
  </si>
  <si>
    <t>****Allotment date for the scheme was January 23, 2019</t>
  </si>
  <si>
    <t>****Allotment date for the scheme was January 9, 2019</t>
  </si>
  <si>
    <t>0.00*</t>
  </si>
  <si>
    <t>Hotels/resorts &amp; Other Recreational Activities</t>
  </si>
  <si>
    <t>d) Portfolio Turnover Ratio during the Half - year 31-Jan-2019</t>
  </si>
  <si>
    <t>9.55% Piramal Capital &amp; Housing Finance Limited (08-Mar-2027) **</t>
  </si>
  <si>
    <t>9.90% Coastal Gujarat Power Ltd (25-Aug-2028) **</t>
  </si>
  <si>
    <t>Edelweiss Commodities Services Ltd (SBI MCLR + 150 Bps) (29-Nov-2021) - Series II **</t>
  </si>
  <si>
    <t>10.32% Andhra Pradesh Capital Region Development Author (16-Aug-2028)</t>
  </si>
  <si>
    <t>9.90% Shriram Transport Finance Co Ltd (21-Jun-2024) **</t>
  </si>
  <si>
    <t>10.9% Vodafone Idea Ltd (02-Sep-2023) **</t>
  </si>
  <si>
    <t>9.85% DCB Bank Ltd (12-Jan-2028) **</t>
  </si>
  <si>
    <t>10.15% Hinduja Leyland Finance Ltd (27-Mar-2025) **</t>
  </si>
  <si>
    <t>9.25% Reliance Jio Infocomm Limited (17-Jun-2024) **</t>
  </si>
  <si>
    <t>0.00% RKN Retail Pvt Ltd Tranche 1 (30-Apr-2020) **</t>
  </si>
  <si>
    <t>9.20% Andhra Bank (31-Oct-2022) **</t>
  </si>
  <si>
    <t>10.15% Uttar Pradesh Power Corp Ltd (20-Jan-2028) **</t>
  </si>
  <si>
    <t>9.85% DCB Bank Ltd (17-Nov-2027) **</t>
  </si>
  <si>
    <t>10.25% Shriram Transport Finance Co Ltd (26-Apr-2024) **</t>
  </si>
  <si>
    <t>12.25% DLF Ltd., Tranche II Series IV, (11-Aug-2020) **</t>
  </si>
  <si>
    <t>10.75% The Tata Power Co Ltd (21-Aug-2022) **</t>
  </si>
  <si>
    <t>10.15% Uttar Pradesh Power Corp Ltd (20-Jan-2023) **</t>
  </si>
  <si>
    <t>0.00% India Shelter Finance Corp Ltd (02-May-2025) **</t>
  </si>
  <si>
    <t>12.25% DLF Ltd, Series IV (11-Aug-2020) **</t>
  </si>
  <si>
    <t>7.4% Tata Motors Ltd (29-Jun-2021) **</t>
  </si>
  <si>
    <t>10.00% Aptus Value Housing Finance India Ltd (20-Jul-2025) **</t>
  </si>
  <si>
    <t>9.95% Vastu Housing Finance Corp Ltd (27-Feb-2025) **</t>
  </si>
  <si>
    <t>10.15% Uttar Pradesh Power Corp Ltd (20-Jan-2027) **</t>
  </si>
  <si>
    <t>0.00% RKN Retail Pvt Ltd Tranche 2 (30-Apr-2020) **</t>
  </si>
  <si>
    <t>10.15% Uttar Pradesh Power Corp Ltd (20-Jan-2022) **</t>
  </si>
  <si>
    <t>11.10% Hinduja Leyland Finance Ltd (08-Apr-2022) **</t>
  </si>
  <si>
    <t>9.50% Piramal Capital &amp; Housing Finance Ltd (15-Apr-2022) **</t>
  </si>
  <si>
    <t>10.00% Aptus Value Housing Finance India Ltd (26-Feb-2025) **</t>
  </si>
  <si>
    <t>7.75% Talwandi Sabo Power Ltd (20-Sep-2019) **</t>
  </si>
  <si>
    <t>9.75% Uttar Pradesh Power Corp Ltd (20-Oct-2022) **</t>
  </si>
  <si>
    <t>9.20% Hinduja Leyland Finance Ltd (13-Sep-2024) **</t>
  </si>
  <si>
    <t>6.99% Rural Electrification Corp Ltd (31-Dec-2020) **</t>
  </si>
  <si>
    <t>9.55% Hindalco Industries Ltd (27-Jun-2022) **</t>
  </si>
  <si>
    <t>11.5% Rivaaz Trade Ventures Pvt Ltd (30-Mar-2023) **</t>
  </si>
  <si>
    <t>0.00% Wadhawan Global Capital Pvt Ltd (02-Aug-2022) **</t>
  </si>
  <si>
    <t>9.00% Pune Solapur Expressways Pvt Ltd Series A (31-Mar-2029) **</t>
  </si>
  <si>
    <t>0.00% Sadbhav Infrastructure Project Ltd (06-Jun-2023) **</t>
  </si>
  <si>
    <t>0.00% Adani Rail Infra Private Limited (28-Apr-2023) **</t>
  </si>
  <si>
    <t>12.68% Renew Power Ventures Pvt. Ltd., Series III, (23-Mar-2020) **</t>
  </si>
  <si>
    <t>11.49% Reliance Big Pvt Ltd Series 3 (14-Jan-2021) **</t>
  </si>
  <si>
    <t>9.60% Renew Wind Energy (Rajasthan One) Pvt Ltd (31-Mar-2023) **</t>
  </si>
  <si>
    <t>12.80% Nufuture Digital (India) Ltd (30-Sep-2023) **</t>
  </si>
  <si>
    <t>0.00% Diligent Media Corp Ltd. Series C (30-Jun-2020) **</t>
  </si>
  <si>
    <t>13.15% Greenko Solar Energy Private Limited (18-May-2020) **</t>
  </si>
  <si>
    <t>8.25% Vodafone Mobile Services Ltd (10-Jul-2020) **</t>
  </si>
  <si>
    <t>13.40% Future Ideas Company Ltd (30-Sep-2023) **</t>
  </si>
  <si>
    <t>10.25% Star Health &amp; Allied Insurance Co Ltd (06-Sep-2024) **</t>
  </si>
  <si>
    <t>9.00% Pune Solapur Expressways Pvt Ltd Series B (31-Mar-2029) **</t>
  </si>
  <si>
    <t>Jindal Power Ltd  (SBI+100 Bps) (20-Dec-2019) **</t>
  </si>
  <si>
    <t>12.68% Renew Power Ventures Pvt. Ltd., Series II, (23-Mar-2020) **</t>
  </si>
  <si>
    <t>11.7% Svantantra Microfin Private Limited (30-Nov-2023) **</t>
  </si>
  <si>
    <t>9.95% Narmada Wind Energy Pvt Ltd (31-Mar-2023) **</t>
  </si>
  <si>
    <t>8.25% Tata Housing Development Co Ltd (27-Feb-2020) **</t>
  </si>
  <si>
    <t>9.95% Molagavalli Renewable Pvt Ltd (31-Mar-2023) **</t>
  </si>
  <si>
    <t>11.90% Rishanth Wholesale Trading Private Ltd (20-Oct-2023) **</t>
  </si>
  <si>
    <t>11.35% Renew Solar Power Private Limited (01-Nov-2022) **</t>
  </si>
  <si>
    <t>9.75% TRPL Roadways Pvt Ltd (25-Mar-2022) **</t>
  </si>
  <si>
    <t>0.00% Hero Solar Energy Private Limited (21-Jun-2022) **</t>
  </si>
  <si>
    <t>9.45% Renew Power Limited (31-Jul-2025) **</t>
  </si>
  <si>
    <t>9.60% Renew Power Limited (26-Feb-2021) **</t>
  </si>
  <si>
    <t>Indostar Capital Finance Ltd (SBI MCLR + 95 Bps) (02-May-2023) **</t>
  </si>
  <si>
    <t>Edelweiss Commodities Services Ltd (SBI MCLR + 150 Bps) (29-Nov-2021) **</t>
  </si>
  <si>
    <t>Aspire Home Finance Corp Ltd (SBI + 145 Bps) (21-Jul-2023) **</t>
  </si>
  <si>
    <t>0.00% LIC Housing Finance Ltd (02-Sep-2019)</t>
  </si>
  <si>
    <t>7.60% Vedanta Ltd (31-May-2019) **</t>
  </si>
  <si>
    <t>12.25% DLF Ltd, Series III (09-Aug-2019) **</t>
  </si>
  <si>
    <t>9.70% Xander Finance Pvt Ltd (15-Mar-2021) **</t>
  </si>
  <si>
    <t>10.90% DLF Emporio Ltd (21-Nov-2021) **</t>
  </si>
  <si>
    <t>Aspire Home Finance Corp Ltd (SBI MCLR + 200 Bps) (24-Aug-2023) **</t>
  </si>
  <si>
    <t>10.15% Uttar Pradesh Power Corp Ltd (20-Jan-2021) **</t>
  </si>
  <si>
    <t>7.90% Housing Development Finance Corp Ltd (20-Mar-2019) **</t>
  </si>
  <si>
    <t>12.40% Hinduja Leyland Finance Ltd (03-Apr-2020) **</t>
  </si>
  <si>
    <t>10.75% Incred Financial Services Private Limited (22-Jun-2020) **</t>
  </si>
  <si>
    <t>10.25% Future Retail Ltd, Series B (06-Apr-2020) **</t>
  </si>
  <si>
    <t>9.60% IFMR Capital Finance Pvt Ltd (27-Dec-2019) **</t>
  </si>
  <si>
    <t>Northern Arc Capital Ltd (6M SBI MCLR + 205 Bps) Series C (16-Jul-2021) **</t>
  </si>
  <si>
    <t>Northern Arc Capital Ltd (6M SBI MCLR + 205 Bps) Series B (16-Jul-2021) **</t>
  </si>
  <si>
    <t>Northern Arc Capital Ltd (6M SBI MCLR + 205 Bps) Series A (16-Jul-2021) **</t>
  </si>
  <si>
    <t>10.44% Northern Arc Capital Ltd Series C (02-Aug-2019) **</t>
  </si>
  <si>
    <t>10.44% Northern Arc Capital Ltd Series A (02-Aug-2019) **</t>
  </si>
  <si>
    <t>10.15% Uttar Pradesh Power Corp Ltd (20-Jan-2020) **</t>
  </si>
  <si>
    <t>9.75% Uttar Pradesh Power Corp Ltd (20-Oct-2020) **</t>
  </si>
  <si>
    <t>9.10% JM Financial Asset Reconstruction Co Ltd (26-Sep-2019) **</t>
  </si>
  <si>
    <t>9.71% Tata Motors Ltd (01-Oct-2019) **</t>
  </si>
  <si>
    <t>10.00% Tata Motors Ltd (28-May-2019) **</t>
  </si>
  <si>
    <t>0.00% Incred Financial Services Private Limited (26-Jun-2019) **</t>
  </si>
  <si>
    <t>8.40% Edelweiss Commodities Services Ltd (26-Oct-2020) **</t>
  </si>
  <si>
    <t>11.30% Hinduja Leyland Finance Ltd (21-Jul-2021) **</t>
  </si>
  <si>
    <t>10.44% Northern Arc Capital Ltd Series B (02-Aug-2019) **</t>
  </si>
  <si>
    <t>12.40% Hinduja Leyland Finance Ltd (26-Apr-2020) **</t>
  </si>
  <si>
    <t>10.90% DLF Promenade Ltd (11-Dec-2021) **</t>
  </si>
  <si>
    <t>Aspire Home Finance Corp Ltd (SBI MCLR + 205 Bps) (28-Sep-2023) **</t>
  </si>
  <si>
    <t>7.55% Housing Development Finance Corp Ltd (20-Feb-2019) **</t>
  </si>
  <si>
    <t>10.75% Aspire Home Finance Corp Ltd (30-Aug-2019) **</t>
  </si>
  <si>
    <t>11.19% Equitas Small Finance Bank Ltd (08-Jan-2021) **</t>
  </si>
  <si>
    <t>8.70% JM Financial Products Ltd (25-Jul-2019) **</t>
  </si>
  <si>
    <t>9.69% Northern Arc Capital Ltd (02-May-2019) **</t>
  </si>
  <si>
    <t>10.95% Aspire Home Finance Corp Ltd (05-Jun-2019) **</t>
  </si>
  <si>
    <t>8.40% Edelweiss Commodities Services Ltd (09-Aug-2019) **</t>
  </si>
  <si>
    <t>9.70% Xander Finance Pvt Ltd (30-Apr-2021) **</t>
  </si>
  <si>
    <t>7.72% Indian Railway Finance Corp Ltd (07-Jun-2019) **</t>
  </si>
  <si>
    <t>11.45% Vistaar Financial Services Private Ltd (06-Jan-2020) **</t>
  </si>
  <si>
    <t>9.69% Tata Motors Ltd (29-Mar-2019) **</t>
  </si>
  <si>
    <t>8.96% Power Finance Corp Ltd (21-Oct-2019) **</t>
  </si>
  <si>
    <t>8.70% Edelweiss Agri Value Chain Ltd (30-Jun-2027) **</t>
  </si>
  <si>
    <t>8.50% NHPC Ltd (13-Jul-2019) **</t>
  </si>
  <si>
    <t>8.12% ONGC Mangalore Petrochemicals Ltd (10-Jun-2019) **</t>
  </si>
  <si>
    <t>Hdb Financial (91Dtb + 205 Bps) (12Jul2021)      **</t>
  </si>
  <si>
    <t>8.15% Power Grid Corp Of India Ltd (09-Mar-2020) **</t>
  </si>
  <si>
    <t>0.00% Adani Infra India Ltd (27-Apr-2019) **</t>
  </si>
  <si>
    <t>0.00% Aditya Birla Retail Limited (20-Sep-2019) **</t>
  </si>
  <si>
    <t>0.00% Yes Capital India Pvt Ltd (12-Oct-2020) **</t>
  </si>
  <si>
    <t>10.90% Piramal Realty Private Limited (13-Mar-2020) **</t>
  </si>
  <si>
    <t>10.90% Aasan Corporate Solutions Pvt Ltd (13-Dec-2019) **</t>
  </si>
  <si>
    <t>12.25% Greenko Wind Projects Pvt Ltd (14-Dec-2019) **</t>
  </si>
  <si>
    <t>Indostar Capital Finance Ltd (SBI MCLR + 225 Bps) (02-Nov-2021) **</t>
  </si>
  <si>
    <t>0.00% Aditya Birla Retail Limited (24-Jun-2020) **</t>
  </si>
  <si>
    <t>10.90% Aasan Corporate Solutions Pvt Ltd (20-Dec-2019) **</t>
  </si>
  <si>
    <t>9.00% Clix Capital Services Pvt Ltd (27-Jun-2023) **</t>
  </si>
  <si>
    <t>10.5% Ma Multi-Trade Pvt Ltd (12-Jul-2021) **</t>
  </si>
  <si>
    <t>13.15% Greenko Solar Energy Private Limited (15-Jun-2020) **</t>
  </si>
  <si>
    <t>10.90% Aasan Corporate Solutions Pvt Ltd (13-Mar-2020) **</t>
  </si>
  <si>
    <t>9.10% Tata Realty &amp; Infrastructure Ltd (23-Aug-2019) **</t>
  </si>
  <si>
    <t>0.00% Dolvi Minerals And Metals Pvt Limited (22-Oct-2019) **</t>
  </si>
  <si>
    <t>9.40% Small Business Fincredit India Pvt Ltd (28-Sep-2020) **</t>
  </si>
  <si>
    <t>11.50% Clix Finance India Private Limited (06-Jan-2022) **</t>
  </si>
  <si>
    <t>11.50% Clix Capital Services Pvt Ltd (06-Sep-2021) **</t>
  </si>
  <si>
    <t>11.50% Clix Capital Services Pvt Ltd (06-Jul-2021) **</t>
  </si>
  <si>
    <t>11.50% Clix Capital Services Pvt Ltd (06-May-2021) **</t>
  </si>
  <si>
    <t>7.48% Gruh Finance Ltd (10-Jun-2019) **</t>
  </si>
  <si>
    <t>10.25% Renew Solar Power Private Limited (29-Nov-2019) **</t>
  </si>
  <si>
    <t>9.80% Ma Multi-Trade Pvt Ltd Series B1 (17-Feb-2020) **</t>
  </si>
  <si>
    <t>11.50% Clix Capital Services Pvt Ltd (12-Nov-2021) **</t>
  </si>
  <si>
    <t>0.00% Hero Wind Energy Pvt Ltd (08-Apr-2019) **</t>
  </si>
  <si>
    <t>0.00% Hero Wind Energy Pvt Ltd (21-Jun-2022) **</t>
  </si>
  <si>
    <t>10.30% Renew Power Limited (28-Sep-2022) **</t>
  </si>
  <si>
    <t>9.80% Ma Multi-Trade Pvt Ltd  Series B2 (17-Feb-2020) **</t>
  </si>
  <si>
    <t>0.00% JSW Logistics Infrastructure Pvt Ltd (15-Mar-2019) **</t>
  </si>
  <si>
    <t>0.00% JSW Logistics Infrastructure Pvt Ltd (14-Jun-2019) **</t>
  </si>
  <si>
    <t>12.15% Nufuture Digital (India) Ltd (31-May-2019) **</t>
  </si>
  <si>
    <t>0.00% JSW Logistics Infrastructure Pvt Ltd (13-Sep-2019) **</t>
  </si>
  <si>
    <t>9.99% India Shelter Finance Corp Ltd (10-Feb-2022) **</t>
  </si>
  <si>
    <t>9.80% Ma Multi-Trade Pvt Ltd Series B3 (26-Jul-2017) **</t>
  </si>
  <si>
    <t>11.90% Bhavna Asset Operators Private Ltd (28-Feb-2019) **</t>
  </si>
  <si>
    <t>0.00% KKR India Financial Services Pvt Ltd (10-Mar-2021) **</t>
  </si>
  <si>
    <t>HDFC Bank Ltd (08-Mar-2019) **</t>
  </si>
  <si>
    <t>National Bank For Agriculture And Rural Development (14-Feb-2019) **</t>
  </si>
  <si>
    <t>Yes Bank Ltd (20-Feb-2019) **</t>
  </si>
  <si>
    <t>Indusind Bank Ltd (24-May-2019) **</t>
  </si>
  <si>
    <t>Indusind Bank Ltd (06-Jan-2020) **</t>
  </si>
  <si>
    <t>Indusind Bank Ltd (28-May-2019) **</t>
  </si>
  <si>
    <t>Cooperatieve Rabobank (MIBOR+160) (28-Nov-2019) **</t>
  </si>
  <si>
    <t>Kotak Mahindra Bank Ltd (MIBOR +108) (28-Jun-2019) **</t>
  </si>
  <si>
    <t>Axis Bank Ltd (12-Mar-2019) **</t>
  </si>
  <si>
    <t>Small Industries Development Bank Of India (06-Jun-2019) **</t>
  </si>
  <si>
    <t>L&amp;T Housing Finance Ltd (14-Jan-2020) **</t>
  </si>
  <si>
    <t>Canfin Homes Ltd (26-Dec-2019) **</t>
  </si>
  <si>
    <t>Tata Motors Ltd (12-Mar-2019) **</t>
  </si>
  <si>
    <t>Housing Development Finance Corp Ltd (14-Feb-2019) **</t>
  </si>
  <si>
    <t>Reliance Industries Ltd (04-Mar-2019) **</t>
  </si>
  <si>
    <t>Housing Development Finance Corp Ltd (01-Feb-2019) **</t>
  </si>
  <si>
    <t>Power Finance Corp Ltd (15-Apr-2019) **</t>
  </si>
  <si>
    <t>S D Corporation Private Ltd (24-May-2019) **</t>
  </si>
  <si>
    <t>S D Corporation Private Ltd (11-Jun-2019) **</t>
  </si>
  <si>
    <t>S D Corporation Private Ltd (13-Jun-2019) **</t>
  </si>
  <si>
    <t>Housing Development Finance Corp Ltd (14-Nov-2019) **</t>
  </si>
  <si>
    <t>S D Corporation Private Ltd (15-May-2019) **</t>
  </si>
  <si>
    <t>S D Corporation Private Ltd (14-Feb-2019) **</t>
  </si>
  <si>
    <t>S D Corporation Private Ltd (25-Feb-2019) **</t>
  </si>
  <si>
    <t>S D Corporation Private Ltd (26-Feb-2019) **</t>
  </si>
  <si>
    <t>Housing Development Finance Corp Ltd (11-Feb-2019) **</t>
  </si>
  <si>
    <t>S D Corporation Private Ltd (05-Jun-2019) **</t>
  </si>
  <si>
    <t>Housing Development Finance Corp Ltd (26-Nov-2019) **</t>
  </si>
  <si>
    <t>Housing Development Finance Corp Ltd (20-May-2019) **</t>
  </si>
  <si>
    <t>Reliance Industries Ltd (01-Mar-2019) **</t>
  </si>
  <si>
    <t>Housing Development Finance Corp Ltd (28-Feb-2019) **</t>
  </si>
  <si>
    <t>S D Corporation Private Ltd (22-Feb-2019) **</t>
  </si>
  <si>
    <t>9.50% Yes Bank Ltd (23-12-2021) **</t>
  </si>
  <si>
    <t>9.45% Vedanta Ltd (17-Aug-2020) **</t>
  </si>
  <si>
    <t>9.00% Piramal Enterprises Ltd (15-May-2020) **</t>
  </si>
  <si>
    <t>9.00% Piramal Enterprises Ltd (29-May-2020) **</t>
  </si>
  <si>
    <t>10.32% Andhra Pradesh Capital Region Development Author (16-Aug-2025) **</t>
  </si>
  <si>
    <t>10.32% Andhra Pradesh Capital Region Development Author (16-Aug-2024) **</t>
  </si>
  <si>
    <t>9.80% Syndicate Bank (25-Jul-2022) **</t>
  </si>
  <si>
    <t>9.00% Edelweiss Commodities Services Ltd (17-Apr-2020) **</t>
  </si>
  <si>
    <t>10.20% RBL Bank Ltd (15-Apr-2023) **</t>
  </si>
  <si>
    <t>10.00% Aptus Value Housing Finance India Ltd (20-Aug-2025) **</t>
  </si>
  <si>
    <t>8.70% Edelweiss Commodities Services Ltd (30-Jun-2027) **</t>
  </si>
  <si>
    <t>10.15% Uttar Pradesh Power Corp Ltd (19-Jan-2024) **</t>
  </si>
  <si>
    <t>10.15% Uttar Pradesh Power Corp Ltd (20-Jan-2025) **</t>
  </si>
  <si>
    <t>10.15% Uttar Pradesh Power Corp Ltd (20-Jan-2026) **</t>
  </si>
  <si>
    <t>10.5% Vistaar Financial Services Private Ltd (24-Aug-2025) **</t>
  </si>
  <si>
    <t>10.00% Aptus Value Housing Finance India Ltd (24-Jan-2025) **</t>
  </si>
  <si>
    <t>10.25% Future Retail Ltd, Series C (06-Apr-2020) **</t>
  </si>
  <si>
    <t>12.25% DLF Ltd, Tranche II Series III (09-Aug-2019) **</t>
  </si>
  <si>
    <t>10.9007% Ess Kay Fincorp Limited (11-Jun-2021) **</t>
  </si>
  <si>
    <t>10.4% Vastu Housing Finance Corp Ltd (27-Nov-2025) **</t>
  </si>
  <si>
    <t>10.40% Vastu Housing Finance Corp Ltd (27-Nov-2025) **</t>
  </si>
  <si>
    <t>10.32% Andhra Pradesh Capital Region Development Author (16-Aug-2026)</t>
  </si>
  <si>
    <t>11.50% Hinduja Leyland Finance Ltd (31-May-2021) **</t>
  </si>
  <si>
    <t>9.75% Uttar Pradesh Power Corp Ltd (20-Oct-2021) **</t>
  </si>
  <si>
    <t>9.70% Tata Motors Ltd (18-Jun-2020) **</t>
  </si>
  <si>
    <t>8.95% Punjab National Bank (03-Mar-2022) **</t>
  </si>
  <si>
    <t>10.99% Andhra Bank (05-Aug-2021) **</t>
  </si>
  <si>
    <t>10.90% Punjab &amp; Sindh Bank Ltd (07-May-2022) **</t>
  </si>
  <si>
    <t>10.00% Aptus Value Housing Finance India Ltd (26-Dec-2024) **</t>
  </si>
  <si>
    <t>8.45% Edelweiss Commodities Services Ltd (11-Aug-2020) **</t>
  </si>
  <si>
    <t>10.21% Five Star Business Finance Ltd (28-Mar-2023) **</t>
  </si>
  <si>
    <t>8.68% Vedanta Ltd (20-Apr-2020) **</t>
  </si>
  <si>
    <t>9.40% Hinduja Leyland Finance Ltd (28-Aug-2024) **</t>
  </si>
  <si>
    <t>11.25% Syndicate Bank (15-Jul-2021)</t>
  </si>
  <si>
    <t>9.85% DCB Bank Ltd (18-Nov-2026) **</t>
  </si>
  <si>
    <t>8.50% Bank Of Baroda (02-Dec-2021) **</t>
  </si>
  <si>
    <t>12.00% Hinduja Leyland Finance Ltd (28-Mar-2021) **</t>
  </si>
  <si>
    <t>10.49% Vijaya Bank (17-Jan-2022) **</t>
  </si>
  <si>
    <t>8.32% Reliance Jio Infocomm Limited (08-Jul-2021) **</t>
  </si>
  <si>
    <t>8.39% National Bank For Agriculture And Rural Development (19-Jul-2021) **</t>
  </si>
  <si>
    <t>8.87% Rural Electrification Corp Ltd (08-Mar-2020) **</t>
  </si>
  <si>
    <t>0.00% Mahindra &amp; Mahindra Financial Services Ltd (07-Apr-2021) **</t>
  </si>
  <si>
    <t>7.50% Power Finance Corp Ltd (17-Sep-2020) **</t>
  </si>
  <si>
    <t>9.15% Dewan Housing Finance Corp Ltd (09-Sep-2021) **</t>
  </si>
  <si>
    <t>7.78% Housing Development Finance Corp Ltd (24-Mar-2020) **</t>
  </si>
  <si>
    <t>9.10% Shriram Transport Finance Co Ltd (12-Jul-2021) **</t>
  </si>
  <si>
    <t>7.80% LIC Housing Finance Ltd (19-Mar-2020) **</t>
  </si>
  <si>
    <t>11.49% Reliance Infrastructure Consulting &amp; Engineers (15-Jan-2021) **</t>
  </si>
  <si>
    <t>9.60% Narmada Wind Energy Pvt Ltd (31-Mar-2023) **</t>
  </si>
  <si>
    <t>0.00% Essel Infraprojects Ltd, Series I (22-May-2020) **</t>
  </si>
  <si>
    <t>0.00% Diligent Media Corp Ltd. Series B (30-Jun-2020) **</t>
  </si>
  <si>
    <t>11.49% Reliance Big Pvt Ltd Series 2 (14-Jan-2021) **</t>
  </si>
  <si>
    <t>Jindal Power Ltd  (SBI+100 Bps) (22-Dec-2020) **</t>
  </si>
  <si>
    <t>12.25% Rivaaz Trade Ventures Pvt Ltd (30-Sep-2023) **</t>
  </si>
  <si>
    <t>0.00% Hero Wind Energy Pvt Ltd (08-Feb-2022) **</t>
  </si>
  <si>
    <t>11.5% Rivaaz Trade Ventures Pvt Ltd (30-Mar-2022) **</t>
  </si>
  <si>
    <t>13.01% Renew Power Ventures Pvt. Ltd., Series VI, (23-Mar-2020) **</t>
  </si>
  <si>
    <t>9.50% Reliance Broadcast Network Ltd (20-Jul-2019) **</t>
  </si>
  <si>
    <t>13.50% Opj Trading Private Ltd (16-Oct-2020) **</t>
  </si>
  <si>
    <t>11.5% Rivaaz Trade Ventures Pvt Ltd (30-Mar-2021) **</t>
  </si>
  <si>
    <t>0.00% Essel Infraprojects Ltd, Series II (22-May-2020) **</t>
  </si>
  <si>
    <t>12.68% Renew Power Ventures Pvt. Ltd., Series I, (23-Mar-2020) **</t>
  </si>
  <si>
    <t>12.80% Nufuture Digital (India) Ltd (30-Sep-2021) **</t>
  </si>
  <si>
    <t>0.00% Diligent Media Corp Ltd. Series A (30-Jun-2020) **</t>
  </si>
  <si>
    <t>9.50% Reliance Broadcast Network Ltd (20-Jul-2020) **</t>
  </si>
  <si>
    <t>10.00% Ma Multi-Trade Pvt Ltd (27-Nov-2020) **</t>
  </si>
  <si>
    <t>11.5% Rivaaz Trade Ventures Pvt Ltd (30-Mar-2020) **</t>
  </si>
  <si>
    <t>11.28% Reliance Big Entertainment Pvt Ltd (26-Apr-2019) **</t>
  </si>
  <si>
    <t>11.9% Bhavna Asset Operators Private Ltd (07-Aug-2020) **</t>
  </si>
  <si>
    <t>12.25% Rivaaz Trade Ventures Pvt Ltd (30-Sep-2021) **</t>
  </si>
  <si>
    <t>12.25% Rivaaz Trade Ventures Pvt Ltd (30-Sep-2022) **</t>
  </si>
  <si>
    <t>13.40% Future Ideas Company Ltd (31-Oct-2022) **</t>
  </si>
  <si>
    <t>12.25% Rivaaz Trade Ventures Pvt Ltd (30-Sep-2020) **</t>
  </si>
  <si>
    <t>12.80% Nufuture Digital (India) Ltd (30-Sep-2020) **</t>
  </si>
  <si>
    <t>12.75% Future Ideas Company Ltd (31-Jul-2019) **</t>
  </si>
  <si>
    <t>13.40% Future Ideas Company Ltd (31-Oct-2021) **</t>
  </si>
  <si>
    <t>11.5% Rivaaz Trade Ventures Pvt Ltd (30-Mar-2019) **</t>
  </si>
  <si>
    <t>12.15% Nufuture Digital (India) Ltd (02-Jun-2020) **</t>
  </si>
  <si>
    <t>12.25% Rivaaz Trade Ventures Pvt Ltd (30-Sep-2019) **</t>
  </si>
  <si>
    <t>13.40% Future Ideas Company Ltd (31-Oct-2020) **</t>
  </si>
  <si>
    <t>0.00% KKR India Financial Services Pvt Ltd (14-Apr-2020) **</t>
  </si>
  <si>
    <t>12.80% Nufuture Digital (India) Ltd (30-Sep-2019) **</t>
  </si>
  <si>
    <t>11.49% Reliance Big Pvt Ltd  Series 1 (14-Jan-2021) **</t>
  </si>
  <si>
    <t>8.01% Tata Sons Pvt Ltd (02-Sep-2021) **</t>
  </si>
  <si>
    <t>7.90% Tata Sons Pvt Ltd (06-Mar-2020) **</t>
  </si>
  <si>
    <t>National Bank For Agriculture And Rural Developm (27-Nov-2019) **</t>
  </si>
  <si>
    <t>Export-Import Bank Of India (13-Mar-2019) **</t>
  </si>
  <si>
    <t>Small Industries Development Bank Of India (28-May-2019) **</t>
  </si>
  <si>
    <t>Axis Bank Ltd (18-Jun-2019) **</t>
  </si>
  <si>
    <t>Fullerton India Credit Co Ltd (15-Mar-2019) **</t>
  </si>
  <si>
    <t>Export-Import Bank Of India (14-Mar-2019) **</t>
  </si>
  <si>
    <t>Cholamandalam Investment And Fin. Co. Ltd (15-Mar-2019) **</t>
  </si>
  <si>
    <t>Reliance Retail Ltd (20-Mar-2019) **</t>
  </si>
  <si>
    <t>S D Corporation Private Ltd (21-Jun-2019) **</t>
  </si>
  <si>
    <t>Gruh Finance Ltd (21-Mar-2019) **</t>
  </si>
  <si>
    <t>7.9731% Fullerton India Credit Company Ltd (22-Mar-2019) **</t>
  </si>
  <si>
    <t>8.39% Housing Development Finance Corp Ltd (15-Mar-2019) **</t>
  </si>
  <si>
    <t>7.6293% Tata Capital Financial Services Ltd. (28-Mar-2019) **</t>
  </si>
  <si>
    <t>7.6314% Mahindra &amp; Mahindra Financial Services Ltd (14-Feb-2019) **</t>
  </si>
  <si>
    <t>7.2% LIC Housing Finance Ltd (12-Feb-2019) **</t>
  </si>
  <si>
    <t>8.19% Mahindra Vehicle Manufactures Ltd (25-Feb-2019) **</t>
  </si>
  <si>
    <t>Indusind Bank Ltd (04-Feb-2019) **</t>
  </si>
  <si>
    <t>Indusind Bank Ltd (20-Mar-2019) **</t>
  </si>
  <si>
    <t>Indusind Bank Ltd (26-Feb-2019) **</t>
  </si>
  <si>
    <t>Axis Bank Ltd (22-Feb-2019) **</t>
  </si>
  <si>
    <t>Indusind Bank Ltd (14-Feb-2019) **</t>
  </si>
  <si>
    <t>Axis Bank Ltd (26-Feb-2019) **</t>
  </si>
  <si>
    <t>Indian Oil Corp Ltd (21-Feb-2019) **</t>
  </si>
  <si>
    <t>Edelweiss Asset Reconstruction Co Ltd (05-Mar-2019) **</t>
  </si>
  <si>
    <t>Reliance Jio Infocomm Limited (26-Mar-2019) **</t>
  </si>
  <si>
    <t>Chennai Petroleum Corp Ltd (18-Feb-2019) **</t>
  </si>
  <si>
    <t>Reliance Jio Infocomm Limited (11-Feb-2019) **</t>
  </si>
  <si>
    <t>Power Grid Corp Of India Ltd (13-Feb-2019) **</t>
  </si>
  <si>
    <t>Reliance Retail Ltd (22-Feb-2019) **</t>
  </si>
  <si>
    <t>Reliance Jio Infocomm Limited (04-Feb-2019) **</t>
  </si>
  <si>
    <t>Tata Projects Ltd (26-Feb-2019) **</t>
  </si>
  <si>
    <t>Tata Realty &amp; Infrastructure Ltd (28-Feb-2019) **</t>
  </si>
  <si>
    <t>Tata Motors Ltd (08-Mar-2019) **</t>
  </si>
  <si>
    <t>Aditya Birla Finance Ltd (08-Mar-2019) **</t>
  </si>
  <si>
    <t>Sbi Cards &amp; Payment Services Pvt. Ltd. (15-Mar-2019) **</t>
  </si>
  <si>
    <t>Future Enterprises Ltd (18-Mar-2019) **</t>
  </si>
  <si>
    <t>Renew Power Limited (15-Mar-2019) **</t>
  </si>
  <si>
    <t>Tata Realty &amp; Infrastructure Ltd (20-Mar-2019) **</t>
  </si>
  <si>
    <t>Rural Electrification Corp Ltd (15-Feb-2019) **</t>
  </si>
  <si>
    <t>Hero Fincorp Ltd (15-Feb-2019) **</t>
  </si>
  <si>
    <t>Reliance Jio Infocomm Limited (18-Feb-2019) **</t>
  </si>
  <si>
    <t>Bajaj Finance Ltd (01-Mar-2019) **</t>
  </si>
  <si>
    <t>Jm Financial Properties &amp; Holdings Ltd (06-Mar-2019) **</t>
  </si>
  <si>
    <t>L&amp;T Finance Holdings Ltd (18-Mar-2019)</t>
  </si>
  <si>
    <t>L&amp;T Finance Holdings Ltd (22-Mar-2019) **</t>
  </si>
  <si>
    <t>National Bank For Agriculture And Rural Developm (01-Mar-2019) **</t>
  </si>
  <si>
    <t>Reliance Jio Infocomm Limited (05-Mar-2019) **</t>
  </si>
  <si>
    <t>L&amp;T Finance Ltd (26-Feb-2019) **</t>
  </si>
  <si>
    <t>Kotak Securities Ltd (27-Feb-2019) **</t>
  </si>
  <si>
    <t>Tata Housing Development Co Ltd (20-Mar-2019) **</t>
  </si>
  <si>
    <t>Tata Value Homes Ltd (18-Mar-2019) **</t>
  </si>
  <si>
    <t>Ceat Ltd (14-Mar-2019) **</t>
  </si>
  <si>
    <t>S D Corporation Private Ltd (07-Feb-2019) **</t>
  </si>
  <si>
    <t>S D Corporation Private Ltd (08-Feb-2019) **</t>
  </si>
  <si>
    <t>S D Corporation Private Ltd (18-Feb-2019) **</t>
  </si>
  <si>
    <t>S D Corporation Private Ltd (11-Feb-2019) **</t>
  </si>
  <si>
    <t>S D Corporation Private Ltd (12-Feb-2019) **</t>
  </si>
  <si>
    <t>S D Corporation Private Ltd (13-Feb-2019) **</t>
  </si>
  <si>
    <t>Kotak Commodity Service Pvt Ltd (27-Feb-2019) **</t>
  </si>
  <si>
    <t>Kotak Commodity Service Pvt Ltd (29-Mar-2019) **</t>
  </si>
  <si>
    <t>9.50% Piramal Capital &amp; Housing Finance Ltd (06-May-2022) **</t>
  </si>
  <si>
    <t>7.99% The Tata Power Co Ltd (16-Nov-2020) **</t>
  </si>
  <si>
    <t>9.50% Piramal Capital &amp; Housing Finance Limited (29-Apr-2022) **</t>
  </si>
  <si>
    <t>10.434553% Ess Kay Fincorp Limited (27-Sep-2019) **</t>
  </si>
  <si>
    <t>0.00% Incred Financial Services Private Limited (22-Jun-2020) **</t>
  </si>
  <si>
    <t>Vastu Housing Finance Corp Ltd (6M SBI MCLR + 185 Bps) (25-Aug-2023) **</t>
  </si>
  <si>
    <t>10.65% Hinduja Leyland Finance Ltd (16-Feb-2020) **</t>
  </si>
  <si>
    <t>10.25% Incred Financial Services Private Limited (26-Apr-2021) **</t>
  </si>
  <si>
    <t>9.50% Piramal Capital &amp; Housing Finance Ltd (21-Apr-2022) **</t>
  </si>
  <si>
    <t>7.07% Reliance Industries Ltd (24-Dec-2020) **</t>
  </si>
  <si>
    <t>9.48% Tata Capital Financial Services Ltd (08-Apr-2022) **</t>
  </si>
  <si>
    <t>9.25% Tata Realty &amp; Infrastructure Ltd (23-Jul-2019) **</t>
  </si>
  <si>
    <t>11.90% Legitimate Asset Operators Pvt Ltd (31-May-2019) **</t>
  </si>
  <si>
    <t>11.90% Legitimate Asset Operators Pvt Ltd (30-Nov-2019) **</t>
  </si>
  <si>
    <t>11.90% Bhavna Asset Operators Private Ltd (31-Aug-2019) **</t>
  </si>
  <si>
    <t>10.75% Greenko Clean Energy Projects Private Limited (04-Dec-2020) **</t>
  </si>
  <si>
    <t>0.00% Wadhawan Global Capital Pvt Ltd (31-Jul-2020) **</t>
  </si>
  <si>
    <t>9.00% Clix Capital Services Pvt Ltd (25-May-2023) **</t>
  </si>
  <si>
    <t>0.00% JSW Logistics Infrastructure Pvt Ltd (13-Dec-2019) **</t>
  </si>
  <si>
    <t>0.00% JSW Logistics Infrastructure Pvt Ltd (13-Mar-2020) **</t>
  </si>
  <si>
    <t>Indusind Bank Ltd (27-Dec-2019)</t>
  </si>
  <si>
    <t>Axis Bank Ltd (08-Aug-2019) **</t>
  </si>
  <si>
    <t>Axis Bank Ltd (14-Nov-2019) **</t>
  </si>
  <si>
    <t>Small Industries Development Bank Of India (07-Feb-2019) **</t>
  </si>
  <si>
    <t>Canfin Homes Ltd (14-May-2019) **</t>
  </si>
  <si>
    <t>S D Corporation Private Ltd (04-Jun-2019) **</t>
  </si>
  <si>
    <t>S D Corporation Private Ltd (07-Jun-2019) **</t>
  </si>
  <si>
    <t>S D Corporation Private Ltd (14-Jun-2019) **</t>
  </si>
  <si>
    <t>S D Corporation Private Ltd (19-Jun-2019) **</t>
  </si>
  <si>
    <t>Axis Bank Ltd (12-Apr-2019) **</t>
  </si>
  <si>
    <t>8.60% Export-Import Bank Of India (31-Mar-2022) **</t>
  </si>
  <si>
    <t>9.00% State Bank Of India (06-Sep-2021)</t>
  </si>
  <si>
    <t>9.48% The Tata Power Co Ltd (17-Nov-2019) **</t>
  </si>
  <si>
    <t>8.70% Housing Development Finance Corp Ltd (15-Dec-2020)</t>
  </si>
  <si>
    <t>9.15% Tata Steel Ltd (24-Jan-2021) **</t>
  </si>
  <si>
    <t>8.70% LIC Housing Finance Ltd (08-Nov-2019) **</t>
  </si>
  <si>
    <t>9.70% Coastal Gujarat Power Ltd (25-Aug-2023) **</t>
  </si>
  <si>
    <t>8.36% Power Finance Corp Ltd (04-Sep-2020) **</t>
  </si>
  <si>
    <t>9.55% Andhra Bank (26-Dec-2019) **</t>
  </si>
  <si>
    <t>7.33% Indian Railway Finance Corp Ltd (27-Aug-2027) **</t>
  </si>
  <si>
    <t>9.40% JM Financial Asset Reconstruction Co Ltd (27-Feb-2019) **</t>
  </si>
  <si>
    <t>10.25% Yes Bank Ltd (05-Mar-2020) **</t>
  </si>
  <si>
    <t>8.50% Vedanta Ltd (05-Apr-2021) **</t>
  </si>
  <si>
    <t>8.80% JM Financial Products Ltd (28-Sep-2020) **</t>
  </si>
  <si>
    <t>10.32% Andhra Pradesh Capital Region Development Author (16-Aug-2027) **</t>
  </si>
  <si>
    <t>0.00% Sadbhav Infrastructure Project Ltd (23-Apr-2023) **</t>
  </si>
  <si>
    <t>10.9007% Esskay Fincorp Ltd (11-Jun-2021) **</t>
  </si>
  <si>
    <t>11.75% AU Small Finance Bank Ltd (04-May-2021) **</t>
  </si>
  <si>
    <t>11.00% Aspire Home Finance Corp Ltd (03-May-2021) **</t>
  </si>
  <si>
    <t>9.75% Uttar Pradesh Power Corp Ltd (20-Oct-2023) **</t>
  </si>
  <si>
    <t>11.00% Aspire Home Finance Corp Ltd (16-May-2021) **</t>
  </si>
  <si>
    <t>13.00% AU Small Finance Bank Ltd (19-Sep-2019) **</t>
  </si>
  <si>
    <t>13.01% Renew Power Ventures Pvt. Ltd., Series IV, (23-Mar-2020) **</t>
  </si>
  <si>
    <t>9.50% Reliance Broadcast Network Ltd (13-May-2019) **</t>
  </si>
  <si>
    <t>10.20% Star Health &amp; Allied Insurance Co Ltd (31-Oct-2024) **</t>
  </si>
  <si>
    <t>9.41% Renew Wind Energy Delhi Pvt Ltd (30-Sep-2030) **</t>
  </si>
  <si>
    <t>12.75% Future Ideas Company Ltd (30-Jun-2020) **</t>
  </si>
  <si>
    <t>11.90% Legitimate Asset Operators Pvt Ltd (11-May-2020) **</t>
  </si>
  <si>
    <t>9.50% Renew Power Limited (09-Sep-2020) **</t>
  </si>
  <si>
    <t>10.50% Vistaar Financial Services Private Ltd (22-Jun-2023) **</t>
  </si>
  <si>
    <t>10.5% Vistaar Financial Services Private Ltd (23-Jul-2024) **</t>
  </si>
  <si>
    <t>10.00% Aptus Value Housing Finance India Ltd (20-Jun-2025) **</t>
  </si>
  <si>
    <t>8.75% Housing Development Finance Corp Ltd (04-Mar-2021) **</t>
  </si>
  <si>
    <t>9.20% ICICI Bank Ltd (17-Mar-2022) **</t>
  </si>
  <si>
    <t>8.9492% L&amp;T Finance Ltd (16-Aug-2021) **</t>
  </si>
  <si>
    <t>7.65% Indian Railway Finance Corp Ltd (15-Mar-2021) **</t>
  </si>
  <si>
    <t>12.80% Nufuture Digital (India) Ltd (30-Sep-2022) **</t>
  </si>
  <si>
    <t>12.15% Nufuture Digital (India) Ltd (30-Nov-2019) **</t>
  </si>
  <si>
    <t>11.90% Bhavna Asset Operators Private Ltd (29-Feb-2020) **</t>
  </si>
  <si>
    <t>13.01% Renew Power Ventures Pvt. Ltd., Series V, (23-Mar-2020) **</t>
  </si>
  <si>
    <t>8.6% Ongc Petro Additions Ltd (11-Mar-2022) **</t>
  </si>
  <si>
    <t>10.25% Sikka Ports &amp; Terminals Limited (22-Aug-2021) **</t>
  </si>
  <si>
    <t>9.35% Rural Electrification Corp Ltd (15-Jun-2022) **</t>
  </si>
  <si>
    <t>7.50% Power Finance Corp Ltd (16-Aug-2021)</t>
  </si>
  <si>
    <t>7.80% Apollo Tyres Ltd (29-Apr-2022) **</t>
  </si>
  <si>
    <t>8.50% National Bank For Agriculture And Rural Developm (31-Jan-2023)</t>
  </si>
  <si>
    <t>7.28% Power Finance Corp Ltd (10-Jun-2022)</t>
  </si>
  <si>
    <t>8.60% National Bank For Agriculture And Rural Development (31-Jan-2022)</t>
  </si>
  <si>
    <t>10.40% Sikka Ports &amp; Terminals Limited (18-Jul-2021) **</t>
  </si>
  <si>
    <t>8.40% Power Grid Corp Of India Ltd (14-Sep-2021) **</t>
  </si>
  <si>
    <t>8.45% Rural Electrification Corp Ltd (22-Mar-2022)</t>
  </si>
  <si>
    <t>8.55% Power Finance Corp Ltd (09-Dec-2021) **</t>
  </si>
  <si>
    <t>8.95% Reliance Jio Infocomm Limited (15-Sep-2020) **</t>
  </si>
  <si>
    <t>9.15% ICICI Bank Ltd (20-Jun-2023) **</t>
  </si>
  <si>
    <t>8.36% Ultratech Cement Ltd (07-Jun-2021) **</t>
  </si>
  <si>
    <t>7.85% Bajaj Finance Ltd (07-Apr-2020) **</t>
  </si>
  <si>
    <t>9.95% Food Corporation Of India (07-Mar-2022)</t>
  </si>
  <si>
    <t>7.85% Kotak Mahindra Prime Ltd (07-Apr-2020) **</t>
  </si>
  <si>
    <t>0.00% Hdb Financial Services Ltd (29-Oct-2021) **</t>
  </si>
  <si>
    <t>8.15% National Bank For Agriculture And Rural Development (04-Mar-2020) **</t>
  </si>
  <si>
    <t>0.00% Fullerton India Credit Co Ltd (13-Apr-2022) **</t>
  </si>
  <si>
    <t>8.7% Reliance Jio Infocomm Limited (15-Jun-2021) **</t>
  </si>
  <si>
    <t>6.70% Indian Railway Finance Corp Ltd (24-Nov-2021) **</t>
  </si>
  <si>
    <t>8.93% Power Grid Corp Of India Ltd (20-Oct-2019) **</t>
  </si>
  <si>
    <t>7.46% Rural Electrification Corp Ltd (28-Feb-2022) **</t>
  </si>
  <si>
    <t>0.00% Aditya Birla Housing Finance Ltd (13-Apr-2022) **</t>
  </si>
  <si>
    <t>8.50% NHPC Ltd (14-Jul-2021) **</t>
  </si>
  <si>
    <t>8.23% Housing &amp; Urban Development Corp Ltd (15-Apr-2022) **</t>
  </si>
  <si>
    <t>9.57% Indian Railway Finance Corp Ltd (31-May-2021) **</t>
  </si>
  <si>
    <t>0.00% Aditya Birla Finance Ltd (08-Apr-2022) **</t>
  </si>
  <si>
    <t>7.35% Bharat Petroleum Corp Ltd (10-Mar-2022) **</t>
  </si>
  <si>
    <t>7.6% National Highways Authority Of India (18-Mar-2022) **</t>
  </si>
  <si>
    <t>8.40% Power Grid Corp Of India Ltd (27-May-2021) **</t>
  </si>
  <si>
    <t>7.65% Small Industries Development Bank Of India (15-Apr-2021) **</t>
  </si>
  <si>
    <t>7.88% LIC Housing Finance Ltd (28-Jan-2021) **</t>
  </si>
  <si>
    <t>7.18% Rural Electrification Corp Ltd (21-May-2021) **</t>
  </si>
  <si>
    <t>7.48% Bennett Coleman And Co Ltd (26-Apr-2021) **</t>
  </si>
  <si>
    <t xml:space="preserve"> 8.39% Rajasthan SDL Uday (15Mar2021)</t>
  </si>
  <si>
    <t>8.81% Small Industries Development Bank Of India (25-Jan-2022) **</t>
  </si>
  <si>
    <t>8.56% National Bank For Agriculture And Rural Developm (14-Nov-2028) **</t>
  </si>
  <si>
    <t>7.17% National Highways Authority Of India (23-Dec-2021)</t>
  </si>
  <si>
    <t>7.27% Power Finance Corp Ltd (22-Dec-2021) **</t>
  </si>
  <si>
    <t>8.13% Power Grid Corp Of India Ltd (23-Apr-2021) **</t>
  </si>
  <si>
    <t>9.05% Mahindra &amp; Mahindra Financial Services Ltd (18-Apr-2022) **</t>
  </si>
  <si>
    <t>0.00% Bajaj Housing Finance Ltd (05-May-2022) **</t>
  </si>
  <si>
    <t>0.00% Fullerton India Credit Co Ltd (19-Apr-2022) **</t>
  </si>
  <si>
    <t>9.38% L&amp;T Housing Finance Ltd (11-Mar-2022) **</t>
  </si>
  <si>
    <t>9.18% Tata Capital Housing Finance Ltd (13-Apr-2022) **</t>
  </si>
  <si>
    <t>9.35% Gruh Finance Ltd (06-Apr-2022) **</t>
  </si>
  <si>
    <t>8.25% Tata Sons Pvt Ltd (23-Mar-2022) **</t>
  </si>
  <si>
    <t>8.40% Small Industries Development Bank Of India (10-Aug-2021) **</t>
  </si>
  <si>
    <t>8.37% National Bank For Agriculture And Rural Development (03-Aug-2021)</t>
  </si>
  <si>
    <t>0.00% Fullerton India Credit Co Ltd (08-Apr-2021) **</t>
  </si>
  <si>
    <t>0.00% Sundaram Finance Ltd (31-Aug-2021) **</t>
  </si>
  <si>
    <t>0.00% Aditya Birla Finance Ltd (26-Jul-2021) **</t>
  </si>
  <si>
    <t>8.14% Bajaj Housing Finance Ltd (04-Jun-2021) **</t>
  </si>
  <si>
    <t>0.00% LIC Housing Finance Ltd (25-Mar-2021) **</t>
  </si>
  <si>
    <t>0.00% Axis Finance Ltd (31-Aug-2021) **</t>
  </si>
  <si>
    <t>0.00% Aditya Birla Housing Finance Ltd (26-Jul-2021) **</t>
  </si>
  <si>
    <t>9.4% Rural Electrification Corp Ltd (17-Jul-2021) **</t>
  </si>
  <si>
    <t>9.70% Power Finance Corp Ltd (09-Jun-2021) **</t>
  </si>
  <si>
    <t>0.00% Fullerton India Credit Co Ltd (15-Jul-2021) **</t>
  </si>
  <si>
    <t>8.25% L&amp;T Finance Ltd (21-Jun-2021) **</t>
  </si>
  <si>
    <t>8.05% Power Finance Corp Ltd (27-Apr-2021) **</t>
  </si>
  <si>
    <t>0.00% Sundaram Finance Ltd (15-Jun-2021) **</t>
  </si>
  <si>
    <t>9.00% ICICI Home Finance Company Ltd (27-May-2021) **</t>
  </si>
  <si>
    <t>0.00% Axis Finance Ltd (14-Jun-2021) **</t>
  </si>
  <si>
    <t>8.50% Small Industries Development Bank Of India (21-Jun-2021)</t>
  </si>
  <si>
    <t>8.8% L&amp;T Housing Finance Ltd (23-Jun-2021) **</t>
  </si>
  <si>
    <t>7.73% Rural Electrification Corp Ltd (15-Jun-2021) **</t>
  </si>
  <si>
    <t>7.73% Housing &amp; Urban Development Corp Ltd (15-Apr-2021) **</t>
  </si>
  <si>
    <t>8.10% Mahindra &amp; Mahindra Financial Services Ltd (19-Apr-2021) **</t>
  </si>
  <si>
    <t>10.09% MRF Ltd (27-May-2021) **</t>
  </si>
  <si>
    <t>9.18% Power Finance Corp Ltd (15-Apr-2021) **</t>
  </si>
  <si>
    <t>0.00% Bajaj Housing Finance Ltd (06-Apr-2021) **</t>
  </si>
  <si>
    <t>0.00% HDB Financial Services Limited (06-Apr-2021) **</t>
  </si>
  <si>
    <t>8.19% Mahindra Vehicle Manufactures Ltd (23-Feb-2021) **</t>
  </si>
  <si>
    <t>7.75% Power Finance Corp Ltd (15-Apr-2021) **</t>
  </si>
  <si>
    <t>7.68% Housing &amp; Urban Development Corp Ltd (05-Apr-2021) **</t>
  </si>
  <si>
    <t>7.70% Rural Electrification Corp Ltd (15-Mar-2021) **</t>
  </si>
  <si>
    <t>0.00% Kotak Mahindra Prime Ltd (27-May-2021) **</t>
  </si>
  <si>
    <t>7.40% National Bank For Agriculture And Rural Development (01-Feb-2021) **</t>
  </si>
  <si>
    <t>8.25% Tata Sons Pvt Ltd (24-Mar-2021) **</t>
  </si>
  <si>
    <t>0.00% Kotak Mahindra Prime Ltd (26-Apr-2021) **</t>
  </si>
  <si>
    <t>7.73% Power Finance Corp Ltd (05-Apr-2021) **</t>
  </si>
  <si>
    <t>7.52% Small Industries Development Bank Of India (10-Feb-2021) **</t>
  </si>
  <si>
    <t>7.60% Rural Electrification Corp Ltd (17-Apr-2021) **</t>
  </si>
  <si>
    <t>8.84% Power Grid Corp Of India Ltd (29-Mar-2021) **</t>
  </si>
  <si>
    <t>8.25% Tata Sons Pvt Ltd (23-Mar-2021) **</t>
  </si>
  <si>
    <t>7.50% Bajaj Finance Ltd (10-Aug-2020) **</t>
  </si>
  <si>
    <t>9.60% LIC Housing Finance Ltd (07-Mar-2021) **</t>
  </si>
  <si>
    <t>7.14% Housing &amp; Urban Development Corp Ltd (22-Dec-2020) **</t>
  </si>
  <si>
    <t>7.94% HDB Financial Services Limited (15-Apr-2021) **</t>
  </si>
  <si>
    <t>7.64% Can Fin Homes Ltd (28-Feb-2021) **</t>
  </si>
  <si>
    <t>7.85% Tata Sons Pvt Ltd (31-Jan-2021) **</t>
  </si>
  <si>
    <t>8.33% NTPC Ltd (24-Feb-2021) **</t>
  </si>
  <si>
    <t>9.7% Power Finance Corp Ltd (30-Jan-2021) **</t>
  </si>
  <si>
    <t>8.62% India Infradebt Ltd (08-Mar-2021) **</t>
  </si>
  <si>
    <t>8.70% L&amp;T Infrastructure Debt Fund Ltd (24-Feb-2021) **</t>
  </si>
  <si>
    <t>8.78% NHPC Ltd (11-Feb-2021) **</t>
  </si>
  <si>
    <t>9.47% Power Grid Corp Of India Ltd (31-Mar-2021) **</t>
  </si>
  <si>
    <t>9.15% Export-Import Bank Of India (18-Mar-2021) **</t>
  </si>
  <si>
    <t>9.15% Export-Import Bank Of India (25-Feb-2021) **</t>
  </si>
  <si>
    <t>8.78% NTPC Ltd (09-Mar-2020) **</t>
  </si>
  <si>
    <t>8.36% Power Finance Corp Ltd (26-Feb-2020) **</t>
  </si>
  <si>
    <t>6.73% Indian Railway Finance Corp Ltd (23-Mar-2020) **</t>
  </si>
  <si>
    <t>12.40% Hinduja Leyland Finance Ltd (03-Nov-2019) **</t>
  </si>
  <si>
    <t>10.25% Jm Financial Asset Reconstruction Co Ltd (31-Aug-2021) **</t>
  </si>
  <si>
    <t>0.00% LIC Housing Finance Ltd (10-Sep-2019) **</t>
  </si>
  <si>
    <t>7.9% LIC Housing Finance Ltd (28-Mar-2019) **</t>
  </si>
  <si>
    <t>9.45% LIC Housing Finance Ltd (10-Sep-2019) **</t>
  </si>
  <si>
    <t>9.51% LIC Housing Finance Ltd (24-Jul-2019) **</t>
  </si>
  <si>
    <t>LIC Housing Finance Ltd (28-May-2019) **</t>
  </si>
  <si>
    <t>LIC Housing Finance Ltd (21-Feb-2019) **</t>
  </si>
  <si>
    <t>0.00% LIC Housing Finance Ltd (25-Feb-2022) **</t>
  </si>
  <si>
    <t>8.50% LIC Housing Finance Ltd (05-Jan-2021) **</t>
  </si>
  <si>
    <t>7.95% LIC Housing Finance Ltd (24-Mar-2022) **</t>
  </si>
  <si>
    <t>8.75% LIC Housing Finance Ltd (12-Feb-2021) **</t>
  </si>
  <si>
    <t>8.65% LIC Housing Finance Ltd (08-Feb-2019) **</t>
  </si>
  <si>
    <t>9.20% DLF Home Developers Ltd Series I (21-Nov-2019) **</t>
  </si>
  <si>
    <t>9.20% DLF Home Developers Ltd III (21-Nov-2019) **</t>
  </si>
  <si>
    <t>9.20% DLF Home Developers Ltd Series IV (21-Nov-2019) **</t>
  </si>
  <si>
    <t>9.20% DLF Home Developers Ltd Series II (21-Nov-2019) **</t>
  </si>
  <si>
    <t>IDFC Bank Ltd (14-Feb-2019) **</t>
  </si>
  <si>
    <t>IDFC Bank Ltd (15-Mar-2019) **</t>
  </si>
  <si>
    <t>IDFC Bank Ltd (15-Feb-2019) **</t>
  </si>
  <si>
    <t>IDFC Bank Ltd (08-Feb-2019) **</t>
  </si>
  <si>
    <t>IDFC Bank Ltd (28-Feb-2019) **</t>
  </si>
  <si>
    <t>JM Financial Products Ltd (07-Jan-2020) **</t>
  </si>
  <si>
    <t>JM Financial Products Ltd (25-Mar-2019) **</t>
  </si>
  <si>
    <t>JM Financial Products Ltd (15-Mar-2019) **</t>
  </si>
  <si>
    <t>SBI Cards &amp; Payment Services Pvt Ltd (07-Mar-2019) **</t>
  </si>
  <si>
    <t>NTPC Ltd (28-Feb-2019) **</t>
  </si>
  <si>
    <t>NTPC Ltd (18-Feb-2019) **</t>
  </si>
  <si>
    <t>JM Financial Capital Ltd (15-Feb-2019) **</t>
  </si>
  <si>
    <t>JM Financial Services Ltd (29-Apr-2019) **</t>
  </si>
  <si>
    <t>JM Financial Ltd (15-Mar-2019) **</t>
  </si>
  <si>
    <t>HDB Financial (91Dtb + 205 Bps) (12Jul2021)**</t>
  </si>
  <si>
    <t>GOI FRB 2020 (21-Dec-2020)</t>
  </si>
  <si>
    <t>0.00% HDB Financial Services Ltd (05-Apr-2022)</t>
  </si>
  <si>
    <t>8.6% ONGC Petro Additions Ltd (11-Mar-2022) **</t>
  </si>
  <si>
    <t>0.00% HDB Financial Services Ltd (29-Oct-2021) **</t>
  </si>
  <si>
    <t>7.64% CanFin Homes Ltd (28-Feb-2021) **</t>
  </si>
  <si>
    <t>Templeton India Value Fund As of Date -  31Jan2019</t>
  </si>
  <si>
    <t>INE118A01012</t>
  </si>
  <si>
    <t>Bajaj Holdings &amp; Investment Ltd.</t>
  </si>
  <si>
    <t>INE092A01019</t>
  </si>
  <si>
    <t>Tata Chemicals Ltd.</t>
  </si>
  <si>
    <t>Chemicals</t>
  </si>
  <si>
    <t>INE672A01018</t>
  </si>
  <si>
    <t>Tata Investment Corp. Ltd.</t>
  </si>
  <si>
    <t>IN9155A01020</t>
  </si>
  <si>
    <t>Tata Motors Ltd., DVR</t>
  </si>
  <si>
    <t>INE860A01027</t>
  </si>
  <si>
    <t>HCL Technologies Ltd.</t>
  </si>
  <si>
    <t>INE205A01025</t>
  </si>
  <si>
    <t>Vedanta Ltd.</t>
  </si>
  <si>
    <t>INE823G01014</t>
  </si>
  <si>
    <t>JK Cement Ltd.</t>
  </si>
  <si>
    <t>INE988K01017</t>
  </si>
  <si>
    <t>Equitas Holdings Ltd.</t>
  </si>
  <si>
    <t>INE825A01012</t>
  </si>
  <si>
    <t>Vardhman Textiles Ltd.</t>
  </si>
  <si>
    <t>Textiles - Cotton</t>
  </si>
  <si>
    <t>INE00R701025</t>
  </si>
  <si>
    <t>Odisha Cement Ltd.</t>
  </si>
  <si>
    <t>Services</t>
  </si>
  <si>
    <t>INE376G01013</t>
  </si>
  <si>
    <t>Biocon Ltd.</t>
  </si>
  <si>
    <t>INE171A01029</t>
  </si>
  <si>
    <t>Federal Bank Ltd.</t>
  </si>
  <si>
    <t>INE868B01028</t>
  </si>
  <si>
    <t>NCC Ltd./India</t>
  </si>
  <si>
    <t>INE213A01029</t>
  </si>
  <si>
    <t>Oil &amp; Natural Gas Corp. Ltd.</t>
  </si>
  <si>
    <t>Oil</t>
  </si>
  <si>
    <t>INE128A01029</t>
  </si>
  <si>
    <t>Eveready Industries India Ltd.</t>
  </si>
  <si>
    <t>INE891D01026</t>
  </si>
  <si>
    <t>Redington India Ltd.</t>
  </si>
  <si>
    <t>INE548C01032</t>
  </si>
  <si>
    <t>Emami Ltd.</t>
  </si>
  <si>
    <t>INE532F01054</t>
  </si>
  <si>
    <t>Edelweiss Financial Services Ltd.</t>
  </si>
  <si>
    <t>INE064C01014</t>
  </si>
  <si>
    <t>Trident Ltd.</t>
  </si>
  <si>
    <t>INE017A01032</t>
  </si>
  <si>
    <t>Great Eastern Shipping Co. Ltd.</t>
  </si>
  <si>
    <t>INE917M01012</t>
  </si>
  <si>
    <t>Dilip Buildcon Ltd.,</t>
  </si>
  <si>
    <t>Construction</t>
  </si>
  <si>
    <t>INE576I01022</t>
  </si>
  <si>
    <t>J. Kumar Infraprojects Ltd.</t>
  </si>
  <si>
    <r>
      <t>Franklin India Feeder - Franklin U.S. Opportunitie</t>
    </r>
    <r>
      <rPr>
        <b/>
        <sz val="8"/>
        <color theme="1"/>
        <rFont val="Arial"/>
        <family val="2"/>
      </rPr>
      <t>s Fund As of Date -  31Jan2019</t>
    </r>
  </si>
  <si>
    <t>Foreign Mutual Fund Units</t>
  </si>
  <si>
    <t>LU0195948665</t>
  </si>
  <si>
    <t>Franklin U.S. Opportunities Fund, Class I (Acc)</t>
  </si>
  <si>
    <t>Franklin India Taxshield As of Date -  31Jan2019</t>
  </si>
  <si>
    <t>Hotels, Resorts And Other Recreational Activities</t>
  </si>
  <si>
    <t>INE302A01020</t>
  </si>
  <si>
    <t>Exide Industries Ltd.</t>
  </si>
  <si>
    <t>INE640A01023</t>
  </si>
  <si>
    <t>SKF India Ltd.</t>
  </si>
  <si>
    <t>INE854D01024</t>
  </si>
  <si>
    <t>United Spirits Ltd.</t>
  </si>
  <si>
    <t>INE136B01020</t>
  </si>
  <si>
    <t>Cyient Ltd.</t>
  </si>
  <si>
    <t>INE752H01013</t>
  </si>
  <si>
    <t>Care Ratings Ltd.</t>
  </si>
  <si>
    <t>INE517F01014</t>
  </si>
  <si>
    <t>Gujarat Pipavav Port Ltd.</t>
  </si>
  <si>
    <t>INE612J01015</t>
  </si>
  <si>
    <t>Repco Home Finance Ltd.</t>
  </si>
  <si>
    <t>INE696201123</t>
  </si>
  <si>
    <t>Quantum Information Services</t>
  </si>
  <si>
    <t>* Less than 0.01%</t>
  </si>
  <si>
    <r>
      <t>Franklin India Technology Fund As of Date -  31Jan</t>
    </r>
    <r>
      <rPr>
        <b/>
        <sz val="8"/>
        <color theme="1"/>
        <rFont val="Arial"/>
        <family val="2"/>
      </rPr>
      <t>2019</t>
    </r>
  </si>
  <si>
    <t>INE467B01029</t>
  </si>
  <si>
    <t>Tata Consultancy Services Ltd.</t>
  </si>
  <si>
    <t>INE663F01024</t>
  </si>
  <si>
    <t>Info Edge India Ltd.</t>
  </si>
  <si>
    <t>INE738I01010</t>
  </si>
  <si>
    <t>eClerx Services Ltd.</t>
  </si>
  <si>
    <t>INE881D01027</t>
  </si>
  <si>
    <t>Oracle Financial Services Software Ltd.</t>
  </si>
  <si>
    <t>INE018I01017</t>
  </si>
  <si>
    <t>Mindtree Ltd.</t>
  </si>
  <si>
    <t>INE669E01016</t>
  </si>
  <si>
    <t>Vodafone Idea Ltd.</t>
  </si>
  <si>
    <t>INE919I01016</t>
  </si>
  <si>
    <t>Music Broadcast Ltd., Reg S</t>
  </si>
  <si>
    <t>INE246B01019</t>
  </si>
  <si>
    <t>Ramco Systems Ltd.</t>
  </si>
  <si>
    <t>INE836F01026</t>
  </si>
  <si>
    <t>Dish TV India Ltd.</t>
  </si>
  <si>
    <t>Brillio Technologies Pvt. Ltd.</t>
  </si>
  <si>
    <t>Foreign Equity Securities</t>
  </si>
  <si>
    <t>US1924461023</t>
  </si>
  <si>
    <t>KR7005930003</t>
  </si>
  <si>
    <t>Hardware</t>
  </si>
  <si>
    <t>US90184L1026</t>
  </si>
  <si>
    <t>US30303M1027</t>
  </si>
  <si>
    <t>KYG8586D1097</t>
  </si>
  <si>
    <t>Sunny Optical Technology</t>
  </si>
  <si>
    <t>TW0002330008</t>
  </si>
  <si>
    <t>US5949181045</t>
  </si>
  <si>
    <t>US3696041033</t>
  </si>
  <si>
    <t>Foreign Mutual Fund units</t>
  </si>
  <si>
    <t>LU0626261944</t>
  </si>
  <si>
    <t>Franklin Technology Fund, Class I</t>
  </si>
  <si>
    <r>
      <t>Franklin India Smaller Companies Fund As of Date -</t>
    </r>
    <r>
      <rPr>
        <b/>
        <sz val="8"/>
        <color theme="1"/>
        <rFont val="Arial"/>
        <family val="2"/>
      </rPr>
      <t xml:space="preserve">  31Jan2019</t>
    </r>
  </si>
  <si>
    <t>INE235A01022</t>
  </si>
  <si>
    <t>Finolex Cables Ltd.</t>
  </si>
  <si>
    <t>INE600L01024</t>
  </si>
  <si>
    <t>Dr Lal PathLabs Ltd.</t>
  </si>
  <si>
    <t>Healthcare Services</t>
  </si>
  <si>
    <t>INE635Q01029</t>
  </si>
  <si>
    <t>Gulf Oil Lubricants India Ltd.</t>
  </si>
  <si>
    <t>INE791I01019</t>
  </si>
  <si>
    <t>Brigade Enterprises Ltd.</t>
  </si>
  <si>
    <t>INE100A01010</t>
  </si>
  <si>
    <t>Atul Ltd.</t>
  </si>
  <si>
    <t>INE288B01029</t>
  </si>
  <si>
    <t>Deepak Nitrite Ltd.</t>
  </si>
  <si>
    <t>INE317F01035</t>
  </si>
  <si>
    <t>Nesco Ltd.</t>
  </si>
  <si>
    <t>Commercial Services</t>
  </si>
  <si>
    <t>INE668F01031</t>
  </si>
  <si>
    <t>Jyothy Laboratories Ltd.</t>
  </si>
  <si>
    <t>INE671H01015</t>
  </si>
  <si>
    <t>Sobha Ltd.</t>
  </si>
  <si>
    <t>INE463A01038</t>
  </si>
  <si>
    <t>Berger Paints India Ltd.</t>
  </si>
  <si>
    <t>INE572A01028</t>
  </si>
  <si>
    <t>J.B. Chemicals &amp; Pharmaceuticals Ltd.</t>
  </si>
  <si>
    <t>INE217B01036</t>
  </si>
  <si>
    <t>Kajaria Ceramics Ltd.</t>
  </si>
  <si>
    <t>INE503A01015</t>
  </si>
  <si>
    <t>DCB Bank Ltd.</t>
  </si>
  <si>
    <t>INE513A01014</t>
  </si>
  <si>
    <t>Schaeffler India Ltd.</t>
  </si>
  <si>
    <t>INE491A01021</t>
  </si>
  <si>
    <t>City Union Bank Ltd.</t>
  </si>
  <si>
    <t>INE060A01024</t>
  </si>
  <si>
    <t>Navneet Education Ltd.</t>
  </si>
  <si>
    <t>INE054A01027</t>
  </si>
  <si>
    <t>VIP Industries Ltd.</t>
  </si>
  <si>
    <t>INE758C01029</t>
  </si>
  <si>
    <t>Ahluwalia Contracts India Ltd.</t>
  </si>
  <si>
    <t>INE120A01034</t>
  </si>
  <si>
    <t>Carborundum Universal Ltd.</t>
  </si>
  <si>
    <t>INE115A01026</t>
  </si>
  <si>
    <t>LIC Housing Finance Ltd.</t>
  </si>
  <si>
    <t>INE985S01024</t>
  </si>
  <si>
    <t>TeamLease Services Ltd.</t>
  </si>
  <si>
    <t>INE571A01020</t>
  </si>
  <si>
    <t>IPCA Laboratories Ltd.</t>
  </si>
  <si>
    <t>INE338I01027</t>
  </si>
  <si>
    <t>Motilal Oswal Financial Services Ltd.</t>
  </si>
  <si>
    <t>INE603J01030</t>
  </si>
  <si>
    <t>PI Industries Ltd.</t>
  </si>
  <si>
    <t>Pesticides</t>
  </si>
  <si>
    <t>INE739E01017</t>
  </si>
  <si>
    <t>Cera Sanitaryware Ltd.</t>
  </si>
  <si>
    <t>INE038F01029</t>
  </si>
  <si>
    <t>TV Today Network Ltd.</t>
  </si>
  <si>
    <t>INE152M01016</t>
  </si>
  <si>
    <t>Triveni Turbine Ltd.</t>
  </si>
  <si>
    <t>Industrial Capital Goods</t>
  </si>
  <si>
    <t>INE131A01031</t>
  </si>
  <si>
    <t>Gujarat Mineral Development Corp. Ltd.</t>
  </si>
  <si>
    <t>INE442H01029</t>
  </si>
  <si>
    <t>Ashoka Buildcon Ltd.</t>
  </si>
  <si>
    <t>INE183A01016</t>
  </si>
  <si>
    <t>Finolex Industries Ltd.</t>
  </si>
  <si>
    <t>INE786A01032</t>
  </si>
  <si>
    <t>JK Lakshmi Cement Ltd.</t>
  </si>
  <si>
    <t>INE539A01019</t>
  </si>
  <si>
    <t>GHCL Ltd.</t>
  </si>
  <si>
    <t>INE613A01020</t>
  </si>
  <si>
    <t>Rallis India Ltd.</t>
  </si>
  <si>
    <t>INE472A01039</t>
  </si>
  <si>
    <t>Blue Star Ltd.</t>
  </si>
  <si>
    <t>INE019C01026</t>
  </si>
  <si>
    <t>Himadri Chemicals &amp; Industries Ltd.</t>
  </si>
  <si>
    <t>INE399G01015</t>
  </si>
  <si>
    <t>Ramkrishna Forgings Ltd.</t>
  </si>
  <si>
    <t>INE075I01017</t>
  </si>
  <si>
    <t>Healthcare Global Enterprises Ltd.</t>
  </si>
  <si>
    <t>INE227C01017</t>
  </si>
  <si>
    <t>M.M. Forgings Ltd.</t>
  </si>
  <si>
    <t>INE285K01026</t>
  </si>
  <si>
    <t>Techno Electric &amp; Engineering Company Ltd.</t>
  </si>
  <si>
    <t>INE634I01029</t>
  </si>
  <si>
    <t>KNR Constructions Ltd.</t>
  </si>
  <si>
    <t>INE269B01029</t>
  </si>
  <si>
    <t>Lakshmi Machine Works Ltd.</t>
  </si>
  <si>
    <t>INE501G01024</t>
  </si>
  <si>
    <t>HT Media Ltd.</t>
  </si>
  <si>
    <t>INE999B01013</t>
  </si>
  <si>
    <t>Sanghi Industries Ltd.</t>
  </si>
  <si>
    <t>INE274V01019</t>
  </si>
  <si>
    <t>Shankara Building Products Ltd.</t>
  </si>
  <si>
    <t>INE782A01015</t>
  </si>
  <si>
    <t>Johnson Controls Hitachi Air Conditioning India Ltd.</t>
  </si>
  <si>
    <t>INE213C01025</t>
  </si>
  <si>
    <t>Banco Products India Ltd.</t>
  </si>
  <si>
    <t>INE932A01024</t>
  </si>
  <si>
    <t>Pennar Industries Ltd.</t>
  </si>
  <si>
    <t>INE002S01010</t>
  </si>
  <si>
    <t>Mahanagar Gas Ltd.</t>
  </si>
  <si>
    <t>INE265F01028</t>
  </si>
  <si>
    <t>Entertainment Network India Ltd.</t>
  </si>
  <si>
    <t>INE834I01025</t>
  </si>
  <si>
    <t>Khadim India Ltd.</t>
  </si>
  <si>
    <t>INE852F01015</t>
  </si>
  <si>
    <t>Gateway Distriparks Ltd.</t>
  </si>
  <si>
    <t>INE930H01023</t>
  </si>
  <si>
    <t>KPR Mill Ltd.</t>
  </si>
  <si>
    <t>INE763G01038</t>
  </si>
  <si>
    <t>ICICI Securities Ltd.</t>
  </si>
  <si>
    <t>INE429I01024</t>
  </si>
  <si>
    <t>Consolidated Construction Consortium Ltd.</t>
  </si>
  <si>
    <t>Franklin India Prima Fund As of Date -  31Jan2019</t>
  </si>
  <si>
    <t>INE331A01037</t>
  </si>
  <si>
    <t>Ramco Cements Ltd.</t>
  </si>
  <si>
    <t>INE203G01027</t>
  </si>
  <si>
    <t>Indraprastha Gas Ltd.</t>
  </si>
  <si>
    <t>INE342J01019</t>
  </si>
  <si>
    <t>Wabco India Ltd.</t>
  </si>
  <si>
    <t>INE299U01018</t>
  </si>
  <si>
    <t>Crompton Greaves Consumer Electricals Ltd.</t>
  </si>
  <si>
    <t>INE264A01014</t>
  </si>
  <si>
    <t>GlaxoSmithKline Consumer Healthcare Ltd.</t>
  </si>
  <si>
    <t>INE093I01010</t>
  </si>
  <si>
    <t>Oberoi Realty Ltd.</t>
  </si>
  <si>
    <t>INE212H01026</t>
  </si>
  <si>
    <t>AIA Engineering Ltd.</t>
  </si>
  <si>
    <t>INE169A01031</t>
  </si>
  <si>
    <t>Coromandel International Ltd.</t>
  </si>
  <si>
    <t>Fertilisers</t>
  </si>
  <si>
    <t>INE486A01013</t>
  </si>
  <si>
    <t>CESC Ltd.</t>
  </si>
  <si>
    <t>INE660A01013</t>
  </si>
  <si>
    <t>Sundaram Finance Ltd.</t>
  </si>
  <si>
    <t>INE437A01024</t>
  </si>
  <si>
    <t>Apollo Hospitals Enterprise Ltd.</t>
  </si>
  <si>
    <t>INE058A01010</t>
  </si>
  <si>
    <t>Sanofi India Ltd.</t>
  </si>
  <si>
    <t>INE462A01022</t>
  </si>
  <si>
    <t>Bayer Cropscience Ltd.</t>
  </si>
  <si>
    <t>INE849A01020</t>
  </si>
  <si>
    <t>Trent Ltd.</t>
  </si>
  <si>
    <t>INE263A01024</t>
  </si>
  <si>
    <t>Bharat Electronics Ltd.</t>
  </si>
  <si>
    <t>INE716A01013</t>
  </si>
  <si>
    <t>Whirlpool of India Ltd.</t>
  </si>
  <si>
    <t>INE976G01028</t>
  </si>
  <si>
    <t>RBL Bank Ltd., Reg S</t>
  </si>
  <si>
    <t>INE152A01029</t>
  </si>
  <si>
    <t>Thermax Ltd.</t>
  </si>
  <si>
    <t>INE465A01025</t>
  </si>
  <si>
    <t>Bharat Forge Ltd.</t>
  </si>
  <si>
    <t>INE955V01021</t>
  </si>
  <si>
    <t>Arvind Fashions Ltd.</t>
  </si>
  <si>
    <t>INE034A01011</t>
  </si>
  <si>
    <t>Arvind Ltd.</t>
  </si>
  <si>
    <t>INE020801028</t>
  </si>
  <si>
    <t>Spencers Retail Ltd.</t>
  </si>
  <si>
    <t>INE425Y01011</t>
  </si>
  <si>
    <t>CESC Ventures Ltd.</t>
  </si>
  <si>
    <t>INE294Z01018</t>
  </si>
  <si>
    <t>Anveshan Heavy Engineering Ltd.</t>
  </si>
  <si>
    <t>INE202Z01029</t>
  </si>
  <si>
    <t>Sundaram Finance Holdings Ltd.</t>
  </si>
  <si>
    <t>INE705G01021</t>
  </si>
  <si>
    <t>Him Teknoforge Ltd.</t>
  </si>
  <si>
    <t>MU0295S00016</t>
  </si>
  <si>
    <t>MakeMyTrip Ltd.</t>
  </si>
  <si>
    <r>
      <t>Franklin India Opportunities Fund As of Date -  31</t>
    </r>
    <r>
      <rPr>
        <b/>
        <sz val="8"/>
        <color theme="1"/>
        <rFont val="Arial"/>
        <family val="2"/>
      </rPr>
      <t>Jan2019</t>
    </r>
  </si>
  <si>
    <t>INE018A01030</t>
  </si>
  <si>
    <t>Larsen &amp; Toubro Ltd.</t>
  </si>
  <si>
    <t>INE285B01017</t>
  </si>
  <si>
    <t>SpiceJet Ltd.</t>
  </si>
  <si>
    <t>Retaling</t>
  </si>
  <si>
    <t>INE029L01018</t>
  </si>
  <si>
    <t>Kalyani Investment Co. Ltd.</t>
  </si>
  <si>
    <t>Chennai Interactive Business Services Pvt Ltd.</t>
  </si>
  <si>
    <r>
      <t>Franklin India Index Fund - NSE Nifty Plan As of D</t>
    </r>
    <r>
      <rPr>
        <b/>
        <sz val="8"/>
        <color theme="1"/>
        <rFont val="Arial"/>
        <family val="2"/>
      </rPr>
      <t>ate -  31Jan2019</t>
    </r>
  </si>
  <si>
    <t>INE095A01012</t>
  </si>
  <si>
    <t>IndusInd Bank Ltd.</t>
  </si>
  <si>
    <t>INE044A01036</t>
  </si>
  <si>
    <t>Sun Pharmaceutical Industries Ltd.</t>
  </si>
  <si>
    <t>INE075A01022</t>
  </si>
  <si>
    <t>Wipro Ltd.</t>
  </si>
  <si>
    <t>INE918I01018</t>
  </si>
  <si>
    <t>Bajaj Finserv Ltd.</t>
  </si>
  <si>
    <t>INE481G01011</t>
  </si>
  <si>
    <t>UltraTech Cement Ltd.</t>
  </si>
  <si>
    <t>INE158A01026</t>
  </si>
  <si>
    <t>Hero Motocorp Ltd.</t>
  </si>
  <si>
    <t>INE628A01036</t>
  </si>
  <si>
    <t>UPL Ltd.</t>
  </si>
  <si>
    <t>INE019A01038</t>
  </si>
  <si>
    <t>JSW Steel Ltd.</t>
  </si>
  <si>
    <t>INE066A01013</t>
  </si>
  <si>
    <t>Eicher Motors Ltd.</t>
  </si>
  <si>
    <t>INE059A01026</t>
  </si>
  <si>
    <t>Cipla Ltd.</t>
  </si>
  <si>
    <t>INE121J01017</t>
  </si>
  <si>
    <t>Bharti Infratel Ltd.</t>
  </si>
  <si>
    <t>Telecom -  Equipment &amp; Accessories</t>
  </si>
  <si>
    <t>INE148I01020</t>
  </si>
  <si>
    <t>Indiabulls Housing Finance Ltd.</t>
  </si>
  <si>
    <t>INE256A01028</t>
  </si>
  <si>
    <t>Zee Entertainment Enterprises Ltd.</t>
  </si>
  <si>
    <r>
      <t>Franklin India Multi-Asset Solution Fund As of Dat</t>
    </r>
    <r>
      <rPr>
        <b/>
        <sz val="8"/>
        <color theme="1"/>
        <rFont val="Arial"/>
        <family val="2"/>
      </rPr>
      <t>e -  31Jan2019</t>
    </r>
  </si>
  <si>
    <t>Mutual Funds</t>
  </si>
  <si>
    <t>INF090I01FN7</t>
  </si>
  <si>
    <t>Franklin India Bluechip Fund</t>
  </si>
  <si>
    <t>INF090I01GK1</t>
  </si>
  <si>
    <t>Franklin India Short Term Income Plan</t>
  </si>
  <si>
    <t>INF732E01102</t>
  </si>
  <si>
    <t>R*Shares Gold Bees</t>
  </si>
  <si>
    <t>INF090I01JV2</t>
  </si>
  <si>
    <t>Franklin India Liquid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</si>
  <si>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Floating Rate Plan As of Date -  31Jan2019</t>
    </r>
  </si>
  <si>
    <t>INF090I01GV8</t>
  </si>
  <si>
    <t>Franklin India Savings Fund</t>
  </si>
  <si>
    <t>INF090I01GY2</t>
  </si>
  <si>
    <t>Templeton India Value Fund</t>
  </si>
  <si>
    <r>
      <t xml:space="preserve">Franklin India Life Stage Fund of Funds - The 50s </t>
    </r>
    <r>
      <rPr>
        <b/>
        <sz val="8"/>
        <color theme="1"/>
        <rFont val="Arial"/>
        <family val="2"/>
      </rPr>
      <t>Plus As of Date -  31Jan2019</t>
    </r>
  </si>
  <si>
    <t>INF090I01HB8</t>
  </si>
  <si>
    <t>Franklin India Dynamic Accrual Fund</t>
  </si>
  <si>
    <t>INF090I01FW8</t>
  </si>
  <si>
    <t>Franklin India Corporate Debt Fund</t>
  </si>
  <si>
    <r>
      <t xml:space="preserve">Franklin India Life Stage Fund of Funds - The 40s </t>
    </r>
    <r>
      <rPr>
        <b/>
        <sz val="8"/>
        <color theme="1"/>
        <rFont val="Arial"/>
        <family val="2"/>
      </rPr>
      <t>Plan As of Date -  31Jan2019</t>
    </r>
  </si>
  <si>
    <t>INF090I01FH9</t>
  </si>
  <si>
    <t>Franklin India Prima Fund</t>
  </si>
  <si>
    <r>
      <t>Franklin India Lifestage Fund of Funds - 30's Plan</t>
    </r>
    <r>
      <rPr>
        <b/>
        <sz val="8"/>
        <color theme="1"/>
        <rFont val="Arial"/>
        <family val="2"/>
      </rPr>
      <t xml:space="preserve"> As of Date -  31Jan2019</t>
    </r>
  </si>
  <si>
    <r>
      <t>Franklin India Life Stage Fund of Funds - The 20's</t>
    </r>
    <r>
      <rPr>
        <b/>
        <sz val="8"/>
        <color theme="1"/>
        <rFont val="Arial"/>
        <family val="2"/>
      </rPr>
      <t xml:space="preserve"> Plan As of Date -  31Jan2019</t>
    </r>
  </si>
  <si>
    <r>
      <t>Franklin India Dynamic PE Ratio Fund of Funds As o</t>
    </r>
    <r>
      <rPr>
        <b/>
        <sz val="8"/>
        <color theme="1"/>
        <rFont val="Arial"/>
        <family val="2"/>
      </rPr>
      <t>f Date -  31Jan2019</t>
    </r>
  </si>
  <si>
    <r>
      <t>Franklin India Feeder - Franklin European Growth F</t>
    </r>
    <r>
      <rPr>
        <b/>
        <sz val="8"/>
        <color theme="1"/>
        <rFont val="Arial"/>
        <family val="2"/>
      </rPr>
      <t>und As of Date -  31Jan2019</t>
    </r>
  </si>
  <si>
    <t>LU0195949390</t>
  </si>
  <si>
    <t>Franklin European Growth Fund, Class I (Acc)</t>
  </si>
  <si>
    <r>
      <t>Franklin India Focused Equity Fund As of Date -  3</t>
    </r>
    <r>
      <rPr>
        <b/>
        <sz val="8"/>
        <color theme="1"/>
        <rFont val="Arial"/>
        <family val="2"/>
      </rPr>
      <t>1Jan2019</t>
    </r>
  </si>
  <si>
    <t>INE358A01014</t>
  </si>
  <si>
    <t>Abbott India Ltd.</t>
  </si>
  <si>
    <t>INE878B01027</t>
  </si>
  <si>
    <t>KEI Industries Ltd.</t>
  </si>
  <si>
    <t>INE355A01028</t>
  </si>
  <si>
    <t>Somany Ceramics Ltd.</t>
  </si>
  <si>
    <t>INE987B01026</t>
  </si>
  <si>
    <t>Natco Pharma Ltd.</t>
  </si>
  <si>
    <t>INE334L01012</t>
  </si>
  <si>
    <t>Ujjivan Financial Services Ltd.</t>
  </si>
  <si>
    <t>INE686A01026</t>
  </si>
  <si>
    <t>ITD Cementation India Ltd.</t>
  </si>
  <si>
    <t>INE876N01018</t>
  </si>
  <si>
    <t>Orient Cement Ltd.</t>
  </si>
  <si>
    <t>INE373A01013</t>
  </si>
  <si>
    <t>BASF India Ltd.</t>
  </si>
  <si>
    <t>Cognizant Technology Solutions Corp.</t>
  </si>
  <si>
    <r>
      <t>Templeton India Equity Income Fund As of Date -  3</t>
    </r>
    <r>
      <rPr>
        <b/>
        <sz val="8"/>
        <color theme="1"/>
        <rFont val="Arial"/>
        <family val="2"/>
      </rPr>
      <t>1Jan2019</t>
    </r>
  </si>
  <si>
    <t>KYG9829N1025</t>
  </si>
  <si>
    <t>Xinyi Solar Holdings Ltd.</t>
  </si>
  <si>
    <t>CNE1000004J3</t>
  </si>
  <si>
    <t>TravelSky Technology Ltd., H</t>
  </si>
  <si>
    <t>AEA002301017</t>
  </si>
  <si>
    <t>Aramex PJSC</t>
  </si>
  <si>
    <t>KYG4387E1070</t>
  </si>
  <si>
    <t>Health &amp; Happiness H&amp;H International Holdings Ltd.</t>
  </si>
  <si>
    <t>GB00BF5SDZ96</t>
  </si>
  <si>
    <t>Stock Spirits Group PLC</t>
  </si>
  <si>
    <t>BRLEVEACNOR2</t>
  </si>
  <si>
    <t>Mahle-Metal Leve SA</t>
  </si>
  <si>
    <t>KR7086900008</t>
  </si>
  <si>
    <t>Medy-tox Inc.</t>
  </si>
  <si>
    <t>KYG982771092</t>
  </si>
  <si>
    <t>Xtep International Holdings Ltd.</t>
  </si>
  <si>
    <t>BMG2442N1048</t>
  </si>
  <si>
    <t>COSCO Shipping Ports Ltd.</t>
  </si>
  <si>
    <t>BMG570071099</t>
  </si>
  <si>
    <t>Luye Pharma Group Ltd.</t>
  </si>
  <si>
    <t>BMG4977W1038</t>
  </si>
  <si>
    <t>I.T Ltd.</t>
  </si>
  <si>
    <t>TW0008044009</t>
  </si>
  <si>
    <t>PChome Online Inc.</t>
  </si>
  <si>
    <t>Sunny Optical Technology Group Co. Ltd.</t>
  </si>
  <si>
    <t>TW0001565000</t>
  </si>
  <si>
    <t>St. Shine Optical Co. Ltd.</t>
  </si>
  <si>
    <t>TW0004126008</t>
  </si>
  <si>
    <t>Pacific Hospital Supply Co. Ltd.</t>
  </si>
  <si>
    <t>TW0003034005</t>
  </si>
  <si>
    <t>Novatek Microelectronics Corp. Ltd.</t>
  </si>
  <si>
    <t>Semiconductors</t>
  </si>
  <si>
    <t>HK0165000859</t>
  </si>
  <si>
    <t>China Everbright Ltd.</t>
  </si>
  <si>
    <t>TW0004915004</t>
  </si>
  <si>
    <t>Primax Electronics Ltd.</t>
  </si>
  <si>
    <t>TH0999010Z11</t>
  </si>
  <si>
    <t>TISCO Financial Group PCL, fgn.</t>
  </si>
  <si>
    <t>TH0528010Z18</t>
  </si>
  <si>
    <t>Delta Electronics Thailand PCL, fgn.</t>
  </si>
  <si>
    <t>US30712A1034</t>
  </si>
  <si>
    <t>Fanhua Inc., ADR</t>
  </si>
  <si>
    <t>Franklin India Equity Fund As of Date -  31Jan2019</t>
  </si>
  <si>
    <t>INE196A01026</t>
  </si>
  <si>
    <t>Marico Ltd.</t>
  </si>
  <si>
    <t>INE326A01037</t>
  </si>
  <si>
    <t>Lupin Ltd.</t>
  </si>
  <si>
    <t>INE012A01025</t>
  </si>
  <si>
    <t>ACC Ltd.</t>
  </si>
  <si>
    <t>INE176A01028</t>
  </si>
  <si>
    <t>Bata India Ltd.</t>
  </si>
  <si>
    <t>INE067A01029</t>
  </si>
  <si>
    <t>CG Power and Industrial Solutions Ltd.</t>
  </si>
  <si>
    <t>INE055A01016</t>
  </si>
  <si>
    <t>Century Textiles &amp; Industries Ltd.</t>
  </si>
  <si>
    <t>INE674K01013</t>
  </si>
  <si>
    <t>Aditya Birla Capital Ltd.</t>
  </si>
  <si>
    <t>Quantum Information Systems</t>
  </si>
  <si>
    <r>
      <t>Franklin India Equity Advantage Fund  As of Date -</t>
    </r>
    <r>
      <rPr>
        <b/>
        <sz val="8"/>
        <color theme="1"/>
        <rFont val="Arial"/>
        <family val="2"/>
      </rPr>
      <t xml:space="preserve">  31Jan2019</t>
    </r>
  </si>
  <si>
    <t>INE811K01011</t>
  </si>
  <si>
    <t>Prestige Estates Projects Ltd.</t>
  </si>
  <si>
    <t>INE151A01013</t>
  </si>
  <si>
    <t>Tata Communications Ltd.</t>
  </si>
  <si>
    <r>
      <t>Franklin India BlueChip Fund As of Date -  31Jan20</t>
    </r>
    <r>
      <rPr>
        <b/>
        <sz val="8"/>
        <color theme="1"/>
        <rFont val="Arial"/>
        <family val="2"/>
      </rPr>
      <t>19</t>
    </r>
  </si>
  <si>
    <t>INE726G01019</t>
  </si>
  <si>
    <t>ICICI Prudential Life Insurance Co. Ltd., Reg S</t>
  </si>
  <si>
    <t>Franklin Build India Fund As of Date -  31Jan2019</t>
  </si>
  <si>
    <t>INE070A01015</t>
  </si>
  <si>
    <t>Shree Cement Ltd.</t>
  </si>
  <si>
    <t>INE139A01034</t>
  </si>
  <si>
    <t>National Aluminium Co. Ltd.</t>
  </si>
  <si>
    <t>INE111A01025</t>
  </si>
  <si>
    <t>Container Corp. of India Ltd.</t>
  </si>
  <si>
    <t>INE470Y01017</t>
  </si>
  <si>
    <t>The New India Assurance Co. Ltd., Reg S</t>
  </si>
  <si>
    <t>INE871K01015</t>
  </si>
  <si>
    <t>Hindustan Media Ventures Ltd.</t>
  </si>
  <si>
    <t>Franklin Asian Equity Fund As of Date -  31Jan2019</t>
  </si>
  <si>
    <t>INE410P01011</t>
  </si>
  <si>
    <t>Narayana Hrudayalaya Ltd., Reg S</t>
  </si>
  <si>
    <t>US01609W1027</t>
  </si>
  <si>
    <t>Alibaba Group Holding Ltd., ADR</t>
  </si>
  <si>
    <t>KYG875721634</t>
  </si>
  <si>
    <t>Tencent Holdings Ltd.</t>
  </si>
  <si>
    <t>Samsung Electronics Co. Ltd.</t>
  </si>
  <si>
    <t>HK0000069689</t>
  </si>
  <si>
    <t>AIA Group Ltd.</t>
  </si>
  <si>
    <t>Taiwan Semiconductor Manufacturing Co. Ltd.</t>
  </si>
  <si>
    <t>CNE1000003X6</t>
  </si>
  <si>
    <t>Ping An Insurance (Group) Co. of China Ltd.,</t>
  </si>
  <si>
    <t>US22943F1003</t>
  </si>
  <si>
    <t>Ctrip.com International Ltd., ADR</t>
  </si>
  <si>
    <t>ID1000109507</t>
  </si>
  <si>
    <t>Bank Central Asia Tbk PT</t>
  </si>
  <si>
    <t>PHY077751022</t>
  </si>
  <si>
    <t>BDO Unibank Inc.</t>
  </si>
  <si>
    <t>SG1L01001701</t>
  </si>
  <si>
    <t>DBS Group Holdings Ltd.</t>
  </si>
  <si>
    <t>LU0633102719</t>
  </si>
  <si>
    <t>Samsonite International SA</t>
  </si>
  <si>
    <t>HK0883013259</t>
  </si>
  <si>
    <t>CNOOC Ltd.</t>
  </si>
  <si>
    <t>TH0016010017</t>
  </si>
  <si>
    <t>Kasikornbank PCL, fgn.</t>
  </si>
  <si>
    <t>US6475811070</t>
  </si>
  <si>
    <t>New Oriental Education &amp; Technology Group Inc., ADR</t>
  </si>
  <si>
    <t>Diversified Consumer Service</t>
  </si>
  <si>
    <t>ID1000106800</t>
  </si>
  <si>
    <t>Semen Indonesia (Persero) Tbk PT</t>
  </si>
  <si>
    <t xml:space="preserve">Cement </t>
  </si>
  <si>
    <t>PHY9297P1004</t>
  </si>
  <si>
    <t>Universal Robina Corp.</t>
  </si>
  <si>
    <t>TW0003008009</t>
  </si>
  <si>
    <t>Largan Precision Co. Ltd.</t>
  </si>
  <si>
    <t>CNE1000002H1</t>
  </si>
  <si>
    <t>China Construction Bank Corp., H</t>
  </si>
  <si>
    <t>ID1000125503</t>
  </si>
  <si>
    <t>ACE Hardware Indonesia Tbk PT</t>
  </si>
  <si>
    <t>TH0737010Y08</t>
  </si>
  <si>
    <t>CP All PCL</t>
  </si>
  <si>
    <t>PHY8076N1120</t>
  </si>
  <si>
    <t>SM Prime Holdings Inc.</t>
  </si>
  <si>
    <t>HK0669013440</t>
  </si>
  <si>
    <t>Techtronic Industries Co. Ltd.</t>
  </si>
  <si>
    <t>ID1000061302</t>
  </si>
  <si>
    <t>Indocement Tunggal Prakarsa Tbk PT</t>
  </si>
  <si>
    <t>KR7055550008</t>
  </si>
  <si>
    <t>Shinhan Financial Group Co. Ltd.</t>
  </si>
  <si>
    <t>KYG210961051</t>
  </si>
  <si>
    <t>China Mengniu Dairy Co. Ltd.</t>
  </si>
  <si>
    <t>KR7048260004</t>
  </si>
  <si>
    <t>Osstem Implant Co. Ltd.</t>
  </si>
  <si>
    <t>TH0128B10Z17</t>
  </si>
  <si>
    <t>Minor International PCL, fgn.</t>
  </si>
  <si>
    <t>TW0006414006</t>
  </si>
  <si>
    <t>Ennoconn Corp.</t>
  </si>
  <si>
    <t>TH0003010Z12</t>
  </si>
  <si>
    <t>The Siam Cement PCL, fgn.</t>
  </si>
  <si>
    <t>KYG2162W1024</t>
  </si>
  <si>
    <t>China Yongda Automobiles Services Holdings Ltd.</t>
  </si>
  <si>
    <t>TH0902010014</t>
  </si>
  <si>
    <t>Thai Beverage PCL, fgn.</t>
  </si>
  <si>
    <t>CNE0000018R8</t>
  </si>
  <si>
    <t>Kweichow Moutai Co. Ltd., A</t>
  </si>
  <si>
    <t>KYG2121R1039</t>
  </si>
  <si>
    <t>China Literature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</si>
</sst>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.0000_);_(* \(#,##0.00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5" fillId="0" borderId="0"/>
  </cellStyleXfs>
  <cellXfs count="108">
    <xf numFmtId="0" fontId="0" fillId="0" borderId="0" xfId="0"/>
    <xf numFmtId="0" fontId="1" fillId="0" borderId="0" xfId="0" applyFont="1"/>
    <xf numFmtId="2" fontId="3" fillId="0" borderId="0" xfId="0" applyNumberFormat="1" applyFont="1"/>
    <xf numFmtId="0" fontId="3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  <xf numFmtId="0" fontId="1" fillId="0" borderId="2" xfId="0" applyFont="1" applyBorder="1"/>
    <xf numFmtId="0" fontId="3" fillId="0" borderId="2" xfId="0" applyFont="1" applyBorder="1"/>
    <xf numFmtId="2" fontId="3" fillId="0" borderId="2" xfId="0" applyNumberFormat="1" applyFont="1" applyBorder="1"/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164" fontId="3" fillId="0" borderId="0" xfId="0" applyNumberFormat="1" applyFont="1"/>
    <xf numFmtId="0" fontId="3" fillId="0" borderId="0" xfId="0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0" xfId="0" applyNumberFormat="1" applyFont="1"/>
    <xf numFmtId="2" fontId="3" fillId="0" borderId="0" xfId="0" applyNumberFormat="1" applyFont="1" applyAlignment="1">
      <alignment horizontal="right"/>
    </xf>
    <xf numFmtId="0" fontId="1" fillId="0" borderId="4" xfId="3" applyFont="1" applyFill="1" applyBorder="1"/>
    <xf numFmtId="0" fontId="3" fillId="0" borderId="5" xfId="3" applyFont="1" applyFill="1" applyBorder="1" applyAlignment="1"/>
    <xf numFmtId="0" fontId="1" fillId="0" borderId="6" xfId="3" applyFont="1" applyFill="1" applyBorder="1" applyAlignment="1">
      <alignment horizontal="center"/>
    </xf>
    <xf numFmtId="0" fontId="6" fillId="0" borderId="4" xfId="4" applyFont="1" applyFill="1" applyBorder="1" applyAlignment="1">
      <alignment vertical="center"/>
    </xf>
    <xf numFmtId="0" fontId="6" fillId="0" borderId="5" xfId="4" applyFont="1" applyFill="1" applyBorder="1" applyAlignment="1">
      <alignment vertical="center"/>
    </xf>
    <xf numFmtId="165" fontId="6" fillId="0" borderId="3" xfId="4" applyNumberFormat="1" applyFont="1" applyFill="1" applyBorder="1"/>
    <xf numFmtId="4" fontId="3" fillId="0" borderId="0" xfId="0" applyNumberFormat="1" applyFont="1"/>
    <xf numFmtId="0" fontId="1" fillId="0" borderId="6" xfId="3" applyFont="1" applyFill="1" applyBorder="1"/>
    <xf numFmtId="0" fontId="3" fillId="0" borderId="6" xfId="3" applyFont="1" applyFill="1" applyBorder="1" applyAlignment="1"/>
    <xf numFmtId="165" fontId="6" fillId="0" borderId="6" xfId="4" applyNumberFormat="1" applyFont="1" applyFill="1" applyBorder="1"/>
    <xf numFmtId="0" fontId="1" fillId="0" borderId="7" xfId="3" applyFont="1" applyFill="1" applyBorder="1"/>
    <xf numFmtId="0" fontId="3" fillId="0" borderId="8" xfId="3" applyFont="1" applyFill="1" applyBorder="1" applyAlignment="1"/>
    <xf numFmtId="0" fontId="6" fillId="0" borderId="0" xfId="4" applyFont="1" applyFill="1" applyBorder="1" applyAlignment="1">
      <alignment vertical="center"/>
    </xf>
    <xf numFmtId="165" fontId="6" fillId="0" borderId="0" xfId="4" applyNumberFormat="1" applyFont="1" applyFill="1" applyBorder="1"/>
    <xf numFmtId="0" fontId="1" fillId="0" borderId="0" xfId="0" applyFont="1" applyFill="1"/>
    <xf numFmtId="0" fontId="3" fillId="0" borderId="0" xfId="0" applyFont="1" applyFill="1"/>
    <xf numFmtId="164" fontId="3" fillId="0" borderId="0" xfId="0" applyNumberFormat="1" applyFont="1" applyFill="1"/>
    <xf numFmtId="0" fontId="3" fillId="0" borderId="0" xfId="0" applyFont="1" applyFill="1" applyAlignment="1">
      <alignment horizontal="right"/>
    </xf>
    <xf numFmtId="2" fontId="3" fillId="0" borderId="0" xfId="0" applyNumberFormat="1" applyFont="1" applyFill="1"/>
    <xf numFmtId="4" fontId="3" fillId="0" borderId="0" xfId="0" applyNumberFormat="1" applyFont="1" applyFill="1"/>
    <xf numFmtId="2" fontId="3" fillId="0" borderId="0" xfId="0" applyNumberFormat="1" applyFont="1" applyFill="1" applyAlignment="1">
      <alignment horizontal="right"/>
    </xf>
    <xf numFmtId="0" fontId="6" fillId="0" borderId="5" xfId="4" applyFont="1" applyFill="1" applyBorder="1" applyAlignment="1">
      <alignment horizontal="left"/>
    </xf>
    <xf numFmtId="2" fontId="1" fillId="0" borderId="0" xfId="0" applyNumberFormat="1" applyFont="1" applyFill="1"/>
    <xf numFmtId="165" fontId="3" fillId="0" borderId="3" xfId="2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right"/>
    </xf>
    <xf numFmtId="0" fontId="6" fillId="0" borderId="0" xfId="4" applyFont="1" applyFill="1" applyBorder="1" applyAlignment="1">
      <alignment horizontal="left"/>
    </xf>
    <xf numFmtId="164" fontId="3" fillId="0" borderId="0" xfId="3" applyNumberFormat="1" applyFont="1" applyFill="1" applyBorder="1" applyAlignment="1">
      <alignment horizontal="center"/>
    </xf>
    <xf numFmtId="0" fontId="3" fillId="0" borderId="11" xfId="0" applyFont="1" applyBorder="1"/>
    <xf numFmtId="0" fontId="1" fillId="0" borderId="0" xfId="0" applyFont="1" applyAlignment="1">
      <alignment horizontal="right"/>
    </xf>
    <xf numFmtId="43" fontId="3" fillId="0" borderId="0" xfId="2" applyFont="1"/>
    <xf numFmtId="2" fontId="3" fillId="0" borderId="2" xfId="0" applyNumberFormat="1" applyFont="1" applyBorder="1" applyAlignment="1">
      <alignment horizontal="right"/>
    </xf>
    <xf numFmtId="2" fontId="3" fillId="0" borderId="2" xfId="0" applyNumberFormat="1" applyFont="1" applyFill="1" applyBorder="1" applyAlignment="1">
      <alignment horizontal="right"/>
    </xf>
    <xf numFmtId="0" fontId="3" fillId="0" borderId="2" xfId="0" applyFont="1" applyFill="1" applyBorder="1"/>
    <xf numFmtId="2" fontId="3" fillId="0" borderId="2" xfId="0" applyNumberFormat="1" applyFont="1" applyFill="1" applyBorder="1"/>
    <xf numFmtId="43" fontId="3" fillId="0" borderId="2" xfId="2" applyFont="1" applyFill="1" applyBorder="1"/>
    <xf numFmtId="43" fontId="1" fillId="0" borderId="2" xfId="2" applyFont="1" applyFill="1" applyBorder="1"/>
    <xf numFmtId="43" fontId="3" fillId="0" borderId="3" xfId="2" applyFont="1" applyFill="1" applyBorder="1"/>
    <xf numFmtId="0" fontId="6" fillId="0" borderId="4" xfId="4" applyFont="1" applyFill="1" applyBorder="1" applyAlignment="1">
      <alignment horizontal="left"/>
    </xf>
    <xf numFmtId="0" fontId="6" fillId="0" borderId="5" xfId="4" applyFont="1" applyFill="1" applyBorder="1" applyAlignment="1">
      <alignment horizontal="left"/>
    </xf>
    <xf numFmtId="0" fontId="1" fillId="0" borderId="0" xfId="0" applyFont="1" applyBorder="1"/>
    <xf numFmtId="0" fontId="3" fillId="0" borderId="0" xfId="0" applyFont="1" applyBorder="1"/>
    <xf numFmtId="2" fontId="1" fillId="0" borderId="0" xfId="0" applyNumberFormat="1" applyFont="1" applyBorder="1"/>
    <xf numFmtId="0" fontId="3" fillId="0" borderId="0" xfId="0" applyFont="1" applyFill="1" applyBorder="1"/>
    <xf numFmtId="10" fontId="3" fillId="0" borderId="0" xfId="1" applyNumberFormat="1" applyFont="1" applyFill="1" applyAlignment="1"/>
    <xf numFmtId="2" fontId="1" fillId="0" borderId="0" xfId="0" applyNumberFormat="1" applyFont="1" applyFill="1" applyAlignment="1"/>
    <xf numFmtId="4" fontId="1" fillId="0" borderId="0" xfId="0" applyNumberFormat="1" applyFont="1" applyFill="1"/>
    <xf numFmtId="2" fontId="6" fillId="0" borderId="2" xfId="0" applyNumberFormat="1" applyFont="1" applyFill="1" applyBorder="1"/>
    <xf numFmtId="0" fontId="6" fillId="0" borderId="2" xfId="0" applyFont="1" applyFill="1" applyBorder="1"/>
    <xf numFmtId="43" fontId="6" fillId="0" borderId="2" xfId="2" applyFont="1" applyFill="1" applyBorder="1"/>
    <xf numFmtId="2" fontId="1" fillId="0" borderId="2" xfId="0" applyNumberFormat="1" applyFont="1" applyFill="1" applyBorder="1"/>
    <xf numFmtId="166" fontId="3" fillId="0" borderId="2" xfId="2" applyNumberFormat="1" applyFont="1" applyBorder="1"/>
    <xf numFmtId="10" fontId="3" fillId="0" borderId="0" xfId="0" applyNumberFormat="1" applyFont="1" applyAlignment="1"/>
    <xf numFmtId="43" fontId="3" fillId="0" borderId="2" xfId="2" applyFont="1" applyBorder="1"/>
    <xf numFmtId="43" fontId="1" fillId="0" borderId="2" xfId="2" applyFont="1" applyBorder="1"/>
    <xf numFmtId="4" fontId="2" fillId="0" borderId="0" xfId="0" applyNumberFormat="1" applyFont="1" applyFill="1"/>
    <xf numFmtId="43" fontId="3" fillId="0" borderId="0" xfId="0" applyNumberFormat="1" applyFont="1" applyFill="1"/>
    <xf numFmtId="43" fontId="1" fillId="0" borderId="3" xfId="2" applyFont="1" applyBorder="1"/>
    <xf numFmtId="166" fontId="3" fillId="0" borderId="2" xfId="2" applyNumberFormat="1" applyFont="1" applyFill="1" applyBorder="1"/>
    <xf numFmtId="43" fontId="3" fillId="0" borderId="2" xfId="2" applyFont="1" applyFill="1" applyBorder="1" applyAlignment="1">
      <alignment horizontal="right"/>
    </xf>
    <xf numFmtId="10" fontId="1" fillId="0" borderId="2" xfId="1" applyNumberFormat="1" applyFont="1" applyFill="1" applyBorder="1"/>
    <xf numFmtId="166" fontId="3" fillId="0" borderId="2" xfId="2" applyNumberFormat="1" applyFont="1" applyFill="1" applyBorder="1" applyAlignment="1">
      <alignment wrapText="1"/>
    </xf>
    <xf numFmtId="43" fontId="3" fillId="0" borderId="2" xfId="2" applyFont="1" applyBorder="1" applyAlignment="1">
      <alignment horizontal="right"/>
    </xf>
    <xf numFmtId="166" fontId="3" fillId="0" borderId="3" xfId="2" applyNumberFormat="1" applyFont="1" applyBorder="1"/>
    <xf numFmtId="166" fontId="3" fillId="0" borderId="0" xfId="2" applyNumberFormat="1" applyFont="1"/>
    <xf numFmtId="43" fontId="1" fillId="0" borderId="0" xfId="2" applyFont="1" applyFill="1"/>
    <xf numFmtId="4" fontId="1" fillId="0" borderId="0" xfId="2" applyNumberFormat="1" applyFont="1" applyFill="1"/>
    <xf numFmtId="166" fontId="3" fillId="0" borderId="2" xfId="0" applyNumberFormat="1" applyFont="1" applyBorder="1"/>
    <xf numFmtId="2" fontId="2" fillId="0" borderId="0" xfId="0" applyNumberFormat="1" applyFont="1" applyFill="1"/>
    <xf numFmtId="2" fontId="3" fillId="0" borderId="2" xfId="0" applyNumberFormat="1" applyFont="1" applyBorder="1" applyAlignment="1">
      <alignment wrapText="1"/>
    </xf>
    <xf numFmtId="43" fontId="1" fillId="0" borderId="2" xfId="2" applyFont="1" applyBorder="1" applyAlignment="1">
      <alignment horizontal="right"/>
    </xf>
    <xf numFmtId="2" fontId="3" fillId="0" borderId="2" xfId="0" applyNumberFormat="1" applyFont="1" applyFill="1" applyBorder="1" applyAlignment="1">
      <alignment vertical="top"/>
    </xf>
    <xf numFmtId="2" fontId="3" fillId="0" borderId="2" xfId="0" applyNumberFormat="1" applyFont="1" applyFill="1" applyBorder="1" applyAlignment="1">
      <alignment wrapText="1"/>
    </xf>
    <xf numFmtId="2" fontId="3" fillId="0" borderId="0" xfId="0" applyNumberFormat="1" applyFont="1" applyAlignment="1"/>
    <xf numFmtId="10" fontId="3" fillId="0" borderId="0" xfId="0" applyNumberFormat="1" applyFont="1"/>
    <xf numFmtId="2" fontId="2" fillId="2" borderId="0" xfId="0" applyNumberFormat="1" applyFont="1" applyFill="1" applyAlignment="1">
      <alignment horizontal="center"/>
    </xf>
    <xf numFmtId="2" fontId="1" fillId="0" borderId="6" xfId="3" applyNumberFormat="1" applyFont="1" applyFill="1" applyBorder="1" applyAlignment="1">
      <alignment horizontal="center"/>
    </xf>
    <xf numFmtId="0" fontId="6" fillId="0" borderId="6" xfId="4" applyFont="1" applyFill="1" applyBorder="1" applyAlignment="1">
      <alignment horizontal="left"/>
    </xf>
    <xf numFmtId="2" fontId="3" fillId="0" borderId="12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2" fontId="1" fillId="0" borderId="4" xfId="3" applyNumberFormat="1" applyFont="1" applyFill="1" applyBorder="1" applyAlignment="1">
      <alignment horizontal="center"/>
    </xf>
    <xf numFmtId="2" fontId="1" fillId="0" borderId="5" xfId="3" applyNumberFormat="1" applyFont="1" applyFill="1" applyBorder="1" applyAlignment="1">
      <alignment horizontal="center"/>
    </xf>
    <xf numFmtId="0" fontId="6" fillId="0" borderId="4" xfId="4" applyFont="1" applyFill="1" applyBorder="1" applyAlignment="1">
      <alignment horizontal="left"/>
    </xf>
    <xf numFmtId="0" fontId="6" fillId="0" borderId="5" xfId="4" applyFont="1" applyFill="1" applyBorder="1" applyAlignment="1">
      <alignment horizontal="left"/>
    </xf>
    <xf numFmtId="0" fontId="6" fillId="0" borderId="9" xfId="4" applyFont="1" applyFill="1" applyBorder="1" applyAlignment="1">
      <alignment horizontal="left"/>
    </xf>
    <xf numFmtId="0" fontId="6" fillId="0" borderId="10" xfId="4" applyFont="1" applyFill="1" applyBorder="1" applyAlignment="1">
      <alignment horizontal="left"/>
    </xf>
    <xf numFmtId="0" fontId="1" fillId="0" borderId="4" xfId="3" applyFont="1" applyFill="1" applyBorder="1" applyAlignment="1">
      <alignment horizontal="left"/>
    </xf>
    <xf numFmtId="0" fontId="1" fillId="0" borderId="5" xfId="3" applyFont="1" applyFill="1" applyBorder="1" applyAlignment="1">
      <alignment horizontal="left"/>
    </xf>
    <xf numFmtId="43" fontId="1" fillId="0" borderId="1" xfId="2" applyFont="1" applyFill="1" applyBorder="1" applyAlignment="1">
      <alignment horizontal="center" wrapText="1"/>
    </xf>
    <xf numFmtId="43" fontId="1" fillId="0" borderId="3" xfId="2" applyFont="1" applyFill="1" applyBorder="1" applyAlignment="1">
      <alignment horizontal="center" wrapText="1"/>
    </xf>
  </cellXfs>
  <cellStyles count="5">
    <cellStyle name="Comma" xfId="2" builtinId="3"/>
    <cellStyle name="Normal" xfId="0" builtinId="0"/>
    <cellStyle name="Normal 2" xfId="4" xr:uid="{22BDBF1B-C1DD-4CAA-AAC1-FEA32DB468B8}"/>
    <cellStyle name="Normal 3" xfId="3" xr:uid="{426C9543-13E6-4EDB-A310-E6EEC12F122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/SEBI%20Reports/2018-2019/Nov/ISIN/Final%20ISIN/ISIN_As_on_30_Nov_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IOF"/>
      <sheetName val="FIUBF"/>
      <sheetName val="FISTIP"/>
      <sheetName val="FISF"/>
      <sheetName val="FIPP"/>
      <sheetName val="FILF"/>
      <sheetName val="FILDF"/>
      <sheetName val="FIGSF"/>
      <sheetName val="FIFRF"/>
      <sheetName val="FIEHF"/>
      <sheetName val="FIDHY"/>
      <sheetName val="FIDA"/>
      <sheetName val="FICRF"/>
      <sheetName val="FICDF"/>
      <sheetName val="FBPF"/>
      <sheetName val="FMPS5A"/>
      <sheetName val="FMPS4F"/>
      <sheetName val="FMPS4E"/>
      <sheetName val="FMPS4D"/>
      <sheetName val="FMPS4C"/>
      <sheetName val="FMPS4B"/>
      <sheetName val="FMPS4A"/>
      <sheetName val="FMPS3F"/>
      <sheetName val="FMPS3E"/>
      <sheetName val="FMPS3D"/>
      <sheetName val="FMPS3C"/>
      <sheetName val="FMPS3B"/>
      <sheetName val="FMPS3A"/>
      <sheetName val="FMPS2C"/>
      <sheetName val="FMPS2B"/>
      <sheetName val="FMPS2A"/>
      <sheetName val="FMPS1B"/>
      <sheetName val="FMPS1A"/>
      <sheetName val="TIVF"/>
      <sheetName val="FIUS"/>
      <sheetName val="FEGF"/>
      <sheetName val="FITX"/>
      <sheetName val="FITF"/>
      <sheetName val="FISMF"/>
      <sheetName val="FIPF"/>
      <sheetName val="FIOF"/>
      <sheetName val="FIMAS"/>
      <sheetName val="FIIF-NSE"/>
      <sheetName val="FIFOF-50's+"/>
      <sheetName val="FIFOF-50's"/>
      <sheetName val="FIFOF-40's"/>
      <sheetName val="FIFOF-30's"/>
      <sheetName val="FIFOF-20's"/>
      <sheetName val="FIFEF"/>
      <sheetName val="FIEIF"/>
      <sheetName val="FIEF"/>
      <sheetName val="FIEAF"/>
      <sheetName val="FIBF"/>
      <sheetName val="FF"/>
      <sheetName val="FBIF"/>
      <sheetName val="FAEF"/>
      <sheetName val="FIES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30">
          <cell r="A30" t="str">
            <v>US1924461023</v>
          </cell>
          <cell r="B30" t="str">
            <v>Cognizant Technology Solutions Corp.</v>
          </cell>
        </row>
        <row r="31">
          <cell r="A31" t="str">
            <v>US90184L1026</v>
          </cell>
          <cell r="B31" t="str">
            <v>Twitter Inc.</v>
          </cell>
        </row>
        <row r="32">
          <cell r="A32" t="str">
            <v>KR7005930003</v>
          </cell>
          <cell r="B32" t="str">
            <v>Samsung Electronics Co. Ltd.</v>
          </cell>
        </row>
        <row r="33">
          <cell r="A33" t="str">
            <v>KYG875721634</v>
          </cell>
          <cell r="B33" t="str">
            <v>Tencent Holdings Ltd.</v>
          </cell>
        </row>
        <row r="34">
          <cell r="A34" t="str">
            <v>US30303M1027</v>
          </cell>
          <cell r="B34" t="str">
            <v>Facebook Inc.</v>
          </cell>
        </row>
        <row r="35">
          <cell r="A35" t="str">
            <v>US5949181045</v>
          </cell>
          <cell r="B35" t="str">
            <v>Microsoft Corp.</v>
          </cell>
        </row>
        <row r="36">
          <cell r="A36" t="str">
            <v>TW0002330008</v>
          </cell>
          <cell r="B36" t="str">
            <v>Taiwan Semiconductor Manufacturing Co. Ltd.</v>
          </cell>
        </row>
        <row r="37">
          <cell r="A37" t="str">
            <v>US3696041033</v>
          </cell>
          <cell r="B37" t="str">
            <v>General Electric Co.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1CF0-E212-4EA4-8C67-288CF9D4B583}">
  <dimension ref="A1:J70"/>
  <sheetViews>
    <sheetView showGridLines="0" tabSelected="1" workbookViewId="0">
      <selection sqref="A1:F1"/>
    </sheetView>
  </sheetViews>
  <sheetFormatPr defaultRowHeight="11.25" x14ac:dyDescent="0.2"/>
  <cols>
    <col min="1" max="1" width="59" style="2" bestFit="1" customWidth="1"/>
    <col min="2" max="2" width="24.5703125" style="2" bestFit="1" customWidth="1"/>
    <col min="3" max="3" width="18.85546875" style="2" bestFit="1" customWidth="1"/>
    <col min="4" max="4" width="11.140625" style="2" bestFit="1" customWidth="1"/>
    <col min="5" max="5" width="23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1437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267</v>
      </c>
      <c r="B8" s="10" t="s">
        <v>268</v>
      </c>
      <c r="C8" s="10" t="s">
        <v>266</v>
      </c>
      <c r="D8" s="69">
        <v>220000</v>
      </c>
      <c r="E8" s="10">
        <v>4575.8900000000003</v>
      </c>
      <c r="F8" s="10">
        <v>8.7475212834277869</v>
      </c>
    </row>
    <row r="9" spans="1:6" x14ac:dyDescent="0.2">
      <c r="A9" s="10" t="s">
        <v>814</v>
      </c>
      <c r="B9" s="10" t="s">
        <v>813</v>
      </c>
      <c r="C9" s="10" t="s">
        <v>305</v>
      </c>
      <c r="D9" s="69">
        <v>360000</v>
      </c>
      <c r="E9" s="10">
        <v>4417.74</v>
      </c>
      <c r="F9" s="10">
        <v>8.4451931044343862</v>
      </c>
    </row>
    <row r="10" spans="1:6" x14ac:dyDescent="0.2">
      <c r="A10" s="10" t="s">
        <v>322</v>
      </c>
      <c r="B10" s="10" t="s">
        <v>323</v>
      </c>
      <c r="C10" s="10" t="s">
        <v>266</v>
      </c>
      <c r="D10" s="69">
        <v>1100000</v>
      </c>
      <c r="E10" s="10">
        <v>4008.95</v>
      </c>
      <c r="F10" s="10">
        <v>7.6637278101523032</v>
      </c>
    </row>
    <row r="11" spans="1:6" x14ac:dyDescent="0.2">
      <c r="A11" s="10" t="s">
        <v>1438</v>
      </c>
      <c r="B11" s="10" t="s">
        <v>1439</v>
      </c>
      <c r="C11" s="10" t="s">
        <v>387</v>
      </c>
      <c r="D11" s="69">
        <v>140000</v>
      </c>
      <c r="E11" s="10">
        <v>3985.87</v>
      </c>
      <c r="F11" s="10">
        <v>7.6196068214000574</v>
      </c>
    </row>
    <row r="12" spans="1:6" x14ac:dyDescent="0.2">
      <c r="A12" s="10" t="s">
        <v>269</v>
      </c>
      <c r="B12" s="10" t="s">
        <v>270</v>
      </c>
      <c r="C12" s="10" t="s">
        <v>271</v>
      </c>
      <c r="D12" s="69">
        <v>520000</v>
      </c>
      <c r="E12" s="10">
        <v>3897.66</v>
      </c>
      <c r="F12" s="10">
        <v>7.4509797669011153</v>
      </c>
    </row>
    <row r="13" spans="1:6" x14ac:dyDescent="0.2">
      <c r="A13" s="10" t="s">
        <v>1440</v>
      </c>
      <c r="B13" s="10" t="s">
        <v>1441</v>
      </c>
      <c r="C13" s="10" t="s">
        <v>1442</v>
      </c>
      <c r="D13" s="69">
        <v>450000</v>
      </c>
      <c r="E13" s="10">
        <v>3034.35</v>
      </c>
      <c r="F13" s="10">
        <v>5.8006292123213417</v>
      </c>
    </row>
    <row r="14" spans="1:6" x14ac:dyDescent="0.2">
      <c r="A14" s="10" t="s">
        <v>1443</v>
      </c>
      <c r="B14" s="10" t="s">
        <v>1444</v>
      </c>
      <c r="C14" s="10" t="s">
        <v>387</v>
      </c>
      <c r="D14" s="69">
        <v>259985</v>
      </c>
      <c r="E14" s="10">
        <v>2220.79187</v>
      </c>
      <c r="F14" s="10">
        <v>4.2453870501450854</v>
      </c>
    </row>
    <row r="15" spans="1:6" x14ac:dyDescent="0.2">
      <c r="A15" s="10" t="s">
        <v>399</v>
      </c>
      <c r="B15" s="10" t="s">
        <v>400</v>
      </c>
      <c r="C15" s="10" t="s">
        <v>302</v>
      </c>
      <c r="D15" s="69">
        <v>850000</v>
      </c>
      <c r="E15" s="10">
        <v>1736.9749999999999</v>
      </c>
      <c r="F15" s="10">
        <v>3.3204962928046742</v>
      </c>
    </row>
    <row r="16" spans="1:6" x14ac:dyDescent="0.2">
      <c r="A16" s="10" t="s">
        <v>812</v>
      </c>
      <c r="B16" s="10" t="s">
        <v>811</v>
      </c>
      <c r="C16" s="10" t="s">
        <v>266</v>
      </c>
      <c r="D16" s="69">
        <v>809000</v>
      </c>
      <c r="E16" s="10">
        <v>1570.269</v>
      </c>
      <c r="F16" s="10">
        <v>3.0018119968370889</v>
      </c>
    </row>
    <row r="17" spans="1:6" x14ac:dyDescent="0.2">
      <c r="A17" s="10" t="s">
        <v>1445</v>
      </c>
      <c r="B17" s="10" t="s">
        <v>1446</v>
      </c>
      <c r="C17" s="10" t="s">
        <v>276</v>
      </c>
      <c r="D17" s="69">
        <v>1650000</v>
      </c>
      <c r="E17" s="10">
        <v>1545.2249999999999</v>
      </c>
      <c r="F17" s="10">
        <v>2.9539365184007265</v>
      </c>
    </row>
    <row r="18" spans="1:6" x14ac:dyDescent="0.2">
      <c r="A18" s="10" t="s">
        <v>1447</v>
      </c>
      <c r="B18" s="10" t="s">
        <v>1448</v>
      </c>
      <c r="C18" s="10" t="s">
        <v>271</v>
      </c>
      <c r="D18" s="69">
        <v>150000</v>
      </c>
      <c r="E18" s="10">
        <v>1507.8</v>
      </c>
      <c r="F18" s="10">
        <v>2.8823928440483528</v>
      </c>
    </row>
    <row r="19" spans="1:6" x14ac:dyDescent="0.2">
      <c r="A19" s="10" t="s">
        <v>1449</v>
      </c>
      <c r="B19" s="10" t="s">
        <v>1450</v>
      </c>
      <c r="C19" s="10" t="s">
        <v>308</v>
      </c>
      <c r="D19" s="69">
        <v>750000</v>
      </c>
      <c r="E19" s="10">
        <v>1480.125</v>
      </c>
      <c r="F19" s="10">
        <v>2.8294878022927894</v>
      </c>
    </row>
    <row r="20" spans="1:6" x14ac:dyDescent="0.2">
      <c r="A20" s="10" t="s">
        <v>292</v>
      </c>
      <c r="B20" s="10" t="s">
        <v>293</v>
      </c>
      <c r="C20" s="10" t="s">
        <v>294</v>
      </c>
      <c r="D20" s="69">
        <v>200000</v>
      </c>
      <c r="E20" s="10">
        <v>1442</v>
      </c>
      <c r="F20" s="10">
        <v>2.7566059697026959</v>
      </c>
    </row>
    <row r="21" spans="1:6" x14ac:dyDescent="0.2">
      <c r="A21" s="10" t="s">
        <v>1451</v>
      </c>
      <c r="B21" s="10" t="s">
        <v>1452</v>
      </c>
      <c r="C21" s="10" t="s">
        <v>294</v>
      </c>
      <c r="D21" s="69">
        <v>176000</v>
      </c>
      <c r="E21" s="10">
        <v>1247.4880000000001</v>
      </c>
      <c r="F21" s="10">
        <v>2.3847662052236314</v>
      </c>
    </row>
    <row r="22" spans="1:6" x14ac:dyDescent="0.2">
      <c r="A22" s="10" t="s">
        <v>1453</v>
      </c>
      <c r="B22" s="10" t="s">
        <v>1454</v>
      </c>
      <c r="C22" s="10" t="s">
        <v>387</v>
      </c>
      <c r="D22" s="69">
        <v>1000000</v>
      </c>
      <c r="E22" s="10">
        <v>1199.5</v>
      </c>
      <c r="F22" s="10">
        <v>2.2930297230640662</v>
      </c>
    </row>
    <row r="23" spans="1:6" x14ac:dyDescent="0.2">
      <c r="A23" s="10" t="s">
        <v>1455</v>
      </c>
      <c r="B23" s="10" t="s">
        <v>1456</v>
      </c>
      <c r="C23" s="10" t="s">
        <v>1457</v>
      </c>
      <c r="D23" s="69">
        <v>109000</v>
      </c>
      <c r="E23" s="10">
        <v>1174.2570000000001</v>
      </c>
      <c r="F23" s="10">
        <v>2.2447738253572669</v>
      </c>
    </row>
    <row r="24" spans="1:6" x14ac:dyDescent="0.2">
      <c r="A24" s="10" t="s">
        <v>1458</v>
      </c>
      <c r="B24" s="10" t="s">
        <v>1459</v>
      </c>
      <c r="C24" s="10" t="s">
        <v>1460</v>
      </c>
      <c r="D24" s="69">
        <v>104800</v>
      </c>
      <c r="E24" s="10">
        <v>1080.8548000000001</v>
      </c>
      <c r="F24" s="10">
        <v>2.0662210777127692</v>
      </c>
    </row>
    <row r="25" spans="1:6" x14ac:dyDescent="0.2">
      <c r="A25" s="10" t="s">
        <v>336</v>
      </c>
      <c r="B25" s="10" t="s">
        <v>337</v>
      </c>
      <c r="C25" s="10" t="s">
        <v>338</v>
      </c>
      <c r="D25" s="69">
        <v>460000</v>
      </c>
      <c r="E25" s="10">
        <v>1033.3900000000001</v>
      </c>
      <c r="F25" s="10">
        <v>1.9754847732531684</v>
      </c>
    </row>
    <row r="26" spans="1:6" x14ac:dyDescent="0.2">
      <c r="A26" s="10" t="s">
        <v>1461</v>
      </c>
      <c r="B26" s="10" t="s">
        <v>1462</v>
      </c>
      <c r="C26" s="10" t="s">
        <v>288</v>
      </c>
      <c r="D26" s="69">
        <v>150000</v>
      </c>
      <c r="E26" s="10">
        <v>972.45</v>
      </c>
      <c r="F26" s="10">
        <v>1.8589885403865372</v>
      </c>
    </row>
    <row r="27" spans="1:6" x14ac:dyDescent="0.2">
      <c r="A27" s="10" t="s">
        <v>1463</v>
      </c>
      <c r="B27" s="10" t="s">
        <v>1464</v>
      </c>
      <c r="C27" s="10" t="s">
        <v>266</v>
      </c>
      <c r="D27" s="69">
        <v>1000000</v>
      </c>
      <c r="E27" s="10">
        <v>859</v>
      </c>
      <c r="F27" s="10">
        <v>1.6421113231446709</v>
      </c>
    </row>
    <row r="28" spans="1:6" x14ac:dyDescent="0.2">
      <c r="A28" s="10" t="s">
        <v>286</v>
      </c>
      <c r="B28" s="10" t="s">
        <v>287</v>
      </c>
      <c r="C28" s="10" t="s">
        <v>288</v>
      </c>
      <c r="D28" s="69">
        <v>30000</v>
      </c>
      <c r="E28" s="10">
        <v>816.24</v>
      </c>
      <c r="F28" s="10">
        <v>1.5603689713662472</v>
      </c>
    </row>
    <row r="29" spans="1:6" x14ac:dyDescent="0.2">
      <c r="A29" s="10" t="s">
        <v>1465</v>
      </c>
      <c r="B29" s="10" t="s">
        <v>1466</v>
      </c>
      <c r="C29" s="10" t="s">
        <v>299</v>
      </c>
      <c r="D29" s="69">
        <v>1000000</v>
      </c>
      <c r="E29" s="10">
        <v>795.5</v>
      </c>
      <c r="F29" s="10">
        <v>1.5207212544372362</v>
      </c>
    </row>
    <row r="30" spans="1:6" x14ac:dyDescent="0.2">
      <c r="A30" s="10" t="s">
        <v>1467</v>
      </c>
      <c r="B30" s="10" t="s">
        <v>1468</v>
      </c>
      <c r="C30" s="10" t="s">
        <v>1469</v>
      </c>
      <c r="D30" s="69">
        <v>550000</v>
      </c>
      <c r="E30" s="10">
        <v>776.875</v>
      </c>
      <c r="F30" s="10">
        <v>1.4851166870407642</v>
      </c>
    </row>
    <row r="31" spans="1:6" x14ac:dyDescent="0.2">
      <c r="A31" s="10" t="s">
        <v>1470</v>
      </c>
      <c r="B31" s="10" t="s">
        <v>1471</v>
      </c>
      <c r="C31" s="10" t="s">
        <v>282</v>
      </c>
      <c r="D31" s="69">
        <v>300000</v>
      </c>
      <c r="E31" s="10">
        <v>642.29999999999995</v>
      </c>
      <c r="F31" s="10">
        <v>1.2278557658391409</v>
      </c>
    </row>
    <row r="32" spans="1:6" x14ac:dyDescent="0.2">
      <c r="A32" s="10" t="s">
        <v>1472</v>
      </c>
      <c r="B32" s="10" t="s">
        <v>1473</v>
      </c>
      <c r="C32" s="10" t="s">
        <v>790</v>
      </c>
      <c r="D32" s="69">
        <v>850000</v>
      </c>
      <c r="E32" s="10">
        <v>623.9</v>
      </c>
      <c r="F32" s="10">
        <v>1.1926813207333646</v>
      </c>
    </row>
    <row r="33" spans="1:10" x14ac:dyDescent="0.2">
      <c r="A33" s="10" t="s">
        <v>1474</v>
      </c>
      <c r="B33" s="10" t="s">
        <v>1475</v>
      </c>
      <c r="C33" s="10" t="s">
        <v>282</v>
      </c>
      <c r="D33" s="69">
        <v>150000</v>
      </c>
      <c r="E33" s="10">
        <v>616.35</v>
      </c>
      <c r="F33" s="10">
        <v>1.1782483283122445</v>
      </c>
    </row>
    <row r="34" spans="1:10" x14ac:dyDescent="0.2">
      <c r="A34" s="10" t="s">
        <v>1476</v>
      </c>
      <c r="B34" s="10" t="s">
        <v>1477</v>
      </c>
      <c r="C34" s="10" t="s">
        <v>387</v>
      </c>
      <c r="D34" s="69">
        <v>400000</v>
      </c>
      <c r="E34" s="10">
        <v>616.20000000000005</v>
      </c>
      <c r="F34" s="10">
        <v>1.1779615801184475</v>
      </c>
    </row>
    <row r="35" spans="1:10" x14ac:dyDescent="0.2">
      <c r="A35" s="10" t="s">
        <v>373</v>
      </c>
      <c r="B35" s="10" t="s">
        <v>374</v>
      </c>
      <c r="C35" s="10" t="s">
        <v>291</v>
      </c>
      <c r="D35" s="69">
        <v>400000</v>
      </c>
      <c r="E35" s="10">
        <v>558.79999999999995</v>
      </c>
      <c r="F35" s="10">
        <v>1.0682326046254274</v>
      </c>
    </row>
    <row r="36" spans="1:10" x14ac:dyDescent="0.2">
      <c r="A36" s="10" t="s">
        <v>794</v>
      </c>
      <c r="B36" s="10" t="s">
        <v>793</v>
      </c>
      <c r="C36" s="10" t="s">
        <v>282</v>
      </c>
      <c r="D36" s="69">
        <v>200000</v>
      </c>
      <c r="E36" s="10">
        <v>557.29999999999995</v>
      </c>
      <c r="F36" s="10">
        <v>1.0653651226874565</v>
      </c>
    </row>
    <row r="37" spans="1:10" x14ac:dyDescent="0.2">
      <c r="A37" s="10" t="s">
        <v>1478</v>
      </c>
      <c r="B37" s="10" t="s">
        <v>1479</v>
      </c>
      <c r="C37" s="10" t="s">
        <v>384</v>
      </c>
      <c r="D37" s="69">
        <v>700000</v>
      </c>
      <c r="E37" s="10">
        <v>467.25</v>
      </c>
      <c r="F37" s="10">
        <v>0.89322062367793664</v>
      </c>
    </row>
    <row r="38" spans="1:10" x14ac:dyDescent="0.2">
      <c r="A38" s="10" t="s">
        <v>1480</v>
      </c>
      <c r="B38" s="10" t="s">
        <v>1481</v>
      </c>
      <c r="C38" s="10" t="s">
        <v>790</v>
      </c>
      <c r="D38" s="69">
        <v>154000</v>
      </c>
      <c r="E38" s="10">
        <v>466.23500000000001</v>
      </c>
      <c r="F38" s="10">
        <v>0.89128029423324295</v>
      </c>
    </row>
    <row r="39" spans="1:10" x14ac:dyDescent="0.2">
      <c r="A39" s="10" t="s">
        <v>1482</v>
      </c>
      <c r="B39" s="10" t="s">
        <v>1483</v>
      </c>
      <c r="C39" s="10" t="s">
        <v>1484</v>
      </c>
      <c r="D39" s="69">
        <v>127033</v>
      </c>
      <c r="E39" s="10">
        <v>407.902963</v>
      </c>
      <c r="F39" s="10">
        <v>0.77976958589820933</v>
      </c>
    </row>
    <row r="40" spans="1:10" x14ac:dyDescent="0.2">
      <c r="A40" s="10" t="s">
        <v>300</v>
      </c>
      <c r="B40" s="10" t="s">
        <v>301</v>
      </c>
      <c r="C40" s="10" t="s">
        <v>302</v>
      </c>
      <c r="D40" s="69">
        <v>49800</v>
      </c>
      <c r="E40" s="10">
        <v>403.67880000000002</v>
      </c>
      <c r="F40" s="10">
        <v>0.77169444516117935</v>
      </c>
    </row>
    <row r="41" spans="1:10" x14ac:dyDescent="0.2">
      <c r="A41" s="10" t="s">
        <v>1485</v>
      </c>
      <c r="B41" s="10" t="s">
        <v>1486</v>
      </c>
      <c r="C41" s="10" t="s">
        <v>1484</v>
      </c>
      <c r="D41" s="69">
        <v>370000</v>
      </c>
      <c r="E41" s="10">
        <v>392.01499999999999</v>
      </c>
      <c r="F41" s="10">
        <v>0.74939728794244265</v>
      </c>
    </row>
    <row r="42" spans="1:10" x14ac:dyDescent="0.2">
      <c r="A42" s="11" t="s">
        <v>35</v>
      </c>
      <c r="B42" s="10"/>
      <c r="C42" s="10"/>
      <c r="D42" s="10"/>
      <c r="E42" s="11">
        <f xml:space="preserve"> SUM(E8:E41)</f>
        <v>51131.132432999992</v>
      </c>
      <c r="F42" s="11">
        <f>SUM(F8:F41)</f>
        <v>97.745065813083826</v>
      </c>
      <c r="I42" s="2"/>
      <c r="J42" s="2"/>
    </row>
    <row r="43" spans="1:10" x14ac:dyDescent="0.2">
      <c r="A43" s="10"/>
      <c r="B43" s="10"/>
      <c r="C43" s="10"/>
      <c r="D43" s="10"/>
      <c r="E43" s="10"/>
      <c r="F43" s="10"/>
    </row>
    <row r="44" spans="1:10" x14ac:dyDescent="0.2">
      <c r="A44" s="11" t="s">
        <v>35</v>
      </c>
      <c r="B44" s="10"/>
      <c r="C44" s="10"/>
      <c r="D44" s="10"/>
      <c r="E44" s="11">
        <v>51131.132432999992</v>
      </c>
      <c r="F44" s="11">
        <v>97.745065813083826</v>
      </c>
      <c r="I44" s="2"/>
      <c r="J44" s="2"/>
    </row>
    <row r="45" spans="1:10" x14ac:dyDescent="0.2">
      <c r="A45" s="10"/>
      <c r="B45" s="10"/>
      <c r="C45" s="10"/>
      <c r="D45" s="10"/>
      <c r="E45" s="10"/>
      <c r="F45" s="10"/>
    </row>
    <row r="46" spans="1:10" x14ac:dyDescent="0.2">
      <c r="A46" s="11" t="s">
        <v>36</v>
      </c>
      <c r="B46" s="10"/>
      <c r="C46" s="10"/>
      <c r="D46" s="10"/>
      <c r="E46" s="11">
        <v>1179.5719567000001</v>
      </c>
      <c r="F46" s="11">
        <v>2.25</v>
      </c>
      <c r="I46" s="2"/>
      <c r="J46" s="2"/>
    </row>
    <row r="47" spans="1:10" x14ac:dyDescent="0.2">
      <c r="A47" s="10"/>
      <c r="B47" s="10"/>
      <c r="C47" s="10"/>
      <c r="D47" s="10"/>
      <c r="E47" s="10"/>
      <c r="F47" s="10"/>
    </row>
    <row r="48" spans="1:10" x14ac:dyDescent="0.2">
      <c r="A48" s="13" t="s">
        <v>37</v>
      </c>
      <c r="B48" s="7"/>
      <c r="C48" s="7"/>
      <c r="D48" s="7"/>
      <c r="E48" s="13">
        <v>52310.704389699989</v>
      </c>
      <c r="F48" s="13">
        <f xml:space="preserve"> ROUND(SUM(F44:F47),2)</f>
        <v>100</v>
      </c>
      <c r="I48" s="2"/>
      <c r="J48" s="2"/>
    </row>
    <row r="50" spans="1:2" x14ac:dyDescent="0.2">
      <c r="A50" s="17" t="s">
        <v>38</v>
      </c>
    </row>
    <row r="51" spans="1:2" x14ac:dyDescent="0.2">
      <c r="A51" s="17" t="s">
        <v>39</v>
      </c>
    </row>
    <row r="52" spans="1:2" x14ac:dyDescent="0.2">
      <c r="A52" s="17" t="s">
        <v>40</v>
      </c>
    </row>
    <row r="53" spans="1:2" x14ac:dyDescent="0.2">
      <c r="A53" s="2" t="s">
        <v>817</v>
      </c>
      <c r="B53" s="14">
        <v>264.85500000000002</v>
      </c>
    </row>
    <row r="54" spans="1:2" x14ac:dyDescent="0.2">
      <c r="A54" s="2" t="s">
        <v>818</v>
      </c>
      <c r="B54" s="14">
        <v>70.534400000000005</v>
      </c>
    </row>
    <row r="55" spans="1:2" x14ac:dyDescent="0.2">
      <c r="A55" s="2" t="s">
        <v>819</v>
      </c>
      <c r="B55" s="14">
        <v>275.17439999999999</v>
      </c>
    </row>
    <row r="56" spans="1:2" x14ac:dyDescent="0.2">
      <c r="A56" s="2" t="s">
        <v>820</v>
      </c>
      <c r="B56" s="14">
        <v>73.853700000000003</v>
      </c>
    </row>
    <row r="58" spans="1:2" x14ac:dyDescent="0.2">
      <c r="A58" s="17" t="s">
        <v>44</v>
      </c>
    </row>
    <row r="59" spans="1:2" x14ac:dyDescent="0.2">
      <c r="A59" s="2" t="s">
        <v>817</v>
      </c>
      <c r="B59" s="14">
        <v>238.22309999999999</v>
      </c>
    </row>
    <row r="60" spans="1:2" x14ac:dyDescent="0.2">
      <c r="A60" s="2" t="s">
        <v>818</v>
      </c>
      <c r="B60" s="14">
        <v>57.090299999999999</v>
      </c>
    </row>
    <row r="61" spans="1:2" x14ac:dyDescent="0.2">
      <c r="A61" s="2" t="s">
        <v>819</v>
      </c>
      <c r="B61" s="14">
        <v>248.4426</v>
      </c>
    </row>
    <row r="62" spans="1:2" x14ac:dyDescent="0.2">
      <c r="A62" s="2" t="s">
        <v>820</v>
      </c>
      <c r="B62" s="14">
        <v>60.311399999999999</v>
      </c>
    </row>
    <row r="64" spans="1:2" x14ac:dyDescent="0.2">
      <c r="A64" s="17" t="s">
        <v>45</v>
      </c>
      <c r="B64" s="18"/>
    </row>
    <row r="65" spans="1:4" x14ac:dyDescent="0.2">
      <c r="A65" s="26" t="s">
        <v>821</v>
      </c>
      <c r="B65" s="27"/>
      <c r="C65" s="94" t="s">
        <v>822</v>
      </c>
      <c r="D65" s="94"/>
    </row>
    <row r="66" spans="1:4" x14ac:dyDescent="0.2">
      <c r="A66" s="95"/>
      <c r="B66" s="95"/>
      <c r="C66" s="21" t="s">
        <v>823</v>
      </c>
      <c r="D66" s="21" t="s">
        <v>824</v>
      </c>
    </row>
    <row r="67" spans="1:4" x14ac:dyDescent="0.2">
      <c r="A67" s="22" t="s">
        <v>818</v>
      </c>
      <c r="B67" s="23"/>
      <c r="C67" s="28">
        <v>5.7551550550000004</v>
      </c>
      <c r="D67" s="28">
        <v>5.7551550550000004</v>
      </c>
    </row>
    <row r="68" spans="1:4" x14ac:dyDescent="0.2">
      <c r="A68" s="22" t="s">
        <v>820</v>
      </c>
      <c r="B68" s="23"/>
      <c r="C68" s="28">
        <v>5.7551550550000004</v>
      </c>
      <c r="D68" s="28">
        <v>5.7551550550000004</v>
      </c>
    </row>
    <row r="69" spans="1:4" x14ac:dyDescent="0.2">
      <c r="A69" s="17"/>
      <c r="B69" s="18"/>
    </row>
    <row r="70" spans="1:4" x14ac:dyDescent="0.2">
      <c r="A70" s="17" t="s">
        <v>775</v>
      </c>
      <c r="B70" s="70">
        <v>0.13203986980055504</v>
      </c>
    </row>
  </sheetData>
  <mergeCells count="3">
    <mergeCell ref="A1:F1"/>
    <mergeCell ref="C65:D65"/>
    <mergeCell ref="A66:B6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363C-0EC1-442B-B596-6FB6EE22AB30}">
  <dimension ref="A1:J37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0.42578125" style="2" bestFit="1" customWidth="1"/>
    <col min="3" max="3" width="19.1406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0" width="9.140625" style="34"/>
    <col min="11" max="16384" width="9.140625" style="3"/>
  </cols>
  <sheetData>
    <row r="1" spans="1:10" x14ac:dyDescent="0.2">
      <c r="A1" s="93" t="s">
        <v>1760</v>
      </c>
      <c r="B1" s="93"/>
      <c r="C1" s="93"/>
      <c r="D1" s="93"/>
      <c r="E1" s="93"/>
    </row>
    <row r="3" spans="1:10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  <c r="G3" s="33"/>
      <c r="H3" s="33"/>
      <c r="I3" s="33"/>
      <c r="J3" s="33"/>
    </row>
    <row r="4" spans="1:10" x14ac:dyDescent="0.2">
      <c r="A4" s="7"/>
      <c r="B4" s="7"/>
      <c r="C4" s="7"/>
      <c r="D4" s="7"/>
      <c r="E4" s="7"/>
      <c r="F4" s="3"/>
    </row>
    <row r="5" spans="1:10" x14ac:dyDescent="0.2">
      <c r="A5" s="11" t="s">
        <v>1751</v>
      </c>
      <c r="B5" s="10"/>
      <c r="C5" s="10"/>
      <c r="D5" s="10"/>
      <c r="E5" s="10"/>
      <c r="F5" s="3"/>
    </row>
    <row r="6" spans="1:10" x14ac:dyDescent="0.2">
      <c r="A6" s="10" t="s">
        <v>1761</v>
      </c>
      <c r="B6" s="10" t="s">
        <v>1762</v>
      </c>
      <c r="C6" s="69">
        <v>6434798.8700000001</v>
      </c>
      <c r="D6" s="71">
        <v>2225.5845794000002</v>
      </c>
      <c r="E6" s="10">
        <v>79.356750185693002</v>
      </c>
      <c r="F6" s="3"/>
    </row>
    <row r="7" spans="1:10" x14ac:dyDescent="0.2">
      <c r="A7" s="10" t="s">
        <v>1752</v>
      </c>
      <c r="B7" s="10" t="s">
        <v>1753</v>
      </c>
      <c r="C7" s="69">
        <v>89349.57</v>
      </c>
      <c r="D7" s="71">
        <v>414.77018889999999</v>
      </c>
      <c r="E7" s="10">
        <v>14.78928932635019</v>
      </c>
      <c r="F7" s="3"/>
    </row>
    <row r="8" spans="1:10" x14ac:dyDescent="0.2">
      <c r="A8" s="10" t="s">
        <v>1763</v>
      </c>
      <c r="B8" s="10" t="s">
        <v>1764</v>
      </c>
      <c r="C8" s="69">
        <v>54937.43</v>
      </c>
      <c r="D8" s="71">
        <v>136.487977</v>
      </c>
      <c r="E8" s="10">
        <v>4.8666954266279241</v>
      </c>
      <c r="F8" s="3"/>
    </row>
    <row r="9" spans="1:10" x14ac:dyDescent="0.2">
      <c r="A9" s="11" t="s">
        <v>35</v>
      </c>
      <c r="B9" s="10"/>
      <c r="C9" s="10"/>
      <c r="D9" s="11">
        <f>SUM(D6:D8)</f>
        <v>2776.8427453000004</v>
      </c>
      <c r="E9" s="11">
        <f>SUM(E6:E8)</f>
        <v>99.012734938671116</v>
      </c>
      <c r="F9" s="3"/>
    </row>
    <row r="10" spans="1:10" x14ac:dyDescent="0.2">
      <c r="A10" s="10"/>
      <c r="B10" s="10"/>
      <c r="C10" s="10"/>
      <c r="D10" s="10"/>
      <c r="E10" s="10"/>
      <c r="F10" s="3"/>
    </row>
    <row r="11" spans="1:10" x14ac:dyDescent="0.2">
      <c r="A11" s="11" t="s">
        <v>35</v>
      </c>
      <c r="B11" s="10"/>
      <c r="C11" s="10"/>
      <c r="D11" s="11">
        <f>D9</f>
        <v>2776.8427453000004</v>
      </c>
      <c r="E11" s="11">
        <f>E9</f>
        <v>99.012734938671116</v>
      </c>
      <c r="F11" s="3"/>
      <c r="G11" s="83"/>
      <c r="H11" s="84"/>
      <c r="I11" s="37"/>
      <c r="J11" s="37"/>
    </row>
    <row r="12" spans="1:10" x14ac:dyDescent="0.2">
      <c r="A12" s="10"/>
      <c r="B12" s="10"/>
      <c r="C12" s="10"/>
      <c r="D12" s="10"/>
      <c r="E12" s="10"/>
      <c r="F12" s="3"/>
    </row>
    <row r="13" spans="1:10" x14ac:dyDescent="0.2">
      <c r="A13" s="11" t="s">
        <v>36</v>
      </c>
      <c r="B13" s="10"/>
      <c r="C13" s="10"/>
      <c r="D13" s="11">
        <v>27.688153699999475</v>
      </c>
      <c r="E13" s="11">
        <v>0.9872650613288706</v>
      </c>
      <c r="F13" s="3"/>
      <c r="G13" s="84"/>
      <c r="H13" s="84"/>
      <c r="I13" s="37"/>
      <c r="J13" s="37"/>
    </row>
    <row r="14" spans="1:10" x14ac:dyDescent="0.2">
      <c r="A14" s="10"/>
      <c r="B14" s="10"/>
      <c r="C14" s="10"/>
      <c r="D14" s="10"/>
      <c r="E14" s="10"/>
      <c r="F14" s="3"/>
    </row>
    <row r="15" spans="1:10" x14ac:dyDescent="0.2">
      <c r="A15" s="13" t="s">
        <v>37</v>
      </c>
      <c r="B15" s="7"/>
      <c r="C15" s="7"/>
      <c r="D15" s="13">
        <f>D11+D13</f>
        <v>2804.5308989999999</v>
      </c>
      <c r="E15" s="13">
        <f xml:space="preserve"> ROUND(SUM(E11:E14),2)</f>
        <v>100</v>
      </c>
      <c r="F15" s="3"/>
      <c r="G15" s="64"/>
      <c r="H15" s="41"/>
      <c r="I15" s="37"/>
      <c r="J15" s="37"/>
    </row>
    <row r="17" spans="1:4" x14ac:dyDescent="0.2">
      <c r="A17" s="17" t="s">
        <v>38</v>
      </c>
    </row>
    <row r="18" spans="1:4" x14ac:dyDescent="0.2">
      <c r="A18" s="17" t="s">
        <v>39</v>
      </c>
    </row>
    <row r="19" spans="1:4" x14ac:dyDescent="0.2">
      <c r="A19" s="17" t="s">
        <v>40</v>
      </c>
    </row>
    <row r="20" spans="1:4" x14ac:dyDescent="0.2">
      <c r="A20" s="2" t="s">
        <v>864</v>
      </c>
      <c r="B20" s="14">
        <v>36.117899999999999</v>
      </c>
    </row>
    <row r="21" spans="1:4" x14ac:dyDescent="0.2">
      <c r="A21" s="2" t="s">
        <v>872</v>
      </c>
      <c r="B21" s="14">
        <v>14.4605</v>
      </c>
    </row>
    <row r="22" spans="1:4" x14ac:dyDescent="0.2">
      <c r="A22" s="2" t="s">
        <v>866</v>
      </c>
      <c r="B22" s="14">
        <v>36.956299999999999</v>
      </c>
    </row>
    <row r="23" spans="1:4" x14ac:dyDescent="0.2">
      <c r="A23" s="2" t="s">
        <v>873</v>
      </c>
      <c r="B23" s="14">
        <v>14.7951</v>
      </c>
    </row>
    <row r="25" spans="1:4" x14ac:dyDescent="0.2">
      <c r="A25" s="17" t="s">
        <v>44</v>
      </c>
    </row>
    <row r="26" spans="1:4" x14ac:dyDescent="0.2">
      <c r="A26" s="2" t="s">
        <v>864</v>
      </c>
      <c r="B26" s="14">
        <v>36.771099999999997</v>
      </c>
    </row>
    <row r="27" spans="1:4" x14ac:dyDescent="0.2">
      <c r="A27" s="2" t="s">
        <v>872</v>
      </c>
      <c r="B27" s="14">
        <v>14.1655</v>
      </c>
    </row>
    <row r="28" spans="1:4" x14ac:dyDescent="0.2">
      <c r="A28" s="2" t="s">
        <v>866</v>
      </c>
      <c r="B28" s="14">
        <v>37.694800000000001</v>
      </c>
    </row>
    <row r="29" spans="1:4" x14ac:dyDescent="0.2">
      <c r="A29" s="2" t="s">
        <v>873</v>
      </c>
      <c r="B29" s="14">
        <v>14.532299999999999</v>
      </c>
    </row>
    <row r="31" spans="1:4" x14ac:dyDescent="0.2">
      <c r="A31" s="17" t="s">
        <v>45</v>
      </c>
      <c r="B31" s="18"/>
    </row>
    <row r="32" spans="1:4" x14ac:dyDescent="0.2">
      <c r="A32" s="26" t="s">
        <v>821</v>
      </c>
      <c r="B32" s="27"/>
      <c r="C32" s="94" t="s">
        <v>822</v>
      </c>
      <c r="D32" s="94"/>
    </row>
    <row r="33" spans="1:4" x14ac:dyDescent="0.2">
      <c r="A33" s="95"/>
      <c r="B33" s="95"/>
      <c r="C33" s="21" t="s">
        <v>823</v>
      </c>
      <c r="D33" s="21" t="s">
        <v>824</v>
      </c>
    </row>
    <row r="34" spans="1:4" x14ac:dyDescent="0.2">
      <c r="A34" s="22" t="s">
        <v>818</v>
      </c>
      <c r="B34" s="23"/>
      <c r="C34" s="28">
        <v>0.396177485</v>
      </c>
      <c r="D34" s="28">
        <v>0.36686232560000004</v>
      </c>
    </row>
    <row r="35" spans="1:4" x14ac:dyDescent="0.2">
      <c r="A35" s="22" t="s">
        <v>820</v>
      </c>
      <c r="B35" s="23"/>
      <c r="C35" s="28">
        <v>0.396177485</v>
      </c>
      <c r="D35" s="28">
        <v>0.36686232560000004</v>
      </c>
    </row>
    <row r="36" spans="1:4" x14ac:dyDescent="0.2">
      <c r="A36" s="17"/>
      <c r="B36" s="18"/>
    </row>
    <row r="37" spans="1:4" x14ac:dyDescent="0.2">
      <c r="A37" s="17" t="s">
        <v>775</v>
      </c>
      <c r="B37" s="70">
        <v>5.6066863118697546E-2</v>
      </c>
    </row>
  </sheetData>
  <mergeCells count="3">
    <mergeCell ref="A1:E1"/>
    <mergeCell ref="C32:D32"/>
    <mergeCell ref="A33:B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CDF76-6985-4FC8-A11D-65BDC235D0EF}">
  <dimension ref="A1:K38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43.140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1" width="9.140625" style="34"/>
    <col min="12" max="16384" width="9.140625" style="3"/>
  </cols>
  <sheetData>
    <row r="1" spans="1:11" x14ac:dyDescent="0.2">
      <c r="A1" s="93" t="s">
        <v>1765</v>
      </c>
      <c r="B1" s="93"/>
      <c r="C1" s="93"/>
      <c r="D1" s="93"/>
      <c r="E1" s="93"/>
    </row>
    <row r="3" spans="1:11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  <c r="G3" s="33"/>
      <c r="H3" s="33"/>
      <c r="I3" s="33"/>
      <c r="J3" s="33"/>
      <c r="K3" s="33"/>
    </row>
    <row r="4" spans="1:11" x14ac:dyDescent="0.2">
      <c r="A4" s="7"/>
      <c r="B4" s="7"/>
      <c r="C4" s="7"/>
      <c r="D4" s="7"/>
      <c r="E4" s="7"/>
      <c r="F4" s="3"/>
    </row>
    <row r="5" spans="1:11" x14ac:dyDescent="0.2">
      <c r="A5" s="11" t="s">
        <v>1751</v>
      </c>
      <c r="B5" s="10"/>
      <c r="C5" s="10"/>
      <c r="D5" s="10"/>
      <c r="E5" s="10"/>
      <c r="F5" s="3"/>
    </row>
    <row r="6" spans="1:11" x14ac:dyDescent="0.2">
      <c r="A6" s="10" t="s">
        <v>1766</v>
      </c>
      <c r="B6" s="10" t="s">
        <v>1767</v>
      </c>
      <c r="C6" s="85">
        <v>445839.9</v>
      </c>
      <c r="D6" s="10">
        <v>307.41730840000002</v>
      </c>
      <c r="E6" s="10">
        <v>50.139168178355355</v>
      </c>
      <c r="F6" s="3"/>
    </row>
    <row r="7" spans="1:11" x14ac:dyDescent="0.2">
      <c r="A7" s="10" t="s">
        <v>1768</v>
      </c>
      <c r="B7" s="10" t="s">
        <v>1769</v>
      </c>
      <c r="C7" s="85">
        <v>271635.43</v>
      </c>
      <c r="D7" s="10">
        <v>184.28807019999999</v>
      </c>
      <c r="E7" s="10">
        <v>30.057027670672156</v>
      </c>
      <c r="F7" s="3"/>
    </row>
    <row r="8" spans="1:11" x14ac:dyDescent="0.2">
      <c r="A8" s="10" t="s">
        <v>1752</v>
      </c>
      <c r="B8" s="10" t="s">
        <v>1753</v>
      </c>
      <c r="C8" s="85">
        <v>13147.23</v>
      </c>
      <c r="D8" s="10">
        <v>61.030830599999994</v>
      </c>
      <c r="E8" s="10">
        <v>9.9540103823188488</v>
      </c>
      <c r="F8" s="3"/>
    </row>
    <row r="9" spans="1:11" x14ac:dyDescent="0.2">
      <c r="A9" s="10" t="s">
        <v>1763</v>
      </c>
      <c r="B9" s="10" t="s">
        <v>1764</v>
      </c>
      <c r="C9" s="85">
        <v>24256.55</v>
      </c>
      <c r="D9" s="10">
        <v>60.263608499999997</v>
      </c>
      <c r="E9" s="10">
        <v>9.8288779423067272</v>
      </c>
      <c r="F9" s="3"/>
    </row>
    <row r="10" spans="1:11" x14ac:dyDescent="0.2">
      <c r="A10" s="11" t="s">
        <v>35</v>
      </c>
      <c r="B10" s="10"/>
      <c r="C10" s="85"/>
      <c r="D10" s="11">
        <f>SUM(D6:D9)</f>
        <v>612.99981769999999</v>
      </c>
      <c r="E10" s="11">
        <f>SUM(E6:E9)</f>
        <v>99.979084173653078</v>
      </c>
      <c r="F10" s="3"/>
    </row>
    <row r="11" spans="1:11" x14ac:dyDescent="0.2">
      <c r="A11" s="10"/>
      <c r="B11" s="10"/>
      <c r="C11" s="10"/>
      <c r="D11" s="10"/>
      <c r="E11" s="10"/>
      <c r="F11" s="3"/>
    </row>
    <row r="12" spans="1:11" x14ac:dyDescent="0.2">
      <c r="A12" s="11" t="s">
        <v>35</v>
      </c>
      <c r="B12" s="10"/>
      <c r="C12" s="10"/>
      <c r="D12" s="11">
        <f>D10</f>
        <v>612.99981769999999</v>
      </c>
      <c r="E12" s="11">
        <f>E10</f>
        <v>99.979084173653078</v>
      </c>
      <c r="F12" s="3"/>
      <c r="G12" s="41"/>
      <c r="H12" s="41"/>
      <c r="I12" s="37"/>
      <c r="J12" s="37"/>
    </row>
    <row r="13" spans="1:11" x14ac:dyDescent="0.2">
      <c r="A13" s="10"/>
      <c r="B13" s="10"/>
      <c r="C13" s="10"/>
      <c r="D13" s="10"/>
      <c r="E13" s="10"/>
      <c r="F13" s="3"/>
    </row>
    <row r="14" spans="1:11" x14ac:dyDescent="0.2">
      <c r="A14" s="11" t="s">
        <v>36</v>
      </c>
      <c r="B14" s="10"/>
      <c r="C14" s="10"/>
      <c r="D14" s="11">
        <v>0.12824079999995774</v>
      </c>
      <c r="E14" s="11">
        <v>2.0915826346896458E-2</v>
      </c>
      <c r="F14" s="3"/>
      <c r="G14" s="64"/>
      <c r="H14" s="64"/>
      <c r="I14" s="37"/>
      <c r="J14" s="37"/>
    </row>
    <row r="15" spans="1:11" x14ac:dyDescent="0.2">
      <c r="A15" s="10"/>
      <c r="B15" s="10"/>
      <c r="C15" s="10"/>
      <c r="D15" s="10"/>
      <c r="E15" s="10"/>
      <c r="F15" s="3"/>
    </row>
    <row r="16" spans="1:11" x14ac:dyDescent="0.2">
      <c r="A16" s="13" t="s">
        <v>37</v>
      </c>
      <c r="B16" s="7"/>
      <c r="C16" s="7"/>
      <c r="D16" s="13">
        <f>D12+D14</f>
        <v>613.12805849999995</v>
      </c>
      <c r="E16" s="13">
        <f xml:space="preserve"> ROUND(SUM(E12:E15),2)</f>
        <v>100</v>
      </c>
      <c r="F16" s="3"/>
      <c r="G16" s="41"/>
      <c r="H16" s="41"/>
      <c r="I16" s="37"/>
      <c r="J16" s="37"/>
    </row>
    <row r="18" spans="1:2" x14ac:dyDescent="0.2">
      <c r="A18" s="17" t="s">
        <v>38</v>
      </c>
    </row>
    <row r="19" spans="1:2" x14ac:dyDescent="0.2">
      <c r="A19" s="17" t="s">
        <v>39</v>
      </c>
    </row>
    <row r="20" spans="1:2" x14ac:dyDescent="0.2">
      <c r="A20" s="17" t="s">
        <v>40</v>
      </c>
    </row>
    <row r="21" spans="1:2" x14ac:dyDescent="0.2">
      <c r="A21" s="2" t="s">
        <v>864</v>
      </c>
      <c r="B21" s="14">
        <v>34.4009</v>
      </c>
    </row>
    <row r="22" spans="1:2" x14ac:dyDescent="0.2">
      <c r="A22" s="2" t="s">
        <v>872</v>
      </c>
      <c r="B22" s="14">
        <v>13.6439</v>
      </c>
    </row>
    <row r="23" spans="1:2" x14ac:dyDescent="0.2">
      <c r="A23" s="2" t="s">
        <v>866</v>
      </c>
      <c r="B23" s="14">
        <v>35.713000000000001</v>
      </c>
    </row>
    <row r="24" spans="1:2" x14ac:dyDescent="0.2">
      <c r="A24" s="2" t="s">
        <v>873</v>
      </c>
      <c r="B24" s="14">
        <v>14.1412</v>
      </c>
    </row>
    <row r="26" spans="1:2" x14ac:dyDescent="0.2">
      <c r="A26" s="17" t="s">
        <v>44</v>
      </c>
    </row>
    <row r="27" spans="1:2" x14ac:dyDescent="0.2">
      <c r="A27" s="2" t="s">
        <v>864</v>
      </c>
      <c r="B27" s="14">
        <v>35.078899999999997</v>
      </c>
    </row>
    <row r="28" spans="1:2" x14ac:dyDescent="0.2">
      <c r="A28" s="2" t="s">
        <v>872</v>
      </c>
      <c r="B28" s="14">
        <v>13.354100000000001</v>
      </c>
    </row>
    <row r="29" spans="1:2" x14ac:dyDescent="0.2">
      <c r="A29" s="2" t="s">
        <v>866</v>
      </c>
      <c r="B29" s="14">
        <v>36.5672</v>
      </c>
    </row>
    <row r="30" spans="1:2" x14ac:dyDescent="0.2">
      <c r="A30" s="2" t="s">
        <v>873</v>
      </c>
      <c r="B30" s="14">
        <v>13.904999999999999</v>
      </c>
    </row>
    <row r="32" spans="1:2" x14ac:dyDescent="0.2">
      <c r="A32" s="17" t="s">
        <v>45</v>
      </c>
      <c r="B32" s="18"/>
    </row>
    <row r="33" spans="1:4" x14ac:dyDescent="0.2">
      <c r="A33" s="26" t="s">
        <v>821</v>
      </c>
      <c r="B33" s="27"/>
      <c r="C33" s="94" t="s">
        <v>822</v>
      </c>
      <c r="D33" s="94"/>
    </row>
    <row r="34" spans="1:4" x14ac:dyDescent="0.2">
      <c r="A34" s="95"/>
      <c r="B34" s="95"/>
      <c r="C34" s="21" t="s">
        <v>823</v>
      </c>
      <c r="D34" s="21" t="s">
        <v>824</v>
      </c>
    </row>
    <row r="35" spans="1:4" x14ac:dyDescent="0.2">
      <c r="A35" s="22" t="s">
        <v>818</v>
      </c>
      <c r="B35" s="23"/>
      <c r="C35" s="28">
        <v>0.396177485</v>
      </c>
      <c r="D35" s="28">
        <v>0.36686232560000004</v>
      </c>
    </row>
    <row r="36" spans="1:4" x14ac:dyDescent="0.2">
      <c r="A36" s="22" t="s">
        <v>820</v>
      </c>
      <c r="B36" s="23"/>
      <c r="C36" s="28">
        <v>0.396177485</v>
      </c>
      <c r="D36" s="28">
        <v>0.36686232560000004</v>
      </c>
    </row>
    <row r="37" spans="1:4" x14ac:dyDescent="0.2">
      <c r="A37" s="17"/>
      <c r="B37" s="18"/>
    </row>
    <row r="38" spans="1:4" x14ac:dyDescent="0.2">
      <c r="A38" s="17" t="s">
        <v>775</v>
      </c>
      <c r="B38" s="70">
        <v>4.2317185302141826E-2</v>
      </c>
    </row>
  </sheetData>
  <mergeCells count="3">
    <mergeCell ref="A1:E1"/>
    <mergeCell ref="C33:D33"/>
    <mergeCell ref="A34:B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53CED-32BF-4D51-8D98-958E9CF100C4}">
  <dimension ref="A1:K39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43.140625" style="2" bestFit="1" customWidth="1"/>
    <col min="3" max="3" width="19.140625" style="2" bestFit="1" customWidth="1"/>
    <col min="4" max="4" width="23" style="2" bestFit="1" customWidth="1"/>
    <col min="5" max="5" width="24" style="2" bestFit="1" customWidth="1"/>
    <col min="6" max="6" width="14.140625" style="2" bestFit="1" customWidth="1"/>
    <col min="7" max="11" width="9.140625" style="34"/>
    <col min="12" max="16384" width="9.140625" style="3"/>
  </cols>
  <sheetData>
    <row r="1" spans="1:11" x14ac:dyDescent="0.2">
      <c r="A1" s="93" t="s">
        <v>1770</v>
      </c>
      <c r="B1" s="93"/>
      <c r="C1" s="93"/>
      <c r="D1" s="93"/>
      <c r="E1" s="93"/>
    </row>
    <row r="3" spans="1:11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  <c r="G3" s="33"/>
      <c r="H3" s="33"/>
      <c r="I3" s="33"/>
      <c r="J3" s="33"/>
      <c r="K3" s="33"/>
    </row>
    <row r="4" spans="1:11" x14ac:dyDescent="0.2">
      <c r="A4" s="7"/>
      <c r="B4" s="7"/>
      <c r="C4" s="7"/>
      <c r="D4" s="7"/>
      <c r="E4" s="7"/>
      <c r="F4" s="3"/>
    </row>
    <row r="5" spans="1:11" x14ac:dyDescent="0.2">
      <c r="A5" s="11" t="s">
        <v>1751</v>
      </c>
      <c r="B5" s="10"/>
      <c r="C5" s="10"/>
      <c r="D5" s="10"/>
      <c r="E5" s="10"/>
      <c r="F5" s="3"/>
    </row>
    <row r="6" spans="1:11" x14ac:dyDescent="0.2">
      <c r="A6" s="10" t="s">
        <v>1766</v>
      </c>
      <c r="B6" s="10" t="s">
        <v>1767</v>
      </c>
      <c r="C6" s="85">
        <v>681956.71</v>
      </c>
      <c r="D6" s="10">
        <v>470.2255151</v>
      </c>
      <c r="E6" s="10">
        <v>35.141964041531175</v>
      </c>
      <c r="F6" s="3"/>
    </row>
    <row r="7" spans="1:11" x14ac:dyDescent="0.2">
      <c r="A7" s="10" t="s">
        <v>1768</v>
      </c>
      <c r="B7" s="10" t="s">
        <v>1769</v>
      </c>
      <c r="C7" s="85">
        <v>593535.27</v>
      </c>
      <c r="D7" s="10">
        <v>402.67747170000001</v>
      </c>
      <c r="E7" s="10">
        <v>30.093809834642233</v>
      </c>
      <c r="F7" s="3"/>
    </row>
    <row r="8" spans="1:11" x14ac:dyDescent="0.2">
      <c r="A8" s="10" t="s">
        <v>1752</v>
      </c>
      <c r="B8" s="10" t="s">
        <v>1753</v>
      </c>
      <c r="C8" s="85">
        <v>57463.24</v>
      </c>
      <c r="D8" s="10">
        <v>266.75046050000003</v>
      </c>
      <c r="E8" s="10">
        <v>19.935402886334963</v>
      </c>
      <c r="F8" s="3"/>
    </row>
    <row r="9" spans="1:11" x14ac:dyDescent="0.2">
      <c r="A9" s="10" t="s">
        <v>1771</v>
      </c>
      <c r="B9" s="10" t="s">
        <v>1772</v>
      </c>
      <c r="C9" s="85">
        <v>13600.82</v>
      </c>
      <c r="D9" s="10">
        <v>131.31777289999999</v>
      </c>
      <c r="E9" s="10">
        <v>9.8139388550286633</v>
      </c>
      <c r="F9" s="3"/>
    </row>
    <row r="10" spans="1:11" x14ac:dyDescent="0.2">
      <c r="A10" s="10" t="s">
        <v>1763</v>
      </c>
      <c r="B10" s="10" t="s">
        <v>1764</v>
      </c>
      <c r="C10" s="85">
        <v>26507.55</v>
      </c>
      <c r="D10" s="10">
        <v>65.856051399999998</v>
      </c>
      <c r="E10" s="10">
        <v>4.921704407562526</v>
      </c>
      <c r="F10" s="3"/>
    </row>
    <row r="11" spans="1:11" x14ac:dyDescent="0.2">
      <c r="A11" s="11" t="s">
        <v>35</v>
      </c>
      <c r="B11" s="10"/>
      <c r="C11" s="85"/>
      <c r="D11" s="11">
        <f>SUM(D6:D10)</f>
        <v>1336.8272716000001</v>
      </c>
      <c r="E11" s="11">
        <f>SUM(E6:E10)</f>
        <v>99.906820025099563</v>
      </c>
      <c r="F11" s="3"/>
    </row>
    <row r="12" spans="1:11" x14ac:dyDescent="0.2">
      <c r="A12" s="10"/>
      <c r="B12" s="10"/>
      <c r="C12" s="10"/>
      <c r="D12" s="10"/>
      <c r="E12" s="10"/>
      <c r="F12" s="3"/>
    </row>
    <row r="13" spans="1:11" x14ac:dyDescent="0.2">
      <c r="A13" s="11" t="s">
        <v>35</v>
      </c>
      <c r="B13" s="10"/>
      <c r="C13" s="10"/>
      <c r="D13" s="11">
        <f>D11</f>
        <v>1336.8272716000001</v>
      </c>
      <c r="E13" s="11">
        <f>E11</f>
        <v>99.906820025099563</v>
      </c>
      <c r="F13" s="3"/>
      <c r="G13" s="83"/>
      <c r="H13" s="41"/>
      <c r="I13" s="74"/>
      <c r="J13" s="74"/>
    </row>
    <row r="14" spans="1:11" x14ac:dyDescent="0.2">
      <c r="A14" s="10"/>
      <c r="B14" s="10"/>
      <c r="C14" s="10"/>
      <c r="D14" s="10"/>
      <c r="E14" s="10"/>
      <c r="F14" s="3"/>
    </row>
    <row r="15" spans="1:11" x14ac:dyDescent="0.2">
      <c r="A15" s="11" t="s">
        <v>36</v>
      </c>
      <c r="B15" s="10"/>
      <c r="C15" s="10"/>
      <c r="D15" s="11">
        <v>1.2468171000000439</v>
      </c>
      <c r="E15" s="11">
        <v>9.3179974900446924E-2</v>
      </c>
      <c r="F15" s="3"/>
      <c r="G15" s="84"/>
      <c r="H15" s="64"/>
      <c r="I15" s="74"/>
      <c r="J15" s="74"/>
    </row>
    <row r="16" spans="1:11" x14ac:dyDescent="0.2">
      <c r="A16" s="10"/>
      <c r="B16" s="10"/>
      <c r="C16" s="10"/>
      <c r="D16" s="10"/>
      <c r="E16" s="10"/>
      <c r="F16" s="3"/>
    </row>
    <row r="17" spans="1:10" x14ac:dyDescent="0.2">
      <c r="A17" s="13" t="s">
        <v>37</v>
      </c>
      <c r="B17" s="7"/>
      <c r="C17" s="7"/>
      <c r="D17" s="13">
        <f>D13+D15</f>
        <v>1338.0740887000002</v>
      </c>
      <c r="E17" s="13">
        <f xml:space="preserve"> ROUND(SUM(E13:E16),2)</f>
        <v>100</v>
      </c>
      <c r="F17" s="3"/>
      <c r="G17" s="83"/>
      <c r="H17" s="41"/>
      <c r="I17" s="74"/>
      <c r="J17" s="74"/>
    </row>
    <row r="19" spans="1:10" x14ac:dyDescent="0.2">
      <c r="A19" s="17" t="s">
        <v>38</v>
      </c>
    </row>
    <row r="20" spans="1:10" x14ac:dyDescent="0.2">
      <c r="A20" s="17" t="s">
        <v>39</v>
      </c>
    </row>
    <row r="21" spans="1:10" x14ac:dyDescent="0.2">
      <c r="A21" s="17" t="s">
        <v>40</v>
      </c>
    </row>
    <row r="22" spans="1:10" x14ac:dyDescent="0.2">
      <c r="A22" s="2" t="s">
        <v>864</v>
      </c>
      <c r="B22" s="14">
        <v>46.426000000000002</v>
      </c>
    </row>
    <row r="23" spans="1:10" x14ac:dyDescent="0.2">
      <c r="A23" s="2" t="s">
        <v>872</v>
      </c>
      <c r="B23" s="14">
        <v>15.7302</v>
      </c>
    </row>
    <row r="24" spans="1:10" x14ac:dyDescent="0.2">
      <c r="A24" s="2" t="s">
        <v>866</v>
      </c>
      <c r="B24" s="14">
        <v>48.204500000000003</v>
      </c>
    </row>
    <row r="25" spans="1:10" x14ac:dyDescent="0.2">
      <c r="A25" s="2" t="s">
        <v>873</v>
      </c>
      <c r="B25" s="14">
        <v>16.205100000000002</v>
      </c>
    </row>
    <row r="27" spans="1:10" x14ac:dyDescent="0.2">
      <c r="A27" s="17" t="s">
        <v>44</v>
      </c>
    </row>
    <row r="28" spans="1:10" x14ac:dyDescent="0.2">
      <c r="A28" s="2" t="s">
        <v>864</v>
      </c>
      <c r="B28" s="14">
        <v>46.722900000000003</v>
      </c>
    </row>
    <row r="29" spans="1:10" x14ac:dyDescent="0.2">
      <c r="A29" s="2" t="s">
        <v>872</v>
      </c>
      <c r="B29" s="14">
        <v>14.5344</v>
      </c>
    </row>
    <row r="30" spans="1:10" x14ac:dyDescent="0.2">
      <c r="A30" s="2" t="s">
        <v>866</v>
      </c>
      <c r="B30" s="14">
        <v>48.683199999999999</v>
      </c>
    </row>
    <row r="31" spans="1:10" x14ac:dyDescent="0.2">
      <c r="A31" s="2" t="s">
        <v>873</v>
      </c>
      <c r="B31" s="14">
        <v>15.055099999999999</v>
      </c>
    </row>
    <row r="33" spans="1:4" x14ac:dyDescent="0.2">
      <c r="A33" s="17" t="s">
        <v>45</v>
      </c>
      <c r="B33" s="18"/>
    </row>
    <row r="34" spans="1:4" x14ac:dyDescent="0.2">
      <c r="A34" s="26" t="s">
        <v>821</v>
      </c>
      <c r="B34" s="27"/>
      <c r="C34" s="94" t="s">
        <v>822</v>
      </c>
      <c r="D34" s="94"/>
    </row>
    <row r="35" spans="1:4" x14ac:dyDescent="0.2">
      <c r="A35" s="95"/>
      <c r="B35" s="95"/>
      <c r="C35" s="21" t="s">
        <v>823</v>
      </c>
      <c r="D35" s="21" t="s">
        <v>824</v>
      </c>
    </row>
    <row r="36" spans="1:4" x14ac:dyDescent="0.2">
      <c r="A36" s="22" t="s">
        <v>818</v>
      </c>
      <c r="B36" s="23"/>
      <c r="C36" s="28">
        <v>0.90040337500000001</v>
      </c>
      <c r="D36" s="28">
        <v>0.83377801250000005</v>
      </c>
    </row>
    <row r="37" spans="1:4" x14ac:dyDescent="0.2">
      <c r="A37" s="22" t="s">
        <v>820</v>
      </c>
      <c r="B37" s="23"/>
      <c r="C37" s="28">
        <v>0.90040337500000001</v>
      </c>
      <c r="D37" s="28">
        <v>0.83377801250000005</v>
      </c>
    </row>
    <row r="38" spans="1:4" x14ac:dyDescent="0.2">
      <c r="A38" s="17"/>
      <c r="B38" s="18"/>
    </row>
    <row r="39" spans="1:4" x14ac:dyDescent="0.2">
      <c r="A39" s="17" t="s">
        <v>775</v>
      </c>
      <c r="B39" s="70">
        <v>6.371197444805124E-2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AFA0-F27D-4045-894F-C24D1B3998E8}">
  <dimension ref="A1:L39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43.140625" style="2" bestFit="1" customWidth="1"/>
    <col min="3" max="3" width="19.140625" style="2" bestFit="1" customWidth="1"/>
    <col min="4" max="4" width="23" style="2" bestFit="1" customWidth="1"/>
    <col min="5" max="5" width="24" style="2" bestFit="1" customWidth="1"/>
    <col min="6" max="6" width="14.140625" style="2" bestFit="1" customWidth="1"/>
    <col min="7" max="12" width="9.140625" style="34"/>
    <col min="13" max="16384" width="9.140625" style="3"/>
  </cols>
  <sheetData>
    <row r="1" spans="1:12" x14ac:dyDescent="0.2">
      <c r="A1" s="93" t="s">
        <v>1773</v>
      </c>
      <c r="B1" s="93"/>
      <c r="C1" s="93"/>
      <c r="D1" s="93"/>
      <c r="E1" s="93"/>
    </row>
    <row r="3" spans="1:12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  <c r="G3" s="33"/>
      <c r="H3" s="33"/>
      <c r="I3" s="33"/>
      <c r="J3" s="33"/>
      <c r="K3" s="33"/>
      <c r="L3" s="33"/>
    </row>
    <row r="4" spans="1:12" x14ac:dyDescent="0.2">
      <c r="A4" s="7"/>
      <c r="B4" s="7"/>
      <c r="C4" s="7"/>
      <c r="D4" s="7"/>
      <c r="E4" s="7"/>
      <c r="F4" s="3"/>
    </row>
    <row r="5" spans="1:12" x14ac:dyDescent="0.2">
      <c r="A5" s="11" t="s">
        <v>1751</v>
      </c>
      <c r="B5" s="10"/>
      <c r="C5" s="10"/>
      <c r="D5" s="10"/>
      <c r="E5" s="10"/>
      <c r="F5" s="3"/>
    </row>
    <row r="6" spans="1:12" x14ac:dyDescent="0.2">
      <c r="A6" s="10" t="s">
        <v>1752</v>
      </c>
      <c r="B6" s="10" t="s">
        <v>1753</v>
      </c>
      <c r="C6" s="69">
        <v>53943.99</v>
      </c>
      <c r="D6" s="10">
        <v>250.4137336</v>
      </c>
      <c r="E6" s="10">
        <v>34.985891556847363</v>
      </c>
      <c r="F6" s="3"/>
    </row>
    <row r="7" spans="1:12" x14ac:dyDescent="0.2">
      <c r="A7" s="10" t="s">
        <v>1766</v>
      </c>
      <c r="B7" s="10" t="s">
        <v>1767</v>
      </c>
      <c r="C7" s="69">
        <v>261392.33</v>
      </c>
      <c r="D7" s="10">
        <v>180.23628429999999</v>
      </c>
      <c r="E7" s="10">
        <v>25.181235096320254</v>
      </c>
      <c r="F7" s="3"/>
    </row>
    <row r="8" spans="1:12" x14ac:dyDescent="0.2">
      <c r="A8" s="10" t="s">
        <v>1768</v>
      </c>
      <c r="B8" s="10" t="s">
        <v>1769</v>
      </c>
      <c r="C8" s="69">
        <v>212330.98</v>
      </c>
      <c r="D8" s="10">
        <v>144.0536184</v>
      </c>
      <c r="E8" s="10">
        <v>20.126069761670099</v>
      </c>
      <c r="F8" s="3"/>
    </row>
    <row r="9" spans="1:12" x14ac:dyDescent="0.2">
      <c r="A9" s="10" t="s">
        <v>1763</v>
      </c>
      <c r="B9" s="10" t="s">
        <v>1764</v>
      </c>
      <c r="C9" s="69">
        <v>28441.599999999999</v>
      </c>
      <c r="D9" s="10">
        <v>70.661055500000003</v>
      </c>
      <c r="E9" s="10">
        <v>9.8722222199053267</v>
      </c>
      <c r="F9" s="3"/>
    </row>
    <row r="10" spans="1:12" x14ac:dyDescent="0.2">
      <c r="A10" s="10" t="s">
        <v>1771</v>
      </c>
      <c r="B10" s="10" t="s">
        <v>1772</v>
      </c>
      <c r="C10" s="69">
        <v>7297.24</v>
      </c>
      <c r="D10" s="10">
        <v>70.455844800000008</v>
      </c>
      <c r="E10" s="10">
        <v>9.8435517504654477</v>
      </c>
      <c r="F10" s="3"/>
    </row>
    <row r="11" spans="1:12" x14ac:dyDescent="0.2">
      <c r="A11" s="11" t="s">
        <v>35</v>
      </c>
      <c r="B11" s="10"/>
      <c r="C11" s="10"/>
      <c r="D11" s="11">
        <f>SUM(D6:D10)</f>
        <v>715.82053659999997</v>
      </c>
      <c r="E11" s="11">
        <f>SUM(E6:E10)</f>
        <v>100.00897038520849</v>
      </c>
      <c r="F11" s="3"/>
    </row>
    <row r="12" spans="1:12" x14ac:dyDescent="0.2">
      <c r="A12" s="10"/>
      <c r="B12" s="10"/>
      <c r="C12" s="10"/>
      <c r="D12" s="10"/>
      <c r="E12" s="10"/>
      <c r="F12" s="3"/>
    </row>
    <row r="13" spans="1:12" x14ac:dyDescent="0.2">
      <c r="A13" s="11" t="s">
        <v>35</v>
      </c>
      <c r="B13" s="10"/>
      <c r="C13" s="10"/>
      <c r="D13" s="11">
        <f>D11</f>
        <v>715.82053659999997</v>
      </c>
      <c r="E13" s="11">
        <f>E11</f>
        <v>100.00897038520849</v>
      </c>
      <c r="F13" s="3"/>
      <c r="G13" s="41"/>
      <c r="H13" s="41"/>
      <c r="I13" s="37"/>
      <c r="J13" s="37"/>
    </row>
    <row r="14" spans="1:12" x14ac:dyDescent="0.2">
      <c r="A14" s="10"/>
      <c r="B14" s="10"/>
      <c r="C14" s="10"/>
      <c r="D14" s="10"/>
      <c r="E14" s="10"/>
      <c r="F14" s="3"/>
    </row>
    <row r="15" spans="1:12" x14ac:dyDescent="0.2">
      <c r="A15" s="11" t="s">
        <v>36</v>
      </c>
      <c r="B15" s="10"/>
      <c r="C15" s="10"/>
      <c r="D15" s="11">
        <v>-6.4206099999978505E-2</v>
      </c>
      <c r="E15" s="11">
        <v>-8.9703852084866056E-3</v>
      </c>
      <c r="F15" s="3"/>
      <c r="G15" s="64"/>
      <c r="H15" s="64"/>
      <c r="I15" s="37"/>
      <c r="J15" s="37"/>
    </row>
    <row r="16" spans="1:12" x14ac:dyDescent="0.2">
      <c r="A16" s="10"/>
      <c r="B16" s="10"/>
      <c r="C16" s="10"/>
      <c r="D16" s="10"/>
      <c r="E16" s="10"/>
      <c r="F16" s="3"/>
    </row>
    <row r="17" spans="1:10" x14ac:dyDescent="0.2">
      <c r="A17" s="13" t="s">
        <v>37</v>
      </c>
      <c r="B17" s="7"/>
      <c r="C17" s="7"/>
      <c r="D17" s="13">
        <f>D13+D15</f>
        <v>715.75633049999999</v>
      </c>
      <c r="E17" s="13">
        <f xml:space="preserve"> ROUND(SUM(E13:E16),2)</f>
        <v>100</v>
      </c>
      <c r="F17" s="3"/>
      <c r="G17" s="41"/>
      <c r="H17" s="41"/>
      <c r="I17" s="37"/>
      <c r="J17" s="37"/>
    </row>
    <row r="19" spans="1:10" x14ac:dyDescent="0.2">
      <c r="A19" s="17" t="s">
        <v>38</v>
      </c>
    </row>
    <row r="20" spans="1:10" x14ac:dyDescent="0.2">
      <c r="A20" s="17" t="s">
        <v>39</v>
      </c>
    </row>
    <row r="21" spans="1:10" x14ac:dyDescent="0.2">
      <c r="A21" s="17" t="s">
        <v>40</v>
      </c>
    </row>
    <row r="22" spans="1:10" x14ac:dyDescent="0.2">
      <c r="A22" s="2" t="s">
        <v>864</v>
      </c>
      <c r="B22" s="14">
        <v>58.545200000000001</v>
      </c>
    </row>
    <row r="23" spans="1:10" x14ac:dyDescent="0.2">
      <c r="A23" s="2" t="s">
        <v>872</v>
      </c>
      <c r="B23" s="14">
        <v>24.699300000000001</v>
      </c>
    </row>
    <row r="24" spans="1:10" x14ac:dyDescent="0.2">
      <c r="A24" s="2" t="s">
        <v>866</v>
      </c>
      <c r="B24" s="14">
        <v>60.433</v>
      </c>
    </row>
    <row r="25" spans="1:10" x14ac:dyDescent="0.2">
      <c r="A25" s="2" t="s">
        <v>873</v>
      </c>
      <c r="B25" s="14">
        <v>25.623200000000001</v>
      </c>
    </row>
    <row r="27" spans="1:10" x14ac:dyDescent="0.2">
      <c r="A27" s="17" t="s">
        <v>44</v>
      </c>
    </row>
    <row r="28" spans="1:10" x14ac:dyDescent="0.2">
      <c r="A28" s="2" t="s">
        <v>864</v>
      </c>
      <c r="B28" s="14">
        <v>57.695</v>
      </c>
    </row>
    <row r="29" spans="1:10" x14ac:dyDescent="0.2">
      <c r="A29" s="2" t="s">
        <v>872</v>
      </c>
      <c r="B29" s="14">
        <v>22.264399999999998</v>
      </c>
    </row>
    <row r="30" spans="1:10" x14ac:dyDescent="0.2">
      <c r="A30" s="2" t="s">
        <v>866</v>
      </c>
      <c r="B30" s="14">
        <v>59.746200000000002</v>
      </c>
    </row>
    <row r="31" spans="1:10" x14ac:dyDescent="0.2">
      <c r="A31" s="2" t="s">
        <v>873</v>
      </c>
      <c r="B31" s="14">
        <v>23.241900000000001</v>
      </c>
    </row>
    <row r="33" spans="1:4" x14ac:dyDescent="0.2">
      <c r="A33" s="17" t="s">
        <v>45</v>
      </c>
      <c r="B33" s="18"/>
    </row>
    <row r="34" spans="1:4" x14ac:dyDescent="0.2">
      <c r="A34" s="26" t="s">
        <v>821</v>
      </c>
      <c r="B34" s="27"/>
      <c r="C34" s="94" t="s">
        <v>822</v>
      </c>
      <c r="D34" s="94"/>
    </row>
    <row r="35" spans="1:4" x14ac:dyDescent="0.2">
      <c r="A35" s="95"/>
      <c r="B35" s="95"/>
      <c r="C35" s="21" t="s">
        <v>823</v>
      </c>
      <c r="D35" s="21" t="s">
        <v>824</v>
      </c>
    </row>
    <row r="36" spans="1:4" x14ac:dyDescent="0.2">
      <c r="A36" s="22" t="s">
        <v>818</v>
      </c>
      <c r="B36" s="23"/>
      <c r="C36" s="28">
        <v>1.4406454</v>
      </c>
      <c r="D36" s="28">
        <v>1.3340448200000001</v>
      </c>
    </row>
    <row r="37" spans="1:4" x14ac:dyDescent="0.2">
      <c r="A37" s="22" t="s">
        <v>820</v>
      </c>
      <c r="B37" s="23"/>
      <c r="C37" s="28">
        <v>1.4406454</v>
      </c>
      <c r="D37" s="28">
        <v>1.3340448200000001</v>
      </c>
    </row>
    <row r="38" spans="1:4" x14ac:dyDescent="0.2">
      <c r="A38" s="17"/>
      <c r="B38" s="18"/>
    </row>
    <row r="39" spans="1:4" x14ac:dyDescent="0.2">
      <c r="A39" s="17" t="s">
        <v>775</v>
      </c>
      <c r="B39" s="70">
        <v>8.7776747036525785E-2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981-4C66-413D-8FB6-326E867DDC88}">
  <dimension ref="A1:K39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43.140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1" width="9.140625" style="34"/>
    <col min="12" max="16384" width="9.140625" style="3"/>
  </cols>
  <sheetData>
    <row r="1" spans="1:11" x14ac:dyDescent="0.2">
      <c r="A1" s="93" t="s">
        <v>1774</v>
      </c>
      <c r="B1" s="93"/>
      <c r="C1" s="93"/>
      <c r="D1" s="93"/>
      <c r="E1" s="93"/>
    </row>
    <row r="3" spans="1:11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  <c r="G3" s="33"/>
      <c r="H3" s="33"/>
      <c r="I3" s="33"/>
      <c r="J3" s="33"/>
      <c r="K3" s="33"/>
    </row>
    <row r="4" spans="1:11" x14ac:dyDescent="0.2">
      <c r="A4" s="7"/>
      <c r="B4" s="7"/>
      <c r="C4" s="7"/>
      <c r="D4" s="7"/>
      <c r="E4" s="7"/>
      <c r="F4" s="3"/>
    </row>
    <row r="5" spans="1:11" x14ac:dyDescent="0.2">
      <c r="A5" s="11" t="s">
        <v>1751</v>
      </c>
      <c r="B5" s="10"/>
      <c r="C5" s="10"/>
      <c r="D5" s="10"/>
      <c r="E5" s="10"/>
      <c r="F5" s="3"/>
    </row>
    <row r="6" spans="1:11" x14ac:dyDescent="0.2">
      <c r="A6" s="10" t="s">
        <v>1752</v>
      </c>
      <c r="B6" s="10" t="s">
        <v>1753</v>
      </c>
      <c r="C6" s="85">
        <v>136985.22</v>
      </c>
      <c r="D6" s="10">
        <v>635.89993020000009</v>
      </c>
      <c r="E6" s="10">
        <v>50.169153275367783</v>
      </c>
      <c r="F6" s="3"/>
    </row>
    <row r="7" spans="1:11" x14ac:dyDescent="0.2">
      <c r="A7" s="10" t="s">
        <v>1763</v>
      </c>
      <c r="B7" s="10" t="s">
        <v>1764</v>
      </c>
      <c r="C7" s="85">
        <v>75824.759999999995</v>
      </c>
      <c r="D7" s="10">
        <v>188.38101019999999</v>
      </c>
      <c r="E7" s="10">
        <v>14.862268929515318</v>
      </c>
      <c r="F7" s="3"/>
    </row>
    <row r="8" spans="1:11" x14ac:dyDescent="0.2">
      <c r="A8" s="10" t="s">
        <v>1771</v>
      </c>
      <c r="B8" s="10" t="s">
        <v>1772</v>
      </c>
      <c r="C8" s="85">
        <v>19462.400000000001</v>
      </c>
      <c r="D8" s="10">
        <v>187.912216</v>
      </c>
      <c r="E8" s="10">
        <v>14.82528353769902</v>
      </c>
      <c r="F8" s="3"/>
    </row>
    <row r="9" spans="1:11" x14ac:dyDescent="0.2">
      <c r="A9" s="10" t="s">
        <v>1766</v>
      </c>
      <c r="B9" s="10" t="s">
        <v>1767</v>
      </c>
      <c r="C9" s="85">
        <v>185965.99</v>
      </c>
      <c r="D9" s="10">
        <v>128.2280154</v>
      </c>
      <c r="E9" s="10">
        <v>10.116514648421987</v>
      </c>
      <c r="F9" s="3"/>
    </row>
    <row r="10" spans="1:11" x14ac:dyDescent="0.2">
      <c r="A10" s="10" t="s">
        <v>1768</v>
      </c>
      <c r="B10" s="10" t="s">
        <v>1769</v>
      </c>
      <c r="C10" s="85">
        <v>188812.79999999999</v>
      </c>
      <c r="D10" s="10">
        <v>128.09796650000001</v>
      </c>
      <c r="E10" s="10">
        <v>10.10625447557476</v>
      </c>
      <c r="F10" s="3"/>
    </row>
    <row r="11" spans="1:11" x14ac:dyDescent="0.2">
      <c r="A11" s="11" t="s">
        <v>35</v>
      </c>
      <c r="B11" s="10"/>
      <c r="C11" s="85"/>
      <c r="D11" s="11">
        <f>SUM(D6:D10)</f>
        <v>1268.5191383000001</v>
      </c>
      <c r="E11" s="11">
        <f>SUM(E6:E10)</f>
        <v>100.07947486657886</v>
      </c>
      <c r="F11" s="3"/>
    </row>
    <row r="12" spans="1:11" x14ac:dyDescent="0.2">
      <c r="A12" s="10"/>
      <c r="B12" s="10"/>
      <c r="C12" s="10"/>
      <c r="D12" s="10"/>
      <c r="E12" s="10"/>
      <c r="F12" s="3"/>
    </row>
    <row r="13" spans="1:11" x14ac:dyDescent="0.2">
      <c r="A13" s="11" t="s">
        <v>35</v>
      </c>
      <c r="B13" s="10"/>
      <c r="C13" s="10"/>
      <c r="D13" s="11">
        <f>D11</f>
        <v>1268.5191383000001</v>
      </c>
      <c r="E13" s="11">
        <f>E11</f>
        <v>100.07947486657886</v>
      </c>
      <c r="F13" s="3"/>
      <c r="G13" s="84"/>
      <c r="H13" s="84"/>
      <c r="I13" s="37"/>
      <c r="J13" s="37"/>
    </row>
    <row r="14" spans="1:11" x14ac:dyDescent="0.2">
      <c r="A14" s="10"/>
      <c r="B14" s="10"/>
      <c r="C14" s="10"/>
      <c r="D14" s="10"/>
      <c r="E14" s="10"/>
      <c r="F14" s="3"/>
    </row>
    <row r="15" spans="1:11" x14ac:dyDescent="0.2">
      <c r="A15" s="11" t="s">
        <v>36</v>
      </c>
      <c r="B15" s="10"/>
      <c r="C15" s="10"/>
      <c r="D15" s="11">
        <v>-1.0073533000002044</v>
      </c>
      <c r="E15" s="11">
        <v>-7.9474866578870068E-2</v>
      </c>
      <c r="F15" s="3"/>
      <c r="G15" s="84"/>
      <c r="H15" s="84"/>
      <c r="I15" s="37"/>
      <c r="J15" s="37"/>
    </row>
    <row r="16" spans="1:11" x14ac:dyDescent="0.2">
      <c r="A16" s="10"/>
      <c r="B16" s="10"/>
      <c r="C16" s="10"/>
      <c r="D16" s="10"/>
      <c r="E16" s="10"/>
      <c r="F16" s="3"/>
    </row>
    <row r="17" spans="1:10" x14ac:dyDescent="0.2">
      <c r="A17" s="13" t="s">
        <v>37</v>
      </c>
      <c r="B17" s="7"/>
      <c r="C17" s="7"/>
      <c r="D17" s="13">
        <f>D13+D15</f>
        <v>1267.5117849999999</v>
      </c>
      <c r="E17" s="13">
        <f xml:space="preserve"> ROUND(SUM(E13:E16),2)</f>
        <v>100</v>
      </c>
      <c r="F17" s="3"/>
      <c r="G17" s="84"/>
      <c r="H17" s="84"/>
      <c r="I17" s="37"/>
      <c r="J17" s="37"/>
    </row>
    <row r="19" spans="1:10" x14ac:dyDescent="0.2">
      <c r="A19" s="17" t="s">
        <v>38</v>
      </c>
    </row>
    <row r="20" spans="1:10" x14ac:dyDescent="0.2">
      <c r="A20" s="17" t="s">
        <v>39</v>
      </c>
    </row>
    <row r="21" spans="1:10" x14ac:dyDescent="0.2">
      <c r="A21" s="17" t="s">
        <v>40</v>
      </c>
    </row>
    <row r="22" spans="1:10" x14ac:dyDescent="0.2">
      <c r="A22" s="2" t="s">
        <v>817</v>
      </c>
      <c r="B22" s="14">
        <v>82.482100000000003</v>
      </c>
    </row>
    <row r="23" spans="1:10" x14ac:dyDescent="0.2">
      <c r="A23" s="2" t="s">
        <v>818</v>
      </c>
      <c r="B23" s="14">
        <v>32.179499999999997</v>
      </c>
    </row>
    <row r="24" spans="1:10" x14ac:dyDescent="0.2">
      <c r="A24" s="2" t="s">
        <v>819</v>
      </c>
      <c r="B24" s="14">
        <v>84.464299999999994</v>
      </c>
    </row>
    <row r="25" spans="1:10" x14ac:dyDescent="0.2">
      <c r="A25" s="2" t="s">
        <v>820</v>
      </c>
      <c r="B25" s="14">
        <v>33.085500000000003</v>
      </c>
    </row>
    <row r="27" spans="1:10" x14ac:dyDescent="0.2">
      <c r="A27" s="17" t="s">
        <v>44</v>
      </c>
    </row>
    <row r="28" spans="1:10" x14ac:dyDescent="0.2">
      <c r="A28" s="2" t="s">
        <v>817</v>
      </c>
      <c r="B28" s="14">
        <v>79.025999999999996</v>
      </c>
    </row>
    <row r="29" spans="1:10" x14ac:dyDescent="0.2">
      <c r="A29" s="2" t="s">
        <v>818</v>
      </c>
      <c r="B29" s="14">
        <v>28.233000000000001</v>
      </c>
    </row>
    <row r="30" spans="1:10" x14ac:dyDescent="0.2">
      <c r="A30" s="2" t="s">
        <v>819</v>
      </c>
      <c r="B30" s="14">
        <v>81.101500000000001</v>
      </c>
    </row>
    <row r="31" spans="1:10" x14ac:dyDescent="0.2">
      <c r="A31" s="2" t="s">
        <v>820</v>
      </c>
      <c r="B31" s="14">
        <v>29.1556</v>
      </c>
    </row>
    <row r="33" spans="1:4" x14ac:dyDescent="0.2">
      <c r="A33" s="17" t="s">
        <v>45</v>
      </c>
      <c r="B33" s="18"/>
    </row>
    <row r="34" spans="1:4" x14ac:dyDescent="0.2">
      <c r="A34" s="26" t="s">
        <v>821</v>
      </c>
      <c r="B34" s="27"/>
      <c r="C34" s="94" t="s">
        <v>822</v>
      </c>
      <c r="D34" s="94"/>
    </row>
    <row r="35" spans="1:4" x14ac:dyDescent="0.2">
      <c r="A35" s="95"/>
      <c r="B35" s="95"/>
      <c r="C35" s="21" t="s">
        <v>823</v>
      </c>
      <c r="D35" s="21" t="s">
        <v>824</v>
      </c>
    </row>
    <row r="36" spans="1:4" x14ac:dyDescent="0.2">
      <c r="A36" s="22" t="s">
        <v>818</v>
      </c>
      <c r="B36" s="23"/>
      <c r="C36" s="28">
        <v>1.80080675</v>
      </c>
      <c r="D36" s="28">
        <v>1.6675560250000001</v>
      </c>
    </row>
    <row r="37" spans="1:4" x14ac:dyDescent="0.2">
      <c r="A37" s="22" t="s">
        <v>820</v>
      </c>
      <c r="B37" s="23"/>
      <c r="C37" s="28">
        <v>1.80080675</v>
      </c>
      <c r="D37" s="28">
        <v>1.6675560250000001</v>
      </c>
    </row>
    <row r="38" spans="1:4" x14ac:dyDescent="0.2">
      <c r="A38" s="17"/>
      <c r="B38" s="18"/>
    </row>
    <row r="39" spans="1:4" x14ac:dyDescent="0.2">
      <c r="A39" s="17" t="s">
        <v>775</v>
      </c>
      <c r="B39" s="70">
        <v>7.3449244278349715E-2</v>
      </c>
    </row>
  </sheetData>
  <mergeCells count="3">
    <mergeCell ref="A1:E1"/>
    <mergeCell ref="C34:D34"/>
    <mergeCell ref="A35:B3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F9A1-4195-4530-8991-927A68B94957}">
  <dimension ref="A1:K36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8.140625" style="2" bestFit="1" customWidth="1"/>
    <col min="3" max="3" width="19.14062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1" width="9.140625" style="34"/>
    <col min="12" max="16384" width="9.140625" style="3"/>
  </cols>
  <sheetData>
    <row r="1" spans="1:11" x14ac:dyDescent="0.2">
      <c r="A1" s="93" t="s">
        <v>1775</v>
      </c>
      <c r="B1" s="93"/>
      <c r="C1" s="93"/>
      <c r="D1" s="93"/>
      <c r="E1" s="93"/>
    </row>
    <row r="3" spans="1:11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  <c r="G3" s="33"/>
      <c r="H3" s="33"/>
      <c r="I3" s="33"/>
      <c r="J3" s="33"/>
      <c r="K3" s="33"/>
    </row>
    <row r="4" spans="1:11" x14ac:dyDescent="0.2">
      <c r="A4" s="7"/>
      <c r="B4" s="7"/>
      <c r="C4" s="7"/>
      <c r="D4" s="7"/>
      <c r="E4" s="7"/>
      <c r="F4" s="3"/>
    </row>
    <row r="5" spans="1:11" x14ac:dyDescent="0.2">
      <c r="A5" s="11" t="s">
        <v>1751</v>
      </c>
      <c r="B5" s="10"/>
      <c r="C5" s="10"/>
      <c r="D5" s="10"/>
      <c r="E5" s="10"/>
      <c r="F5" s="3"/>
    </row>
    <row r="6" spans="1:11" x14ac:dyDescent="0.2">
      <c r="A6" s="10" t="s">
        <v>1754</v>
      </c>
      <c r="B6" s="10" t="s">
        <v>1755</v>
      </c>
      <c r="C6" s="85">
        <v>1337045.22</v>
      </c>
      <c r="D6" s="10">
        <v>55195.9796164</v>
      </c>
      <c r="E6" s="10">
        <v>60.46133748992974</v>
      </c>
      <c r="F6" s="3"/>
    </row>
    <row r="7" spans="1:11" x14ac:dyDescent="0.2">
      <c r="A7" s="10" t="s">
        <v>1752</v>
      </c>
      <c r="B7" s="10" t="s">
        <v>1753</v>
      </c>
      <c r="C7" s="85">
        <v>7856853.0599999996</v>
      </c>
      <c r="D7" s="10">
        <v>36472.344740200002</v>
      </c>
      <c r="E7" s="10">
        <v>39.951582700619198</v>
      </c>
      <c r="F7" s="3"/>
    </row>
    <row r="8" spans="1:11" x14ac:dyDescent="0.2">
      <c r="A8" s="11" t="s">
        <v>35</v>
      </c>
      <c r="B8" s="10"/>
      <c r="C8" s="85"/>
      <c r="D8" s="11">
        <f>SUM(D6:D7)</f>
        <v>91668.324356600002</v>
      </c>
      <c r="E8" s="11">
        <f>SUM(E6:E7)</f>
        <v>100.41292019054893</v>
      </c>
      <c r="F8" s="3"/>
    </row>
    <row r="9" spans="1:11" x14ac:dyDescent="0.2">
      <c r="A9" s="10"/>
      <c r="B9" s="10"/>
      <c r="C9" s="85"/>
      <c r="D9" s="10"/>
      <c r="E9" s="10"/>
      <c r="F9" s="3"/>
    </row>
    <row r="10" spans="1:11" x14ac:dyDescent="0.2">
      <c r="A10" s="11" t="s">
        <v>35</v>
      </c>
      <c r="B10" s="10"/>
      <c r="C10" s="10"/>
      <c r="D10" s="11">
        <f>D8</f>
        <v>91668.324356600002</v>
      </c>
      <c r="E10" s="11">
        <f>E8</f>
        <v>100.41292019054893</v>
      </c>
      <c r="F10" s="3"/>
      <c r="G10" s="73"/>
      <c r="H10" s="73"/>
      <c r="I10" s="37"/>
      <c r="J10" s="37"/>
    </row>
    <row r="11" spans="1:11" x14ac:dyDescent="0.2">
      <c r="A11" s="10"/>
      <c r="B11" s="10"/>
      <c r="C11" s="10"/>
      <c r="D11" s="10"/>
      <c r="E11" s="10"/>
      <c r="F11" s="3"/>
    </row>
    <row r="12" spans="1:11" x14ac:dyDescent="0.2">
      <c r="A12" s="11" t="s">
        <v>36</v>
      </c>
      <c r="B12" s="10"/>
      <c r="C12" s="10"/>
      <c r="D12" s="11">
        <v>-376.96047369998996</v>
      </c>
      <c r="E12" s="11">
        <v>-0.41292019054893236</v>
      </c>
      <c r="F12" s="3"/>
      <c r="G12" s="73"/>
      <c r="H12" s="73"/>
      <c r="I12" s="37"/>
      <c r="J12" s="37"/>
    </row>
    <row r="13" spans="1:11" x14ac:dyDescent="0.2">
      <c r="A13" s="10"/>
      <c r="B13" s="10"/>
      <c r="C13" s="10"/>
      <c r="D13" s="10"/>
      <c r="E13" s="10"/>
      <c r="F13" s="3"/>
    </row>
    <row r="14" spans="1:11" x14ac:dyDescent="0.2">
      <c r="A14" s="13" t="s">
        <v>37</v>
      </c>
      <c r="B14" s="7"/>
      <c r="C14" s="7"/>
      <c r="D14" s="13">
        <f>D10+D12</f>
        <v>91291.363882900012</v>
      </c>
      <c r="E14" s="13">
        <f xml:space="preserve"> ROUND(SUM(E10:E13),2)</f>
        <v>100</v>
      </c>
      <c r="F14" s="3"/>
      <c r="G14" s="73"/>
      <c r="H14" s="73"/>
      <c r="I14" s="37"/>
      <c r="J14" s="37"/>
    </row>
    <row r="16" spans="1:11" x14ac:dyDescent="0.2">
      <c r="A16" s="17" t="s">
        <v>38</v>
      </c>
    </row>
    <row r="17" spans="1:4" x14ac:dyDescent="0.2">
      <c r="A17" s="17" t="s">
        <v>39</v>
      </c>
    </row>
    <row r="18" spans="1:4" x14ac:dyDescent="0.2">
      <c r="A18" s="17" t="s">
        <v>40</v>
      </c>
    </row>
    <row r="19" spans="1:4" x14ac:dyDescent="0.2">
      <c r="A19" s="2" t="s">
        <v>817</v>
      </c>
      <c r="B19" s="14">
        <v>79.699799999999996</v>
      </c>
    </row>
    <row r="20" spans="1:4" x14ac:dyDescent="0.2">
      <c r="A20" s="2" t="s">
        <v>818</v>
      </c>
      <c r="B20" s="14">
        <v>37.496099999999998</v>
      </c>
    </row>
    <row r="21" spans="1:4" x14ac:dyDescent="0.2">
      <c r="A21" s="2" t="s">
        <v>819</v>
      </c>
      <c r="B21" s="14">
        <v>84.132499999999993</v>
      </c>
    </row>
    <row r="22" spans="1:4" x14ac:dyDescent="0.2">
      <c r="A22" s="2" t="s">
        <v>820</v>
      </c>
      <c r="B22" s="14">
        <v>40.133499999999998</v>
      </c>
    </row>
    <row r="24" spans="1:4" x14ac:dyDescent="0.2">
      <c r="A24" s="17" t="s">
        <v>44</v>
      </c>
    </row>
    <row r="25" spans="1:4" x14ac:dyDescent="0.2">
      <c r="A25" s="2" t="s">
        <v>817</v>
      </c>
      <c r="B25" s="14">
        <v>81.327399999999997</v>
      </c>
    </row>
    <row r="26" spans="1:4" x14ac:dyDescent="0.2">
      <c r="A26" s="2" t="s">
        <v>818</v>
      </c>
      <c r="B26" s="14">
        <v>36.529600000000002</v>
      </c>
    </row>
    <row r="27" spans="1:4" x14ac:dyDescent="0.2">
      <c r="A27" s="2" t="s">
        <v>819</v>
      </c>
      <c r="B27" s="14">
        <v>86.318200000000004</v>
      </c>
    </row>
    <row r="28" spans="1:4" x14ac:dyDescent="0.2">
      <c r="A28" s="2" t="s">
        <v>820</v>
      </c>
      <c r="B28" s="14">
        <v>39.437800000000003</v>
      </c>
    </row>
    <row r="30" spans="1:4" x14ac:dyDescent="0.2">
      <c r="A30" s="17" t="s">
        <v>45</v>
      </c>
      <c r="B30" s="18"/>
    </row>
    <row r="31" spans="1:4" x14ac:dyDescent="0.2">
      <c r="A31" s="26" t="s">
        <v>821</v>
      </c>
      <c r="B31" s="27"/>
      <c r="C31" s="94" t="s">
        <v>822</v>
      </c>
      <c r="D31" s="94"/>
    </row>
    <row r="32" spans="1:4" x14ac:dyDescent="0.2">
      <c r="A32" s="95"/>
      <c r="B32" s="95"/>
      <c r="C32" s="21" t="s">
        <v>823</v>
      </c>
      <c r="D32" s="21" t="s">
        <v>824</v>
      </c>
    </row>
    <row r="33" spans="1:4" x14ac:dyDescent="0.2">
      <c r="A33" s="22" t="s">
        <v>818</v>
      </c>
      <c r="B33" s="23"/>
      <c r="C33" s="28">
        <v>1.2245485899999999</v>
      </c>
      <c r="D33" s="28">
        <v>1.1339380970000001</v>
      </c>
    </row>
    <row r="34" spans="1:4" x14ac:dyDescent="0.2">
      <c r="A34" s="22" t="s">
        <v>820</v>
      </c>
      <c r="B34" s="23"/>
      <c r="C34" s="28">
        <v>1.2245485899999999</v>
      </c>
      <c r="D34" s="28">
        <v>1.1339380970000001</v>
      </c>
    </row>
    <row r="35" spans="1:4" x14ac:dyDescent="0.2">
      <c r="A35" s="17"/>
      <c r="B35" s="18"/>
    </row>
    <row r="36" spans="1:4" x14ac:dyDescent="0.2">
      <c r="A36" s="17" t="s">
        <v>775</v>
      </c>
      <c r="B36" s="70">
        <v>0.29551017096787613</v>
      </c>
    </row>
  </sheetData>
  <mergeCells count="3">
    <mergeCell ref="A1:E1"/>
    <mergeCell ref="C31:D31"/>
    <mergeCell ref="A32:B3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C17D-025B-4F7D-B2D6-EC456B257FEB}">
  <dimension ref="A1:K29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3.42578125" style="2" bestFit="1" customWidth="1"/>
    <col min="3" max="3" width="19.140625" style="2" bestFit="1" customWidth="1"/>
    <col min="4" max="4" width="23" style="2" bestFit="1" customWidth="1"/>
    <col min="5" max="5" width="23.85546875" style="2" bestFit="1" customWidth="1"/>
    <col min="6" max="6" width="15.140625" style="2" customWidth="1"/>
    <col min="7" max="11" width="9.140625" style="34"/>
    <col min="12" max="16384" width="9.140625" style="3"/>
  </cols>
  <sheetData>
    <row r="1" spans="1:11" x14ac:dyDescent="0.2">
      <c r="A1" s="93" t="s">
        <v>1776</v>
      </c>
      <c r="B1" s="93"/>
      <c r="C1" s="93"/>
      <c r="D1" s="93"/>
      <c r="E1" s="93"/>
    </row>
    <row r="3" spans="1:11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  <c r="G3" s="33"/>
      <c r="H3" s="33"/>
      <c r="I3" s="33"/>
      <c r="J3" s="33"/>
      <c r="K3" s="33"/>
    </row>
    <row r="4" spans="1:11" x14ac:dyDescent="0.2">
      <c r="A4" s="7"/>
      <c r="B4" s="7"/>
      <c r="C4" s="7"/>
      <c r="D4" s="7"/>
      <c r="E4" s="7"/>
      <c r="F4" s="3"/>
    </row>
    <row r="5" spans="1:11" x14ac:dyDescent="0.2">
      <c r="A5" s="11" t="s">
        <v>1488</v>
      </c>
      <c r="B5" s="10"/>
      <c r="C5" s="10"/>
      <c r="D5" s="11"/>
      <c r="E5" s="11"/>
      <c r="F5" s="3"/>
    </row>
    <row r="6" spans="1:11" x14ac:dyDescent="0.2">
      <c r="A6" s="10" t="s">
        <v>1777</v>
      </c>
      <c r="B6" s="10" t="s">
        <v>1778</v>
      </c>
      <c r="C6" s="69">
        <v>73582.080000000002</v>
      </c>
      <c r="D6" s="71">
        <v>1812.7690434000001</v>
      </c>
      <c r="E6" s="71">
        <v>98.901298524159486</v>
      </c>
      <c r="F6" s="3"/>
    </row>
    <row r="7" spans="1:11" x14ac:dyDescent="0.2">
      <c r="A7" s="11" t="s">
        <v>35</v>
      </c>
      <c r="B7" s="10"/>
      <c r="C7" s="10"/>
      <c r="D7" s="72">
        <f>SUM(D6)</f>
        <v>1812.7690434000001</v>
      </c>
      <c r="E7" s="72">
        <f>SUM(E6)</f>
        <v>98.901298524159486</v>
      </c>
      <c r="F7" s="3"/>
      <c r="G7" s="73"/>
      <c r="H7" s="73"/>
      <c r="I7" s="74"/>
      <c r="J7" s="74"/>
    </row>
    <row r="8" spans="1:11" x14ac:dyDescent="0.2">
      <c r="A8" s="10"/>
      <c r="B8" s="10"/>
      <c r="C8" s="10"/>
      <c r="D8" s="10"/>
      <c r="E8" s="10"/>
      <c r="F8" s="3"/>
    </row>
    <row r="9" spans="1:11" x14ac:dyDescent="0.2">
      <c r="A9" s="11" t="s">
        <v>36</v>
      </c>
      <c r="B9" s="10"/>
      <c r="C9" s="10"/>
      <c r="D9" s="11">
        <v>20.138178700000026</v>
      </c>
      <c r="E9" s="11">
        <v>1.0987014758405116</v>
      </c>
      <c r="F9" s="3"/>
      <c r="G9" s="73"/>
      <c r="H9" s="73"/>
      <c r="I9" s="74"/>
      <c r="J9" s="74"/>
    </row>
    <row r="10" spans="1:11" x14ac:dyDescent="0.2">
      <c r="A10" s="10"/>
      <c r="B10" s="10"/>
      <c r="C10" s="10"/>
      <c r="D10" s="10"/>
      <c r="E10" s="10"/>
      <c r="F10" s="3"/>
    </row>
    <row r="11" spans="1:11" x14ac:dyDescent="0.2">
      <c r="A11" s="13" t="s">
        <v>37</v>
      </c>
      <c r="B11" s="7"/>
      <c r="C11" s="7"/>
      <c r="D11" s="13">
        <f xml:space="preserve"> ROUND(SUM(D7:D10),2)</f>
        <v>1832.91</v>
      </c>
      <c r="E11" s="13">
        <f xml:space="preserve"> ROUND(SUM(E7:E10),2)</f>
        <v>100</v>
      </c>
      <c r="F11" s="3"/>
      <c r="G11" s="73"/>
      <c r="H11" s="86"/>
      <c r="I11" s="74"/>
      <c r="J11" s="74"/>
    </row>
    <row r="13" spans="1:11" x14ac:dyDescent="0.2">
      <c r="A13" s="17" t="s">
        <v>38</v>
      </c>
    </row>
    <row r="14" spans="1:11" x14ac:dyDescent="0.2">
      <c r="A14" s="17" t="s">
        <v>39</v>
      </c>
    </row>
    <row r="15" spans="1:11" x14ac:dyDescent="0.2">
      <c r="A15" s="17" t="s">
        <v>40</v>
      </c>
    </row>
    <row r="16" spans="1:11" x14ac:dyDescent="0.2">
      <c r="A16" s="2" t="s">
        <v>817</v>
      </c>
      <c r="B16" s="14">
        <v>10.2799</v>
      </c>
    </row>
    <row r="17" spans="1:2" x14ac:dyDescent="0.2">
      <c r="A17" s="2" t="s">
        <v>818</v>
      </c>
      <c r="B17" s="14">
        <v>10.2799</v>
      </c>
    </row>
    <row r="18" spans="1:2" x14ac:dyDescent="0.2">
      <c r="A18" s="2" t="s">
        <v>819</v>
      </c>
      <c r="B18" s="14">
        <v>10.8721</v>
      </c>
    </row>
    <row r="19" spans="1:2" x14ac:dyDescent="0.2">
      <c r="A19" s="2" t="s">
        <v>820</v>
      </c>
      <c r="B19" s="14">
        <v>10.8721</v>
      </c>
    </row>
    <row r="21" spans="1:2" x14ac:dyDescent="0.2">
      <c r="A21" s="17" t="s">
        <v>44</v>
      </c>
    </row>
    <row r="22" spans="1:2" x14ac:dyDescent="0.2">
      <c r="A22" s="2" t="s">
        <v>817</v>
      </c>
      <c r="B22" s="14">
        <v>9.5452999999999992</v>
      </c>
    </row>
    <row r="23" spans="1:2" x14ac:dyDescent="0.2">
      <c r="A23" s="2" t="s">
        <v>818</v>
      </c>
      <c r="B23" s="14">
        <v>9.5452999999999992</v>
      </c>
    </row>
    <row r="24" spans="1:2" x14ac:dyDescent="0.2">
      <c r="A24" s="2" t="s">
        <v>819</v>
      </c>
      <c r="B24" s="14">
        <v>10.1534</v>
      </c>
    </row>
    <row r="25" spans="1:2" x14ac:dyDescent="0.2">
      <c r="A25" s="2" t="s">
        <v>820</v>
      </c>
      <c r="B25" s="14">
        <v>10.1534</v>
      </c>
    </row>
    <row r="27" spans="1:2" x14ac:dyDescent="0.2">
      <c r="A27" s="17" t="s">
        <v>45</v>
      </c>
      <c r="B27" s="18" t="s">
        <v>46</v>
      </c>
    </row>
    <row r="28" spans="1:2" x14ac:dyDescent="0.2">
      <c r="A28" s="17"/>
      <c r="B28" s="18"/>
    </row>
    <row r="29" spans="1:2" x14ac:dyDescent="0.2">
      <c r="A29" s="17" t="s">
        <v>775</v>
      </c>
      <c r="B29" s="70">
        <v>6.8648950822305821E-2</v>
      </c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BCCE6-6419-4DA7-81FE-094ECC479E8C}">
  <dimension ref="A1:J67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28.140625" style="2" customWidth="1"/>
    <col min="3" max="3" width="19.140625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1779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327</v>
      </c>
      <c r="B8" s="10" t="s">
        <v>328</v>
      </c>
      <c r="C8" s="10" t="s">
        <v>266</v>
      </c>
      <c r="D8" s="85">
        <v>25000000</v>
      </c>
      <c r="E8" s="10">
        <v>73412.5</v>
      </c>
      <c r="F8" s="10">
        <f t="shared" ref="F8:F34" si="0">E8/$E$45*100</f>
        <v>9.7525772966386093</v>
      </c>
    </row>
    <row r="9" spans="1:6" x14ac:dyDescent="0.2">
      <c r="A9" s="10" t="s">
        <v>322</v>
      </c>
      <c r="B9" s="10" t="s">
        <v>323</v>
      </c>
      <c r="C9" s="10" t="s">
        <v>266</v>
      </c>
      <c r="D9" s="85">
        <v>19500000</v>
      </c>
      <c r="E9" s="10">
        <v>71067.75</v>
      </c>
      <c r="F9" s="10">
        <f t="shared" si="0"/>
        <v>9.4410859890779975</v>
      </c>
    </row>
    <row r="10" spans="1:6" x14ac:dyDescent="0.2">
      <c r="A10" s="10" t="s">
        <v>267</v>
      </c>
      <c r="B10" s="10" t="s">
        <v>268</v>
      </c>
      <c r="C10" s="10" t="s">
        <v>266</v>
      </c>
      <c r="D10" s="85">
        <v>3400000</v>
      </c>
      <c r="E10" s="10">
        <v>70718.3</v>
      </c>
      <c r="F10" s="10">
        <f t="shared" si="0"/>
        <v>9.3946628576451996</v>
      </c>
    </row>
    <row r="11" spans="1:6" x14ac:dyDescent="0.2">
      <c r="A11" s="10" t="s">
        <v>264</v>
      </c>
      <c r="B11" s="10" t="s">
        <v>265</v>
      </c>
      <c r="C11" s="10" t="s">
        <v>266</v>
      </c>
      <c r="D11" s="85">
        <v>7000000</v>
      </c>
      <c r="E11" s="10">
        <v>50589</v>
      </c>
      <c r="F11" s="10">
        <f t="shared" si="0"/>
        <v>6.7205602977646937</v>
      </c>
    </row>
    <row r="12" spans="1:6" x14ac:dyDescent="0.2">
      <c r="A12" s="10" t="s">
        <v>365</v>
      </c>
      <c r="B12" s="10" t="s">
        <v>366</v>
      </c>
      <c r="C12" s="10" t="s">
        <v>305</v>
      </c>
      <c r="D12" s="85">
        <v>29000000</v>
      </c>
      <c r="E12" s="10">
        <v>39686.5</v>
      </c>
      <c r="F12" s="10">
        <f t="shared" si="0"/>
        <v>5.2722037647954796</v>
      </c>
    </row>
    <row r="13" spans="1:6" x14ac:dyDescent="0.2">
      <c r="A13" s="10" t="s">
        <v>277</v>
      </c>
      <c r="B13" s="10" t="s">
        <v>278</v>
      </c>
      <c r="C13" s="10" t="s">
        <v>279</v>
      </c>
      <c r="D13" s="85">
        <v>12800000</v>
      </c>
      <c r="E13" s="10">
        <v>39219.199999999997</v>
      </c>
      <c r="F13" s="10">
        <f t="shared" si="0"/>
        <v>5.2101246996401009</v>
      </c>
    </row>
    <row r="14" spans="1:6" x14ac:dyDescent="0.2">
      <c r="A14" s="10" t="s">
        <v>303</v>
      </c>
      <c r="B14" s="10" t="s">
        <v>304</v>
      </c>
      <c r="C14" s="10" t="s">
        <v>305</v>
      </c>
      <c r="D14" s="85">
        <v>10836914</v>
      </c>
      <c r="E14" s="10">
        <v>37436.119413</v>
      </c>
      <c r="F14" s="10">
        <f t="shared" si="0"/>
        <v>4.9732490823970803</v>
      </c>
    </row>
    <row r="15" spans="1:6" x14ac:dyDescent="0.2">
      <c r="A15" s="10" t="s">
        <v>1731</v>
      </c>
      <c r="B15" s="10" t="s">
        <v>1732</v>
      </c>
      <c r="C15" s="10" t="s">
        <v>294</v>
      </c>
      <c r="D15" s="85">
        <v>869531</v>
      </c>
      <c r="E15" s="10">
        <v>30601.8392485</v>
      </c>
      <c r="F15" s="10">
        <f t="shared" si="0"/>
        <v>4.0653404078366133</v>
      </c>
    </row>
    <row r="16" spans="1:6" x14ac:dyDescent="0.2">
      <c r="A16" s="10" t="s">
        <v>1780</v>
      </c>
      <c r="B16" s="10" t="s">
        <v>1781</v>
      </c>
      <c r="C16" s="10" t="s">
        <v>288</v>
      </c>
      <c r="D16" s="85">
        <v>370000</v>
      </c>
      <c r="E16" s="10">
        <v>29859.37</v>
      </c>
      <c r="F16" s="10">
        <f t="shared" si="0"/>
        <v>3.9667061325241884</v>
      </c>
    </row>
    <row r="17" spans="1:6" x14ac:dyDescent="0.2">
      <c r="A17" s="10" t="s">
        <v>1445</v>
      </c>
      <c r="B17" s="10" t="s">
        <v>1446</v>
      </c>
      <c r="C17" s="10" t="s">
        <v>276</v>
      </c>
      <c r="D17" s="85">
        <v>26500000</v>
      </c>
      <c r="E17" s="10">
        <v>24817.25</v>
      </c>
      <c r="F17" s="10">
        <f t="shared" si="0"/>
        <v>3.2968792632726651</v>
      </c>
    </row>
    <row r="18" spans="1:6" x14ac:dyDescent="0.2">
      <c r="A18" s="10" t="s">
        <v>373</v>
      </c>
      <c r="B18" s="10" t="s">
        <v>374</v>
      </c>
      <c r="C18" s="10" t="s">
        <v>291</v>
      </c>
      <c r="D18" s="85">
        <v>15600000</v>
      </c>
      <c r="E18" s="10">
        <v>21793.200000000001</v>
      </c>
      <c r="F18" s="10">
        <f t="shared" si="0"/>
        <v>2.895145479872018</v>
      </c>
    </row>
    <row r="19" spans="1:6" x14ac:dyDescent="0.2">
      <c r="A19" s="10" t="s">
        <v>369</v>
      </c>
      <c r="B19" s="10" t="s">
        <v>370</v>
      </c>
      <c r="C19" s="10" t="s">
        <v>285</v>
      </c>
      <c r="D19" s="85">
        <v>9000000</v>
      </c>
      <c r="E19" s="10">
        <v>20488.5</v>
      </c>
      <c r="F19" s="10">
        <f t="shared" si="0"/>
        <v>2.7218209425122444</v>
      </c>
    </row>
    <row r="20" spans="1:6" x14ac:dyDescent="0.2">
      <c r="A20" s="10" t="s">
        <v>1563</v>
      </c>
      <c r="B20" s="10" t="s">
        <v>1564</v>
      </c>
      <c r="C20" s="10" t="s">
        <v>1484</v>
      </c>
      <c r="D20" s="85">
        <v>4160000</v>
      </c>
      <c r="E20" s="10">
        <v>19635.2</v>
      </c>
      <c r="F20" s="10">
        <f t="shared" si="0"/>
        <v>2.6084632145064997</v>
      </c>
    </row>
    <row r="21" spans="1:6" x14ac:dyDescent="0.2">
      <c r="A21" s="10" t="s">
        <v>1593</v>
      </c>
      <c r="B21" s="10" t="s">
        <v>1594</v>
      </c>
      <c r="C21" s="10" t="s">
        <v>1595</v>
      </c>
      <c r="D21" s="85">
        <v>2200000</v>
      </c>
      <c r="E21" s="10">
        <v>18755</v>
      </c>
      <c r="F21" s="10">
        <f t="shared" si="0"/>
        <v>2.4915319216544476</v>
      </c>
    </row>
    <row r="22" spans="1:6" x14ac:dyDescent="0.2">
      <c r="A22" s="10" t="s">
        <v>1782</v>
      </c>
      <c r="B22" s="10" t="s">
        <v>1783</v>
      </c>
      <c r="C22" s="10" t="s">
        <v>311</v>
      </c>
      <c r="D22" s="85">
        <v>4496481</v>
      </c>
      <c r="E22" s="10">
        <v>16214.310486</v>
      </c>
      <c r="F22" s="10">
        <f t="shared" si="0"/>
        <v>2.1540107791781091</v>
      </c>
    </row>
    <row r="23" spans="1:6" x14ac:dyDescent="0.2">
      <c r="A23" s="10" t="s">
        <v>1609</v>
      </c>
      <c r="B23" s="10" t="s">
        <v>1610</v>
      </c>
      <c r="C23" s="10" t="s">
        <v>294</v>
      </c>
      <c r="D23" s="85">
        <v>4500000</v>
      </c>
      <c r="E23" s="10">
        <v>13412.25</v>
      </c>
      <c r="F23" s="10">
        <f t="shared" si="0"/>
        <v>1.7817674762042051</v>
      </c>
    </row>
    <row r="24" spans="1:6" x14ac:dyDescent="0.2">
      <c r="A24" s="10" t="s">
        <v>1681</v>
      </c>
      <c r="B24" s="10" t="s">
        <v>1682</v>
      </c>
      <c r="C24" s="10" t="s">
        <v>288</v>
      </c>
      <c r="D24" s="85">
        <v>201857</v>
      </c>
      <c r="E24" s="10">
        <v>13049.348550500001</v>
      </c>
      <c r="F24" s="10">
        <f t="shared" si="0"/>
        <v>1.7335573697875737</v>
      </c>
    </row>
    <row r="25" spans="1:6" x14ac:dyDescent="0.2">
      <c r="A25" s="10" t="s">
        <v>1784</v>
      </c>
      <c r="B25" s="10" t="s">
        <v>1785</v>
      </c>
      <c r="C25" s="10" t="s">
        <v>1484</v>
      </c>
      <c r="D25" s="85">
        <v>3200000</v>
      </c>
      <c r="E25" s="10">
        <v>10852.8</v>
      </c>
      <c r="F25" s="10">
        <f t="shared" si="0"/>
        <v>1.4417540730115375</v>
      </c>
    </row>
    <row r="26" spans="1:6" x14ac:dyDescent="0.2">
      <c r="A26" s="10" t="s">
        <v>1786</v>
      </c>
      <c r="B26" s="10" t="s">
        <v>1787</v>
      </c>
      <c r="C26" s="10" t="s">
        <v>288</v>
      </c>
      <c r="D26" s="85">
        <v>1500000</v>
      </c>
      <c r="E26" s="10">
        <v>10386</v>
      </c>
      <c r="F26" s="10">
        <f t="shared" si="0"/>
        <v>1.3797414309945661</v>
      </c>
    </row>
    <row r="27" spans="1:6" x14ac:dyDescent="0.2">
      <c r="A27" s="10" t="s">
        <v>1521</v>
      </c>
      <c r="B27" s="10" t="s">
        <v>1522</v>
      </c>
      <c r="C27" s="10" t="s">
        <v>279</v>
      </c>
      <c r="D27" s="85">
        <v>32729766</v>
      </c>
      <c r="E27" s="10">
        <v>9851.6595660000003</v>
      </c>
      <c r="F27" s="10">
        <f t="shared" si="0"/>
        <v>1.3087562937862649</v>
      </c>
    </row>
    <row r="28" spans="1:6" x14ac:dyDescent="0.2">
      <c r="A28" s="10" t="s">
        <v>1788</v>
      </c>
      <c r="B28" s="10" t="s">
        <v>1789</v>
      </c>
      <c r="C28" s="10" t="s">
        <v>387</v>
      </c>
      <c r="D28" s="85">
        <v>3400000</v>
      </c>
      <c r="E28" s="10">
        <v>9574.4</v>
      </c>
      <c r="F28" s="10">
        <f t="shared" si="0"/>
        <v>1.2719233927319828</v>
      </c>
    </row>
    <row r="29" spans="1:6" x14ac:dyDescent="0.2">
      <c r="A29" s="10" t="s">
        <v>1573</v>
      </c>
      <c r="B29" s="10" t="s">
        <v>1574</v>
      </c>
      <c r="C29" s="10" t="s">
        <v>311</v>
      </c>
      <c r="D29" s="85">
        <v>175000</v>
      </c>
      <c r="E29" s="10">
        <v>9217.5125000000007</v>
      </c>
      <c r="F29" s="10">
        <f t="shared" si="0"/>
        <v>1.2245122171153766</v>
      </c>
    </row>
    <row r="30" spans="1:6" x14ac:dyDescent="0.2">
      <c r="A30" s="10" t="s">
        <v>1790</v>
      </c>
      <c r="B30" s="10" t="s">
        <v>1791</v>
      </c>
      <c r="C30" s="10" t="s">
        <v>1484</v>
      </c>
      <c r="D30" s="85">
        <v>7500000</v>
      </c>
      <c r="E30" s="10">
        <v>8741.25</v>
      </c>
      <c r="F30" s="10">
        <f t="shared" si="0"/>
        <v>1.1612425172040488</v>
      </c>
    </row>
    <row r="31" spans="1:6" x14ac:dyDescent="0.2">
      <c r="A31" s="10" t="s">
        <v>1792</v>
      </c>
      <c r="B31" s="10" t="s">
        <v>1793</v>
      </c>
      <c r="C31" s="10" t="s">
        <v>294</v>
      </c>
      <c r="D31" s="85">
        <v>11000000</v>
      </c>
      <c r="E31" s="10">
        <v>7936.5</v>
      </c>
      <c r="F31" s="10">
        <f t="shared" si="0"/>
        <v>1.0543344759376445</v>
      </c>
    </row>
    <row r="32" spans="1:6" x14ac:dyDescent="0.2">
      <c r="A32" s="10" t="s">
        <v>1794</v>
      </c>
      <c r="B32" s="10" t="s">
        <v>1795</v>
      </c>
      <c r="C32" s="10" t="s">
        <v>1442</v>
      </c>
      <c r="D32" s="85">
        <v>525000</v>
      </c>
      <c r="E32" s="10">
        <v>7101.6750000000002</v>
      </c>
      <c r="F32" s="10">
        <f t="shared" si="0"/>
        <v>0.94343108289604627</v>
      </c>
    </row>
    <row r="33" spans="1:10" x14ac:dyDescent="0.2">
      <c r="A33" s="10" t="s">
        <v>1716</v>
      </c>
      <c r="B33" s="10" t="s">
        <v>1717</v>
      </c>
      <c r="C33" s="10" t="s">
        <v>790</v>
      </c>
      <c r="D33" s="85">
        <v>8387268</v>
      </c>
      <c r="E33" s="10">
        <v>6755.9443739999997</v>
      </c>
      <c r="F33" s="10">
        <f t="shared" si="0"/>
        <v>0.8975020564512276</v>
      </c>
    </row>
    <row r="34" spans="1:10" x14ac:dyDescent="0.2">
      <c r="A34" s="10" t="s">
        <v>804</v>
      </c>
      <c r="B34" s="10" t="s">
        <v>803</v>
      </c>
      <c r="C34" s="10" t="s">
        <v>266</v>
      </c>
      <c r="D34" s="85">
        <v>7500000</v>
      </c>
      <c r="E34" s="10">
        <v>5812.5</v>
      </c>
      <c r="F34" s="10">
        <f t="shared" si="0"/>
        <v>0.77216898398381628</v>
      </c>
    </row>
    <row r="35" spans="1:10" x14ac:dyDescent="0.2">
      <c r="A35" s="11" t="s">
        <v>35</v>
      </c>
      <c r="B35" s="10"/>
      <c r="C35" s="10"/>
      <c r="D35" s="85"/>
      <c r="E35" s="11">
        <f xml:space="preserve"> SUM(E8:E34)</f>
        <v>676985.87913800008</v>
      </c>
      <c r="F35" s="11">
        <f>SUM(F8:F34)</f>
        <v>89.935053499420221</v>
      </c>
    </row>
    <row r="36" spans="1:10" x14ac:dyDescent="0.2">
      <c r="A36" s="10"/>
      <c r="B36" s="10"/>
      <c r="C36" s="10"/>
      <c r="D36" s="85"/>
      <c r="E36" s="10"/>
      <c r="F36" s="10"/>
    </row>
    <row r="37" spans="1:10" x14ac:dyDescent="0.2">
      <c r="A37" s="11" t="s">
        <v>1530</v>
      </c>
      <c r="B37" s="10"/>
      <c r="C37" s="10"/>
      <c r="D37" s="69"/>
      <c r="E37" s="72"/>
      <c r="F37" s="72"/>
    </row>
    <row r="38" spans="1:10" x14ac:dyDescent="0.2">
      <c r="A38" s="10" t="s">
        <v>1531</v>
      </c>
      <c r="B38" s="87" t="s">
        <v>1796</v>
      </c>
      <c r="C38" s="10" t="s">
        <v>271</v>
      </c>
      <c r="D38" s="69">
        <v>650000</v>
      </c>
      <c r="E38" s="71">
        <v>32271.602129999999</v>
      </c>
      <c r="F38" s="10">
        <f t="shared" ref="F38" si="1">E38/$E$45*100</f>
        <v>4.2871621898068062</v>
      </c>
    </row>
    <row r="39" spans="1:10" x14ac:dyDescent="0.2">
      <c r="A39" s="11" t="s">
        <v>35</v>
      </c>
      <c r="B39" s="87"/>
      <c r="C39" s="10"/>
      <c r="D39" s="69"/>
      <c r="E39" s="72">
        <f>SUM(E38)</f>
        <v>32271.602129999999</v>
      </c>
      <c r="F39" s="88">
        <f>SUM(F38)</f>
        <v>4.2871621898068062</v>
      </c>
    </row>
    <row r="40" spans="1:10" x14ac:dyDescent="0.2">
      <c r="A40" s="10"/>
      <c r="B40" s="10"/>
      <c r="C40" s="10"/>
      <c r="D40" s="10"/>
      <c r="E40" s="10"/>
      <c r="F40" s="10"/>
    </row>
    <row r="41" spans="1:10" x14ac:dyDescent="0.2">
      <c r="A41" s="11" t="s">
        <v>35</v>
      </c>
      <c r="B41" s="10"/>
      <c r="C41" s="10"/>
      <c r="D41" s="10"/>
      <c r="E41" s="11">
        <f>E35+E39</f>
        <v>709257.48126800009</v>
      </c>
      <c r="F41" s="11">
        <f>F35+F39</f>
        <v>94.222215689227028</v>
      </c>
      <c r="I41" s="2"/>
      <c r="J41" s="2"/>
    </row>
    <row r="42" spans="1:10" x14ac:dyDescent="0.2">
      <c r="A42" s="10"/>
      <c r="B42" s="10"/>
      <c r="C42" s="10"/>
      <c r="D42" s="10"/>
      <c r="E42" s="10"/>
      <c r="F42" s="10"/>
    </row>
    <row r="43" spans="1:10" x14ac:dyDescent="0.2">
      <c r="A43" s="11" t="s">
        <v>36</v>
      </c>
      <c r="B43" s="10"/>
      <c r="C43" s="10"/>
      <c r="D43" s="10"/>
      <c r="E43" s="11">
        <v>43492.256232699998</v>
      </c>
      <c r="F43" s="11">
        <f>E43/$E$45*100</f>
        <v>5.7777843107729483</v>
      </c>
      <c r="I43" s="2"/>
      <c r="J43" s="2"/>
    </row>
    <row r="44" spans="1:10" x14ac:dyDescent="0.2">
      <c r="A44" s="10"/>
      <c r="B44" s="10"/>
      <c r="C44" s="10"/>
      <c r="D44" s="10"/>
      <c r="E44" s="10"/>
      <c r="F44" s="10"/>
    </row>
    <row r="45" spans="1:10" x14ac:dyDescent="0.2">
      <c r="A45" s="13" t="s">
        <v>37</v>
      </c>
      <c r="B45" s="7"/>
      <c r="C45" s="7"/>
      <c r="D45" s="7"/>
      <c r="E45" s="13">
        <f>E41+E43</f>
        <v>752749.73750070005</v>
      </c>
      <c r="F45" s="13">
        <f xml:space="preserve"> ROUND(SUM(F41:F44),2)</f>
        <v>100</v>
      </c>
      <c r="I45" s="2"/>
      <c r="J45" s="2"/>
    </row>
    <row r="47" spans="1:10" x14ac:dyDescent="0.2">
      <c r="A47" s="17" t="s">
        <v>38</v>
      </c>
    </row>
    <row r="48" spans="1:10" x14ac:dyDescent="0.2">
      <c r="A48" s="17" t="s">
        <v>39</v>
      </c>
    </row>
    <row r="49" spans="1:4" x14ac:dyDescent="0.2">
      <c r="A49" s="17" t="s">
        <v>40</v>
      </c>
    </row>
    <row r="50" spans="1:4" x14ac:dyDescent="0.2">
      <c r="A50" s="2" t="s">
        <v>817</v>
      </c>
      <c r="B50" s="14">
        <v>39.324300000000001</v>
      </c>
    </row>
    <row r="51" spans="1:4" x14ac:dyDescent="0.2">
      <c r="A51" s="2" t="s">
        <v>818</v>
      </c>
      <c r="B51" s="14">
        <v>25.337599999999998</v>
      </c>
    </row>
    <row r="52" spans="1:4" x14ac:dyDescent="0.2">
      <c r="A52" s="2" t="s">
        <v>819</v>
      </c>
      <c r="B52" s="14">
        <v>41.7485</v>
      </c>
    </row>
    <row r="53" spans="1:4" x14ac:dyDescent="0.2">
      <c r="A53" s="2" t="s">
        <v>820</v>
      </c>
      <c r="B53" s="14">
        <v>27.2013</v>
      </c>
    </row>
    <row r="55" spans="1:4" x14ac:dyDescent="0.2">
      <c r="A55" s="17" t="s">
        <v>44</v>
      </c>
    </row>
    <row r="56" spans="1:4" x14ac:dyDescent="0.2">
      <c r="A56" s="2" t="s">
        <v>817</v>
      </c>
      <c r="B56" s="14">
        <v>38.054600000000001</v>
      </c>
    </row>
    <row r="57" spans="1:4" x14ac:dyDescent="0.2">
      <c r="A57" s="2" t="s">
        <v>818</v>
      </c>
      <c r="B57" s="14">
        <v>22.3736</v>
      </c>
    </row>
    <row r="58" spans="1:4" x14ac:dyDescent="0.2">
      <c r="A58" s="2" t="s">
        <v>819</v>
      </c>
      <c r="B58" s="14">
        <v>40.618299999999998</v>
      </c>
    </row>
    <row r="59" spans="1:4" x14ac:dyDescent="0.2">
      <c r="A59" s="2" t="s">
        <v>820</v>
      </c>
      <c r="B59" s="14">
        <v>24.308399999999999</v>
      </c>
    </row>
    <row r="61" spans="1:4" x14ac:dyDescent="0.2">
      <c r="A61" s="17" t="s">
        <v>45</v>
      </c>
      <c r="B61" s="18"/>
    </row>
    <row r="62" spans="1:4" x14ac:dyDescent="0.2">
      <c r="A62" s="26" t="s">
        <v>821</v>
      </c>
      <c r="B62" s="27"/>
      <c r="C62" s="94" t="s">
        <v>822</v>
      </c>
      <c r="D62" s="94"/>
    </row>
    <row r="63" spans="1:4" x14ac:dyDescent="0.2">
      <c r="A63" s="95"/>
      <c r="B63" s="95"/>
      <c r="C63" s="21" t="s">
        <v>823</v>
      </c>
      <c r="D63" s="21" t="s">
        <v>824</v>
      </c>
    </row>
    <row r="64" spans="1:4" x14ac:dyDescent="0.2">
      <c r="A64" s="22" t="s">
        <v>818</v>
      </c>
      <c r="B64" s="23"/>
      <c r="C64" s="28">
        <v>1.9921690575000002</v>
      </c>
      <c r="D64" s="28">
        <v>1.9921690575000002</v>
      </c>
    </row>
    <row r="65" spans="1:4" x14ac:dyDescent="0.2">
      <c r="A65" s="22" t="s">
        <v>820</v>
      </c>
      <c r="B65" s="23"/>
      <c r="C65" s="28">
        <v>1.9921690575000002</v>
      </c>
      <c r="D65" s="28">
        <v>1.9921690575000002</v>
      </c>
    </row>
    <row r="67" spans="1:4" x14ac:dyDescent="0.2">
      <c r="A67" s="17" t="s">
        <v>775</v>
      </c>
      <c r="B67" s="70">
        <v>0.18397588833520565</v>
      </c>
    </row>
  </sheetData>
  <mergeCells count="3">
    <mergeCell ref="A1:F1"/>
    <mergeCell ref="C62:D62"/>
    <mergeCell ref="A63:B6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ECA4-1522-44FA-829F-BAB417BBB812}">
  <dimension ref="A1:J96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43.140625" style="2" bestFit="1" customWidth="1"/>
    <col min="3" max="3" width="20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1797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85"/>
      <c r="E7" s="10"/>
      <c r="F7" s="10"/>
    </row>
    <row r="8" spans="1:6" x14ac:dyDescent="0.2">
      <c r="A8" s="10" t="s">
        <v>267</v>
      </c>
      <c r="B8" s="10" t="s">
        <v>268</v>
      </c>
      <c r="C8" s="10" t="s">
        <v>266</v>
      </c>
      <c r="D8" s="85">
        <v>283200</v>
      </c>
      <c r="E8" s="10">
        <v>5890.4183999999996</v>
      </c>
      <c r="F8" s="10">
        <f t="shared" ref="F8:F43" si="0">E8/$E$74*100</f>
        <v>6.2997533794780871</v>
      </c>
    </row>
    <row r="9" spans="1:6" x14ac:dyDescent="0.2">
      <c r="A9" s="10" t="s">
        <v>322</v>
      </c>
      <c r="B9" s="10" t="s">
        <v>323</v>
      </c>
      <c r="C9" s="10" t="s">
        <v>266</v>
      </c>
      <c r="D9" s="85">
        <v>1604200</v>
      </c>
      <c r="E9" s="10">
        <v>5846.5069000000003</v>
      </c>
      <c r="F9" s="10">
        <f t="shared" si="0"/>
        <v>6.252790396250453</v>
      </c>
    </row>
    <row r="10" spans="1:6" x14ac:dyDescent="0.2">
      <c r="A10" s="10" t="s">
        <v>1438</v>
      </c>
      <c r="B10" s="10" t="s">
        <v>1439</v>
      </c>
      <c r="C10" s="10" t="s">
        <v>387</v>
      </c>
      <c r="D10" s="85">
        <v>185856</v>
      </c>
      <c r="E10" s="10">
        <v>5291.4132479999998</v>
      </c>
      <c r="F10" s="10">
        <f t="shared" si="0"/>
        <v>5.6591223623950251</v>
      </c>
    </row>
    <row r="11" spans="1:6" x14ac:dyDescent="0.2">
      <c r="A11" s="10" t="s">
        <v>269</v>
      </c>
      <c r="B11" s="10" t="s">
        <v>270</v>
      </c>
      <c r="C11" s="10" t="s">
        <v>271</v>
      </c>
      <c r="D11" s="85">
        <v>615444</v>
      </c>
      <c r="E11" s="10">
        <v>4613.0605020000003</v>
      </c>
      <c r="F11" s="10">
        <f t="shared" si="0"/>
        <v>4.9336297549273214</v>
      </c>
    </row>
    <row r="12" spans="1:6" x14ac:dyDescent="0.2">
      <c r="A12" s="10" t="s">
        <v>1443</v>
      </c>
      <c r="B12" s="10" t="s">
        <v>1444</v>
      </c>
      <c r="C12" s="10" t="s">
        <v>387</v>
      </c>
      <c r="D12" s="85">
        <v>345063</v>
      </c>
      <c r="E12" s="10">
        <v>2947.5281460000001</v>
      </c>
      <c r="F12" s="10">
        <f t="shared" si="0"/>
        <v>3.1523567831565722</v>
      </c>
    </row>
    <row r="13" spans="1:6" x14ac:dyDescent="0.2">
      <c r="A13" s="10" t="s">
        <v>1440</v>
      </c>
      <c r="B13" s="10" t="s">
        <v>1441</v>
      </c>
      <c r="C13" s="10" t="s">
        <v>1442</v>
      </c>
      <c r="D13" s="85">
        <v>434134</v>
      </c>
      <c r="E13" s="10">
        <v>2927.365562</v>
      </c>
      <c r="F13" s="10">
        <f t="shared" si="0"/>
        <v>3.1307930676328986</v>
      </c>
    </row>
    <row r="14" spans="1:6" x14ac:dyDescent="0.2">
      <c r="A14" s="10" t="s">
        <v>289</v>
      </c>
      <c r="B14" s="10" t="s">
        <v>290</v>
      </c>
      <c r="C14" s="10" t="s">
        <v>291</v>
      </c>
      <c r="D14" s="85">
        <v>1509054</v>
      </c>
      <c r="E14" s="10">
        <v>2846.075844</v>
      </c>
      <c r="F14" s="10">
        <f t="shared" si="0"/>
        <v>3.043854391818746</v>
      </c>
    </row>
    <row r="15" spans="1:6" x14ac:dyDescent="0.2">
      <c r="A15" s="10" t="s">
        <v>373</v>
      </c>
      <c r="B15" s="10" t="s">
        <v>374</v>
      </c>
      <c r="C15" s="10" t="s">
        <v>291</v>
      </c>
      <c r="D15" s="85">
        <v>1541788</v>
      </c>
      <c r="E15" s="10">
        <v>2153.8778360000001</v>
      </c>
      <c r="F15" s="10">
        <f t="shared" si="0"/>
        <v>2.3035543920486106</v>
      </c>
    </row>
    <row r="16" spans="1:6" x14ac:dyDescent="0.2">
      <c r="A16" s="10" t="s">
        <v>399</v>
      </c>
      <c r="B16" s="10" t="s">
        <v>400</v>
      </c>
      <c r="C16" s="10" t="s">
        <v>302</v>
      </c>
      <c r="D16" s="85">
        <v>1002100</v>
      </c>
      <c r="E16" s="10">
        <v>2047.79135</v>
      </c>
      <c r="F16" s="10">
        <f t="shared" si="0"/>
        <v>2.1900957795508202</v>
      </c>
    </row>
    <row r="17" spans="1:6" x14ac:dyDescent="0.2">
      <c r="A17" s="10" t="s">
        <v>814</v>
      </c>
      <c r="B17" s="10" t="s">
        <v>813</v>
      </c>
      <c r="C17" s="10" t="s">
        <v>305</v>
      </c>
      <c r="D17" s="85">
        <v>160692</v>
      </c>
      <c r="E17" s="10">
        <v>1971.9318780000001</v>
      </c>
      <c r="F17" s="10">
        <f t="shared" si="0"/>
        <v>2.1089647065700925</v>
      </c>
    </row>
    <row r="18" spans="1:6" x14ac:dyDescent="0.2">
      <c r="A18" s="10" t="s">
        <v>1451</v>
      </c>
      <c r="B18" s="10" t="s">
        <v>1452</v>
      </c>
      <c r="C18" s="10" t="s">
        <v>294</v>
      </c>
      <c r="D18" s="85">
        <v>276875</v>
      </c>
      <c r="E18" s="10">
        <v>1962.49</v>
      </c>
      <c r="F18" s="10">
        <f t="shared" si="0"/>
        <v>2.0988666967514487</v>
      </c>
    </row>
    <row r="19" spans="1:6" x14ac:dyDescent="0.2">
      <c r="A19" s="10" t="s">
        <v>1461</v>
      </c>
      <c r="B19" s="10" t="s">
        <v>1462</v>
      </c>
      <c r="C19" s="10" t="s">
        <v>288</v>
      </c>
      <c r="D19" s="85">
        <v>297470</v>
      </c>
      <c r="E19" s="10">
        <v>1928.49801</v>
      </c>
      <c r="F19" s="10">
        <f t="shared" si="0"/>
        <v>2.062512546785177</v>
      </c>
    </row>
    <row r="20" spans="1:6" x14ac:dyDescent="0.2">
      <c r="A20" s="10" t="s">
        <v>1453</v>
      </c>
      <c r="B20" s="10" t="s">
        <v>1454</v>
      </c>
      <c r="C20" s="10" t="s">
        <v>387</v>
      </c>
      <c r="D20" s="85">
        <v>1505501</v>
      </c>
      <c r="E20" s="10">
        <v>1805.8484495</v>
      </c>
      <c r="F20" s="10">
        <f t="shared" si="0"/>
        <v>1.9313398641704109</v>
      </c>
    </row>
    <row r="21" spans="1:6" x14ac:dyDescent="0.2">
      <c r="A21" s="10" t="s">
        <v>369</v>
      </c>
      <c r="B21" s="10" t="s">
        <v>370</v>
      </c>
      <c r="C21" s="10" t="s">
        <v>285</v>
      </c>
      <c r="D21" s="85">
        <v>753388</v>
      </c>
      <c r="E21" s="10">
        <v>1715.0877820000001</v>
      </c>
      <c r="F21" s="10">
        <f t="shared" si="0"/>
        <v>1.8342720868106885</v>
      </c>
    </row>
    <row r="22" spans="1:6" x14ac:dyDescent="0.2">
      <c r="A22" s="10" t="s">
        <v>336</v>
      </c>
      <c r="B22" s="10" t="s">
        <v>337</v>
      </c>
      <c r="C22" s="10" t="s">
        <v>338</v>
      </c>
      <c r="D22" s="85">
        <v>747000</v>
      </c>
      <c r="E22" s="10">
        <v>1678.1355000000001</v>
      </c>
      <c r="F22" s="10">
        <f t="shared" si="0"/>
        <v>1.7947519292258001</v>
      </c>
    </row>
    <row r="23" spans="1:6" x14ac:dyDescent="0.2">
      <c r="A23" s="10" t="s">
        <v>1449</v>
      </c>
      <c r="B23" s="10" t="s">
        <v>1450</v>
      </c>
      <c r="C23" s="10" t="s">
        <v>308</v>
      </c>
      <c r="D23" s="85">
        <v>799718</v>
      </c>
      <c r="E23" s="10">
        <v>1578.243473</v>
      </c>
      <c r="F23" s="10">
        <f t="shared" si="0"/>
        <v>1.6879182389948708</v>
      </c>
    </row>
    <row r="24" spans="1:6" x14ac:dyDescent="0.2">
      <c r="A24" s="10" t="s">
        <v>378</v>
      </c>
      <c r="B24" s="10" t="s">
        <v>379</v>
      </c>
      <c r="C24" s="10" t="s">
        <v>305</v>
      </c>
      <c r="D24" s="85">
        <v>639633</v>
      </c>
      <c r="E24" s="10">
        <v>1493.5430550000001</v>
      </c>
      <c r="F24" s="10">
        <f t="shared" si="0"/>
        <v>1.5973318479604568</v>
      </c>
    </row>
    <row r="25" spans="1:6" x14ac:dyDescent="0.2">
      <c r="A25" s="10" t="s">
        <v>1455</v>
      </c>
      <c r="B25" s="10" t="s">
        <v>1456</v>
      </c>
      <c r="C25" s="10" t="s">
        <v>1457</v>
      </c>
      <c r="D25" s="85">
        <v>136944</v>
      </c>
      <c r="E25" s="10">
        <v>1475.297712</v>
      </c>
      <c r="F25" s="10">
        <f t="shared" si="0"/>
        <v>1.5778186057052062</v>
      </c>
    </row>
    <row r="26" spans="1:6" x14ac:dyDescent="0.2">
      <c r="A26" s="10" t="s">
        <v>1458</v>
      </c>
      <c r="B26" s="10" t="s">
        <v>1459</v>
      </c>
      <c r="C26" s="10" t="s">
        <v>1460</v>
      </c>
      <c r="D26" s="85">
        <v>140800</v>
      </c>
      <c r="E26" s="10">
        <v>1452.1407999999999</v>
      </c>
      <c r="F26" s="10">
        <f t="shared" si="0"/>
        <v>1.5530524813446211</v>
      </c>
    </row>
    <row r="27" spans="1:6" x14ac:dyDescent="0.2">
      <c r="A27" s="10" t="s">
        <v>1463</v>
      </c>
      <c r="B27" s="10" t="s">
        <v>1464</v>
      </c>
      <c r="C27" s="10" t="s">
        <v>266</v>
      </c>
      <c r="D27" s="85">
        <v>1505600</v>
      </c>
      <c r="E27" s="10">
        <v>1293.3104000000001</v>
      </c>
      <c r="F27" s="10">
        <f t="shared" si="0"/>
        <v>1.3831846924683919</v>
      </c>
    </row>
    <row r="28" spans="1:6" x14ac:dyDescent="0.2">
      <c r="A28" s="10" t="s">
        <v>283</v>
      </c>
      <c r="B28" s="10" t="s">
        <v>284</v>
      </c>
      <c r="C28" s="10" t="s">
        <v>285</v>
      </c>
      <c r="D28" s="85">
        <v>724255</v>
      </c>
      <c r="E28" s="10">
        <v>1275.0509274999999</v>
      </c>
      <c r="F28" s="10">
        <f t="shared" si="0"/>
        <v>1.3636563388306668</v>
      </c>
    </row>
    <row r="29" spans="1:6" x14ac:dyDescent="0.2">
      <c r="A29" s="10" t="s">
        <v>1472</v>
      </c>
      <c r="B29" s="10" t="s">
        <v>1473</v>
      </c>
      <c r="C29" s="10" t="s">
        <v>790</v>
      </c>
      <c r="D29" s="85">
        <v>1517846</v>
      </c>
      <c r="E29" s="10">
        <v>1114.098964</v>
      </c>
      <c r="F29" s="10">
        <f t="shared" si="0"/>
        <v>1.1915195554753863</v>
      </c>
    </row>
    <row r="30" spans="1:6" x14ac:dyDescent="0.2">
      <c r="A30" s="10" t="s">
        <v>286</v>
      </c>
      <c r="B30" s="10" t="s">
        <v>287</v>
      </c>
      <c r="C30" s="10" t="s">
        <v>288</v>
      </c>
      <c r="D30" s="85">
        <v>40000</v>
      </c>
      <c r="E30" s="10">
        <v>1088.32</v>
      </c>
      <c r="F30" s="10">
        <f t="shared" si="0"/>
        <v>1.1639491683568</v>
      </c>
    </row>
    <row r="31" spans="1:6" x14ac:dyDescent="0.2">
      <c r="A31" s="10" t="s">
        <v>1445</v>
      </c>
      <c r="B31" s="10" t="s">
        <v>1446</v>
      </c>
      <c r="C31" s="10" t="s">
        <v>276</v>
      </c>
      <c r="D31" s="85">
        <v>1158906</v>
      </c>
      <c r="E31" s="10">
        <v>1085.3154689999999</v>
      </c>
      <c r="F31" s="10">
        <f t="shared" si="0"/>
        <v>1.1607358474964351</v>
      </c>
    </row>
    <row r="32" spans="1:6" x14ac:dyDescent="0.2">
      <c r="A32" s="10" t="s">
        <v>1467</v>
      </c>
      <c r="B32" s="10" t="s">
        <v>1468</v>
      </c>
      <c r="C32" s="10" t="s">
        <v>1469</v>
      </c>
      <c r="D32" s="85">
        <v>766050</v>
      </c>
      <c r="E32" s="10">
        <v>1082.045625</v>
      </c>
      <c r="F32" s="10">
        <f t="shared" si="0"/>
        <v>1.157238776594075</v>
      </c>
    </row>
    <row r="33" spans="1:7" x14ac:dyDescent="0.2">
      <c r="A33" s="10" t="s">
        <v>365</v>
      </c>
      <c r="B33" s="10" t="s">
        <v>366</v>
      </c>
      <c r="C33" s="10" t="s">
        <v>305</v>
      </c>
      <c r="D33" s="85">
        <v>672460</v>
      </c>
      <c r="E33" s="10">
        <v>920.26151000000004</v>
      </c>
      <c r="F33" s="10">
        <f t="shared" si="0"/>
        <v>0.98421201414590664</v>
      </c>
    </row>
    <row r="34" spans="1:7" x14ac:dyDescent="0.2">
      <c r="A34" s="10" t="s">
        <v>371</v>
      </c>
      <c r="B34" s="10" t="s">
        <v>372</v>
      </c>
      <c r="C34" s="10" t="s">
        <v>271</v>
      </c>
      <c r="D34" s="85">
        <v>124230</v>
      </c>
      <c r="E34" s="10">
        <v>909.23937000000001</v>
      </c>
      <c r="F34" s="10">
        <f t="shared" si="0"/>
        <v>0.97242392729046667</v>
      </c>
    </row>
    <row r="35" spans="1:7" x14ac:dyDescent="0.2">
      <c r="A35" s="10" t="s">
        <v>1607</v>
      </c>
      <c r="B35" s="10" t="s">
        <v>1608</v>
      </c>
      <c r="C35" s="10" t="s">
        <v>311</v>
      </c>
      <c r="D35" s="85">
        <v>169757</v>
      </c>
      <c r="E35" s="10">
        <v>871.95683050000002</v>
      </c>
      <c r="F35" s="10">
        <f t="shared" si="0"/>
        <v>0.93255056206217501</v>
      </c>
    </row>
    <row r="36" spans="1:7" x14ac:dyDescent="0.2">
      <c r="A36" s="10" t="s">
        <v>391</v>
      </c>
      <c r="B36" s="10" t="s">
        <v>392</v>
      </c>
      <c r="C36" s="10" t="s">
        <v>276</v>
      </c>
      <c r="D36" s="85">
        <v>32930</v>
      </c>
      <c r="E36" s="10">
        <v>841.21331499999997</v>
      </c>
      <c r="F36" s="10">
        <f t="shared" si="0"/>
        <v>0.89967062849613788</v>
      </c>
    </row>
    <row r="37" spans="1:7" x14ac:dyDescent="0.2">
      <c r="A37" s="10" t="s">
        <v>1470</v>
      </c>
      <c r="B37" s="10" t="s">
        <v>1471</v>
      </c>
      <c r="C37" s="10" t="s">
        <v>282</v>
      </c>
      <c r="D37" s="85">
        <v>343659</v>
      </c>
      <c r="E37" s="10">
        <v>735.77391899999998</v>
      </c>
      <c r="F37" s="10">
        <f t="shared" si="0"/>
        <v>0.78690407335955737</v>
      </c>
    </row>
    <row r="38" spans="1:7" x14ac:dyDescent="0.2">
      <c r="A38" s="10" t="s">
        <v>1478</v>
      </c>
      <c r="B38" s="10" t="s">
        <v>1479</v>
      </c>
      <c r="C38" s="10" t="s">
        <v>384</v>
      </c>
      <c r="D38" s="85">
        <v>930600</v>
      </c>
      <c r="E38" s="10">
        <v>621.17550000000006</v>
      </c>
      <c r="F38" s="10">
        <f t="shared" si="0"/>
        <v>0.66434201946910776</v>
      </c>
    </row>
    <row r="39" spans="1:7" x14ac:dyDescent="0.2">
      <c r="A39" s="10" t="s">
        <v>1480</v>
      </c>
      <c r="B39" s="10" t="s">
        <v>1481</v>
      </c>
      <c r="C39" s="10" t="s">
        <v>790</v>
      </c>
      <c r="D39" s="85">
        <v>192709</v>
      </c>
      <c r="E39" s="10">
        <v>583.42649749999998</v>
      </c>
      <c r="F39" s="10">
        <f t="shared" si="0"/>
        <v>0.62396977595049763</v>
      </c>
    </row>
    <row r="40" spans="1:7" x14ac:dyDescent="0.2">
      <c r="A40" s="10" t="s">
        <v>785</v>
      </c>
      <c r="B40" s="10" t="s">
        <v>784</v>
      </c>
      <c r="C40" s="10" t="s">
        <v>285</v>
      </c>
      <c r="D40" s="85">
        <v>135629</v>
      </c>
      <c r="E40" s="10">
        <v>450.49172349999998</v>
      </c>
      <c r="F40" s="10">
        <f t="shared" si="0"/>
        <v>0.48179714322942374</v>
      </c>
    </row>
    <row r="41" spans="1:7" x14ac:dyDescent="0.2">
      <c r="A41" s="10" t="s">
        <v>300</v>
      </c>
      <c r="B41" s="10" t="s">
        <v>301</v>
      </c>
      <c r="C41" s="10" t="s">
        <v>302</v>
      </c>
      <c r="D41" s="85">
        <v>49400</v>
      </c>
      <c r="E41" s="10">
        <v>400.43639999999999</v>
      </c>
      <c r="F41" s="10">
        <f t="shared" si="0"/>
        <v>0.42826339198010777</v>
      </c>
    </row>
    <row r="42" spans="1:7" x14ac:dyDescent="0.2">
      <c r="A42" s="10" t="s">
        <v>1476</v>
      </c>
      <c r="B42" s="10" t="s">
        <v>1477</v>
      </c>
      <c r="C42" s="10" t="s">
        <v>387</v>
      </c>
      <c r="D42" s="85">
        <v>151611</v>
      </c>
      <c r="E42" s="10">
        <v>233.55674550000001</v>
      </c>
      <c r="F42" s="10">
        <f t="shared" si="0"/>
        <v>0.24978699251033315</v>
      </c>
    </row>
    <row r="43" spans="1:7" x14ac:dyDescent="0.2">
      <c r="A43" s="10" t="s">
        <v>1485</v>
      </c>
      <c r="B43" s="10" t="s">
        <v>1486</v>
      </c>
      <c r="C43" s="10" t="s">
        <v>1484</v>
      </c>
      <c r="D43" s="85">
        <v>145302</v>
      </c>
      <c r="E43" s="10">
        <v>153.94746900000001</v>
      </c>
      <c r="F43" s="10">
        <f t="shared" si="0"/>
        <v>0.16464553487318459</v>
      </c>
    </row>
    <row r="44" spans="1:7" x14ac:dyDescent="0.2">
      <c r="A44" s="11" t="s">
        <v>35</v>
      </c>
      <c r="B44" s="10"/>
      <c r="C44" s="10"/>
      <c r="D44" s="85"/>
      <c r="E44" s="11">
        <f>SUM(E8:E43)</f>
        <v>65284.875113000002</v>
      </c>
      <c r="F44" s="11">
        <f>SUM(F8:F43)</f>
        <v>69.821629754165954</v>
      </c>
    </row>
    <row r="45" spans="1:7" x14ac:dyDescent="0.2">
      <c r="A45" s="10"/>
      <c r="B45" s="10"/>
      <c r="C45" s="10"/>
      <c r="D45" s="85"/>
      <c r="E45" s="10"/>
      <c r="F45" s="10"/>
    </row>
    <row r="46" spans="1:7" x14ac:dyDescent="0.2">
      <c r="A46" s="11" t="s">
        <v>1530</v>
      </c>
      <c r="B46" s="10"/>
      <c r="C46" s="10"/>
      <c r="D46" s="85"/>
      <c r="E46" s="10"/>
      <c r="F46" s="10"/>
    </row>
    <row r="47" spans="1:7" x14ac:dyDescent="0.2">
      <c r="A47" s="10" t="s">
        <v>1798</v>
      </c>
      <c r="B47" s="10" t="s">
        <v>1799</v>
      </c>
      <c r="C47" s="10" t="s">
        <v>1602</v>
      </c>
      <c r="D47" s="85">
        <v>7989938</v>
      </c>
      <c r="E47" s="10">
        <v>2390.4901330000002</v>
      </c>
      <c r="F47" s="10">
        <f t="shared" ref="F47:F67" si="1">E47/$E$74*100</f>
        <v>2.5566092714187798</v>
      </c>
    </row>
    <row r="48" spans="1:7" x14ac:dyDescent="0.2">
      <c r="A48" s="10" t="s">
        <v>1800</v>
      </c>
      <c r="B48" s="10" t="s">
        <v>1801</v>
      </c>
      <c r="C48" s="10" t="s">
        <v>271</v>
      </c>
      <c r="D48" s="85">
        <v>1178700</v>
      </c>
      <c r="E48" s="10">
        <v>2265.5244349999998</v>
      </c>
      <c r="F48" s="10">
        <f t="shared" si="1"/>
        <v>2.422959499053825</v>
      </c>
      <c r="G48" s="2"/>
    </row>
    <row r="49" spans="1:7" x14ac:dyDescent="0.2">
      <c r="A49" s="10" t="s">
        <v>1802</v>
      </c>
      <c r="B49" s="10" t="s">
        <v>1803</v>
      </c>
      <c r="C49" s="10" t="s">
        <v>790</v>
      </c>
      <c r="D49" s="85">
        <v>2562198</v>
      </c>
      <c r="E49" s="10">
        <v>2108.702847</v>
      </c>
      <c r="F49" s="10">
        <f t="shared" si="1"/>
        <v>2.2552401178672321</v>
      </c>
      <c r="G49" s="2"/>
    </row>
    <row r="50" spans="1:7" x14ac:dyDescent="0.2">
      <c r="A50" s="10" t="s">
        <v>1804</v>
      </c>
      <c r="B50" s="10" t="s">
        <v>1805</v>
      </c>
      <c r="C50" s="10" t="s">
        <v>282</v>
      </c>
      <c r="D50" s="85">
        <v>440700</v>
      </c>
      <c r="E50" s="10">
        <v>1909.8556919999999</v>
      </c>
      <c r="F50" s="10">
        <f t="shared" si="1"/>
        <v>2.0425747430763934</v>
      </c>
      <c r="G50" s="2"/>
    </row>
    <row r="51" spans="1:7" x14ac:dyDescent="0.2">
      <c r="A51" s="10" t="s">
        <v>1806</v>
      </c>
      <c r="B51" s="10" t="s">
        <v>1807</v>
      </c>
      <c r="C51" s="10" t="s">
        <v>282</v>
      </c>
      <c r="D51" s="85">
        <v>851378</v>
      </c>
      <c r="E51" s="10">
        <v>1795.8376000000001</v>
      </c>
      <c r="F51" s="10">
        <f t="shared" si="1"/>
        <v>1.9206333440751542</v>
      </c>
      <c r="G51" s="2"/>
    </row>
    <row r="52" spans="1:7" x14ac:dyDescent="0.2">
      <c r="A52" s="10" t="s">
        <v>1808</v>
      </c>
      <c r="B52" s="10" t="s">
        <v>1809</v>
      </c>
      <c r="C52" s="10" t="s">
        <v>302</v>
      </c>
      <c r="D52" s="85">
        <v>340000</v>
      </c>
      <c r="E52" s="10">
        <v>1794.945046</v>
      </c>
      <c r="F52" s="10">
        <f t="shared" si="1"/>
        <v>1.9196787650119982</v>
      </c>
      <c r="G52" s="2"/>
    </row>
    <row r="53" spans="1:7" x14ac:dyDescent="0.2">
      <c r="A53" s="10" t="s">
        <v>1810</v>
      </c>
      <c r="B53" s="10" t="s">
        <v>1811</v>
      </c>
      <c r="C53" s="10" t="s">
        <v>288</v>
      </c>
      <c r="D53" s="85">
        <v>5150</v>
      </c>
      <c r="E53" s="10">
        <v>1704.4237930000002</v>
      </c>
      <c r="F53" s="10">
        <f t="shared" si="1"/>
        <v>1.8228670394643973</v>
      </c>
      <c r="G53" s="2"/>
    </row>
    <row r="54" spans="1:7" x14ac:dyDescent="0.2">
      <c r="A54" s="10" t="s">
        <v>1812</v>
      </c>
      <c r="B54" s="10" t="s">
        <v>1813</v>
      </c>
      <c r="C54" s="10" t="s">
        <v>390</v>
      </c>
      <c r="D54" s="85">
        <v>3204100</v>
      </c>
      <c r="E54" s="10">
        <v>1472.7994980000001</v>
      </c>
      <c r="F54" s="10">
        <f t="shared" si="1"/>
        <v>1.5751467866559583</v>
      </c>
      <c r="G54" s="2"/>
    </row>
    <row r="55" spans="1:7" x14ac:dyDescent="0.2">
      <c r="A55" s="10" t="s">
        <v>1814</v>
      </c>
      <c r="B55" s="10" t="s">
        <v>1815</v>
      </c>
      <c r="C55" s="10" t="s">
        <v>790</v>
      </c>
      <c r="D55" s="85">
        <v>1975462</v>
      </c>
      <c r="E55" s="10">
        <v>1461.4650869999998</v>
      </c>
      <c r="F55" s="10">
        <f t="shared" si="1"/>
        <v>1.5630247285689391</v>
      </c>
      <c r="G55" s="2"/>
    </row>
    <row r="56" spans="1:7" x14ac:dyDescent="0.2">
      <c r="A56" s="10" t="s">
        <v>1816</v>
      </c>
      <c r="B56" s="10" t="s">
        <v>1817</v>
      </c>
      <c r="C56" s="10" t="s">
        <v>288</v>
      </c>
      <c r="D56" s="85">
        <v>2678400</v>
      </c>
      <c r="E56" s="10">
        <v>1415.7077099999999</v>
      </c>
      <c r="F56" s="10">
        <f t="shared" si="1"/>
        <v>1.5140875952760307</v>
      </c>
      <c r="G56" s="2"/>
    </row>
    <row r="57" spans="1:7" x14ac:dyDescent="0.2">
      <c r="A57" s="10" t="s">
        <v>1818</v>
      </c>
      <c r="B57" s="10" t="s">
        <v>1819</v>
      </c>
      <c r="C57" s="10" t="s">
        <v>331</v>
      </c>
      <c r="D57" s="85">
        <v>2826000</v>
      </c>
      <c r="E57" s="10">
        <v>1086.3446259999998</v>
      </c>
      <c r="F57" s="10">
        <f t="shared" si="1"/>
        <v>1.1618365223294422</v>
      </c>
      <c r="G57" s="2"/>
    </row>
    <row r="58" spans="1:7" x14ac:dyDescent="0.2">
      <c r="A58" s="10" t="s">
        <v>1820</v>
      </c>
      <c r="B58" s="10" t="s">
        <v>1821</v>
      </c>
      <c r="C58" s="10" t="s">
        <v>271</v>
      </c>
      <c r="D58" s="85">
        <v>314861</v>
      </c>
      <c r="E58" s="10">
        <v>983.91374959999996</v>
      </c>
      <c r="F58" s="10">
        <f t="shared" si="1"/>
        <v>1.0522875538276799</v>
      </c>
      <c r="G58" s="2"/>
    </row>
    <row r="59" spans="1:7" x14ac:dyDescent="0.2">
      <c r="A59" s="10" t="s">
        <v>1536</v>
      </c>
      <c r="B59" s="10" t="s">
        <v>1822</v>
      </c>
      <c r="C59" s="10" t="s">
        <v>1533</v>
      </c>
      <c r="D59" s="85">
        <v>140000</v>
      </c>
      <c r="E59" s="10">
        <v>978.61534180000012</v>
      </c>
      <c r="F59" s="10">
        <f t="shared" si="1"/>
        <v>1.046620950850224</v>
      </c>
      <c r="G59" s="2"/>
    </row>
    <row r="60" spans="1:7" x14ac:dyDescent="0.2">
      <c r="A60" s="10" t="s">
        <v>1823</v>
      </c>
      <c r="B60" s="10" t="s">
        <v>1824</v>
      </c>
      <c r="C60" s="10" t="s">
        <v>288</v>
      </c>
      <c r="D60" s="85">
        <v>70700</v>
      </c>
      <c r="E60" s="10">
        <v>926.27562489999991</v>
      </c>
      <c r="F60" s="10">
        <f t="shared" si="1"/>
        <v>0.99064405990106774</v>
      </c>
      <c r="G60" s="2"/>
    </row>
    <row r="61" spans="1:7" x14ac:dyDescent="0.2">
      <c r="A61" s="10" t="s">
        <v>1825</v>
      </c>
      <c r="B61" s="10" t="s">
        <v>1826</v>
      </c>
      <c r="C61" s="10" t="s">
        <v>288</v>
      </c>
      <c r="D61" s="85">
        <v>500000</v>
      </c>
      <c r="E61" s="10">
        <v>874.97610019999991</v>
      </c>
      <c r="F61" s="10">
        <f t="shared" si="1"/>
        <v>0.93577964583933582</v>
      </c>
      <c r="G61" s="2"/>
    </row>
    <row r="62" spans="1:7" x14ac:dyDescent="0.2">
      <c r="A62" s="10" t="s">
        <v>1827</v>
      </c>
      <c r="B62" s="10" t="s">
        <v>1828</v>
      </c>
      <c r="C62" s="10" t="s">
        <v>1829</v>
      </c>
      <c r="D62" s="85">
        <v>187038</v>
      </c>
      <c r="E62" s="10">
        <v>684.05548180000005</v>
      </c>
      <c r="F62" s="10">
        <f t="shared" si="1"/>
        <v>0.73159163587090215</v>
      </c>
      <c r="G62" s="2"/>
    </row>
    <row r="63" spans="1:7" x14ac:dyDescent="0.2">
      <c r="A63" s="10" t="s">
        <v>1830</v>
      </c>
      <c r="B63" s="10" t="s">
        <v>1831</v>
      </c>
      <c r="C63" s="10" t="s">
        <v>387</v>
      </c>
      <c r="D63" s="85">
        <v>500000</v>
      </c>
      <c r="E63" s="10">
        <v>668.18557250000003</v>
      </c>
      <c r="F63" s="10">
        <f t="shared" si="1"/>
        <v>0.71461890015747875</v>
      </c>
      <c r="G63" s="2"/>
    </row>
    <row r="64" spans="1:7" x14ac:dyDescent="0.2">
      <c r="A64" s="10" t="s">
        <v>1832</v>
      </c>
      <c r="B64" s="10" t="s">
        <v>1833</v>
      </c>
      <c r="C64" s="10" t="s">
        <v>1533</v>
      </c>
      <c r="D64" s="85">
        <v>500000</v>
      </c>
      <c r="E64" s="10">
        <v>583.31740009999999</v>
      </c>
      <c r="F64" s="10">
        <f t="shared" si="1"/>
        <v>0.62385309719057414</v>
      </c>
      <c r="G64" s="2"/>
    </row>
    <row r="65" spans="1:10" x14ac:dyDescent="0.2">
      <c r="A65" s="10" t="s">
        <v>1834</v>
      </c>
      <c r="B65" s="10" t="s">
        <v>1835</v>
      </c>
      <c r="C65" s="10" t="s">
        <v>266</v>
      </c>
      <c r="D65" s="85">
        <v>300000</v>
      </c>
      <c r="E65" s="10">
        <v>565.14718530000005</v>
      </c>
      <c r="F65" s="10">
        <f t="shared" si="1"/>
        <v>0.60442020391899576</v>
      </c>
      <c r="G65" s="2"/>
    </row>
    <row r="66" spans="1:10" x14ac:dyDescent="0.2">
      <c r="A66" s="10" t="s">
        <v>1836</v>
      </c>
      <c r="B66" s="10" t="s">
        <v>1837</v>
      </c>
      <c r="C66" s="10" t="s">
        <v>1602</v>
      </c>
      <c r="D66" s="85">
        <v>300000</v>
      </c>
      <c r="E66" s="10">
        <v>474.6553399</v>
      </c>
      <c r="F66" s="10">
        <f t="shared" si="1"/>
        <v>0.50763992955446857</v>
      </c>
      <c r="G66" s="2"/>
    </row>
    <row r="67" spans="1:10" x14ac:dyDescent="0.2">
      <c r="A67" s="10" t="s">
        <v>1838</v>
      </c>
      <c r="B67" s="10" t="s">
        <v>1839</v>
      </c>
      <c r="C67" s="10" t="s">
        <v>387</v>
      </c>
      <c r="D67" s="85">
        <v>25000</v>
      </c>
      <c r="E67" s="10">
        <v>442.96099240000001</v>
      </c>
      <c r="F67" s="10">
        <f t="shared" si="1"/>
        <v>0.47374308909004959</v>
      </c>
      <c r="G67" s="2"/>
    </row>
    <row r="68" spans="1:10" x14ac:dyDescent="0.2">
      <c r="A68" s="11" t="s">
        <v>35</v>
      </c>
      <c r="B68" s="10"/>
      <c r="C68" s="10"/>
      <c r="D68" s="85"/>
      <c r="E68" s="11">
        <f>SUM(E47:E67)</f>
        <v>26588.1992555</v>
      </c>
      <c r="F68" s="11">
        <f>SUM(F47:F67)</f>
        <v>28.435857478998926</v>
      </c>
    </row>
    <row r="69" spans="1:10" x14ac:dyDescent="0.2">
      <c r="A69" s="10"/>
      <c r="B69" s="10"/>
      <c r="C69" s="10"/>
      <c r="D69" s="10"/>
      <c r="E69" s="10"/>
      <c r="F69" s="10"/>
    </row>
    <row r="70" spans="1:10" x14ac:dyDescent="0.2">
      <c r="A70" s="11" t="s">
        <v>35</v>
      </c>
      <c r="B70" s="10"/>
      <c r="C70" s="10"/>
      <c r="D70" s="10"/>
      <c r="E70" s="11">
        <f>E44+E68</f>
        <v>91873.074368500005</v>
      </c>
      <c r="F70" s="11">
        <f>F44+F68</f>
        <v>98.257487233164881</v>
      </c>
      <c r="I70" s="2"/>
      <c r="J70" s="2"/>
    </row>
    <row r="71" spans="1:10" x14ac:dyDescent="0.2">
      <c r="A71" s="10"/>
      <c r="B71" s="10"/>
      <c r="C71" s="10"/>
      <c r="D71" s="10"/>
      <c r="E71" s="10"/>
      <c r="F71" s="10"/>
    </row>
    <row r="72" spans="1:10" x14ac:dyDescent="0.2">
      <c r="A72" s="11" t="s">
        <v>36</v>
      </c>
      <c r="B72" s="10"/>
      <c r="C72" s="10"/>
      <c r="D72" s="10"/>
      <c r="E72" s="11">
        <v>1629.2906477000506</v>
      </c>
      <c r="F72" s="11">
        <f t="shared" ref="F72" si="2">E72/$E$74*100</f>
        <v>1.7425127668351088</v>
      </c>
      <c r="I72" s="2"/>
      <c r="J72" s="2"/>
    </row>
    <row r="73" spans="1:10" x14ac:dyDescent="0.2">
      <c r="A73" s="10"/>
      <c r="B73" s="10"/>
      <c r="C73" s="10"/>
      <c r="D73" s="10"/>
      <c r="E73" s="10"/>
      <c r="F73" s="10"/>
    </row>
    <row r="74" spans="1:10" x14ac:dyDescent="0.2">
      <c r="A74" s="13" t="s">
        <v>37</v>
      </c>
      <c r="B74" s="7"/>
      <c r="C74" s="7"/>
      <c r="D74" s="7"/>
      <c r="E74" s="13">
        <f>E70+E72</f>
        <v>93502.365016200056</v>
      </c>
      <c r="F74" s="13">
        <f xml:space="preserve"> ROUND(SUM(F70:F73),2)</f>
        <v>100</v>
      </c>
      <c r="I74" s="2"/>
      <c r="J74" s="2"/>
    </row>
    <row r="76" spans="1:10" x14ac:dyDescent="0.2">
      <c r="A76" s="17" t="s">
        <v>38</v>
      </c>
    </row>
    <row r="77" spans="1:10" x14ac:dyDescent="0.2">
      <c r="A77" s="17" t="s">
        <v>39</v>
      </c>
    </row>
    <row r="78" spans="1:10" x14ac:dyDescent="0.2">
      <c r="A78" s="17" t="s">
        <v>40</v>
      </c>
    </row>
    <row r="79" spans="1:10" x14ac:dyDescent="0.2">
      <c r="A79" s="2" t="s">
        <v>817</v>
      </c>
      <c r="B79" s="14">
        <v>47.896299999999997</v>
      </c>
    </row>
    <row r="80" spans="1:10" x14ac:dyDescent="0.2">
      <c r="A80" s="2" t="s">
        <v>818</v>
      </c>
      <c r="B80" s="14">
        <v>16.9923</v>
      </c>
    </row>
    <row r="81" spans="1:4" x14ac:dyDescent="0.2">
      <c r="A81" s="2" t="s">
        <v>819</v>
      </c>
      <c r="B81" s="14">
        <v>49.566200000000002</v>
      </c>
    </row>
    <row r="82" spans="1:4" x14ac:dyDescent="0.2">
      <c r="A82" s="2" t="s">
        <v>820</v>
      </c>
      <c r="B82" s="14">
        <v>17.7088</v>
      </c>
    </row>
    <row r="84" spans="1:4" x14ac:dyDescent="0.2">
      <c r="A84" s="17" t="s">
        <v>44</v>
      </c>
    </row>
    <row r="85" spans="1:4" x14ac:dyDescent="0.2">
      <c r="A85" s="2" t="s">
        <v>817</v>
      </c>
      <c r="B85" s="14">
        <v>44.430199999999999</v>
      </c>
    </row>
    <row r="86" spans="1:4" x14ac:dyDescent="0.2">
      <c r="A86" s="2" t="s">
        <v>818</v>
      </c>
      <c r="B86" s="14">
        <v>15.0177</v>
      </c>
    </row>
    <row r="87" spans="1:4" x14ac:dyDescent="0.2">
      <c r="A87" s="2" t="s">
        <v>819</v>
      </c>
      <c r="B87" s="14">
        <v>46.12</v>
      </c>
    </row>
    <row r="88" spans="1:4" x14ac:dyDescent="0.2">
      <c r="A88" s="2" t="s">
        <v>820</v>
      </c>
      <c r="B88" s="14">
        <v>15.7281</v>
      </c>
    </row>
    <row r="90" spans="1:4" x14ac:dyDescent="0.2">
      <c r="A90" s="17" t="s">
        <v>45</v>
      </c>
      <c r="B90" s="18"/>
    </row>
    <row r="91" spans="1:4" x14ac:dyDescent="0.2">
      <c r="A91" s="26" t="s">
        <v>821</v>
      </c>
      <c r="B91" s="27"/>
      <c r="C91" s="94" t="s">
        <v>822</v>
      </c>
      <c r="D91" s="94"/>
    </row>
    <row r="92" spans="1:4" x14ac:dyDescent="0.2">
      <c r="A92" s="95"/>
      <c r="B92" s="95"/>
      <c r="C92" s="21" t="s">
        <v>823</v>
      </c>
      <c r="D92" s="21" t="s">
        <v>824</v>
      </c>
    </row>
    <row r="93" spans="1:4" x14ac:dyDescent="0.2">
      <c r="A93" s="22" t="s">
        <v>818</v>
      </c>
      <c r="B93" s="23"/>
      <c r="C93" s="28">
        <v>0.70000393640000003</v>
      </c>
      <c r="D93" s="28">
        <v>0.70000393640000003</v>
      </c>
    </row>
    <row r="94" spans="1:4" x14ac:dyDescent="0.2">
      <c r="A94" s="22" t="s">
        <v>820</v>
      </c>
      <c r="B94" s="23"/>
      <c r="C94" s="28">
        <v>0.70000393640000003</v>
      </c>
      <c r="D94" s="28">
        <v>0.70000393640000003</v>
      </c>
    </row>
    <row r="95" spans="1:4" x14ac:dyDescent="0.2">
      <c r="A95" s="17"/>
      <c r="B95" s="18"/>
    </row>
    <row r="96" spans="1:4" x14ac:dyDescent="0.2">
      <c r="A96" s="17" t="s">
        <v>775</v>
      </c>
      <c r="B96" s="70">
        <v>0.18034885625457392</v>
      </c>
    </row>
  </sheetData>
  <mergeCells count="3">
    <mergeCell ref="A1:F1"/>
    <mergeCell ref="C91:D91"/>
    <mergeCell ref="A92:B9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260E-CF31-414E-81B8-002D38C82A6C}">
  <dimension ref="A1:J92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31.4257812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1840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85"/>
      <c r="E6" s="10"/>
      <c r="F6" s="10"/>
    </row>
    <row r="7" spans="1:6" x14ac:dyDescent="0.2">
      <c r="A7" s="11"/>
      <c r="B7" s="10"/>
      <c r="C7" s="10"/>
      <c r="D7" s="85"/>
      <c r="E7" s="10"/>
      <c r="F7" s="10"/>
    </row>
    <row r="8" spans="1:6" x14ac:dyDescent="0.2">
      <c r="A8" s="10" t="s">
        <v>267</v>
      </c>
      <c r="B8" s="10" t="s">
        <v>268</v>
      </c>
      <c r="C8" s="10" t="s">
        <v>266</v>
      </c>
      <c r="D8" s="85">
        <v>4900000</v>
      </c>
      <c r="E8" s="10">
        <v>101917.55</v>
      </c>
      <c r="F8" s="10">
        <v>9.0159579766423352</v>
      </c>
    </row>
    <row r="9" spans="1:6" x14ac:dyDescent="0.2">
      <c r="A9" s="10" t="s">
        <v>269</v>
      </c>
      <c r="B9" s="10" t="s">
        <v>270</v>
      </c>
      <c r="C9" s="10" t="s">
        <v>271</v>
      </c>
      <c r="D9" s="85">
        <v>9800000</v>
      </c>
      <c r="E9" s="10">
        <v>73455.899999999994</v>
      </c>
      <c r="F9" s="10">
        <v>6.4981478414310549</v>
      </c>
    </row>
    <row r="10" spans="1:6" x14ac:dyDescent="0.2">
      <c r="A10" s="10" t="s">
        <v>322</v>
      </c>
      <c r="B10" s="10" t="s">
        <v>323</v>
      </c>
      <c r="C10" s="10" t="s">
        <v>266</v>
      </c>
      <c r="D10" s="85">
        <v>13700000</v>
      </c>
      <c r="E10" s="10">
        <v>49929.65</v>
      </c>
      <c r="F10" s="10">
        <v>4.4169392434223544</v>
      </c>
    </row>
    <row r="11" spans="1:6" x14ac:dyDescent="0.2">
      <c r="A11" s="10" t="s">
        <v>264</v>
      </c>
      <c r="B11" s="10" t="s">
        <v>265</v>
      </c>
      <c r="C11" s="10" t="s">
        <v>266</v>
      </c>
      <c r="D11" s="85">
        <v>6500000</v>
      </c>
      <c r="E11" s="10">
        <v>46975.5</v>
      </c>
      <c r="F11" s="10">
        <v>4.1556055255622022</v>
      </c>
    </row>
    <row r="12" spans="1:6" x14ac:dyDescent="0.2">
      <c r="A12" s="10" t="s">
        <v>277</v>
      </c>
      <c r="B12" s="10" t="s">
        <v>278</v>
      </c>
      <c r="C12" s="10" t="s">
        <v>279</v>
      </c>
      <c r="D12" s="85">
        <v>15200000</v>
      </c>
      <c r="E12" s="10">
        <v>46572.800000000003</v>
      </c>
      <c r="F12" s="10">
        <v>4.1199813737140278</v>
      </c>
    </row>
    <row r="13" spans="1:6" x14ac:dyDescent="0.2">
      <c r="A13" s="10" t="s">
        <v>1714</v>
      </c>
      <c r="B13" s="10" t="s">
        <v>1715</v>
      </c>
      <c r="C13" s="10" t="s">
        <v>299</v>
      </c>
      <c r="D13" s="85">
        <v>3000000</v>
      </c>
      <c r="E13" s="10">
        <v>39429</v>
      </c>
      <c r="F13" s="10">
        <v>3.4880175893261818</v>
      </c>
    </row>
    <row r="14" spans="1:6" x14ac:dyDescent="0.2">
      <c r="A14" s="10" t="s">
        <v>274</v>
      </c>
      <c r="B14" s="10" t="s">
        <v>275</v>
      </c>
      <c r="C14" s="10" t="s">
        <v>276</v>
      </c>
      <c r="D14" s="85">
        <v>5300000</v>
      </c>
      <c r="E14" s="10">
        <v>36042.65</v>
      </c>
      <c r="F14" s="10">
        <v>3.1884500536642402</v>
      </c>
    </row>
    <row r="15" spans="1:6" x14ac:dyDescent="0.2">
      <c r="A15" s="10" t="s">
        <v>1447</v>
      </c>
      <c r="B15" s="10" t="s">
        <v>1448</v>
      </c>
      <c r="C15" s="10" t="s">
        <v>271</v>
      </c>
      <c r="D15" s="85">
        <v>3200000</v>
      </c>
      <c r="E15" s="10">
        <v>32166.400000000001</v>
      </c>
      <c r="F15" s="10">
        <v>2.8455443705217407</v>
      </c>
    </row>
    <row r="16" spans="1:6" x14ac:dyDescent="0.2">
      <c r="A16" s="10" t="s">
        <v>272</v>
      </c>
      <c r="B16" s="10" t="s">
        <v>273</v>
      </c>
      <c r="C16" s="10" t="s">
        <v>266</v>
      </c>
      <c r="D16" s="85">
        <v>2500000</v>
      </c>
      <c r="E16" s="10">
        <v>31393.75</v>
      </c>
      <c r="F16" s="10">
        <v>2.7771932383501694</v>
      </c>
    </row>
    <row r="17" spans="1:6" x14ac:dyDescent="0.2">
      <c r="A17" s="10" t="s">
        <v>286</v>
      </c>
      <c r="B17" s="10" t="s">
        <v>287</v>
      </c>
      <c r="C17" s="10" t="s">
        <v>288</v>
      </c>
      <c r="D17" s="85">
        <v>1100000</v>
      </c>
      <c r="E17" s="10">
        <v>29928.799999999999</v>
      </c>
      <c r="F17" s="10">
        <v>2.6475989963586555</v>
      </c>
    </row>
    <row r="18" spans="1:6" x14ac:dyDescent="0.2">
      <c r="A18" s="10" t="s">
        <v>812</v>
      </c>
      <c r="B18" s="10" t="s">
        <v>811</v>
      </c>
      <c r="C18" s="10" t="s">
        <v>266</v>
      </c>
      <c r="D18" s="85">
        <v>13300000</v>
      </c>
      <c r="E18" s="10">
        <v>25815.3</v>
      </c>
      <c r="F18" s="10">
        <v>2.2837054065213978</v>
      </c>
    </row>
    <row r="19" spans="1:6" x14ac:dyDescent="0.2">
      <c r="A19" s="10" t="s">
        <v>332</v>
      </c>
      <c r="B19" s="10" t="s">
        <v>333</v>
      </c>
      <c r="C19" s="10" t="s">
        <v>276</v>
      </c>
      <c r="D19" s="85">
        <v>14000000</v>
      </c>
      <c r="E19" s="10">
        <v>25368</v>
      </c>
      <c r="F19" s="10">
        <v>2.2441357936043671</v>
      </c>
    </row>
    <row r="20" spans="1:6" x14ac:dyDescent="0.2">
      <c r="A20" s="10" t="s">
        <v>1841</v>
      </c>
      <c r="B20" s="10" t="s">
        <v>1842</v>
      </c>
      <c r="C20" s="10" t="s">
        <v>282</v>
      </c>
      <c r="D20" s="85">
        <v>6800000</v>
      </c>
      <c r="E20" s="10">
        <v>24939</v>
      </c>
      <c r="F20" s="10">
        <v>2.2061850582111049</v>
      </c>
    </row>
    <row r="21" spans="1:6" x14ac:dyDescent="0.2">
      <c r="A21" s="10" t="s">
        <v>1843</v>
      </c>
      <c r="B21" s="10" t="s">
        <v>1844</v>
      </c>
      <c r="C21" s="10" t="s">
        <v>288</v>
      </c>
      <c r="D21" s="85">
        <v>2800000</v>
      </c>
      <c r="E21" s="10">
        <v>24519.599999999999</v>
      </c>
      <c r="F21" s="10">
        <v>2.1690835700434263</v>
      </c>
    </row>
    <row r="22" spans="1:6" x14ac:dyDescent="0.2">
      <c r="A22" s="10" t="s">
        <v>314</v>
      </c>
      <c r="B22" s="10" t="s">
        <v>315</v>
      </c>
      <c r="C22" s="10" t="s">
        <v>282</v>
      </c>
      <c r="D22" s="85">
        <v>1700000</v>
      </c>
      <c r="E22" s="10">
        <v>24289.599999999999</v>
      </c>
      <c r="F22" s="10">
        <v>2.1487370219304887</v>
      </c>
    </row>
    <row r="23" spans="1:6" x14ac:dyDescent="0.2">
      <c r="A23" s="10" t="s">
        <v>1845</v>
      </c>
      <c r="B23" s="10" t="s">
        <v>1846</v>
      </c>
      <c r="C23" s="10" t="s">
        <v>294</v>
      </c>
      <c r="D23" s="85">
        <v>1600000</v>
      </c>
      <c r="E23" s="10">
        <v>22773.599999999999</v>
      </c>
      <c r="F23" s="10">
        <v>2.0146267308904293</v>
      </c>
    </row>
    <row r="24" spans="1:6" x14ac:dyDescent="0.2">
      <c r="A24" s="10" t="s">
        <v>297</v>
      </c>
      <c r="B24" s="10" t="s">
        <v>298</v>
      </c>
      <c r="C24" s="10" t="s">
        <v>299</v>
      </c>
      <c r="D24" s="85">
        <v>4200000</v>
      </c>
      <c r="E24" s="10">
        <v>22726.2</v>
      </c>
      <c r="F24" s="10">
        <v>2.0104335727141107</v>
      </c>
    </row>
    <row r="25" spans="1:6" x14ac:dyDescent="0.2">
      <c r="A25" s="10" t="s">
        <v>371</v>
      </c>
      <c r="B25" s="10" t="s">
        <v>372</v>
      </c>
      <c r="C25" s="10" t="s">
        <v>271</v>
      </c>
      <c r="D25" s="85">
        <v>3000000</v>
      </c>
      <c r="E25" s="10">
        <v>21957</v>
      </c>
      <c r="F25" s="10">
        <v>1.9423876387642338</v>
      </c>
    </row>
    <row r="26" spans="1:6" x14ac:dyDescent="0.2">
      <c r="A26" s="10" t="s">
        <v>391</v>
      </c>
      <c r="B26" s="10" t="s">
        <v>392</v>
      </c>
      <c r="C26" s="10" t="s">
        <v>276</v>
      </c>
      <c r="D26" s="85">
        <v>850000</v>
      </c>
      <c r="E26" s="10">
        <v>21713.674999999999</v>
      </c>
      <c r="F26" s="10">
        <v>1.9208623178095359</v>
      </c>
    </row>
    <row r="27" spans="1:6" x14ac:dyDescent="0.2">
      <c r="A27" s="10" t="s">
        <v>783</v>
      </c>
      <c r="B27" s="10" t="s">
        <v>782</v>
      </c>
      <c r="C27" s="10" t="s">
        <v>282</v>
      </c>
      <c r="D27" s="85">
        <v>4700000</v>
      </c>
      <c r="E27" s="10">
        <v>20851.55</v>
      </c>
      <c r="F27" s="10">
        <v>1.8445959361057684</v>
      </c>
    </row>
    <row r="28" spans="1:6" x14ac:dyDescent="0.2">
      <c r="A28" s="10" t="s">
        <v>312</v>
      </c>
      <c r="B28" s="10" t="s">
        <v>313</v>
      </c>
      <c r="C28" s="10" t="s">
        <v>288</v>
      </c>
      <c r="D28" s="85">
        <v>6500000</v>
      </c>
      <c r="E28" s="10">
        <v>20731.75</v>
      </c>
      <c r="F28" s="10">
        <v>1.833998038436508</v>
      </c>
    </row>
    <row r="29" spans="1:6" x14ac:dyDescent="0.2">
      <c r="A29" s="10" t="s">
        <v>329</v>
      </c>
      <c r="B29" s="10" t="s">
        <v>330</v>
      </c>
      <c r="C29" s="10" t="s">
        <v>331</v>
      </c>
      <c r="D29" s="85">
        <v>9500000</v>
      </c>
      <c r="E29" s="10">
        <v>19902.5</v>
      </c>
      <c r="F29" s="10">
        <v>1.7606398861641011</v>
      </c>
    </row>
    <row r="30" spans="1:6" x14ac:dyDescent="0.2">
      <c r="A30" s="10" t="s">
        <v>327</v>
      </c>
      <c r="B30" s="10" t="s">
        <v>328</v>
      </c>
      <c r="C30" s="10" t="s">
        <v>266</v>
      </c>
      <c r="D30" s="85">
        <v>6000000</v>
      </c>
      <c r="E30" s="10">
        <v>17619</v>
      </c>
      <c r="F30" s="10">
        <v>1.5586340487036954</v>
      </c>
    </row>
    <row r="31" spans="1:6" x14ac:dyDescent="0.2">
      <c r="A31" s="10" t="s">
        <v>1513</v>
      </c>
      <c r="B31" s="10" t="s">
        <v>1514</v>
      </c>
      <c r="C31" s="10" t="s">
        <v>271</v>
      </c>
      <c r="D31" s="85">
        <v>1000000</v>
      </c>
      <c r="E31" s="10">
        <v>17473.5</v>
      </c>
      <c r="F31" s="10">
        <v>1.5457626454409457</v>
      </c>
    </row>
    <row r="32" spans="1:6" x14ac:dyDescent="0.2">
      <c r="A32" s="10" t="s">
        <v>303</v>
      </c>
      <c r="B32" s="10" t="s">
        <v>304</v>
      </c>
      <c r="C32" s="10" t="s">
        <v>305</v>
      </c>
      <c r="D32" s="85">
        <v>5000000</v>
      </c>
      <c r="E32" s="10">
        <v>17272.5</v>
      </c>
      <c r="F32" s="10">
        <v>1.5279815316552914</v>
      </c>
    </row>
    <row r="33" spans="1:6" x14ac:dyDescent="0.2">
      <c r="A33" s="10" t="s">
        <v>373</v>
      </c>
      <c r="B33" s="10" t="s">
        <v>374</v>
      </c>
      <c r="C33" s="10" t="s">
        <v>291</v>
      </c>
      <c r="D33" s="85">
        <v>12000000</v>
      </c>
      <c r="E33" s="10">
        <v>16764</v>
      </c>
      <c r="F33" s="10">
        <v>1.4829979676751659</v>
      </c>
    </row>
    <row r="34" spans="1:6" x14ac:dyDescent="0.2">
      <c r="A34" s="10" t="s">
        <v>292</v>
      </c>
      <c r="B34" s="10" t="s">
        <v>293</v>
      </c>
      <c r="C34" s="10" t="s">
        <v>294</v>
      </c>
      <c r="D34" s="85">
        <v>2300000</v>
      </c>
      <c r="E34" s="10">
        <v>16583</v>
      </c>
      <c r="F34" s="10">
        <v>1.4669861189428106</v>
      </c>
    </row>
    <row r="35" spans="1:6" x14ac:dyDescent="0.2">
      <c r="A35" s="10" t="s">
        <v>1847</v>
      </c>
      <c r="B35" s="10" t="s">
        <v>1848</v>
      </c>
      <c r="C35" s="10" t="s">
        <v>390</v>
      </c>
      <c r="D35" s="85">
        <v>1400000</v>
      </c>
      <c r="E35" s="10">
        <v>15660.4</v>
      </c>
      <c r="F35" s="10">
        <v>1.3853699220341309</v>
      </c>
    </row>
    <row r="36" spans="1:6" x14ac:dyDescent="0.2">
      <c r="A36" s="10" t="s">
        <v>399</v>
      </c>
      <c r="B36" s="10" t="s">
        <v>400</v>
      </c>
      <c r="C36" s="10" t="s">
        <v>302</v>
      </c>
      <c r="D36" s="85">
        <v>7500000</v>
      </c>
      <c r="E36" s="10">
        <v>15326.25</v>
      </c>
      <c r="F36" s="10">
        <v>1.3558099261561387</v>
      </c>
    </row>
    <row r="37" spans="1:6" x14ac:dyDescent="0.2">
      <c r="A37" s="10" t="s">
        <v>378</v>
      </c>
      <c r="B37" s="10" t="s">
        <v>379</v>
      </c>
      <c r="C37" s="10" t="s">
        <v>305</v>
      </c>
      <c r="D37" s="85">
        <v>6500000</v>
      </c>
      <c r="E37" s="10">
        <v>15177.5</v>
      </c>
      <c r="F37" s="10">
        <v>1.3426510173222281</v>
      </c>
    </row>
    <row r="38" spans="1:6" x14ac:dyDescent="0.2">
      <c r="A38" s="10" t="s">
        <v>1495</v>
      </c>
      <c r="B38" s="10" t="s">
        <v>1496</v>
      </c>
      <c r="C38" s="10" t="s">
        <v>311</v>
      </c>
      <c r="D38" s="85">
        <v>700000</v>
      </c>
      <c r="E38" s="10">
        <v>13440.35</v>
      </c>
      <c r="F38" s="10">
        <v>1.1889770779553159</v>
      </c>
    </row>
    <row r="39" spans="1:6" x14ac:dyDescent="0.2">
      <c r="A39" s="10" t="s">
        <v>1725</v>
      </c>
      <c r="B39" s="10" t="s">
        <v>1726</v>
      </c>
      <c r="C39" s="10" t="s">
        <v>288</v>
      </c>
      <c r="D39" s="85">
        <v>3072148</v>
      </c>
      <c r="E39" s="10">
        <v>13009.010705999999</v>
      </c>
      <c r="F39" s="10">
        <v>1.1508194010058741</v>
      </c>
    </row>
    <row r="40" spans="1:6" x14ac:dyDescent="0.2">
      <c r="A40" s="10" t="s">
        <v>1521</v>
      </c>
      <c r="B40" s="10" t="s">
        <v>1522</v>
      </c>
      <c r="C40" s="10" t="s">
        <v>279</v>
      </c>
      <c r="D40" s="85">
        <v>42000000</v>
      </c>
      <c r="E40" s="10">
        <v>12642</v>
      </c>
      <c r="F40" s="10">
        <v>1.1183524401902558</v>
      </c>
    </row>
    <row r="41" spans="1:6" x14ac:dyDescent="0.2">
      <c r="A41" s="10" t="s">
        <v>306</v>
      </c>
      <c r="B41" s="10" t="s">
        <v>307</v>
      </c>
      <c r="C41" s="10" t="s">
        <v>308</v>
      </c>
      <c r="D41" s="85">
        <v>6000000</v>
      </c>
      <c r="E41" s="10">
        <v>12510</v>
      </c>
      <c r="F41" s="10">
        <v>1.1066752908384829</v>
      </c>
    </row>
    <row r="42" spans="1:6" x14ac:dyDescent="0.2">
      <c r="A42" s="10" t="s">
        <v>1609</v>
      </c>
      <c r="B42" s="10" t="s">
        <v>1610</v>
      </c>
      <c r="C42" s="10" t="s">
        <v>294</v>
      </c>
      <c r="D42" s="85">
        <v>3900000</v>
      </c>
      <c r="E42" s="10">
        <v>11623.95</v>
      </c>
      <c r="F42" s="10">
        <v>1.0282924258147068</v>
      </c>
    </row>
    <row r="43" spans="1:6" x14ac:dyDescent="0.2">
      <c r="A43" s="10" t="s">
        <v>785</v>
      </c>
      <c r="B43" s="10" t="s">
        <v>784</v>
      </c>
      <c r="C43" s="10" t="s">
        <v>285</v>
      </c>
      <c r="D43" s="85">
        <v>3300000</v>
      </c>
      <c r="E43" s="10">
        <v>10960.95</v>
      </c>
      <c r="F43" s="10">
        <v>0.96964128929784721</v>
      </c>
    </row>
    <row r="44" spans="1:6" x14ac:dyDescent="0.2">
      <c r="A44" s="10" t="s">
        <v>316</v>
      </c>
      <c r="B44" s="10" t="s">
        <v>317</v>
      </c>
      <c r="C44" s="10" t="s">
        <v>276</v>
      </c>
      <c r="D44" s="85">
        <v>2000000</v>
      </c>
      <c r="E44" s="10">
        <v>10000</v>
      </c>
      <c r="F44" s="10">
        <v>0.88463252664946668</v>
      </c>
    </row>
    <row r="45" spans="1:6" x14ac:dyDescent="0.2">
      <c r="A45" s="10" t="s">
        <v>1697</v>
      </c>
      <c r="B45" s="10" t="s">
        <v>1698</v>
      </c>
      <c r="C45" s="10" t="s">
        <v>331</v>
      </c>
      <c r="D45" s="85">
        <v>1080000</v>
      </c>
      <c r="E45" s="10">
        <v>9825.4079999999994</v>
      </c>
      <c r="F45" s="10">
        <v>0.86918755044018825</v>
      </c>
    </row>
    <row r="46" spans="1:6" x14ac:dyDescent="0.2">
      <c r="A46" s="10" t="s">
        <v>309</v>
      </c>
      <c r="B46" s="10" t="s">
        <v>310</v>
      </c>
      <c r="C46" s="10" t="s">
        <v>311</v>
      </c>
      <c r="D46" s="85">
        <v>1200000</v>
      </c>
      <c r="E46" s="10">
        <v>9458.4</v>
      </c>
      <c r="F46" s="10">
        <v>0.83672082900613143</v>
      </c>
    </row>
    <row r="47" spans="1:6" x14ac:dyDescent="0.2">
      <c r="A47" s="10" t="s">
        <v>1683</v>
      </c>
      <c r="B47" s="10" t="s">
        <v>1684</v>
      </c>
      <c r="C47" s="10" t="s">
        <v>1595</v>
      </c>
      <c r="D47" s="85">
        <v>214521</v>
      </c>
      <c r="E47" s="10">
        <v>9390.7640355000003</v>
      </c>
      <c r="F47" s="10">
        <v>0.83073753158933072</v>
      </c>
    </row>
    <row r="48" spans="1:6" x14ac:dyDescent="0.2">
      <c r="A48" s="10" t="s">
        <v>1607</v>
      </c>
      <c r="B48" s="10" t="s">
        <v>1608</v>
      </c>
      <c r="C48" s="10" t="s">
        <v>311</v>
      </c>
      <c r="D48" s="85">
        <v>1800000</v>
      </c>
      <c r="E48" s="10">
        <v>9245.7000000000007</v>
      </c>
      <c r="F48" s="10">
        <v>0.81790469516429753</v>
      </c>
    </row>
    <row r="49" spans="1:6" x14ac:dyDescent="0.2">
      <c r="A49" s="10" t="s">
        <v>334</v>
      </c>
      <c r="B49" s="10" t="s">
        <v>335</v>
      </c>
      <c r="C49" s="10" t="s">
        <v>266</v>
      </c>
      <c r="D49" s="85">
        <v>9020000</v>
      </c>
      <c r="E49" s="10">
        <v>7933.09</v>
      </c>
      <c r="F49" s="10">
        <v>0.70178694508376172</v>
      </c>
    </row>
    <row r="50" spans="1:6" x14ac:dyDescent="0.2">
      <c r="A50" s="10" t="s">
        <v>1849</v>
      </c>
      <c r="B50" s="10" t="s">
        <v>1850</v>
      </c>
      <c r="C50" s="10" t="s">
        <v>1602</v>
      </c>
      <c r="D50" s="85">
        <v>20000000</v>
      </c>
      <c r="E50" s="10">
        <v>7520</v>
      </c>
      <c r="F50" s="10">
        <v>0.66524366004039892</v>
      </c>
    </row>
    <row r="51" spans="1:6" x14ac:dyDescent="0.2">
      <c r="A51" s="10" t="s">
        <v>1561</v>
      </c>
      <c r="B51" s="10" t="s">
        <v>1562</v>
      </c>
      <c r="C51" s="10" t="s">
        <v>282</v>
      </c>
      <c r="D51" s="85">
        <v>4000000</v>
      </c>
      <c r="E51" s="10">
        <v>7358</v>
      </c>
      <c r="F51" s="10">
        <v>0.65091261310867754</v>
      </c>
    </row>
    <row r="52" spans="1:6" x14ac:dyDescent="0.2">
      <c r="A52" s="10" t="s">
        <v>1851</v>
      </c>
      <c r="B52" s="10" t="s">
        <v>1852</v>
      </c>
      <c r="C52" s="10" t="s">
        <v>294</v>
      </c>
      <c r="D52" s="85">
        <v>900000</v>
      </c>
      <c r="E52" s="10">
        <v>7142.4</v>
      </c>
      <c r="F52" s="10">
        <v>0.63183993583411513</v>
      </c>
    </row>
    <row r="53" spans="1:6" x14ac:dyDescent="0.2">
      <c r="A53" s="10" t="s">
        <v>324</v>
      </c>
      <c r="B53" s="10" t="s">
        <v>325</v>
      </c>
      <c r="C53" s="10" t="s">
        <v>326</v>
      </c>
      <c r="D53" s="85">
        <v>6500000</v>
      </c>
      <c r="E53" s="10">
        <v>6685.25</v>
      </c>
      <c r="F53" s="10">
        <v>0.59139895987833468</v>
      </c>
    </row>
    <row r="54" spans="1:6" x14ac:dyDescent="0.2">
      <c r="A54" s="10" t="s">
        <v>1453</v>
      </c>
      <c r="B54" s="10" t="s">
        <v>1454</v>
      </c>
      <c r="C54" s="10" t="s">
        <v>387</v>
      </c>
      <c r="D54" s="85">
        <v>5500000</v>
      </c>
      <c r="E54" s="10">
        <v>6597.25</v>
      </c>
      <c r="F54" s="10">
        <v>0.58361419364381939</v>
      </c>
    </row>
    <row r="55" spans="1:6" x14ac:dyDescent="0.2">
      <c r="A55" s="10" t="s">
        <v>1853</v>
      </c>
      <c r="B55" s="10" t="s">
        <v>1854</v>
      </c>
      <c r="C55" s="10" t="s">
        <v>387</v>
      </c>
      <c r="D55" s="85">
        <v>6500000</v>
      </c>
      <c r="E55" s="10">
        <v>5265</v>
      </c>
      <c r="F55" s="10">
        <v>0.46575902528094421</v>
      </c>
    </row>
    <row r="56" spans="1:6" x14ac:dyDescent="0.2">
      <c r="A56" s="10" t="s">
        <v>1503</v>
      </c>
      <c r="B56" s="10" t="s">
        <v>1504</v>
      </c>
      <c r="C56" s="10" t="s">
        <v>790</v>
      </c>
      <c r="D56" s="85">
        <v>5630000</v>
      </c>
      <c r="E56" s="10">
        <v>4782.6850000000004</v>
      </c>
      <c r="F56" s="10">
        <v>0.42309187157185046</v>
      </c>
    </row>
    <row r="57" spans="1:6" x14ac:dyDescent="0.2">
      <c r="A57" s="10" t="s">
        <v>1699</v>
      </c>
      <c r="B57" s="10" t="s">
        <v>1700</v>
      </c>
      <c r="C57" s="10" t="s">
        <v>384</v>
      </c>
      <c r="D57" s="85">
        <v>5400000</v>
      </c>
      <c r="E57" s="10">
        <v>4760.1000000000004</v>
      </c>
      <c r="F57" s="10">
        <v>0.4210939290104127</v>
      </c>
    </row>
    <row r="58" spans="1:6" x14ac:dyDescent="0.2">
      <c r="A58" s="10" t="s">
        <v>1693</v>
      </c>
      <c r="B58" s="10" t="s">
        <v>1694</v>
      </c>
      <c r="C58" s="10" t="s">
        <v>1602</v>
      </c>
      <c r="D58" s="85">
        <v>300000</v>
      </c>
      <c r="E58" s="10">
        <v>3286.65</v>
      </c>
      <c r="F58" s="10">
        <v>0.29074774937124698</v>
      </c>
    </row>
    <row r="59" spans="1:6" x14ac:dyDescent="0.2">
      <c r="A59" s="10" t="s">
        <v>1695</v>
      </c>
      <c r="B59" s="10" t="s">
        <v>1696</v>
      </c>
      <c r="C59" s="10" t="s">
        <v>311</v>
      </c>
      <c r="D59" s="85">
        <v>600000</v>
      </c>
      <c r="E59" s="10">
        <v>2958</v>
      </c>
      <c r="F59" s="10">
        <v>0.2616743013829122</v>
      </c>
    </row>
    <row r="60" spans="1:6" x14ac:dyDescent="0.2">
      <c r="A60" s="10" t="s">
        <v>1705</v>
      </c>
      <c r="B60" s="10" t="s">
        <v>1706</v>
      </c>
      <c r="C60" s="10" t="s">
        <v>1602</v>
      </c>
      <c r="D60" s="85">
        <v>200000</v>
      </c>
      <c r="E60" s="10">
        <v>1106.94</v>
      </c>
      <c r="F60" s="10">
        <v>9.7923512904936075E-2</v>
      </c>
    </row>
    <row r="61" spans="1:6" x14ac:dyDescent="0.2">
      <c r="A61" s="10" t="s">
        <v>1653</v>
      </c>
      <c r="B61" s="10" t="s">
        <v>1654</v>
      </c>
      <c r="C61" s="10" t="s">
        <v>387</v>
      </c>
      <c r="D61" s="85">
        <v>400000</v>
      </c>
      <c r="E61" s="10">
        <v>825.4</v>
      </c>
      <c r="F61" s="10">
        <v>7.3017568749646974E-2</v>
      </c>
    </row>
    <row r="62" spans="1:6" x14ac:dyDescent="0.2">
      <c r="A62" s="11" t="s">
        <v>35</v>
      </c>
      <c r="B62" s="10"/>
      <c r="C62" s="10"/>
      <c r="D62" s="85"/>
      <c r="E62" s="11">
        <f>SUM(E8:E61)</f>
        <v>1083603.2227415</v>
      </c>
      <c r="F62" s="11">
        <f>SUM(F8:F61)</f>
        <v>95.859065681931796</v>
      </c>
    </row>
    <row r="63" spans="1:6" x14ac:dyDescent="0.2">
      <c r="A63" s="10"/>
      <c r="B63" s="10"/>
      <c r="C63" s="10"/>
      <c r="D63" s="85"/>
      <c r="E63" s="10"/>
      <c r="F63" s="10"/>
    </row>
    <row r="64" spans="1:6" x14ac:dyDescent="0.2">
      <c r="A64" s="11" t="s">
        <v>888</v>
      </c>
      <c r="B64" s="10"/>
      <c r="C64" s="10"/>
      <c r="D64" s="85"/>
      <c r="E64" s="10"/>
      <c r="F64" s="10"/>
    </row>
    <row r="65" spans="1:10" x14ac:dyDescent="0.2">
      <c r="A65" s="10" t="s">
        <v>404</v>
      </c>
      <c r="B65" s="10" t="s">
        <v>405</v>
      </c>
      <c r="C65" s="10" t="s">
        <v>387</v>
      </c>
      <c r="D65" s="85">
        <v>73500</v>
      </c>
      <c r="E65" s="10">
        <v>7.3499999999999998E-3</v>
      </c>
      <c r="F65" s="80" t="s">
        <v>899</v>
      </c>
    </row>
    <row r="66" spans="1:10" x14ac:dyDescent="0.2">
      <c r="A66" s="10" t="s">
        <v>404</v>
      </c>
      <c r="B66" s="10" t="s">
        <v>1855</v>
      </c>
      <c r="C66" s="10" t="s">
        <v>271</v>
      </c>
      <c r="D66" s="85">
        <v>45000</v>
      </c>
      <c r="E66" s="10">
        <v>4.4999999999999997E-3</v>
      </c>
      <c r="F66" s="80" t="s">
        <v>899</v>
      </c>
    </row>
    <row r="67" spans="1:10" x14ac:dyDescent="0.2">
      <c r="A67" s="10" t="s">
        <v>1507</v>
      </c>
      <c r="B67" s="10" t="s">
        <v>1508</v>
      </c>
      <c r="C67" s="10" t="s">
        <v>1460</v>
      </c>
      <c r="D67" s="85">
        <v>38000</v>
      </c>
      <c r="E67" s="10">
        <v>3.8E-3</v>
      </c>
      <c r="F67" s="80" t="s">
        <v>899</v>
      </c>
    </row>
    <row r="68" spans="1:10" x14ac:dyDescent="0.2">
      <c r="A68" s="11" t="s">
        <v>35</v>
      </c>
      <c r="B68" s="10"/>
      <c r="C68" s="10"/>
      <c r="D68" s="85"/>
      <c r="E68" s="11">
        <f>SUM(E65:E67)</f>
        <v>1.5650000000000001E-2</v>
      </c>
      <c r="F68" s="11">
        <f>SUM(F65:F67)</f>
        <v>0</v>
      </c>
    </row>
    <row r="69" spans="1:10" x14ac:dyDescent="0.2">
      <c r="A69" s="10"/>
      <c r="B69" s="10"/>
      <c r="C69" s="10"/>
      <c r="D69" s="85"/>
      <c r="E69" s="10"/>
      <c r="F69" s="10"/>
    </row>
    <row r="70" spans="1:10" x14ac:dyDescent="0.2">
      <c r="A70" s="11" t="s">
        <v>35</v>
      </c>
      <c r="B70" s="10"/>
      <c r="C70" s="10"/>
      <c r="D70" s="85"/>
      <c r="E70" s="11">
        <f>E62+E68</f>
        <v>1083603.2383915</v>
      </c>
      <c r="F70" s="11">
        <f>F62+F68</f>
        <v>95.859065681931796</v>
      </c>
      <c r="I70" s="2"/>
      <c r="J70" s="2"/>
    </row>
    <row r="71" spans="1:10" x14ac:dyDescent="0.2">
      <c r="A71" s="10"/>
      <c r="B71" s="10"/>
      <c r="C71" s="10"/>
      <c r="D71" s="10"/>
      <c r="E71" s="10"/>
      <c r="F71" s="10"/>
    </row>
    <row r="72" spans="1:10" x14ac:dyDescent="0.2">
      <c r="A72" s="11" t="s">
        <v>36</v>
      </c>
      <c r="B72" s="10"/>
      <c r="C72" s="10"/>
      <c r="D72" s="10"/>
      <c r="E72" s="11">
        <v>46809.639131199998</v>
      </c>
      <c r="F72" s="11">
        <v>4.1399999999999997</v>
      </c>
      <c r="I72" s="2"/>
      <c r="J72" s="2"/>
    </row>
    <row r="73" spans="1:10" x14ac:dyDescent="0.2">
      <c r="A73" s="10"/>
      <c r="B73" s="10"/>
      <c r="C73" s="10"/>
      <c r="D73" s="10"/>
      <c r="E73" s="10"/>
      <c r="F73" s="10"/>
    </row>
    <row r="74" spans="1:10" x14ac:dyDescent="0.2">
      <c r="A74" s="13" t="s">
        <v>37</v>
      </c>
      <c r="B74" s="7"/>
      <c r="C74" s="7"/>
      <c r="D74" s="7"/>
      <c r="E74" s="13">
        <v>1130412.8775226998</v>
      </c>
      <c r="F74" s="13">
        <f xml:space="preserve"> ROUND(SUM(F70:F73),2)</f>
        <v>100</v>
      </c>
      <c r="I74" s="2"/>
      <c r="J74" s="2"/>
    </row>
    <row r="75" spans="1:10" x14ac:dyDescent="0.2">
      <c r="E75" s="96" t="s">
        <v>1509</v>
      </c>
      <c r="F75" s="96"/>
    </row>
    <row r="76" spans="1:10" x14ac:dyDescent="0.2">
      <c r="A76" s="17" t="s">
        <v>38</v>
      </c>
    </row>
    <row r="77" spans="1:10" x14ac:dyDescent="0.2">
      <c r="A77" s="17" t="s">
        <v>39</v>
      </c>
    </row>
    <row r="78" spans="1:10" x14ac:dyDescent="0.2">
      <c r="A78" s="17" t="s">
        <v>40</v>
      </c>
    </row>
    <row r="79" spans="1:10" x14ac:dyDescent="0.2">
      <c r="A79" s="2" t="s">
        <v>817</v>
      </c>
      <c r="B79" s="14">
        <v>593.79100000000005</v>
      </c>
    </row>
    <row r="80" spans="1:10" x14ac:dyDescent="0.2">
      <c r="A80" s="2" t="s">
        <v>818</v>
      </c>
      <c r="B80" s="14">
        <v>39.156199999999998</v>
      </c>
    </row>
    <row r="81" spans="1:2" x14ac:dyDescent="0.2">
      <c r="A81" s="2" t="s">
        <v>819</v>
      </c>
      <c r="B81" s="14">
        <v>626.12840000000006</v>
      </c>
    </row>
    <row r="82" spans="1:2" x14ac:dyDescent="0.2">
      <c r="A82" s="2" t="s">
        <v>820</v>
      </c>
      <c r="B82" s="14">
        <v>41.775100000000002</v>
      </c>
    </row>
    <row r="84" spans="1:2" x14ac:dyDescent="0.2">
      <c r="A84" s="17" t="s">
        <v>44</v>
      </c>
    </row>
    <row r="85" spans="1:2" x14ac:dyDescent="0.2">
      <c r="A85" s="2" t="s">
        <v>817</v>
      </c>
      <c r="B85" s="14">
        <v>563.93119999999999</v>
      </c>
    </row>
    <row r="86" spans="1:2" x14ac:dyDescent="0.2">
      <c r="A86" s="2" t="s">
        <v>818</v>
      </c>
      <c r="B86" s="14">
        <v>37.1873</v>
      </c>
    </row>
    <row r="87" spans="1:2" x14ac:dyDescent="0.2">
      <c r="A87" s="2" t="s">
        <v>819</v>
      </c>
      <c r="B87" s="14">
        <v>597.38329999999996</v>
      </c>
    </row>
    <row r="88" spans="1:2" x14ac:dyDescent="0.2">
      <c r="A88" s="2" t="s">
        <v>820</v>
      </c>
      <c r="B88" s="14">
        <v>39.857199999999999</v>
      </c>
    </row>
    <row r="90" spans="1:2" x14ac:dyDescent="0.2">
      <c r="A90" s="17" t="s">
        <v>45</v>
      </c>
      <c r="B90" s="18" t="s">
        <v>46</v>
      </c>
    </row>
    <row r="92" spans="1:2" x14ac:dyDescent="0.2">
      <c r="A92" s="17" t="s">
        <v>775</v>
      </c>
      <c r="B92" s="70">
        <v>0.10125678245657938</v>
      </c>
    </row>
  </sheetData>
  <mergeCells count="2">
    <mergeCell ref="A1:F1"/>
    <mergeCell ref="E75:F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C0B01-1F88-484A-B1F6-A3542149BCC1}">
  <dimension ref="A1:L29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3.5703125" style="2" bestFit="1" customWidth="1"/>
    <col min="3" max="3" width="9" style="2" bestFit="1" customWidth="1"/>
    <col min="4" max="4" width="23.85546875" style="2" bestFit="1" customWidth="1"/>
    <col min="5" max="5" width="14" style="2" bestFit="1" customWidth="1"/>
    <col min="6" max="6" width="9.140625" style="3"/>
    <col min="7" max="12" width="9.140625" style="34"/>
    <col min="13" max="16384" width="9.140625" style="3"/>
  </cols>
  <sheetData>
    <row r="1" spans="1:12" x14ac:dyDescent="0.2">
      <c r="A1" s="93" t="s">
        <v>1487</v>
      </c>
      <c r="B1" s="93"/>
      <c r="C1" s="93"/>
      <c r="D1" s="93"/>
      <c r="E1" s="93"/>
    </row>
    <row r="3" spans="1:12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  <c r="G3" s="33"/>
      <c r="H3" s="33"/>
      <c r="I3" s="33"/>
      <c r="J3" s="33"/>
      <c r="K3" s="33"/>
      <c r="L3" s="33"/>
    </row>
    <row r="4" spans="1:12" x14ac:dyDescent="0.2">
      <c r="A4" s="7"/>
      <c r="B4" s="7"/>
      <c r="C4" s="7"/>
      <c r="D4" s="7"/>
      <c r="E4" s="7"/>
    </row>
    <row r="5" spans="1:12" x14ac:dyDescent="0.2">
      <c r="A5" s="11" t="s">
        <v>1488</v>
      </c>
      <c r="B5" s="10"/>
      <c r="C5" s="10"/>
      <c r="D5" s="11"/>
      <c r="E5" s="11"/>
    </row>
    <row r="6" spans="1:12" x14ac:dyDescent="0.2">
      <c r="A6" s="10" t="s">
        <v>1489</v>
      </c>
      <c r="B6" s="10" t="s">
        <v>1490</v>
      </c>
      <c r="C6" s="69">
        <v>2487749.7310000001</v>
      </c>
      <c r="D6" s="71">
        <v>74550.385642499998</v>
      </c>
      <c r="E6" s="10">
        <v>99.875510882430191</v>
      </c>
    </row>
    <row r="7" spans="1:12" x14ac:dyDescent="0.2">
      <c r="A7" s="11" t="s">
        <v>35</v>
      </c>
      <c r="B7" s="10"/>
      <c r="C7" s="10"/>
      <c r="D7" s="72">
        <f>SUM(D6)</f>
        <v>74550.385642499998</v>
      </c>
      <c r="E7" s="11">
        <f>SUM(E6)</f>
        <v>99.875510882430191</v>
      </c>
      <c r="G7" s="73"/>
      <c r="H7" s="73"/>
      <c r="I7" s="74"/>
      <c r="J7" s="74"/>
    </row>
    <row r="8" spans="1:12" x14ac:dyDescent="0.2">
      <c r="A8" s="10"/>
      <c r="B8" s="10"/>
      <c r="C8" s="10"/>
      <c r="D8" s="10"/>
      <c r="E8" s="10"/>
    </row>
    <row r="9" spans="1:12" x14ac:dyDescent="0.2">
      <c r="A9" s="11" t="s">
        <v>36</v>
      </c>
      <c r="B9" s="10"/>
      <c r="C9" s="10"/>
      <c r="D9" s="68">
        <v>92.922795999998925</v>
      </c>
      <c r="E9" s="68">
        <v>0.12448911756980834</v>
      </c>
      <c r="G9" s="73"/>
      <c r="H9" s="73"/>
      <c r="I9" s="74"/>
      <c r="J9" s="74"/>
    </row>
    <row r="10" spans="1:12" x14ac:dyDescent="0.2">
      <c r="A10" s="10"/>
      <c r="B10" s="10"/>
      <c r="C10" s="10"/>
      <c r="D10" s="10"/>
      <c r="E10" s="10"/>
    </row>
    <row r="11" spans="1:12" x14ac:dyDescent="0.2">
      <c r="A11" s="13" t="s">
        <v>37</v>
      </c>
      <c r="B11" s="7"/>
      <c r="C11" s="7"/>
      <c r="D11" s="75">
        <f>D7+D9</f>
        <v>74643.308438499997</v>
      </c>
      <c r="E11" s="13">
        <f>E7+E9</f>
        <v>100</v>
      </c>
      <c r="G11" s="73"/>
      <c r="H11" s="73"/>
      <c r="I11" s="74"/>
      <c r="J11" s="74"/>
    </row>
    <row r="13" spans="1:12" x14ac:dyDescent="0.2">
      <c r="A13" s="17" t="s">
        <v>38</v>
      </c>
    </row>
    <row r="14" spans="1:12" x14ac:dyDescent="0.2">
      <c r="A14" s="17" t="s">
        <v>39</v>
      </c>
    </row>
    <row r="15" spans="1:12" x14ac:dyDescent="0.2">
      <c r="A15" s="17" t="s">
        <v>40</v>
      </c>
    </row>
    <row r="16" spans="1:12" x14ac:dyDescent="0.2">
      <c r="A16" s="2" t="s">
        <v>817</v>
      </c>
      <c r="B16" s="14">
        <v>29.2059</v>
      </c>
    </row>
    <row r="17" spans="1:2" x14ac:dyDescent="0.2">
      <c r="A17" s="2" t="s">
        <v>818</v>
      </c>
      <c r="B17" s="14">
        <v>29.2059</v>
      </c>
    </row>
    <row r="18" spans="1:2" x14ac:dyDescent="0.2">
      <c r="A18" s="2" t="s">
        <v>819</v>
      </c>
      <c r="B18" s="14">
        <v>30.862500000000001</v>
      </c>
    </row>
    <row r="19" spans="1:2" x14ac:dyDescent="0.2">
      <c r="A19" s="2" t="s">
        <v>820</v>
      </c>
      <c r="B19" s="14">
        <v>30.862500000000001</v>
      </c>
    </row>
    <row r="21" spans="1:2" x14ac:dyDescent="0.2">
      <c r="A21" s="17" t="s">
        <v>44</v>
      </c>
    </row>
    <row r="22" spans="1:2" x14ac:dyDescent="0.2">
      <c r="A22" s="2" t="s">
        <v>817</v>
      </c>
      <c r="B22" s="14">
        <v>28.934200000000001</v>
      </c>
    </row>
    <row r="23" spans="1:2" x14ac:dyDescent="0.2">
      <c r="A23" s="2" t="s">
        <v>818</v>
      </c>
      <c r="B23" s="14">
        <v>28.934200000000001</v>
      </c>
    </row>
    <row r="24" spans="1:2" x14ac:dyDescent="0.2">
      <c r="A24" s="2" t="s">
        <v>819</v>
      </c>
      <c r="B24" s="14">
        <v>30.7089</v>
      </c>
    </row>
    <row r="25" spans="1:2" x14ac:dyDescent="0.2">
      <c r="A25" s="2" t="s">
        <v>820</v>
      </c>
      <c r="B25" s="14">
        <v>30.7089</v>
      </c>
    </row>
    <row r="27" spans="1:2" x14ac:dyDescent="0.2">
      <c r="A27" s="17" t="s">
        <v>45</v>
      </c>
      <c r="B27" s="18" t="s">
        <v>46</v>
      </c>
    </row>
    <row r="28" spans="1:2" x14ac:dyDescent="0.2">
      <c r="A28" s="17"/>
      <c r="B28" s="18"/>
    </row>
    <row r="29" spans="1:2" x14ac:dyDescent="0.2">
      <c r="A29" s="17" t="s">
        <v>775</v>
      </c>
      <c r="B29" s="70">
        <v>5.0797311622867082E-2</v>
      </c>
    </row>
  </sheetData>
  <mergeCells count="1">
    <mergeCell ref="A1: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8EBD0-6318-4EB4-AF0B-C5A8F00FE9C5}">
  <dimension ref="A1:J89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28.85546875" style="2" bestFit="1" customWidth="1"/>
    <col min="3" max="3" width="35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1856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85"/>
      <c r="E7" s="10"/>
      <c r="F7" s="10"/>
    </row>
    <row r="8" spans="1:6" x14ac:dyDescent="0.2">
      <c r="A8" s="10" t="s">
        <v>264</v>
      </c>
      <c r="B8" s="10" t="s">
        <v>265</v>
      </c>
      <c r="C8" s="10" t="s">
        <v>266</v>
      </c>
      <c r="D8" s="85">
        <v>3033870</v>
      </c>
      <c r="E8" s="10">
        <v>21925.778490000001</v>
      </c>
      <c r="F8" s="10">
        <f t="shared" ref="F8:F60" si="0">E8/$E$71*100</f>
        <v>8.3217265779436396</v>
      </c>
    </row>
    <row r="9" spans="1:6" x14ac:dyDescent="0.2">
      <c r="A9" s="10" t="s">
        <v>267</v>
      </c>
      <c r="B9" s="10" t="s">
        <v>268</v>
      </c>
      <c r="C9" s="10" t="s">
        <v>266</v>
      </c>
      <c r="D9" s="85">
        <v>694023</v>
      </c>
      <c r="E9" s="10">
        <v>14435.331388500001</v>
      </c>
      <c r="F9" s="10">
        <f t="shared" si="0"/>
        <v>5.4787966106604831</v>
      </c>
    </row>
    <row r="10" spans="1:6" x14ac:dyDescent="0.2">
      <c r="A10" s="10" t="s">
        <v>269</v>
      </c>
      <c r="B10" s="10" t="s">
        <v>270</v>
      </c>
      <c r="C10" s="10" t="s">
        <v>271</v>
      </c>
      <c r="D10" s="85">
        <v>1527694</v>
      </c>
      <c r="E10" s="10">
        <v>11450.830377</v>
      </c>
      <c r="F10" s="10">
        <f t="shared" si="0"/>
        <v>4.3460568358503604</v>
      </c>
    </row>
    <row r="11" spans="1:6" x14ac:dyDescent="0.2">
      <c r="A11" s="10" t="s">
        <v>322</v>
      </c>
      <c r="B11" s="10" t="s">
        <v>323</v>
      </c>
      <c r="C11" s="10" t="s">
        <v>266</v>
      </c>
      <c r="D11" s="85">
        <v>2691781</v>
      </c>
      <c r="E11" s="10">
        <v>9810.1958544999998</v>
      </c>
      <c r="F11" s="10">
        <f t="shared" si="0"/>
        <v>3.7233691663198578</v>
      </c>
    </row>
    <row r="12" spans="1:6" x14ac:dyDescent="0.2">
      <c r="A12" s="10" t="s">
        <v>306</v>
      </c>
      <c r="B12" s="10" t="s">
        <v>307</v>
      </c>
      <c r="C12" s="10" t="s">
        <v>308</v>
      </c>
      <c r="D12" s="85">
        <v>4624884</v>
      </c>
      <c r="E12" s="10">
        <v>9642.8831399999999</v>
      </c>
      <c r="F12" s="10">
        <f t="shared" si="0"/>
        <v>3.6598671719109674</v>
      </c>
    </row>
    <row r="13" spans="1:6" x14ac:dyDescent="0.2">
      <c r="A13" s="10" t="s">
        <v>274</v>
      </c>
      <c r="B13" s="10" t="s">
        <v>275</v>
      </c>
      <c r="C13" s="10" t="s">
        <v>276</v>
      </c>
      <c r="D13" s="85">
        <v>1396570</v>
      </c>
      <c r="E13" s="10">
        <v>9497.3742849999999</v>
      </c>
      <c r="F13" s="10">
        <f t="shared" si="0"/>
        <v>3.6046406308541967</v>
      </c>
    </row>
    <row r="14" spans="1:6" x14ac:dyDescent="0.2">
      <c r="A14" s="10" t="s">
        <v>272</v>
      </c>
      <c r="B14" s="10" t="s">
        <v>273</v>
      </c>
      <c r="C14" s="10" t="s">
        <v>266</v>
      </c>
      <c r="D14" s="85">
        <v>685751</v>
      </c>
      <c r="E14" s="10">
        <v>8611.3181824999992</v>
      </c>
      <c r="F14" s="10">
        <f t="shared" si="0"/>
        <v>3.2683462264805341</v>
      </c>
    </row>
    <row r="15" spans="1:6" x14ac:dyDescent="0.2">
      <c r="A15" s="10" t="s">
        <v>369</v>
      </c>
      <c r="B15" s="10" t="s">
        <v>370</v>
      </c>
      <c r="C15" s="10" t="s">
        <v>285</v>
      </c>
      <c r="D15" s="85">
        <v>3229392</v>
      </c>
      <c r="E15" s="10">
        <v>7351.7108879999996</v>
      </c>
      <c r="F15" s="10">
        <f t="shared" si="0"/>
        <v>2.7902739197119031</v>
      </c>
    </row>
    <row r="16" spans="1:6" x14ac:dyDescent="0.2">
      <c r="A16" s="10" t="s">
        <v>280</v>
      </c>
      <c r="B16" s="10" t="s">
        <v>281</v>
      </c>
      <c r="C16" s="10" t="s">
        <v>282</v>
      </c>
      <c r="D16" s="85">
        <v>1631156</v>
      </c>
      <c r="E16" s="10">
        <v>7280.6648059999998</v>
      </c>
      <c r="F16" s="10">
        <f t="shared" si="0"/>
        <v>2.7633090359287431</v>
      </c>
    </row>
    <row r="17" spans="1:6" x14ac:dyDescent="0.2">
      <c r="A17" s="10" t="s">
        <v>397</v>
      </c>
      <c r="B17" s="10" t="s">
        <v>398</v>
      </c>
      <c r="C17" s="10" t="s">
        <v>387</v>
      </c>
      <c r="D17" s="85">
        <v>1611999</v>
      </c>
      <c r="E17" s="10">
        <v>7162.1115570000002</v>
      </c>
      <c r="F17" s="10">
        <f t="shared" si="0"/>
        <v>2.7183132459934018</v>
      </c>
    </row>
    <row r="18" spans="1:6" x14ac:dyDescent="0.2">
      <c r="A18" s="10" t="s">
        <v>796</v>
      </c>
      <c r="B18" s="10" t="s">
        <v>795</v>
      </c>
      <c r="C18" s="10" t="s">
        <v>291</v>
      </c>
      <c r="D18" s="85">
        <v>9727483</v>
      </c>
      <c r="E18" s="10">
        <v>6935.6953789999998</v>
      </c>
      <c r="F18" s="10">
        <f t="shared" si="0"/>
        <v>2.6323790782739587</v>
      </c>
    </row>
    <row r="19" spans="1:6" x14ac:dyDescent="0.2">
      <c r="A19" s="10" t="s">
        <v>320</v>
      </c>
      <c r="B19" s="10" t="s">
        <v>321</v>
      </c>
      <c r="C19" s="10" t="s">
        <v>282</v>
      </c>
      <c r="D19" s="85">
        <v>531359</v>
      </c>
      <c r="E19" s="10">
        <v>6801.9265590000005</v>
      </c>
      <c r="F19" s="10">
        <f t="shared" si="0"/>
        <v>2.5816083589947385</v>
      </c>
    </row>
    <row r="20" spans="1:6" x14ac:dyDescent="0.2">
      <c r="A20" s="10" t="s">
        <v>283</v>
      </c>
      <c r="B20" s="10" t="s">
        <v>284</v>
      </c>
      <c r="C20" s="10" t="s">
        <v>285</v>
      </c>
      <c r="D20" s="85">
        <v>3835803</v>
      </c>
      <c r="E20" s="10">
        <v>6752.9311815000001</v>
      </c>
      <c r="F20" s="10">
        <f t="shared" si="0"/>
        <v>2.5630126163019948</v>
      </c>
    </row>
    <row r="21" spans="1:6" x14ac:dyDescent="0.2">
      <c r="A21" s="10" t="s">
        <v>1672</v>
      </c>
      <c r="B21" s="10" t="s">
        <v>1673</v>
      </c>
      <c r="C21" s="10" t="s">
        <v>1674</v>
      </c>
      <c r="D21" s="85">
        <v>1465491</v>
      </c>
      <c r="E21" s="10">
        <v>6592.5112634999996</v>
      </c>
      <c r="F21" s="10">
        <f t="shared" si="0"/>
        <v>2.5021267190983449</v>
      </c>
    </row>
    <row r="22" spans="1:6" x14ac:dyDescent="0.2">
      <c r="A22" s="10" t="s">
        <v>365</v>
      </c>
      <c r="B22" s="10" t="s">
        <v>366</v>
      </c>
      <c r="C22" s="10" t="s">
        <v>305</v>
      </c>
      <c r="D22" s="85">
        <v>4558616</v>
      </c>
      <c r="E22" s="10">
        <v>6238.4659959999999</v>
      </c>
      <c r="F22" s="10">
        <f t="shared" si="0"/>
        <v>2.3677521100647971</v>
      </c>
    </row>
    <row r="23" spans="1:6" x14ac:dyDescent="0.2">
      <c r="A23" s="10" t="s">
        <v>385</v>
      </c>
      <c r="B23" s="10" t="s">
        <v>386</v>
      </c>
      <c r="C23" s="10" t="s">
        <v>387</v>
      </c>
      <c r="D23" s="85">
        <v>687569</v>
      </c>
      <c r="E23" s="10">
        <v>6204.9664405000003</v>
      </c>
      <c r="F23" s="10">
        <f t="shared" si="0"/>
        <v>2.3550376633927765</v>
      </c>
    </row>
    <row r="24" spans="1:6" x14ac:dyDescent="0.2">
      <c r="A24" s="10" t="s">
        <v>380</v>
      </c>
      <c r="B24" s="10" t="s">
        <v>381</v>
      </c>
      <c r="C24" s="10" t="s">
        <v>1492</v>
      </c>
      <c r="D24" s="85">
        <v>4317530</v>
      </c>
      <c r="E24" s="10">
        <v>6133.0513650000003</v>
      </c>
      <c r="F24" s="10">
        <f t="shared" si="0"/>
        <v>2.3277429611583211</v>
      </c>
    </row>
    <row r="25" spans="1:6" x14ac:dyDescent="0.2">
      <c r="A25" s="10" t="s">
        <v>292</v>
      </c>
      <c r="B25" s="10" t="s">
        <v>293</v>
      </c>
      <c r="C25" s="10" t="s">
        <v>294</v>
      </c>
      <c r="D25" s="85">
        <v>830035</v>
      </c>
      <c r="E25" s="10">
        <v>5984.5523499999999</v>
      </c>
      <c r="F25" s="10">
        <f t="shared" si="0"/>
        <v>2.2713815325099578</v>
      </c>
    </row>
    <row r="26" spans="1:6" x14ac:dyDescent="0.2">
      <c r="A26" s="10" t="s">
        <v>286</v>
      </c>
      <c r="B26" s="10" t="s">
        <v>287</v>
      </c>
      <c r="C26" s="10" t="s">
        <v>288</v>
      </c>
      <c r="D26" s="85">
        <v>193420</v>
      </c>
      <c r="E26" s="10">
        <v>5262.5713599999999</v>
      </c>
      <c r="F26" s="10">
        <f t="shared" si="0"/>
        <v>1.9973603206294641</v>
      </c>
    </row>
    <row r="27" spans="1:6" x14ac:dyDescent="0.2">
      <c r="A27" s="10" t="s">
        <v>289</v>
      </c>
      <c r="B27" s="10" t="s">
        <v>290</v>
      </c>
      <c r="C27" s="10" t="s">
        <v>291</v>
      </c>
      <c r="D27" s="85">
        <v>2701385</v>
      </c>
      <c r="E27" s="10">
        <v>5094.8121099999998</v>
      </c>
      <c r="F27" s="10">
        <f t="shared" si="0"/>
        <v>1.9336888477986314</v>
      </c>
    </row>
    <row r="28" spans="1:6" x14ac:dyDescent="0.2">
      <c r="A28" s="10" t="s">
        <v>277</v>
      </c>
      <c r="B28" s="10" t="s">
        <v>278</v>
      </c>
      <c r="C28" s="10" t="s">
        <v>279</v>
      </c>
      <c r="D28" s="85">
        <v>1623483</v>
      </c>
      <c r="E28" s="10">
        <v>4974.3519120000001</v>
      </c>
      <c r="F28" s="10">
        <f t="shared" si="0"/>
        <v>1.887969292995223</v>
      </c>
    </row>
    <row r="29" spans="1:6" x14ac:dyDescent="0.2">
      <c r="A29" s="10" t="s">
        <v>393</v>
      </c>
      <c r="B29" s="10" t="s">
        <v>394</v>
      </c>
      <c r="C29" s="10" t="s">
        <v>311</v>
      </c>
      <c r="D29" s="85">
        <v>2017000</v>
      </c>
      <c r="E29" s="10">
        <v>4750.0349999999999</v>
      </c>
      <c r="F29" s="10">
        <f t="shared" si="0"/>
        <v>1.8028318822837162</v>
      </c>
    </row>
    <row r="30" spans="1:6" x14ac:dyDescent="0.2">
      <c r="A30" s="10" t="s">
        <v>367</v>
      </c>
      <c r="B30" s="10" t="s">
        <v>368</v>
      </c>
      <c r="C30" s="10" t="s">
        <v>282</v>
      </c>
      <c r="D30" s="85">
        <v>40512</v>
      </c>
      <c r="E30" s="10">
        <v>4658.008992</v>
      </c>
      <c r="F30" s="10">
        <f t="shared" si="0"/>
        <v>1.7679042614931966</v>
      </c>
    </row>
    <row r="31" spans="1:6" x14ac:dyDescent="0.2">
      <c r="A31" s="10" t="s">
        <v>297</v>
      </c>
      <c r="B31" s="10" t="s">
        <v>298</v>
      </c>
      <c r="C31" s="10" t="s">
        <v>299</v>
      </c>
      <c r="D31" s="85">
        <v>806517</v>
      </c>
      <c r="E31" s="10">
        <v>4364.0634870000004</v>
      </c>
      <c r="F31" s="10">
        <f t="shared" si="0"/>
        <v>1.6563399618474073</v>
      </c>
    </row>
    <row r="32" spans="1:6" x14ac:dyDescent="0.2">
      <c r="A32" s="10" t="s">
        <v>375</v>
      </c>
      <c r="B32" s="10" t="s">
        <v>376</v>
      </c>
      <c r="C32" s="10" t="s">
        <v>377</v>
      </c>
      <c r="D32" s="85">
        <v>902468</v>
      </c>
      <c r="E32" s="10">
        <v>4302.0649560000002</v>
      </c>
      <c r="F32" s="10">
        <f t="shared" si="0"/>
        <v>1.6328089924247491</v>
      </c>
    </row>
    <row r="33" spans="1:6" x14ac:dyDescent="0.2">
      <c r="A33" s="10" t="s">
        <v>1463</v>
      </c>
      <c r="B33" s="10" t="s">
        <v>1464</v>
      </c>
      <c r="C33" s="10" t="s">
        <v>266</v>
      </c>
      <c r="D33" s="85">
        <v>4780054</v>
      </c>
      <c r="E33" s="10">
        <v>4106.0663860000004</v>
      </c>
      <c r="F33" s="10">
        <f t="shared" si="0"/>
        <v>1.5584195466884512</v>
      </c>
    </row>
    <row r="34" spans="1:6" x14ac:dyDescent="0.2">
      <c r="A34" s="10" t="s">
        <v>309</v>
      </c>
      <c r="B34" s="10" t="s">
        <v>310</v>
      </c>
      <c r="C34" s="10" t="s">
        <v>311</v>
      </c>
      <c r="D34" s="85">
        <v>513620</v>
      </c>
      <c r="E34" s="10">
        <v>4048.35284</v>
      </c>
      <c r="F34" s="10">
        <f t="shared" si="0"/>
        <v>1.5365149037187786</v>
      </c>
    </row>
    <row r="35" spans="1:6" x14ac:dyDescent="0.2">
      <c r="A35" s="10" t="s">
        <v>399</v>
      </c>
      <c r="B35" s="10" t="s">
        <v>400</v>
      </c>
      <c r="C35" s="10" t="s">
        <v>302</v>
      </c>
      <c r="D35" s="85">
        <v>1977065</v>
      </c>
      <c r="E35" s="10">
        <v>4040.1323275</v>
      </c>
      <c r="F35" s="10">
        <f t="shared" si="0"/>
        <v>1.5333948841770886</v>
      </c>
    </row>
    <row r="36" spans="1:6" x14ac:dyDescent="0.2">
      <c r="A36" s="10" t="s">
        <v>1675</v>
      </c>
      <c r="B36" s="10" t="s">
        <v>1676</v>
      </c>
      <c r="C36" s="10" t="s">
        <v>291</v>
      </c>
      <c r="D36" s="85">
        <v>580784</v>
      </c>
      <c r="E36" s="10">
        <v>4030.060176</v>
      </c>
      <c r="F36" s="10">
        <f t="shared" si="0"/>
        <v>1.5295720921666316</v>
      </c>
    </row>
    <row r="37" spans="1:6" x14ac:dyDescent="0.2">
      <c r="A37" s="10" t="s">
        <v>1679</v>
      </c>
      <c r="B37" s="10" t="s">
        <v>1680</v>
      </c>
      <c r="C37" s="10" t="s">
        <v>1549</v>
      </c>
      <c r="D37" s="85">
        <v>297232</v>
      </c>
      <c r="E37" s="10">
        <v>3940.2560079999998</v>
      </c>
      <c r="F37" s="10">
        <f t="shared" si="0"/>
        <v>1.4954877502128641</v>
      </c>
    </row>
    <row r="38" spans="1:6" x14ac:dyDescent="0.2">
      <c r="A38" s="10" t="s">
        <v>1857</v>
      </c>
      <c r="B38" s="10" t="s">
        <v>1858</v>
      </c>
      <c r="C38" s="10" t="s">
        <v>1484</v>
      </c>
      <c r="D38" s="85">
        <v>1872299</v>
      </c>
      <c r="E38" s="10">
        <v>3742.7257009999998</v>
      </c>
      <c r="F38" s="10">
        <f t="shared" si="0"/>
        <v>1.4205169478552204</v>
      </c>
    </row>
    <row r="39" spans="1:6" x14ac:dyDescent="0.2">
      <c r="A39" s="10" t="s">
        <v>314</v>
      </c>
      <c r="B39" s="10" t="s">
        <v>315</v>
      </c>
      <c r="C39" s="10" t="s">
        <v>282</v>
      </c>
      <c r="D39" s="85">
        <v>247050</v>
      </c>
      <c r="E39" s="10">
        <v>3529.8503999999998</v>
      </c>
      <c r="F39" s="10">
        <f t="shared" si="0"/>
        <v>1.3397220948502335</v>
      </c>
    </row>
    <row r="40" spans="1:6" x14ac:dyDescent="0.2">
      <c r="A40" s="10" t="s">
        <v>395</v>
      </c>
      <c r="B40" s="10" t="s">
        <v>396</v>
      </c>
      <c r="C40" s="10" t="s">
        <v>266</v>
      </c>
      <c r="D40" s="85">
        <v>1536509</v>
      </c>
      <c r="E40" s="10">
        <v>3463.2912860000001</v>
      </c>
      <c r="F40" s="10">
        <f t="shared" si="0"/>
        <v>1.314460198300891</v>
      </c>
    </row>
    <row r="41" spans="1:6" x14ac:dyDescent="0.2">
      <c r="A41" s="10" t="s">
        <v>378</v>
      </c>
      <c r="B41" s="10" t="s">
        <v>379</v>
      </c>
      <c r="C41" s="10" t="s">
        <v>305</v>
      </c>
      <c r="D41" s="85">
        <v>1433313</v>
      </c>
      <c r="E41" s="10">
        <v>3346.7858550000001</v>
      </c>
      <c r="F41" s="10">
        <f t="shared" si="0"/>
        <v>1.2702416387605917</v>
      </c>
    </row>
    <row r="42" spans="1:6" x14ac:dyDescent="0.2">
      <c r="A42" s="10" t="s">
        <v>1445</v>
      </c>
      <c r="B42" s="10" t="s">
        <v>1446</v>
      </c>
      <c r="C42" s="10" t="s">
        <v>276</v>
      </c>
      <c r="D42" s="85">
        <v>3415915</v>
      </c>
      <c r="E42" s="10">
        <v>3199.0043974999999</v>
      </c>
      <c r="F42" s="10">
        <f t="shared" si="0"/>
        <v>1.2141525524293633</v>
      </c>
    </row>
    <row r="43" spans="1:6" x14ac:dyDescent="0.2">
      <c r="A43" s="10" t="s">
        <v>1693</v>
      </c>
      <c r="B43" s="10" t="s">
        <v>1694</v>
      </c>
      <c r="C43" s="10" t="s">
        <v>1602</v>
      </c>
      <c r="D43" s="85">
        <v>290226</v>
      </c>
      <c r="E43" s="10">
        <v>3179.5709430000002</v>
      </c>
      <c r="F43" s="10">
        <f t="shared" si="0"/>
        <v>1.2067767643866416</v>
      </c>
    </row>
    <row r="44" spans="1:6" x14ac:dyDescent="0.2">
      <c r="A44" s="10" t="s">
        <v>300</v>
      </c>
      <c r="B44" s="10" t="s">
        <v>301</v>
      </c>
      <c r="C44" s="10" t="s">
        <v>302</v>
      </c>
      <c r="D44" s="85">
        <v>307387</v>
      </c>
      <c r="E44" s="10">
        <v>2491.6790219999998</v>
      </c>
      <c r="F44" s="10">
        <f t="shared" si="0"/>
        <v>0.94569374357854397</v>
      </c>
    </row>
    <row r="45" spans="1:6" x14ac:dyDescent="0.2">
      <c r="A45" s="10" t="s">
        <v>312</v>
      </c>
      <c r="B45" s="10" t="s">
        <v>313</v>
      </c>
      <c r="C45" s="10" t="s">
        <v>288</v>
      </c>
      <c r="D45" s="85">
        <v>698798</v>
      </c>
      <c r="E45" s="10">
        <v>2228.816221</v>
      </c>
      <c r="F45" s="10">
        <f t="shared" si="0"/>
        <v>0.84592659695558237</v>
      </c>
    </row>
    <row r="46" spans="1:6" x14ac:dyDescent="0.2">
      <c r="A46" s="10" t="s">
        <v>329</v>
      </c>
      <c r="B46" s="10" t="s">
        <v>330</v>
      </c>
      <c r="C46" s="10" t="s">
        <v>331</v>
      </c>
      <c r="D46" s="85">
        <v>1052563</v>
      </c>
      <c r="E46" s="10">
        <v>2205.1194850000002</v>
      </c>
      <c r="F46" s="10">
        <f t="shared" si="0"/>
        <v>0.83693271982270645</v>
      </c>
    </row>
    <row r="47" spans="1:6" x14ac:dyDescent="0.2">
      <c r="A47" s="10" t="s">
        <v>1453</v>
      </c>
      <c r="B47" s="10" t="s">
        <v>1454</v>
      </c>
      <c r="C47" s="10" t="s">
        <v>387</v>
      </c>
      <c r="D47" s="85">
        <v>1614973</v>
      </c>
      <c r="E47" s="10">
        <v>1937.1601135000001</v>
      </c>
      <c r="F47" s="10">
        <f t="shared" si="0"/>
        <v>0.73523121697127336</v>
      </c>
    </row>
    <row r="48" spans="1:6" x14ac:dyDescent="0.2">
      <c r="A48" s="10" t="s">
        <v>303</v>
      </c>
      <c r="B48" s="10" t="s">
        <v>304</v>
      </c>
      <c r="C48" s="10" t="s">
        <v>305</v>
      </c>
      <c r="D48" s="85">
        <v>545944</v>
      </c>
      <c r="E48" s="10">
        <v>1885.9635479999999</v>
      </c>
      <c r="F48" s="10">
        <f t="shared" si="0"/>
        <v>0.71580003371750223</v>
      </c>
    </row>
    <row r="49" spans="1:6" x14ac:dyDescent="0.2">
      <c r="A49" s="10" t="s">
        <v>324</v>
      </c>
      <c r="B49" s="10" t="s">
        <v>325</v>
      </c>
      <c r="C49" s="10" t="s">
        <v>326</v>
      </c>
      <c r="D49" s="85">
        <v>1656994</v>
      </c>
      <c r="E49" s="10">
        <v>1704.218329</v>
      </c>
      <c r="F49" s="10">
        <f t="shared" si="0"/>
        <v>0.64682031561735431</v>
      </c>
    </row>
    <row r="50" spans="1:6" x14ac:dyDescent="0.2">
      <c r="A50" s="10" t="s">
        <v>371</v>
      </c>
      <c r="B50" s="10" t="s">
        <v>372</v>
      </c>
      <c r="C50" s="10" t="s">
        <v>271</v>
      </c>
      <c r="D50" s="85">
        <v>187368</v>
      </c>
      <c r="E50" s="10">
        <v>1371.3463919999999</v>
      </c>
      <c r="F50" s="10">
        <f t="shared" si="0"/>
        <v>0.52048184848160972</v>
      </c>
    </row>
    <row r="51" spans="1:6" x14ac:dyDescent="0.2">
      <c r="A51" s="10" t="s">
        <v>318</v>
      </c>
      <c r="B51" s="10" t="s">
        <v>319</v>
      </c>
      <c r="C51" s="10" t="s">
        <v>302</v>
      </c>
      <c r="D51" s="85">
        <v>183623</v>
      </c>
      <c r="E51" s="10">
        <v>1367.8995385000001</v>
      </c>
      <c r="F51" s="10">
        <f t="shared" si="0"/>
        <v>0.5191736270930597</v>
      </c>
    </row>
    <row r="52" spans="1:6" x14ac:dyDescent="0.2">
      <c r="A52" s="10" t="s">
        <v>382</v>
      </c>
      <c r="B52" s="10" t="s">
        <v>383</v>
      </c>
      <c r="C52" s="10" t="s">
        <v>384</v>
      </c>
      <c r="D52" s="85">
        <v>656332</v>
      </c>
      <c r="E52" s="10">
        <v>1321.196316</v>
      </c>
      <c r="F52" s="10">
        <f t="shared" si="0"/>
        <v>0.50144785064543562</v>
      </c>
    </row>
    <row r="53" spans="1:6" x14ac:dyDescent="0.2">
      <c r="A53" s="10" t="s">
        <v>391</v>
      </c>
      <c r="B53" s="10" t="s">
        <v>392</v>
      </c>
      <c r="C53" s="10" t="s">
        <v>276</v>
      </c>
      <c r="D53" s="85">
        <v>47403</v>
      </c>
      <c r="E53" s="10">
        <v>1210.9333365</v>
      </c>
      <c r="F53" s="10">
        <f t="shared" si="0"/>
        <v>0.45959855587640847</v>
      </c>
    </row>
    <row r="54" spans="1:6" x14ac:dyDescent="0.2">
      <c r="A54" s="10" t="s">
        <v>798</v>
      </c>
      <c r="B54" s="10" t="s">
        <v>797</v>
      </c>
      <c r="C54" s="10" t="s">
        <v>276</v>
      </c>
      <c r="D54" s="85">
        <v>16654</v>
      </c>
      <c r="E54" s="10">
        <v>1106.0171210000001</v>
      </c>
      <c r="F54" s="10">
        <f t="shared" si="0"/>
        <v>0.41977857596637647</v>
      </c>
    </row>
    <row r="55" spans="1:6" x14ac:dyDescent="0.2">
      <c r="A55" s="10" t="s">
        <v>1527</v>
      </c>
      <c r="B55" s="10" t="s">
        <v>1528</v>
      </c>
      <c r="C55" s="10" t="s">
        <v>326</v>
      </c>
      <c r="D55" s="85">
        <v>3997148</v>
      </c>
      <c r="E55" s="10">
        <v>945.32550200000003</v>
      </c>
      <c r="F55" s="10">
        <f t="shared" si="0"/>
        <v>0.35878955715935967</v>
      </c>
    </row>
    <row r="56" spans="1:6" x14ac:dyDescent="0.2">
      <c r="A56" s="10" t="s">
        <v>1859</v>
      </c>
      <c r="B56" s="10" t="s">
        <v>1860</v>
      </c>
      <c r="C56" s="10" t="s">
        <v>279</v>
      </c>
      <c r="D56" s="85">
        <v>152190</v>
      </c>
      <c r="E56" s="10">
        <v>754.78630499999997</v>
      </c>
      <c r="F56" s="10">
        <f t="shared" si="0"/>
        <v>0.28647216598722347</v>
      </c>
    </row>
    <row r="57" spans="1:6" x14ac:dyDescent="0.2">
      <c r="A57" s="10" t="s">
        <v>1701</v>
      </c>
      <c r="B57" s="10" t="s">
        <v>1702</v>
      </c>
      <c r="C57" s="10" t="s">
        <v>331</v>
      </c>
      <c r="D57" s="85">
        <v>348470</v>
      </c>
      <c r="E57" s="10">
        <v>523.92464500000006</v>
      </c>
      <c r="F57" s="10">
        <f t="shared" si="0"/>
        <v>0.1988507566618305</v>
      </c>
    </row>
    <row r="58" spans="1:6" x14ac:dyDescent="0.2">
      <c r="A58" s="10" t="s">
        <v>1703</v>
      </c>
      <c r="B58" s="10" t="s">
        <v>1704</v>
      </c>
      <c r="C58" s="10" t="s">
        <v>271</v>
      </c>
      <c r="D58" s="85">
        <v>116156</v>
      </c>
      <c r="E58" s="10">
        <v>496.624978</v>
      </c>
      <c r="F58" s="10">
        <f t="shared" si="0"/>
        <v>0.18848942036781818</v>
      </c>
    </row>
    <row r="59" spans="1:6" x14ac:dyDescent="0.2">
      <c r="A59" s="10" t="s">
        <v>1521</v>
      </c>
      <c r="B59" s="10" t="s">
        <v>1522</v>
      </c>
      <c r="C59" s="10" t="s">
        <v>279</v>
      </c>
      <c r="D59" s="85">
        <v>1578063</v>
      </c>
      <c r="E59" s="10">
        <v>474.99696299999999</v>
      </c>
      <c r="F59" s="10">
        <f t="shared" si="0"/>
        <v>0.18028070717043954</v>
      </c>
    </row>
    <row r="60" spans="1:6" x14ac:dyDescent="0.2">
      <c r="A60" s="10" t="s">
        <v>549</v>
      </c>
      <c r="B60" s="10" t="s">
        <v>550</v>
      </c>
      <c r="C60" s="10" t="s">
        <v>288</v>
      </c>
      <c r="D60" s="85">
        <v>8446</v>
      </c>
      <c r="E60" s="10">
        <v>153.615848</v>
      </c>
      <c r="F60" s="10">
        <f t="shared" si="0"/>
        <v>5.8303475321434317E-2</v>
      </c>
    </row>
    <row r="61" spans="1:6" x14ac:dyDescent="0.2">
      <c r="A61" s="11" t="s">
        <v>35</v>
      </c>
      <c r="B61" s="10"/>
      <c r="C61" s="10"/>
      <c r="D61" s="85"/>
      <c r="E61" s="11">
        <f xml:space="preserve"> SUM(E8:E60)</f>
        <v>255023.92730349992</v>
      </c>
      <c r="F61" s="11">
        <f>SUM(F8:F60)</f>
        <v>96.791974561862048</v>
      </c>
    </row>
    <row r="62" spans="1:6" x14ac:dyDescent="0.2">
      <c r="A62" s="11"/>
      <c r="B62" s="10"/>
      <c r="C62" s="10"/>
      <c r="D62" s="85"/>
      <c r="E62" s="11"/>
      <c r="F62" s="11"/>
    </row>
    <row r="63" spans="1:6" x14ac:dyDescent="0.2">
      <c r="A63" s="33" t="s">
        <v>1530</v>
      </c>
      <c r="B63" s="52"/>
      <c r="C63" s="52"/>
      <c r="D63" s="79"/>
      <c r="E63" s="53"/>
      <c r="F63" s="53"/>
    </row>
    <row r="64" spans="1:6" x14ac:dyDescent="0.2">
      <c r="A64" s="89" t="s">
        <v>1531</v>
      </c>
      <c r="B64" s="90" t="s">
        <v>1796</v>
      </c>
      <c r="C64" s="52" t="s">
        <v>271</v>
      </c>
      <c r="D64" s="79">
        <v>60000</v>
      </c>
      <c r="E64" s="53">
        <v>2978.9171200000001</v>
      </c>
      <c r="F64" s="10">
        <f t="shared" ref="F64" si="1">E64/$E$71*100</f>
        <v>1.1306204604001417</v>
      </c>
    </row>
    <row r="65" spans="1:10" x14ac:dyDescent="0.2">
      <c r="A65" s="68" t="s">
        <v>35</v>
      </c>
      <c r="B65" s="52"/>
      <c r="C65" s="52"/>
      <c r="D65" s="79"/>
      <c r="E65" s="54">
        <f>SUM(E64)</f>
        <v>2978.9171200000001</v>
      </c>
      <c r="F65" s="54">
        <f>SUM(F64)</f>
        <v>1.1306204604001417</v>
      </c>
    </row>
    <row r="66" spans="1:10" x14ac:dyDescent="0.2">
      <c r="A66" s="10"/>
      <c r="B66" s="10"/>
      <c r="C66" s="10"/>
      <c r="D66" s="85"/>
      <c r="E66" s="10"/>
      <c r="F66" s="10"/>
    </row>
    <row r="67" spans="1:10" x14ac:dyDescent="0.2">
      <c r="A67" s="11" t="s">
        <v>35</v>
      </c>
      <c r="B67" s="10"/>
      <c r="C67" s="10"/>
      <c r="D67" s="85"/>
      <c r="E67" s="11">
        <f>E61+E65</f>
        <v>258002.84442349992</v>
      </c>
      <c r="F67" s="11">
        <f>F61+F65</f>
        <v>97.922595022262186</v>
      </c>
      <c r="I67" s="2"/>
      <c r="J67" s="2"/>
    </row>
    <row r="68" spans="1:10" x14ac:dyDescent="0.2">
      <c r="A68" s="10"/>
      <c r="B68" s="10"/>
      <c r="C68" s="10"/>
      <c r="D68" s="85"/>
      <c r="E68" s="10"/>
      <c r="F68" s="10"/>
    </row>
    <row r="69" spans="1:10" x14ac:dyDescent="0.2">
      <c r="A69" s="11" t="s">
        <v>36</v>
      </c>
      <c r="B69" s="10"/>
      <c r="C69" s="10"/>
      <c r="D69" s="10"/>
      <c r="E69" s="11">
        <v>5473.4700725000584</v>
      </c>
      <c r="F69" s="11">
        <f t="shared" ref="F69" si="2">E69/$E$71*100</f>
        <v>2.077404977737821</v>
      </c>
      <c r="I69" s="2"/>
      <c r="J69" s="2"/>
    </row>
    <row r="70" spans="1:10" x14ac:dyDescent="0.2">
      <c r="A70" s="10"/>
      <c r="B70" s="10"/>
      <c r="C70" s="10"/>
      <c r="D70" s="10"/>
      <c r="E70" s="10"/>
      <c r="F70" s="10"/>
    </row>
    <row r="71" spans="1:10" x14ac:dyDescent="0.2">
      <c r="A71" s="13" t="s">
        <v>37</v>
      </c>
      <c r="B71" s="7"/>
      <c r="C71" s="7"/>
      <c r="D71" s="7"/>
      <c r="E71" s="13">
        <f>E67+E69</f>
        <v>263476.31449599995</v>
      </c>
      <c r="F71" s="13">
        <f xml:space="preserve"> ROUND(SUM(F67:F70),2)</f>
        <v>100</v>
      </c>
      <c r="I71" s="2"/>
      <c r="J71" s="2"/>
    </row>
    <row r="73" spans="1:10" x14ac:dyDescent="0.2">
      <c r="A73" s="17" t="s">
        <v>38</v>
      </c>
    </row>
    <row r="74" spans="1:10" x14ac:dyDescent="0.2">
      <c r="A74" s="17" t="s">
        <v>39</v>
      </c>
    </row>
    <row r="75" spans="1:10" x14ac:dyDescent="0.2">
      <c r="A75" s="17" t="s">
        <v>40</v>
      </c>
    </row>
    <row r="76" spans="1:10" x14ac:dyDescent="0.2">
      <c r="A76" s="2" t="s">
        <v>817</v>
      </c>
      <c r="B76" s="14">
        <v>80.416399999999996</v>
      </c>
    </row>
    <row r="77" spans="1:10" x14ac:dyDescent="0.2">
      <c r="A77" s="2" t="s">
        <v>818</v>
      </c>
      <c r="B77" s="14">
        <v>16.8565</v>
      </c>
    </row>
    <row r="78" spans="1:10" x14ac:dyDescent="0.2">
      <c r="A78" s="2" t="s">
        <v>819</v>
      </c>
      <c r="B78" s="14">
        <v>83.750100000000003</v>
      </c>
    </row>
    <row r="79" spans="1:10" x14ac:dyDescent="0.2">
      <c r="A79" s="2" t="s">
        <v>820</v>
      </c>
      <c r="B79" s="14">
        <v>17.7849</v>
      </c>
    </row>
    <row r="81" spans="1:2" x14ac:dyDescent="0.2">
      <c r="A81" s="17" t="s">
        <v>44</v>
      </c>
    </row>
    <row r="82" spans="1:2" x14ac:dyDescent="0.2">
      <c r="A82" s="2" t="s">
        <v>817</v>
      </c>
      <c r="B82" s="14">
        <v>76.304299999999998</v>
      </c>
    </row>
    <row r="83" spans="1:2" x14ac:dyDescent="0.2">
      <c r="A83" s="2" t="s">
        <v>818</v>
      </c>
      <c r="B83" s="14">
        <v>15.9946</v>
      </c>
    </row>
    <row r="84" spans="1:2" x14ac:dyDescent="0.2">
      <c r="A84" s="2" t="s">
        <v>819</v>
      </c>
      <c r="B84" s="14">
        <v>79.745699999999999</v>
      </c>
    </row>
    <row r="85" spans="1:2" x14ac:dyDescent="0.2">
      <c r="A85" s="2" t="s">
        <v>820</v>
      </c>
      <c r="B85" s="14">
        <v>16.934100000000001</v>
      </c>
    </row>
    <row r="87" spans="1:2" x14ac:dyDescent="0.2">
      <c r="A87" s="17" t="s">
        <v>45</v>
      </c>
      <c r="B87" s="18" t="s">
        <v>46</v>
      </c>
    </row>
    <row r="89" spans="1:2" x14ac:dyDescent="0.2">
      <c r="A89" s="17" t="s">
        <v>775</v>
      </c>
      <c r="B89" s="70">
        <v>0.17894657658073462</v>
      </c>
    </row>
  </sheetData>
  <mergeCells count="1">
    <mergeCell ref="A1:F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DE33-7510-4B44-829C-465D722D3488}">
  <dimension ref="A1:J76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37.140625" style="2" bestFit="1" customWidth="1"/>
    <col min="3" max="3" width="20" style="2" bestFit="1" customWidth="1"/>
    <col min="4" max="4" width="11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1861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85"/>
      <c r="E7" s="10"/>
      <c r="F7" s="10"/>
    </row>
    <row r="8" spans="1:6" x14ac:dyDescent="0.2">
      <c r="A8" s="10" t="s">
        <v>267</v>
      </c>
      <c r="B8" s="10" t="s">
        <v>268</v>
      </c>
      <c r="C8" s="10" t="s">
        <v>266</v>
      </c>
      <c r="D8" s="85">
        <v>3570000</v>
      </c>
      <c r="E8" s="10">
        <v>74254.214999999997</v>
      </c>
      <c r="F8" s="10">
        <f t="shared" ref="F8:F46" si="0">E8/$E$57*100</f>
        <v>9.6617243631953436</v>
      </c>
    </row>
    <row r="9" spans="1:6" x14ac:dyDescent="0.2">
      <c r="A9" s="10" t="s">
        <v>269</v>
      </c>
      <c r="B9" s="10" t="s">
        <v>270</v>
      </c>
      <c r="C9" s="10" t="s">
        <v>271</v>
      </c>
      <c r="D9" s="85">
        <v>7200000</v>
      </c>
      <c r="E9" s="10">
        <v>53967.6</v>
      </c>
      <c r="F9" s="10">
        <f t="shared" si="0"/>
        <v>7.0220939746407804</v>
      </c>
    </row>
    <row r="10" spans="1:6" x14ac:dyDescent="0.2">
      <c r="A10" s="10" t="s">
        <v>322</v>
      </c>
      <c r="B10" s="10" t="s">
        <v>323</v>
      </c>
      <c r="C10" s="10" t="s">
        <v>266</v>
      </c>
      <c r="D10" s="85">
        <v>11000000</v>
      </c>
      <c r="E10" s="10">
        <v>40089.5</v>
      </c>
      <c r="F10" s="10">
        <f t="shared" si="0"/>
        <v>5.2163193545082898</v>
      </c>
    </row>
    <row r="11" spans="1:6" x14ac:dyDescent="0.2">
      <c r="A11" s="10" t="s">
        <v>264</v>
      </c>
      <c r="B11" s="10" t="s">
        <v>265</v>
      </c>
      <c r="C11" s="10" t="s">
        <v>266</v>
      </c>
      <c r="D11" s="85">
        <v>4500000</v>
      </c>
      <c r="E11" s="10">
        <v>32521.5</v>
      </c>
      <c r="F11" s="10">
        <f t="shared" si="0"/>
        <v>4.2315950532593662</v>
      </c>
    </row>
    <row r="12" spans="1:6" x14ac:dyDescent="0.2">
      <c r="A12" s="10" t="s">
        <v>277</v>
      </c>
      <c r="B12" s="10" t="s">
        <v>278</v>
      </c>
      <c r="C12" s="10" t="s">
        <v>279</v>
      </c>
      <c r="D12" s="85">
        <v>10500000</v>
      </c>
      <c r="E12" s="10">
        <v>32172</v>
      </c>
      <c r="F12" s="10">
        <f t="shared" si="0"/>
        <v>4.1861192150872597</v>
      </c>
    </row>
    <row r="13" spans="1:6" x14ac:dyDescent="0.2">
      <c r="A13" s="10" t="s">
        <v>1714</v>
      </c>
      <c r="B13" s="10" t="s">
        <v>1715</v>
      </c>
      <c r="C13" s="10" t="s">
        <v>299</v>
      </c>
      <c r="D13" s="85">
        <v>2400000</v>
      </c>
      <c r="E13" s="10">
        <v>31543.200000000001</v>
      </c>
      <c r="F13" s="10">
        <f t="shared" si="0"/>
        <v>4.1043017414316942</v>
      </c>
    </row>
    <row r="14" spans="1:6" x14ac:dyDescent="0.2">
      <c r="A14" s="10" t="s">
        <v>274</v>
      </c>
      <c r="B14" s="10" t="s">
        <v>275</v>
      </c>
      <c r="C14" s="10" t="s">
        <v>276</v>
      </c>
      <c r="D14" s="85">
        <v>3800000</v>
      </c>
      <c r="E14" s="10">
        <v>25841.9</v>
      </c>
      <c r="F14" s="10">
        <f t="shared" si="0"/>
        <v>3.3624665592553606</v>
      </c>
    </row>
    <row r="15" spans="1:6" x14ac:dyDescent="0.2">
      <c r="A15" s="10" t="s">
        <v>272</v>
      </c>
      <c r="B15" s="10" t="s">
        <v>273</v>
      </c>
      <c r="C15" s="10" t="s">
        <v>266</v>
      </c>
      <c r="D15" s="85">
        <v>1800000</v>
      </c>
      <c r="E15" s="10">
        <v>22603.5</v>
      </c>
      <c r="F15" s="10">
        <f t="shared" si="0"/>
        <v>2.9410961605814023</v>
      </c>
    </row>
    <row r="16" spans="1:6" x14ac:dyDescent="0.2">
      <c r="A16" s="10" t="s">
        <v>1447</v>
      </c>
      <c r="B16" s="10" t="s">
        <v>1448</v>
      </c>
      <c r="C16" s="10" t="s">
        <v>271</v>
      </c>
      <c r="D16" s="85">
        <v>2200000</v>
      </c>
      <c r="E16" s="10">
        <v>22114.400000000001</v>
      </c>
      <c r="F16" s="10">
        <f t="shared" si="0"/>
        <v>2.8774560105099374</v>
      </c>
    </row>
    <row r="17" spans="1:6" x14ac:dyDescent="0.2">
      <c r="A17" s="10" t="s">
        <v>327</v>
      </c>
      <c r="B17" s="10" t="s">
        <v>328</v>
      </c>
      <c r="C17" s="10" t="s">
        <v>266</v>
      </c>
      <c r="D17" s="85">
        <v>7500000</v>
      </c>
      <c r="E17" s="10">
        <v>22023.75</v>
      </c>
      <c r="F17" s="10">
        <f t="shared" si="0"/>
        <v>2.8656609182916215</v>
      </c>
    </row>
    <row r="18" spans="1:6" x14ac:dyDescent="0.2">
      <c r="A18" s="10" t="s">
        <v>286</v>
      </c>
      <c r="B18" s="10" t="s">
        <v>287</v>
      </c>
      <c r="C18" s="10" t="s">
        <v>288</v>
      </c>
      <c r="D18" s="85">
        <v>699000</v>
      </c>
      <c r="E18" s="10">
        <v>19018.392</v>
      </c>
      <c r="F18" s="10">
        <f t="shared" si="0"/>
        <v>2.4746132099733256</v>
      </c>
    </row>
    <row r="19" spans="1:6" x14ac:dyDescent="0.2">
      <c r="A19" s="10" t="s">
        <v>812</v>
      </c>
      <c r="B19" s="10" t="s">
        <v>811</v>
      </c>
      <c r="C19" s="10" t="s">
        <v>266</v>
      </c>
      <c r="D19" s="85">
        <v>9100000</v>
      </c>
      <c r="E19" s="10">
        <v>17663.099999999999</v>
      </c>
      <c r="F19" s="10">
        <f t="shared" si="0"/>
        <v>2.2982668876043695</v>
      </c>
    </row>
    <row r="20" spans="1:6" x14ac:dyDescent="0.2">
      <c r="A20" s="10" t="s">
        <v>1841</v>
      </c>
      <c r="B20" s="10" t="s">
        <v>1842</v>
      </c>
      <c r="C20" s="10" t="s">
        <v>282</v>
      </c>
      <c r="D20" s="85">
        <v>4800000</v>
      </c>
      <c r="E20" s="10">
        <v>17604</v>
      </c>
      <c r="F20" s="10">
        <f t="shared" si="0"/>
        <v>2.2905769819220478</v>
      </c>
    </row>
    <row r="21" spans="1:6" x14ac:dyDescent="0.2">
      <c r="A21" s="10" t="s">
        <v>371</v>
      </c>
      <c r="B21" s="10" t="s">
        <v>372</v>
      </c>
      <c r="C21" s="10" t="s">
        <v>271</v>
      </c>
      <c r="D21" s="85">
        <v>2400000</v>
      </c>
      <c r="E21" s="10">
        <v>17565.599999999999</v>
      </c>
      <c r="F21" s="10">
        <f t="shared" si="0"/>
        <v>2.2855804949812497</v>
      </c>
    </row>
    <row r="22" spans="1:6" x14ac:dyDescent="0.2">
      <c r="A22" s="10" t="s">
        <v>1845</v>
      </c>
      <c r="B22" s="10" t="s">
        <v>1846</v>
      </c>
      <c r="C22" s="10" t="s">
        <v>294</v>
      </c>
      <c r="D22" s="85">
        <v>1200000</v>
      </c>
      <c r="E22" s="10">
        <v>17080.2</v>
      </c>
      <c r="F22" s="10">
        <f t="shared" si="0"/>
        <v>2.2224217772452262</v>
      </c>
    </row>
    <row r="23" spans="1:6" x14ac:dyDescent="0.2">
      <c r="A23" s="10" t="s">
        <v>1843</v>
      </c>
      <c r="B23" s="10" t="s">
        <v>1844</v>
      </c>
      <c r="C23" s="10" t="s">
        <v>288</v>
      </c>
      <c r="D23" s="85">
        <v>1930000</v>
      </c>
      <c r="E23" s="10">
        <v>16901.009999999998</v>
      </c>
      <c r="F23" s="10">
        <f t="shared" si="0"/>
        <v>2.1991061393566431</v>
      </c>
    </row>
    <row r="24" spans="1:6" x14ac:dyDescent="0.2">
      <c r="A24" s="10" t="s">
        <v>373</v>
      </c>
      <c r="B24" s="10" t="s">
        <v>374</v>
      </c>
      <c r="C24" s="10" t="s">
        <v>291</v>
      </c>
      <c r="D24" s="85">
        <v>11000000</v>
      </c>
      <c r="E24" s="10">
        <v>15367</v>
      </c>
      <c r="F24" s="10">
        <f t="shared" si="0"/>
        <v>1.9995055942510855</v>
      </c>
    </row>
    <row r="25" spans="1:6" x14ac:dyDescent="0.2">
      <c r="A25" s="10" t="s">
        <v>391</v>
      </c>
      <c r="B25" s="10" t="s">
        <v>392</v>
      </c>
      <c r="C25" s="10" t="s">
        <v>276</v>
      </c>
      <c r="D25" s="85">
        <v>600000</v>
      </c>
      <c r="E25" s="10">
        <v>15327.3</v>
      </c>
      <c r="F25" s="10">
        <f t="shared" si="0"/>
        <v>1.9943399554086458</v>
      </c>
    </row>
    <row r="26" spans="1:6" x14ac:dyDescent="0.2">
      <c r="A26" s="10" t="s">
        <v>365</v>
      </c>
      <c r="B26" s="10" t="s">
        <v>366</v>
      </c>
      <c r="C26" s="10" t="s">
        <v>305</v>
      </c>
      <c r="D26" s="85">
        <v>11000000</v>
      </c>
      <c r="E26" s="10">
        <v>15053.5</v>
      </c>
      <c r="F26" s="10">
        <f t="shared" si="0"/>
        <v>1.9587139625859773</v>
      </c>
    </row>
    <row r="27" spans="1:6" x14ac:dyDescent="0.2">
      <c r="A27" s="10" t="s">
        <v>785</v>
      </c>
      <c r="B27" s="10" t="s">
        <v>784</v>
      </c>
      <c r="C27" s="10" t="s">
        <v>285</v>
      </c>
      <c r="D27" s="85">
        <v>4400000</v>
      </c>
      <c r="E27" s="10">
        <v>14614.6</v>
      </c>
      <c r="F27" s="10">
        <f t="shared" si="0"/>
        <v>1.9016056782548263</v>
      </c>
    </row>
    <row r="28" spans="1:6" x14ac:dyDescent="0.2">
      <c r="A28" s="10" t="s">
        <v>794</v>
      </c>
      <c r="B28" s="10" t="s">
        <v>793</v>
      </c>
      <c r="C28" s="10" t="s">
        <v>282</v>
      </c>
      <c r="D28" s="85">
        <v>5000000</v>
      </c>
      <c r="E28" s="10">
        <v>13932.5</v>
      </c>
      <c r="F28" s="10">
        <f t="shared" si="0"/>
        <v>1.8128529766319548</v>
      </c>
    </row>
    <row r="29" spans="1:6" x14ac:dyDescent="0.2">
      <c r="A29" s="10" t="s">
        <v>303</v>
      </c>
      <c r="B29" s="10" t="s">
        <v>304</v>
      </c>
      <c r="C29" s="10" t="s">
        <v>305</v>
      </c>
      <c r="D29" s="85">
        <v>4000000</v>
      </c>
      <c r="E29" s="10">
        <v>13818</v>
      </c>
      <c r="F29" s="10">
        <f t="shared" si="0"/>
        <v>1.7979545976027527</v>
      </c>
    </row>
    <row r="30" spans="1:6" x14ac:dyDescent="0.2">
      <c r="A30" s="10" t="s">
        <v>312</v>
      </c>
      <c r="B30" s="10" t="s">
        <v>313</v>
      </c>
      <c r="C30" s="10" t="s">
        <v>288</v>
      </c>
      <c r="D30" s="85">
        <v>4300000</v>
      </c>
      <c r="E30" s="10">
        <v>13714.85</v>
      </c>
      <c r="F30" s="10">
        <f t="shared" si="0"/>
        <v>1.7845330447917289</v>
      </c>
    </row>
    <row r="31" spans="1:6" x14ac:dyDescent="0.2">
      <c r="A31" s="10" t="s">
        <v>314</v>
      </c>
      <c r="B31" s="10" t="s">
        <v>315</v>
      </c>
      <c r="C31" s="10" t="s">
        <v>282</v>
      </c>
      <c r="D31" s="85">
        <v>950000</v>
      </c>
      <c r="E31" s="10">
        <v>13573.6</v>
      </c>
      <c r="F31" s="10">
        <f t="shared" si="0"/>
        <v>1.7661540400941325</v>
      </c>
    </row>
    <row r="32" spans="1:6" x14ac:dyDescent="0.2">
      <c r="A32" s="10" t="s">
        <v>1731</v>
      </c>
      <c r="B32" s="10" t="s">
        <v>1732</v>
      </c>
      <c r="C32" s="10" t="s">
        <v>294</v>
      </c>
      <c r="D32" s="85">
        <v>375000</v>
      </c>
      <c r="E32" s="10">
        <v>13197.5625</v>
      </c>
      <c r="F32" s="10">
        <f t="shared" si="0"/>
        <v>1.717225226083708</v>
      </c>
    </row>
    <row r="33" spans="1:10" x14ac:dyDescent="0.2">
      <c r="A33" s="10" t="s">
        <v>783</v>
      </c>
      <c r="B33" s="10" t="s">
        <v>782</v>
      </c>
      <c r="C33" s="10" t="s">
        <v>282</v>
      </c>
      <c r="D33" s="85">
        <v>2800000</v>
      </c>
      <c r="E33" s="10">
        <v>12422.2</v>
      </c>
      <c r="F33" s="10">
        <f t="shared" si="0"/>
        <v>1.6163375019786448</v>
      </c>
    </row>
    <row r="34" spans="1:10" x14ac:dyDescent="0.2">
      <c r="A34" s="10" t="s">
        <v>1733</v>
      </c>
      <c r="B34" s="10" t="s">
        <v>1734</v>
      </c>
      <c r="C34" s="10" t="s">
        <v>276</v>
      </c>
      <c r="D34" s="85">
        <v>450000</v>
      </c>
      <c r="E34" s="10">
        <v>11762.775</v>
      </c>
      <c r="F34" s="10">
        <f t="shared" si="0"/>
        <v>1.5305351998709451</v>
      </c>
    </row>
    <row r="35" spans="1:10" x14ac:dyDescent="0.2">
      <c r="A35" s="10" t="s">
        <v>292</v>
      </c>
      <c r="B35" s="10" t="s">
        <v>293</v>
      </c>
      <c r="C35" s="10" t="s">
        <v>294</v>
      </c>
      <c r="D35" s="85">
        <v>1600000</v>
      </c>
      <c r="E35" s="10">
        <v>11536</v>
      </c>
      <c r="F35" s="10">
        <f t="shared" si="0"/>
        <v>1.5010279517980427</v>
      </c>
    </row>
    <row r="36" spans="1:10" x14ac:dyDescent="0.2">
      <c r="A36" s="10" t="s">
        <v>306</v>
      </c>
      <c r="B36" s="10" t="s">
        <v>307</v>
      </c>
      <c r="C36" s="10" t="s">
        <v>308</v>
      </c>
      <c r="D36" s="85">
        <v>5500000</v>
      </c>
      <c r="E36" s="10">
        <v>11467.5</v>
      </c>
      <c r="F36" s="10">
        <f t="shared" si="0"/>
        <v>1.4921149477500049</v>
      </c>
    </row>
    <row r="37" spans="1:10" x14ac:dyDescent="0.2">
      <c r="A37" s="10" t="s">
        <v>309</v>
      </c>
      <c r="B37" s="10" t="s">
        <v>310</v>
      </c>
      <c r="C37" s="10" t="s">
        <v>311</v>
      </c>
      <c r="D37" s="85">
        <v>1400000</v>
      </c>
      <c r="E37" s="10">
        <v>11034.8</v>
      </c>
      <c r="F37" s="10">
        <f t="shared" si="0"/>
        <v>1.4358133878728363</v>
      </c>
    </row>
    <row r="38" spans="1:10" x14ac:dyDescent="0.2">
      <c r="A38" s="10" t="s">
        <v>332</v>
      </c>
      <c r="B38" s="10" t="s">
        <v>333</v>
      </c>
      <c r="C38" s="10" t="s">
        <v>276</v>
      </c>
      <c r="D38" s="85">
        <v>6000000</v>
      </c>
      <c r="E38" s="10">
        <v>10872</v>
      </c>
      <c r="F38" s="10">
        <f t="shared" si="0"/>
        <v>1.414630365113412</v>
      </c>
    </row>
    <row r="39" spans="1:10" x14ac:dyDescent="0.2">
      <c r="A39" s="10" t="s">
        <v>781</v>
      </c>
      <c r="B39" s="10" t="s">
        <v>780</v>
      </c>
      <c r="C39" s="10" t="s">
        <v>294</v>
      </c>
      <c r="D39" s="85">
        <v>4800000</v>
      </c>
      <c r="E39" s="10">
        <v>10075.200000000001</v>
      </c>
      <c r="F39" s="10">
        <f t="shared" si="0"/>
        <v>1.3109532610918553</v>
      </c>
    </row>
    <row r="40" spans="1:10" x14ac:dyDescent="0.2">
      <c r="A40" s="10" t="s">
        <v>375</v>
      </c>
      <c r="B40" s="10" t="s">
        <v>376</v>
      </c>
      <c r="C40" s="10" t="s">
        <v>377</v>
      </c>
      <c r="D40" s="85">
        <v>2000000</v>
      </c>
      <c r="E40" s="10">
        <v>9534</v>
      </c>
      <c r="F40" s="10">
        <f t="shared" si="0"/>
        <v>1.2405340232699842</v>
      </c>
    </row>
    <row r="41" spans="1:10" x14ac:dyDescent="0.2">
      <c r="A41" s="10" t="s">
        <v>329</v>
      </c>
      <c r="B41" s="10" t="s">
        <v>330</v>
      </c>
      <c r="C41" s="10" t="s">
        <v>331</v>
      </c>
      <c r="D41" s="85">
        <v>4500000</v>
      </c>
      <c r="E41" s="10">
        <v>9427.5</v>
      </c>
      <c r="F41" s="10">
        <f t="shared" si="0"/>
        <v>1.2266765790201151</v>
      </c>
    </row>
    <row r="42" spans="1:10" x14ac:dyDescent="0.2">
      <c r="A42" s="10" t="s">
        <v>1521</v>
      </c>
      <c r="B42" s="10" t="s">
        <v>1522</v>
      </c>
      <c r="C42" s="10" t="s">
        <v>279</v>
      </c>
      <c r="D42" s="85">
        <v>30000000</v>
      </c>
      <c r="E42" s="10">
        <v>9030</v>
      </c>
      <c r="F42" s="10">
        <f t="shared" si="0"/>
        <v>1.1749551321720115</v>
      </c>
    </row>
    <row r="43" spans="1:10" x14ac:dyDescent="0.2">
      <c r="A43" s="10" t="s">
        <v>297</v>
      </c>
      <c r="B43" s="10" t="s">
        <v>298</v>
      </c>
      <c r="C43" s="10" t="s">
        <v>299</v>
      </c>
      <c r="D43" s="85">
        <v>1500000</v>
      </c>
      <c r="E43" s="10">
        <v>8116.5</v>
      </c>
      <c r="F43" s="10">
        <f t="shared" si="0"/>
        <v>1.056093392056936</v>
      </c>
    </row>
    <row r="44" spans="1:10" x14ac:dyDescent="0.2">
      <c r="A44" s="10" t="s">
        <v>1445</v>
      </c>
      <c r="B44" s="10" t="s">
        <v>1446</v>
      </c>
      <c r="C44" s="10" t="s">
        <v>276</v>
      </c>
      <c r="D44" s="85">
        <v>7000000</v>
      </c>
      <c r="E44" s="10">
        <v>6555.5</v>
      </c>
      <c r="F44" s="10">
        <f t="shared" si="0"/>
        <v>0.85298099323960386</v>
      </c>
    </row>
    <row r="45" spans="1:10" x14ac:dyDescent="0.2">
      <c r="A45" s="10" t="s">
        <v>1862</v>
      </c>
      <c r="B45" s="10" t="s">
        <v>1863</v>
      </c>
      <c r="C45" s="10" t="s">
        <v>387</v>
      </c>
      <c r="D45" s="85">
        <v>1200000</v>
      </c>
      <c r="E45" s="10">
        <v>3430.2</v>
      </c>
      <c r="F45" s="10">
        <f t="shared" si="0"/>
        <v>0.44632681000846447</v>
      </c>
    </row>
    <row r="46" spans="1:10" x14ac:dyDescent="0.2">
      <c r="A46" s="10" t="s">
        <v>369</v>
      </c>
      <c r="B46" s="10" t="s">
        <v>370</v>
      </c>
      <c r="C46" s="10" t="s">
        <v>285</v>
      </c>
      <c r="D46" s="85">
        <v>1500000</v>
      </c>
      <c r="E46" s="10">
        <v>3414.75</v>
      </c>
      <c r="F46" s="10">
        <f t="shared" si="0"/>
        <v>0.44431650471587786</v>
      </c>
    </row>
    <row r="47" spans="1:10" x14ac:dyDescent="0.2">
      <c r="A47" s="11" t="s">
        <v>35</v>
      </c>
      <c r="B47" s="10"/>
      <c r="C47" s="10"/>
      <c r="D47" s="85"/>
      <c r="E47" s="11">
        <f xml:space="preserve"> SUM(E8:E46)</f>
        <v>720241.70449999988</v>
      </c>
      <c r="F47" s="11">
        <f>SUM(F8:F46)</f>
        <v>93.715579967507466</v>
      </c>
      <c r="I47" s="2"/>
      <c r="J47" s="2"/>
    </row>
    <row r="48" spans="1:10" x14ac:dyDescent="0.2">
      <c r="A48" s="11"/>
      <c r="B48" s="10"/>
      <c r="C48" s="10"/>
      <c r="D48" s="85"/>
      <c r="E48" s="11"/>
      <c r="F48" s="11"/>
      <c r="I48" s="2"/>
      <c r="J48" s="2"/>
    </row>
    <row r="49" spans="1:10" x14ac:dyDescent="0.2">
      <c r="A49" s="11" t="s">
        <v>1530</v>
      </c>
      <c r="B49" s="10"/>
      <c r="C49" s="10"/>
      <c r="D49" s="85"/>
      <c r="E49" s="10"/>
      <c r="F49" s="10"/>
      <c r="I49" s="2"/>
      <c r="J49" s="2"/>
    </row>
    <row r="50" spans="1:10" x14ac:dyDescent="0.2">
      <c r="A50" s="10" t="s">
        <v>1531</v>
      </c>
      <c r="B50" s="87" t="s">
        <v>1796</v>
      </c>
      <c r="C50" s="10" t="s">
        <v>271</v>
      </c>
      <c r="D50" s="85">
        <v>250000</v>
      </c>
      <c r="E50" s="10">
        <v>12412.15466</v>
      </c>
      <c r="F50" s="10">
        <f t="shared" ref="F50" si="1">E50/$E$57*100</f>
        <v>1.6150304340066166</v>
      </c>
      <c r="I50" s="2"/>
      <c r="J50" s="2"/>
    </row>
    <row r="51" spans="1:10" x14ac:dyDescent="0.2">
      <c r="A51" s="11"/>
      <c r="B51" s="10"/>
      <c r="C51" s="10"/>
      <c r="D51" s="85"/>
      <c r="E51" s="11">
        <f>E50</f>
        <v>12412.15466</v>
      </c>
      <c r="F51" s="11">
        <f>F50</f>
        <v>1.6150304340066166</v>
      </c>
      <c r="I51" s="2"/>
      <c r="J51" s="2"/>
    </row>
    <row r="52" spans="1:10" x14ac:dyDescent="0.2">
      <c r="A52" s="10"/>
      <c r="B52" s="10"/>
      <c r="C52" s="10"/>
      <c r="D52" s="85"/>
      <c r="E52" s="10"/>
      <c r="F52" s="10"/>
    </row>
    <row r="53" spans="1:10" x14ac:dyDescent="0.2">
      <c r="A53" s="11" t="s">
        <v>35</v>
      </c>
      <c r="B53" s="10"/>
      <c r="C53" s="10"/>
      <c r="D53" s="85"/>
      <c r="E53" s="11">
        <f>E47+E51</f>
        <v>732653.85915999988</v>
      </c>
      <c r="F53" s="11">
        <f>F47+F51</f>
        <v>95.330610401514079</v>
      </c>
      <c r="I53" s="2"/>
      <c r="J53" s="2"/>
    </row>
    <row r="54" spans="1:10" x14ac:dyDescent="0.2">
      <c r="A54" s="10"/>
      <c r="B54" s="10"/>
      <c r="C54" s="10"/>
      <c r="D54" s="10"/>
      <c r="E54" s="10"/>
      <c r="F54" s="10"/>
    </row>
    <row r="55" spans="1:10" x14ac:dyDescent="0.2">
      <c r="A55" s="11" t="s">
        <v>36</v>
      </c>
      <c r="B55" s="10"/>
      <c r="C55" s="10"/>
      <c r="D55" s="10"/>
      <c r="E55" s="11">
        <v>35886.126133500002</v>
      </c>
      <c r="F55" s="11">
        <f t="shared" ref="F55" si="2">E55/$E$57*100</f>
        <v>4.6693895984859326</v>
      </c>
      <c r="I55" s="2"/>
      <c r="J55" s="2"/>
    </row>
    <row r="56" spans="1:10" x14ac:dyDescent="0.2">
      <c r="A56" s="10"/>
      <c r="B56" s="10"/>
      <c r="C56" s="10"/>
      <c r="D56" s="10"/>
      <c r="E56" s="10"/>
      <c r="F56" s="10"/>
    </row>
    <row r="57" spans="1:10" x14ac:dyDescent="0.2">
      <c r="A57" s="13" t="s">
        <v>37</v>
      </c>
      <c r="B57" s="7"/>
      <c r="C57" s="7"/>
      <c r="D57" s="7"/>
      <c r="E57" s="13">
        <f>E53+E55</f>
        <v>768539.98529349989</v>
      </c>
      <c r="F57" s="13">
        <f xml:space="preserve"> ROUND(SUM(F53:F56),2)</f>
        <v>100</v>
      </c>
      <c r="I57" s="2"/>
      <c r="J57" s="2"/>
    </row>
    <row r="59" spans="1:10" x14ac:dyDescent="0.2">
      <c r="A59" s="17" t="s">
        <v>38</v>
      </c>
    </row>
    <row r="60" spans="1:10" x14ac:dyDescent="0.2">
      <c r="A60" s="17" t="s">
        <v>39</v>
      </c>
    </row>
    <row r="61" spans="1:10" x14ac:dyDescent="0.2">
      <c r="A61" s="17" t="s">
        <v>40</v>
      </c>
    </row>
    <row r="62" spans="1:10" x14ac:dyDescent="0.2">
      <c r="A62" s="2" t="s">
        <v>817</v>
      </c>
      <c r="B62" s="14">
        <v>463.55970000000002</v>
      </c>
    </row>
    <row r="63" spans="1:10" x14ac:dyDescent="0.2">
      <c r="A63" s="2" t="s">
        <v>818</v>
      </c>
      <c r="B63" s="14">
        <v>41.2136</v>
      </c>
    </row>
    <row r="64" spans="1:10" x14ac:dyDescent="0.2">
      <c r="A64" s="2" t="s">
        <v>819</v>
      </c>
      <c r="B64" s="14">
        <v>485.85419999999999</v>
      </c>
    </row>
    <row r="65" spans="1:2" x14ac:dyDescent="0.2">
      <c r="A65" s="2" t="s">
        <v>820</v>
      </c>
      <c r="B65" s="14">
        <v>43.804600000000001</v>
      </c>
    </row>
    <row r="67" spans="1:2" x14ac:dyDescent="0.2">
      <c r="A67" s="17" t="s">
        <v>44</v>
      </c>
    </row>
    <row r="68" spans="1:2" x14ac:dyDescent="0.2">
      <c r="A68" s="2" t="s">
        <v>817</v>
      </c>
      <c r="B68" s="14">
        <v>441.11279999999999</v>
      </c>
    </row>
    <row r="69" spans="1:2" x14ac:dyDescent="0.2">
      <c r="A69" s="2" t="s">
        <v>818</v>
      </c>
      <c r="B69" s="14">
        <v>39.218000000000004</v>
      </c>
    </row>
    <row r="70" spans="1:2" x14ac:dyDescent="0.2">
      <c r="A70" s="2" t="s">
        <v>819</v>
      </c>
      <c r="B70" s="14">
        <v>464.2106</v>
      </c>
    </row>
    <row r="71" spans="1:2" x14ac:dyDescent="0.2">
      <c r="A71" s="2" t="s">
        <v>820</v>
      </c>
      <c r="B71" s="14">
        <v>41.853099999999998</v>
      </c>
    </row>
    <row r="73" spans="1:2" x14ac:dyDescent="0.2">
      <c r="A73" s="17" t="s">
        <v>45</v>
      </c>
      <c r="B73" s="18" t="s">
        <v>46</v>
      </c>
    </row>
    <row r="75" spans="1:2" x14ac:dyDescent="0.2">
      <c r="A75" s="17" t="s">
        <v>775</v>
      </c>
      <c r="B75" s="91"/>
    </row>
    <row r="76" spans="1:2" x14ac:dyDescent="0.2">
      <c r="B76" s="92">
        <v>0.13831990191370452</v>
      </c>
    </row>
  </sheetData>
  <mergeCells count="1">
    <mergeCell ref="A1:F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70395-EE5E-48E9-AF44-453815DC31DC}">
  <dimension ref="A1:J71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33.42578125" style="2" bestFit="1" customWidth="1"/>
    <col min="3" max="3" width="19.7109375" style="2" bestFit="1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1864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85"/>
      <c r="E6" s="10"/>
      <c r="F6" s="10"/>
    </row>
    <row r="7" spans="1:6" x14ac:dyDescent="0.2">
      <c r="A7" s="11"/>
      <c r="B7" s="10"/>
      <c r="C7" s="10"/>
      <c r="D7" s="85"/>
      <c r="E7" s="10"/>
      <c r="F7" s="10"/>
    </row>
    <row r="8" spans="1:6" x14ac:dyDescent="0.2">
      <c r="A8" s="10" t="s">
        <v>327</v>
      </c>
      <c r="B8" s="10" t="s">
        <v>328</v>
      </c>
      <c r="C8" s="10" t="s">
        <v>266</v>
      </c>
      <c r="D8" s="85">
        <v>3768401</v>
      </c>
      <c r="E8" s="10">
        <v>11065.909536499999</v>
      </c>
      <c r="F8" s="10">
        <v>9.7431682491540581</v>
      </c>
    </row>
    <row r="9" spans="1:6" x14ac:dyDescent="0.2">
      <c r="A9" s="10" t="s">
        <v>322</v>
      </c>
      <c r="B9" s="10" t="s">
        <v>323</v>
      </c>
      <c r="C9" s="10" t="s">
        <v>266</v>
      </c>
      <c r="D9" s="85">
        <v>3000000</v>
      </c>
      <c r="E9" s="10">
        <v>10933.5</v>
      </c>
      <c r="F9" s="10">
        <v>9.6265860208558109</v>
      </c>
    </row>
    <row r="10" spans="1:6" x14ac:dyDescent="0.2">
      <c r="A10" s="10" t="s">
        <v>267</v>
      </c>
      <c r="B10" s="10" t="s">
        <v>268</v>
      </c>
      <c r="C10" s="10" t="s">
        <v>266</v>
      </c>
      <c r="D10" s="85">
        <v>400000</v>
      </c>
      <c r="E10" s="10">
        <v>8319.7999999999993</v>
      </c>
      <c r="F10" s="10">
        <v>7.3253094047026259</v>
      </c>
    </row>
    <row r="11" spans="1:6" x14ac:dyDescent="0.2">
      <c r="A11" s="10" t="s">
        <v>264</v>
      </c>
      <c r="B11" s="10" t="s">
        <v>265</v>
      </c>
      <c r="C11" s="10" t="s">
        <v>266</v>
      </c>
      <c r="D11" s="85">
        <v>1100000</v>
      </c>
      <c r="E11" s="10">
        <v>7949.7</v>
      </c>
      <c r="F11" s="10">
        <v>6.9994485654179766</v>
      </c>
    </row>
    <row r="12" spans="1:6" x14ac:dyDescent="0.2">
      <c r="A12" s="10" t="s">
        <v>365</v>
      </c>
      <c r="B12" s="10" t="s">
        <v>366</v>
      </c>
      <c r="C12" s="10" t="s">
        <v>305</v>
      </c>
      <c r="D12" s="85">
        <v>4600000</v>
      </c>
      <c r="E12" s="10">
        <v>6295.1</v>
      </c>
      <c r="F12" s="10">
        <v>5.5426278556628175</v>
      </c>
    </row>
    <row r="13" spans="1:6" x14ac:dyDescent="0.2">
      <c r="A13" s="10" t="s">
        <v>277</v>
      </c>
      <c r="B13" s="10" t="s">
        <v>278</v>
      </c>
      <c r="C13" s="10" t="s">
        <v>279</v>
      </c>
      <c r="D13" s="85">
        <v>2000000</v>
      </c>
      <c r="E13" s="10">
        <v>6128</v>
      </c>
      <c r="F13" s="10">
        <v>5.3955018187958483</v>
      </c>
    </row>
    <row r="14" spans="1:6" x14ac:dyDescent="0.2">
      <c r="A14" s="10" t="s">
        <v>303</v>
      </c>
      <c r="B14" s="10" t="s">
        <v>304</v>
      </c>
      <c r="C14" s="10" t="s">
        <v>305</v>
      </c>
      <c r="D14" s="85">
        <v>1500000</v>
      </c>
      <c r="E14" s="10">
        <v>5181.75</v>
      </c>
      <c r="F14" s="10">
        <v>4.5623599134375628</v>
      </c>
    </row>
    <row r="15" spans="1:6" x14ac:dyDescent="0.2">
      <c r="A15" s="10" t="s">
        <v>1782</v>
      </c>
      <c r="B15" s="10" t="s">
        <v>1783</v>
      </c>
      <c r="C15" s="10" t="s">
        <v>311</v>
      </c>
      <c r="D15" s="85">
        <v>971481</v>
      </c>
      <c r="E15" s="10">
        <v>3503.1604860000002</v>
      </c>
      <c r="F15" s="10">
        <v>3.0844172280918323</v>
      </c>
    </row>
    <row r="16" spans="1:6" x14ac:dyDescent="0.2">
      <c r="A16" s="10" t="s">
        <v>373</v>
      </c>
      <c r="B16" s="10" t="s">
        <v>374</v>
      </c>
      <c r="C16" s="10" t="s">
        <v>291</v>
      </c>
      <c r="D16" s="85">
        <v>2500000</v>
      </c>
      <c r="E16" s="10">
        <v>3492.5</v>
      </c>
      <c r="F16" s="10">
        <v>3.0750310218904211</v>
      </c>
    </row>
    <row r="17" spans="1:6" x14ac:dyDescent="0.2">
      <c r="A17" s="10" t="s">
        <v>1731</v>
      </c>
      <c r="B17" s="10" t="s">
        <v>1732</v>
      </c>
      <c r="C17" s="10" t="s">
        <v>294</v>
      </c>
      <c r="D17" s="85">
        <v>98906</v>
      </c>
      <c r="E17" s="10">
        <v>3480.8483110000002</v>
      </c>
      <c r="F17" s="10">
        <v>3.0647720941502867</v>
      </c>
    </row>
    <row r="18" spans="1:6" x14ac:dyDescent="0.2">
      <c r="A18" s="10" t="s">
        <v>369</v>
      </c>
      <c r="B18" s="10" t="s">
        <v>370</v>
      </c>
      <c r="C18" s="10" t="s">
        <v>285</v>
      </c>
      <c r="D18" s="85">
        <v>1500000</v>
      </c>
      <c r="E18" s="10">
        <v>3414.75</v>
      </c>
      <c r="F18" s="10">
        <v>3.006574712097442</v>
      </c>
    </row>
    <row r="19" spans="1:6" x14ac:dyDescent="0.2">
      <c r="A19" s="10" t="s">
        <v>785</v>
      </c>
      <c r="B19" s="10" t="s">
        <v>784</v>
      </c>
      <c r="C19" s="10" t="s">
        <v>285</v>
      </c>
      <c r="D19" s="85">
        <v>1000000</v>
      </c>
      <c r="E19" s="10">
        <v>3321.5</v>
      </c>
      <c r="F19" s="10">
        <v>2.9244711636962157</v>
      </c>
    </row>
    <row r="20" spans="1:6" x14ac:dyDescent="0.2">
      <c r="A20" s="10" t="s">
        <v>1563</v>
      </c>
      <c r="B20" s="10" t="s">
        <v>1564</v>
      </c>
      <c r="C20" s="10" t="s">
        <v>1484</v>
      </c>
      <c r="D20" s="85">
        <v>590000</v>
      </c>
      <c r="E20" s="10">
        <v>2784.8</v>
      </c>
      <c r="F20" s="10">
        <v>2.4519245210480873</v>
      </c>
    </row>
    <row r="21" spans="1:6" x14ac:dyDescent="0.2">
      <c r="A21" s="10" t="s">
        <v>1733</v>
      </c>
      <c r="B21" s="10" t="s">
        <v>1734</v>
      </c>
      <c r="C21" s="10" t="s">
        <v>276</v>
      </c>
      <c r="D21" s="85">
        <v>100000</v>
      </c>
      <c r="E21" s="10">
        <v>2613.9499999999998</v>
      </c>
      <c r="F21" s="10">
        <v>2.3014967329049294</v>
      </c>
    </row>
    <row r="22" spans="1:6" x14ac:dyDescent="0.2">
      <c r="A22" s="10" t="s">
        <v>1609</v>
      </c>
      <c r="B22" s="10" t="s">
        <v>1610</v>
      </c>
      <c r="C22" s="10" t="s">
        <v>294</v>
      </c>
      <c r="D22" s="85">
        <v>825000</v>
      </c>
      <c r="E22" s="10">
        <v>2458.9124999999999</v>
      </c>
      <c r="F22" s="10">
        <v>2.164991329309701</v>
      </c>
    </row>
    <row r="23" spans="1:6" x14ac:dyDescent="0.2">
      <c r="A23" s="10" t="s">
        <v>1865</v>
      </c>
      <c r="B23" s="10" t="s">
        <v>1866</v>
      </c>
      <c r="C23" s="10" t="s">
        <v>294</v>
      </c>
      <c r="D23" s="85">
        <v>15000</v>
      </c>
      <c r="E23" s="10">
        <v>2357.2049999999999</v>
      </c>
      <c r="F23" s="10">
        <v>2.0754412311969102</v>
      </c>
    </row>
    <row r="24" spans="1:6" x14ac:dyDescent="0.2">
      <c r="A24" s="10" t="s">
        <v>1867</v>
      </c>
      <c r="B24" s="10" t="s">
        <v>1868</v>
      </c>
      <c r="C24" s="10" t="s">
        <v>308</v>
      </c>
      <c r="D24" s="85">
        <v>3600000</v>
      </c>
      <c r="E24" s="10">
        <v>2145.6</v>
      </c>
      <c r="F24" s="10">
        <v>1.8891300101841337</v>
      </c>
    </row>
    <row r="25" spans="1:6" x14ac:dyDescent="0.2">
      <c r="A25" s="10" t="s">
        <v>1445</v>
      </c>
      <c r="B25" s="10" t="s">
        <v>1446</v>
      </c>
      <c r="C25" s="10" t="s">
        <v>276</v>
      </c>
      <c r="D25" s="85">
        <v>2200000</v>
      </c>
      <c r="E25" s="10">
        <v>2060.3000000000002</v>
      </c>
      <c r="F25" s="10">
        <v>1.8140261744884281</v>
      </c>
    </row>
    <row r="26" spans="1:6" x14ac:dyDescent="0.2">
      <c r="A26" s="10" t="s">
        <v>1784</v>
      </c>
      <c r="B26" s="10" t="s">
        <v>1785</v>
      </c>
      <c r="C26" s="10" t="s">
        <v>1484</v>
      </c>
      <c r="D26" s="85">
        <v>550000</v>
      </c>
      <c r="E26" s="10">
        <v>1865.325</v>
      </c>
      <c r="F26" s="10">
        <v>1.6423571198017894</v>
      </c>
    </row>
    <row r="27" spans="1:6" x14ac:dyDescent="0.2">
      <c r="A27" s="10" t="s">
        <v>1573</v>
      </c>
      <c r="B27" s="10" t="s">
        <v>1574</v>
      </c>
      <c r="C27" s="10" t="s">
        <v>311</v>
      </c>
      <c r="D27" s="85">
        <v>35000</v>
      </c>
      <c r="E27" s="10">
        <v>1843.5025000000001</v>
      </c>
      <c r="F27" s="10">
        <v>1.6231431285418887</v>
      </c>
    </row>
    <row r="28" spans="1:6" x14ac:dyDescent="0.2">
      <c r="A28" s="10" t="s">
        <v>1790</v>
      </c>
      <c r="B28" s="10" t="s">
        <v>1791</v>
      </c>
      <c r="C28" s="10" t="s">
        <v>1484</v>
      </c>
      <c r="D28" s="85">
        <v>1475000</v>
      </c>
      <c r="E28" s="10">
        <v>1719.1125</v>
      </c>
      <c r="F28" s="10">
        <v>1.5136218375431914</v>
      </c>
    </row>
    <row r="29" spans="1:6" x14ac:dyDescent="0.2">
      <c r="A29" s="10" t="s">
        <v>1716</v>
      </c>
      <c r="B29" s="10" t="s">
        <v>1717</v>
      </c>
      <c r="C29" s="10" t="s">
        <v>790</v>
      </c>
      <c r="D29" s="85">
        <v>2000000</v>
      </c>
      <c r="E29" s="10">
        <v>1611</v>
      </c>
      <c r="F29" s="10">
        <v>1.4184323482506711</v>
      </c>
    </row>
    <row r="30" spans="1:6" x14ac:dyDescent="0.2">
      <c r="A30" s="10" t="s">
        <v>306</v>
      </c>
      <c r="B30" s="10" t="s">
        <v>307</v>
      </c>
      <c r="C30" s="10" t="s">
        <v>308</v>
      </c>
      <c r="D30" s="85">
        <v>700000</v>
      </c>
      <c r="E30" s="10">
        <v>1459.5</v>
      </c>
      <c r="F30" s="10">
        <v>1.2850415966926469</v>
      </c>
    </row>
    <row r="31" spans="1:6" x14ac:dyDescent="0.2">
      <c r="A31" s="10" t="s">
        <v>1495</v>
      </c>
      <c r="B31" s="10" t="s">
        <v>1496</v>
      </c>
      <c r="C31" s="10" t="s">
        <v>311</v>
      </c>
      <c r="D31" s="85">
        <v>75000</v>
      </c>
      <c r="E31" s="10">
        <v>1440.0374999999999</v>
      </c>
      <c r="F31" s="10">
        <v>1.2679055075692276</v>
      </c>
    </row>
    <row r="32" spans="1:6" x14ac:dyDescent="0.2">
      <c r="A32" s="10" t="s">
        <v>289</v>
      </c>
      <c r="B32" s="10" t="s">
        <v>290</v>
      </c>
      <c r="C32" s="10" t="s">
        <v>291</v>
      </c>
      <c r="D32" s="85">
        <v>700000</v>
      </c>
      <c r="E32" s="10">
        <v>1320.2</v>
      </c>
      <c r="F32" s="10">
        <v>1.1623925426198236</v>
      </c>
    </row>
    <row r="33" spans="1:10" x14ac:dyDescent="0.2">
      <c r="A33" s="10" t="s">
        <v>1623</v>
      </c>
      <c r="B33" s="10" t="s">
        <v>1624</v>
      </c>
      <c r="C33" s="10" t="s">
        <v>311</v>
      </c>
      <c r="D33" s="85">
        <v>250000</v>
      </c>
      <c r="E33" s="10">
        <v>1253.375</v>
      </c>
      <c r="F33" s="10">
        <v>1.1035553348781406</v>
      </c>
    </row>
    <row r="34" spans="1:10" x14ac:dyDescent="0.2">
      <c r="A34" s="10" t="s">
        <v>1521</v>
      </c>
      <c r="B34" s="10" t="s">
        <v>1522</v>
      </c>
      <c r="C34" s="10" t="s">
        <v>279</v>
      </c>
      <c r="D34" s="85">
        <v>4000000</v>
      </c>
      <c r="E34" s="10">
        <v>1204</v>
      </c>
      <c r="F34" s="10">
        <v>1.0600822764083226</v>
      </c>
    </row>
    <row r="35" spans="1:10" x14ac:dyDescent="0.2">
      <c r="A35" s="10" t="s">
        <v>1503</v>
      </c>
      <c r="B35" s="10" t="s">
        <v>1504</v>
      </c>
      <c r="C35" s="10" t="s">
        <v>790</v>
      </c>
      <c r="D35" s="85">
        <v>1400000</v>
      </c>
      <c r="E35" s="10">
        <v>1189.3</v>
      </c>
      <c r="F35" s="10">
        <v>1.0471394114056629</v>
      </c>
    </row>
    <row r="36" spans="1:10" x14ac:dyDescent="0.2">
      <c r="A36" s="10" t="s">
        <v>1869</v>
      </c>
      <c r="B36" s="10" t="s">
        <v>1870</v>
      </c>
      <c r="C36" s="10" t="s">
        <v>790</v>
      </c>
      <c r="D36" s="85">
        <v>150000</v>
      </c>
      <c r="E36" s="10">
        <v>983.25</v>
      </c>
      <c r="F36" s="10">
        <v>0.86571918461668051</v>
      </c>
    </row>
    <row r="37" spans="1:10" x14ac:dyDescent="0.2">
      <c r="A37" s="10" t="s">
        <v>1871</v>
      </c>
      <c r="B37" s="10" t="s">
        <v>1872</v>
      </c>
      <c r="C37" s="10" t="s">
        <v>387</v>
      </c>
      <c r="D37" s="85">
        <v>500000</v>
      </c>
      <c r="E37" s="10">
        <v>874.25</v>
      </c>
      <c r="F37" s="10">
        <v>0.76974828085546187</v>
      </c>
    </row>
    <row r="38" spans="1:10" x14ac:dyDescent="0.2">
      <c r="A38" s="10" t="s">
        <v>804</v>
      </c>
      <c r="B38" s="10" t="s">
        <v>803</v>
      </c>
      <c r="C38" s="10" t="s">
        <v>266</v>
      </c>
      <c r="D38" s="85">
        <v>1100000</v>
      </c>
      <c r="E38" s="10">
        <v>852.5</v>
      </c>
      <c r="F38" s="10">
        <v>0.75059812345356736</v>
      </c>
    </row>
    <row r="39" spans="1:10" x14ac:dyDescent="0.2">
      <c r="A39" s="10" t="s">
        <v>1465</v>
      </c>
      <c r="B39" s="10" t="s">
        <v>1466</v>
      </c>
      <c r="C39" s="10" t="s">
        <v>299</v>
      </c>
      <c r="D39" s="85">
        <v>750000</v>
      </c>
      <c r="E39" s="10">
        <v>596.625</v>
      </c>
      <c r="F39" s="10">
        <v>0.52530862804162415</v>
      </c>
    </row>
    <row r="40" spans="1:10" x14ac:dyDescent="0.2">
      <c r="A40" s="10" t="s">
        <v>1849</v>
      </c>
      <c r="B40" s="10" t="s">
        <v>1850</v>
      </c>
      <c r="C40" s="10" t="s">
        <v>1602</v>
      </c>
      <c r="D40" s="85">
        <v>1500000</v>
      </c>
      <c r="E40" s="10">
        <v>564</v>
      </c>
      <c r="F40" s="10">
        <v>0.49658339193878237</v>
      </c>
    </row>
    <row r="41" spans="1:10" x14ac:dyDescent="0.2">
      <c r="A41" s="10" t="s">
        <v>1873</v>
      </c>
      <c r="B41" s="10" t="s">
        <v>1874</v>
      </c>
      <c r="C41" s="10" t="s">
        <v>326</v>
      </c>
      <c r="D41" s="85">
        <v>400000</v>
      </c>
      <c r="E41" s="10">
        <v>464.4</v>
      </c>
      <c r="F41" s="10">
        <v>0.40888887804321017</v>
      </c>
    </row>
    <row r="42" spans="1:10" x14ac:dyDescent="0.2">
      <c r="A42" s="10" t="s">
        <v>1615</v>
      </c>
      <c r="B42" s="10" t="s">
        <v>1616</v>
      </c>
      <c r="C42" s="10" t="s">
        <v>390</v>
      </c>
      <c r="D42" s="85">
        <v>43735</v>
      </c>
      <c r="E42" s="10">
        <v>260.39819</v>
      </c>
      <c r="F42" s="10">
        <v>0.22927201497326155</v>
      </c>
    </row>
    <row r="43" spans="1:10" x14ac:dyDescent="0.2">
      <c r="A43" s="11" t="s">
        <v>35</v>
      </c>
      <c r="B43" s="10"/>
      <c r="C43" s="10"/>
      <c r="D43" s="85"/>
      <c r="E43" s="11">
        <f xml:space="preserve"> SUM(E8:E42)</f>
        <v>107008.06152350002</v>
      </c>
      <c r="F43" s="11">
        <f>SUM(F8:F42)</f>
        <v>94.217067652719052</v>
      </c>
      <c r="I43" s="2"/>
      <c r="J43" s="2"/>
    </row>
    <row r="44" spans="1:10" x14ac:dyDescent="0.2">
      <c r="A44" s="10"/>
      <c r="B44" s="10"/>
      <c r="C44" s="10"/>
      <c r="D44" s="85"/>
      <c r="E44" s="10"/>
      <c r="F44" s="10"/>
    </row>
    <row r="45" spans="1:10" x14ac:dyDescent="0.2">
      <c r="A45" s="11" t="s">
        <v>35</v>
      </c>
      <c r="B45" s="10"/>
      <c r="C45" s="10"/>
      <c r="D45" s="85"/>
      <c r="E45" s="11">
        <v>107008.06152350002</v>
      </c>
      <c r="F45" s="11">
        <v>94.217067652719052</v>
      </c>
      <c r="I45" s="2"/>
      <c r="J45" s="2"/>
    </row>
    <row r="46" spans="1:10" x14ac:dyDescent="0.2">
      <c r="A46" s="10"/>
      <c r="B46" s="10"/>
      <c r="C46" s="10"/>
      <c r="D46" s="85"/>
      <c r="E46" s="10"/>
      <c r="F46" s="10"/>
    </row>
    <row r="47" spans="1:10" x14ac:dyDescent="0.2">
      <c r="A47" s="11" t="s">
        <v>36</v>
      </c>
      <c r="B47" s="10"/>
      <c r="C47" s="10"/>
      <c r="D47" s="85"/>
      <c r="E47" s="11">
        <v>6568.0284455999999</v>
      </c>
      <c r="F47" s="11">
        <v>5.78</v>
      </c>
      <c r="I47" s="2"/>
      <c r="J47" s="2"/>
    </row>
    <row r="48" spans="1:10" x14ac:dyDescent="0.2">
      <c r="A48" s="10"/>
      <c r="B48" s="10"/>
      <c r="C48" s="10"/>
      <c r="D48" s="10"/>
      <c r="E48" s="10"/>
      <c r="F48" s="10"/>
    </row>
    <row r="49" spans="1:10" x14ac:dyDescent="0.2">
      <c r="A49" s="13" t="s">
        <v>37</v>
      </c>
      <c r="B49" s="7"/>
      <c r="C49" s="7"/>
      <c r="D49" s="7"/>
      <c r="E49" s="13">
        <v>113576.08996910001</v>
      </c>
      <c r="F49" s="13">
        <f xml:space="preserve"> ROUND(SUM(F45:F48),2)</f>
        <v>100</v>
      </c>
      <c r="I49" s="2"/>
      <c r="J49" s="2"/>
    </row>
    <row r="51" spans="1:10" x14ac:dyDescent="0.2">
      <c r="A51" s="17" t="s">
        <v>38</v>
      </c>
    </row>
    <row r="52" spans="1:10" x14ac:dyDescent="0.2">
      <c r="A52" s="17" t="s">
        <v>39</v>
      </c>
    </row>
    <row r="53" spans="1:10" x14ac:dyDescent="0.2">
      <c r="A53" s="17" t="s">
        <v>40</v>
      </c>
    </row>
    <row r="54" spans="1:10" x14ac:dyDescent="0.2">
      <c r="A54" s="2" t="s">
        <v>817</v>
      </c>
      <c r="B54" s="14">
        <v>40.392099999999999</v>
      </c>
    </row>
    <row r="55" spans="1:10" x14ac:dyDescent="0.2">
      <c r="A55" s="2" t="s">
        <v>818</v>
      </c>
      <c r="B55" s="14">
        <v>23.038699999999999</v>
      </c>
    </row>
    <row r="56" spans="1:10" x14ac:dyDescent="0.2">
      <c r="A56" s="2" t="s">
        <v>819</v>
      </c>
      <c r="B56" s="14">
        <v>43.0929</v>
      </c>
    </row>
    <row r="57" spans="1:10" x14ac:dyDescent="0.2">
      <c r="A57" s="2" t="s">
        <v>820</v>
      </c>
      <c r="B57" s="14">
        <v>24.962299999999999</v>
      </c>
    </row>
    <row r="59" spans="1:10" x14ac:dyDescent="0.2">
      <c r="A59" s="17" t="s">
        <v>44</v>
      </c>
    </row>
    <row r="60" spans="1:10" x14ac:dyDescent="0.2">
      <c r="A60" s="2" t="s">
        <v>817</v>
      </c>
      <c r="B60" s="14">
        <v>38.635399999999997</v>
      </c>
    </row>
    <row r="61" spans="1:10" x14ac:dyDescent="0.2">
      <c r="A61" s="2" t="s">
        <v>818</v>
      </c>
      <c r="B61" s="14">
        <v>20.080500000000001</v>
      </c>
    </row>
    <row r="62" spans="1:10" x14ac:dyDescent="0.2">
      <c r="A62" s="2" t="s">
        <v>819</v>
      </c>
      <c r="B62" s="14">
        <v>41.4938</v>
      </c>
    </row>
    <row r="63" spans="1:10" x14ac:dyDescent="0.2">
      <c r="A63" s="2" t="s">
        <v>820</v>
      </c>
      <c r="B63" s="14">
        <v>22.0779</v>
      </c>
    </row>
    <row r="65" spans="1:4" x14ac:dyDescent="0.2">
      <c r="A65" s="17" t="s">
        <v>45</v>
      </c>
      <c r="B65" s="18"/>
    </row>
    <row r="66" spans="1:4" x14ac:dyDescent="0.2">
      <c r="A66" s="26" t="s">
        <v>821</v>
      </c>
      <c r="B66" s="27"/>
      <c r="C66" s="94" t="s">
        <v>822</v>
      </c>
      <c r="D66" s="94"/>
    </row>
    <row r="67" spans="1:4" x14ac:dyDescent="0.2">
      <c r="A67" s="95"/>
      <c r="B67" s="95"/>
      <c r="C67" s="21" t="s">
        <v>823</v>
      </c>
      <c r="D67" s="21" t="s">
        <v>824</v>
      </c>
    </row>
    <row r="68" spans="1:4" x14ac:dyDescent="0.2">
      <c r="A68" s="22" t="s">
        <v>818</v>
      </c>
      <c r="B68" s="23"/>
      <c r="C68" s="28">
        <v>1.77081694</v>
      </c>
      <c r="D68" s="28">
        <v>1.77081694</v>
      </c>
    </row>
    <row r="69" spans="1:4" x14ac:dyDescent="0.2">
      <c r="A69" s="22" t="s">
        <v>820</v>
      </c>
      <c r="B69" s="23"/>
      <c r="C69" s="28">
        <v>1.77081694</v>
      </c>
      <c r="D69" s="28">
        <v>1.77081694</v>
      </c>
    </row>
    <row r="71" spans="1:4" x14ac:dyDescent="0.2">
      <c r="A71" s="17" t="s">
        <v>775</v>
      </c>
      <c r="B71" s="70">
        <v>0.17495836075312393</v>
      </c>
    </row>
  </sheetData>
  <mergeCells count="3">
    <mergeCell ref="A1:F1"/>
    <mergeCell ref="C66:D66"/>
    <mergeCell ref="A67:B6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8F3B-3019-4EF8-AC61-07B52D62DCE6}">
  <dimension ref="A1:J85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45" style="2" bestFit="1" customWidth="1"/>
    <col min="3" max="3" width="36.28515625" style="2" customWidth="1"/>
    <col min="4" max="4" width="10.5703125" style="2" bestFit="1" customWidth="1"/>
    <col min="5" max="5" width="24" style="2" bestFit="1" customWidth="1"/>
    <col min="6" max="6" width="14.140625" style="2" bestFit="1" customWidth="1"/>
    <col min="7" max="7" width="9.140625" style="3"/>
    <col min="8" max="8" width="39.5703125" style="3" bestFit="1" customWidth="1"/>
    <col min="9" max="9" width="16.28515625" style="3" bestFit="1" customWidth="1"/>
    <col min="10" max="16384" width="9.140625" style="3"/>
  </cols>
  <sheetData>
    <row r="1" spans="1:6" x14ac:dyDescent="0.2">
      <c r="A1" s="93" t="s">
        <v>1875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85"/>
      <c r="E6" s="10"/>
      <c r="F6" s="10"/>
    </row>
    <row r="7" spans="1:6" x14ac:dyDescent="0.2">
      <c r="A7" s="11"/>
      <c r="B7" s="10"/>
      <c r="C7" s="10"/>
      <c r="D7" s="85"/>
      <c r="E7" s="10"/>
      <c r="F7" s="10"/>
    </row>
    <row r="8" spans="1:6" x14ac:dyDescent="0.2">
      <c r="A8" s="10" t="s">
        <v>267</v>
      </c>
      <c r="B8" s="10" t="s">
        <v>268</v>
      </c>
      <c r="C8" s="10" t="s">
        <v>266</v>
      </c>
      <c r="D8" s="85">
        <v>24627</v>
      </c>
      <c r="E8" s="10">
        <v>512.22928649999994</v>
      </c>
      <c r="F8" s="10">
        <f t="shared" ref="F8:F18" si="0">E8/$E$63*100</f>
        <v>4.3578865871882133</v>
      </c>
    </row>
    <row r="9" spans="1:6" x14ac:dyDescent="0.2">
      <c r="A9" s="10" t="s">
        <v>1685</v>
      </c>
      <c r="B9" s="10" t="s">
        <v>1686</v>
      </c>
      <c r="C9" s="10" t="s">
        <v>331</v>
      </c>
      <c r="D9" s="85">
        <v>54190</v>
      </c>
      <c r="E9" s="10">
        <v>191.85969499999999</v>
      </c>
      <c r="F9" s="10">
        <f t="shared" si="0"/>
        <v>1.632282287441059</v>
      </c>
    </row>
    <row r="10" spans="1:6" x14ac:dyDescent="0.2">
      <c r="A10" s="10" t="s">
        <v>380</v>
      </c>
      <c r="B10" s="10" t="s">
        <v>381</v>
      </c>
      <c r="C10" s="10" t="s">
        <v>1492</v>
      </c>
      <c r="D10" s="85">
        <v>134100</v>
      </c>
      <c r="E10" s="10">
        <v>190.48904999999999</v>
      </c>
      <c r="F10" s="10">
        <f t="shared" si="0"/>
        <v>1.6206212684038421</v>
      </c>
    </row>
    <row r="11" spans="1:6" x14ac:dyDescent="0.2">
      <c r="A11" s="10" t="s">
        <v>1668</v>
      </c>
      <c r="B11" s="10" t="s">
        <v>1669</v>
      </c>
      <c r="C11" s="10" t="s">
        <v>1484</v>
      </c>
      <c r="D11" s="85">
        <v>27999</v>
      </c>
      <c r="E11" s="10">
        <v>124.4975535</v>
      </c>
      <c r="F11" s="10">
        <f t="shared" si="0"/>
        <v>1.0591862527864209</v>
      </c>
    </row>
    <row r="12" spans="1:6" x14ac:dyDescent="0.2">
      <c r="A12" s="10" t="s">
        <v>309</v>
      </c>
      <c r="B12" s="10" t="s">
        <v>310</v>
      </c>
      <c r="C12" s="10" t="s">
        <v>311</v>
      </c>
      <c r="D12" s="85">
        <v>15402</v>
      </c>
      <c r="E12" s="10">
        <v>121.39856399999999</v>
      </c>
      <c r="F12" s="10">
        <f t="shared" si="0"/>
        <v>1.0328210192243859</v>
      </c>
    </row>
    <row r="13" spans="1:6" x14ac:dyDescent="0.2">
      <c r="A13" s="10" t="s">
        <v>306</v>
      </c>
      <c r="B13" s="10" t="s">
        <v>307</v>
      </c>
      <c r="C13" s="10" t="s">
        <v>308</v>
      </c>
      <c r="D13" s="85">
        <v>56959</v>
      </c>
      <c r="E13" s="10">
        <v>118.75951499999999</v>
      </c>
      <c r="F13" s="10">
        <f t="shared" si="0"/>
        <v>1.0103688156055433</v>
      </c>
    </row>
    <row r="14" spans="1:6" x14ac:dyDescent="0.2">
      <c r="A14" s="10" t="s">
        <v>272</v>
      </c>
      <c r="B14" s="10" t="s">
        <v>273</v>
      </c>
      <c r="C14" s="10" t="s">
        <v>266</v>
      </c>
      <c r="D14" s="85">
        <v>8892</v>
      </c>
      <c r="E14" s="10">
        <v>111.66128999999999</v>
      </c>
      <c r="F14" s="10">
        <f t="shared" si="0"/>
        <v>0.949979337034907</v>
      </c>
    </row>
    <row r="15" spans="1:6" x14ac:dyDescent="0.2">
      <c r="A15" s="10" t="s">
        <v>1591</v>
      </c>
      <c r="B15" s="10" t="s">
        <v>1592</v>
      </c>
      <c r="C15" s="10" t="s">
        <v>387</v>
      </c>
      <c r="D15" s="85">
        <v>15620</v>
      </c>
      <c r="E15" s="10">
        <v>99.311959999999999</v>
      </c>
      <c r="F15" s="10">
        <f t="shared" si="0"/>
        <v>0.8449150992294393</v>
      </c>
    </row>
    <row r="16" spans="1:6" x14ac:dyDescent="0.2">
      <c r="A16" s="10" t="s">
        <v>332</v>
      </c>
      <c r="B16" s="10" t="s">
        <v>333</v>
      </c>
      <c r="C16" s="10" t="s">
        <v>276</v>
      </c>
      <c r="D16" s="85">
        <v>54279</v>
      </c>
      <c r="E16" s="10">
        <v>98.353548000000004</v>
      </c>
      <c r="F16" s="10">
        <f t="shared" si="0"/>
        <v>0.83676122964431909</v>
      </c>
    </row>
    <row r="17" spans="1:7" x14ac:dyDescent="0.2">
      <c r="A17" s="10" t="s">
        <v>1521</v>
      </c>
      <c r="B17" s="10" t="s">
        <v>1522</v>
      </c>
      <c r="C17" s="10" t="s">
        <v>279</v>
      </c>
      <c r="D17" s="85">
        <v>293401</v>
      </c>
      <c r="E17" s="10">
        <v>88.313700999999995</v>
      </c>
      <c r="F17" s="10">
        <f t="shared" si="0"/>
        <v>0.75134535099029398</v>
      </c>
    </row>
    <row r="18" spans="1:7" x14ac:dyDescent="0.2">
      <c r="A18" s="10" t="s">
        <v>1876</v>
      </c>
      <c r="B18" s="10" t="s">
        <v>1877</v>
      </c>
      <c r="C18" s="10" t="s">
        <v>1549</v>
      </c>
      <c r="D18" s="85">
        <v>37307</v>
      </c>
      <c r="E18" s="10">
        <v>70.6781115</v>
      </c>
      <c r="F18" s="10">
        <f t="shared" si="0"/>
        <v>0.60130727045737375</v>
      </c>
    </row>
    <row r="19" spans="1:7" x14ac:dyDescent="0.2">
      <c r="A19" s="11" t="s">
        <v>35</v>
      </c>
      <c r="B19" s="10"/>
      <c r="C19" s="10"/>
      <c r="D19" s="85"/>
      <c r="E19" s="11">
        <f>SUM(E8:E18)</f>
        <v>1727.5522744999998</v>
      </c>
      <c r="F19" s="11">
        <f>SUM(F8:F18)</f>
        <v>14.697474518005798</v>
      </c>
    </row>
    <row r="20" spans="1:7" x14ac:dyDescent="0.2">
      <c r="A20" s="10"/>
      <c r="B20" s="10"/>
      <c r="C20" s="10"/>
      <c r="D20" s="85"/>
      <c r="E20" s="10"/>
      <c r="F20" s="10"/>
    </row>
    <row r="21" spans="1:7" x14ac:dyDescent="0.2">
      <c r="A21" s="11" t="s">
        <v>1530</v>
      </c>
      <c r="B21" s="10"/>
      <c r="C21" s="10"/>
      <c r="D21" s="85"/>
      <c r="E21" s="10"/>
      <c r="F21" s="10"/>
    </row>
    <row r="22" spans="1:7" x14ac:dyDescent="0.2">
      <c r="A22" s="10" t="s">
        <v>1878</v>
      </c>
      <c r="B22" s="10" t="s">
        <v>1879</v>
      </c>
      <c r="C22" s="10" t="s">
        <v>331</v>
      </c>
      <c r="D22" s="85">
        <v>9063</v>
      </c>
      <c r="E22" s="10">
        <v>1075.404487</v>
      </c>
      <c r="F22" s="10">
        <f t="shared" ref="F22:F56" si="1">E22/$E$63*100</f>
        <v>9.1492050790799961</v>
      </c>
    </row>
    <row r="23" spans="1:7" x14ac:dyDescent="0.2">
      <c r="A23" s="10" t="s">
        <v>1880</v>
      </c>
      <c r="B23" s="10" t="s">
        <v>1881</v>
      </c>
      <c r="C23" s="10" t="s">
        <v>271</v>
      </c>
      <c r="D23" s="85">
        <v>31700</v>
      </c>
      <c r="E23" s="10">
        <v>994.40881900000011</v>
      </c>
      <c r="F23" s="10">
        <f t="shared" si="1"/>
        <v>8.460119264386833</v>
      </c>
      <c r="G23" s="2"/>
    </row>
    <row r="24" spans="1:7" x14ac:dyDescent="0.2">
      <c r="A24" s="10" t="s">
        <v>1532</v>
      </c>
      <c r="B24" s="10" t="s">
        <v>1882</v>
      </c>
      <c r="C24" s="10" t="s">
        <v>1533</v>
      </c>
      <c r="D24" s="85">
        <v>32100</v>
      </c>
      <c r="E24" s="10">
        <v>946.49284890000001</v>
      </c>
      <c r="F24" s="10">
        <f t="shared" si="1"/>
        <v>8.0524651748721734</v>
      </c>
      <c r="G24" s="2"/>
    </row>
    <row r="25" spans="1:7" x14ac:dyDescent="0.2">
      <c r="A25" s="10" t="s">
        <v>1883</v>
      </c>
      <c r="B25" s="10" t="s">
        <v>1884</v>
      </c>
      <c r="C25" s="10" t="s">
        <v>387</v>
      </c>
      <c r="D25" s="85">
        <v>140524</v>
      </c>
      <c r="E25" s="10">
        <v>898.19209109999997</v>
      </c>
      <c r="F25" s="10">
        <f t="shared" si="1"/>
        <v>7.6415374319352285</v>
      </c>
      <c r="G25" s="2"/>
    </row>
    <row r="26" spans="1:7" x14ac:dyDescent="0.2">
      <c r="A26" s="10" t="s">
        <v>1538</v>
      </c>
      <c r="B26" s="10" t="s">
        <v>1885</v>
      </c>
      <c r="C26" s="10" t="s">
        <v>1533</v>
      </c>
      <c r="D26" s="85">
        <v>146714</v>
      </c>
      <c r="E26" s="10">
        <v>750.53028640000002</v>
      </c>
      <c r="F26" s="10">
        <f t="shared" si="1"/>
        <v>6.3852769737739097</v>
      </c>
      <c r="G26" s="2"/>
    </row>
    <row r="27" spans="1:7" x14ac:dyDescent="0.2">
      <c r="A27" s="10" t="s">
        <v>1886</v>
      </c>
      <c r="B27" s="10" t="s">
        <v>1887</v>
      </c>
      <c r="C27" s="10" t="s">
        <v>387</v>
      </c>
      <c r="D27" s="85">
        <v>88310</v>
      </c>
      <c r="E27" s="10">
        <v>607.68884860000003</v>
      </c>
      <c r="F27" s="10">
        <f t="shared" si="1"/>
        <v>5.170026689791368</v>
      </c>
      <c r="G27" s="2"/>
    </row>
    <row r="28" spans="1:7" x14ac:dyDescent="0.2">
      <c r="A28" s="10" t="s">
        <v>1888</v>
      </c>
      <c r="B28" s="10" t="s">
        <v>1889</v>
      </c>
      <c r="C28" s="10" t="s">
        <v>790</v>
      </c>
      <c r="D28" s="85">
        <v>16638</v>
      </c>
      <c r="E28" s="10">
        <v>383.79544479999998</v>
      </c>
      <c r="F28" s="10">
        <f t="shared" si="1"/>
        <v>3.2652116253369563</v>
      </c>
      <c r="G28" s="2"/>
    </row>
    <row r="29" spans="1:7" x14ac:dyDescent="0.2">
      <c r="A29" s="10" t="s">
        <v>1890</v>
      </c>
      <c r="B29" s="10" t="s">
        <v>1891</v>
      </c>
      <c r="C29" s="10" t="s">
        <v>266</v>
      </c>
      <c r="D29" s="85">
        <v>195429</v>
      </c>
      <c r="E29" s="10">
        <v>280.30550360000001</v>
      </c>
      <c r="F29" s="10">
        <f t="shared" si="1"/>
        <v>2.3847515685799774</v>
      </c>
      <c r="G29" s="2"/>
    </row>
    <row r="30" spans="1:7" x14ac:dyDescent="0.2">
      <c r="A30" s="10" t="s">
        <v>1892</v>
      </c>
      <c r="B30" s="10" t="s">
        <v>1893</v>
      </c>
      <c r="C30" s="10" t="s">
        <v>266</v>
      </c>
      <c r="D30" s="85">
        <v>131360</v>
      </c>
      <c r="E30" s="10">
        <v>241.65966449999999</v>
      </c>
      <c r="F30" s="10">
        <f t="shared" si="1"/>
        <v>2.0559648546939413</v>
      </c>
      <c r="G30" s="2"/>
    </row>
    <row r="31" spans="1:7" x14ac:dyDescent="0.2">
      <c r="A31" s="10" t="s">
        <v>1894</v>
      </c>
      <c r="B31" s="10" t="s">
        <v>1895</v>
      </c>
      <c r="C31" s="10" t="s">
        <v>266</v>
      </c>
      <c r="D31" s="85">
        <v>17142</v>
      </c>
      <c r="E31" s="10">
        <v>216.685765</v>
      </c>
      <c r="F31" s="10">
        <f t="shared" si="1"/>
        <v>1.8434947274888343</v>
      </c>
      <c r="G31" s="2"/>
    </row>
    <row r="32" spans="1:7" x14ac:dyDescent="0.2">
      <c r="A32" s="10" t="s">
        <v>1896</v>
      </c>
      <c r="B32" s="10" t="s">
        <v>1897</v>
      </c>
      <c r="C32" s="10" t="s">
        <v>282</v>
      </c>
      <c r="D32" s="85">
        <v>101700</v>
      </c>
      <c r="E32" s="10">
        <v>212.53061010000002</v>
      </c>
      <c r="F32" s="10">
        <f t="shared" si="1"/>
        <v>1.8081439689835423</v>
      </c>
      <c r="G32" s="2"/>
    </row>
    <row r="33" spans="1:7" x14ac:dyDescent="0.2">
      <c r="A33" s="10" t="s">
        <v>1898</v>
      </c>
      <c r="B33" s="10" t="s">
        <v>1899</v>
      </c>
      <c r="C33" s="10" t="s">
        <v>1469</v>
      </c>
      <c r="D33" s="85">
        <v>170000</v>
      </c>
      <c r="E33" s="10">
        <v>202.21453199999999</v>
      </c>
      <c r="F33" s="10">
        <f t="shared" si="1"/>
        <v>1.7203780025126343</v>
      </c>
      <c r="G33" s="2"/>
    </row>
    <row r="34" spans="1:7" x14ac:dyDescent="0.2">
      <c r="A34" s="10" t="s">
        <v>1900</v>
      </c>
      <c r="B34" s="10" t="s">
        <v>1901</v>
      </c>
      <c r="C34" s="10" t="s">
        <v>266</v>
      </c>
      <c r="D34" s="85">
        <v>43451</v>
      </c>
      <c r="E34" s="10">
        <v>199.81286969999999</v>
      </c>
      <c r="F34" s="10">
        <f t="shared" si="1"/>
        <v>1.6999454107027443</v>
      </c>
      <c r="G34" s="2"/>
    </row>
    <row r="35" spans="1:7" x14ac:dyDescent="0.2">
      <c r="A35" s="10" t="s">
        <v>1902</v>
      </c>
      <c r="B35" s="10" t="s">
        <v>1903</v>
      </c>
      <c r="C35" s="10" t="s">
        <v>1904</v>
      </c>
      <c r="D35" s="85">
        <v>3660</v>
      </c>
      <c r="E35" s="10">
        <v>196.7613168</v>
      </c>
      <c r="F35" s="10">
        <f t="shared" si="1"/>
        <v>1.67398375289932</v>
      </c>
      <c r="G35" s="2"/>
    </row>
    <row r="36" spans="1:7" x14ac:dyDescent="0.2">
      <c r="A36" s="10" t="s">
        <v>1905</v>
      </c>
      <c r="B36" s="10" t="s">
        <v>1906</v>
      </c>
      <c r="C36" s="10" t="s">
        <v>1907</v>
      </c>
      <c r="D36" s="85">
        <v>290300</v>
      </c>
      <c r="E36" s="10">
        <v>187.3154907</v>
      </c>
      <c r="F36" s="10">
        <f t="shared" si="1"/>
        <v>1.5936216183025855</v>
      </c>
      <c r="G36" s="2"/>
    </row>
    <row r="37" spans="1:7" x14ac:dyDescent="0.2">
      <c r="A37" s="10" t="s">
        <v>1908</v>
      </c>
      <c r="B37" s="10" t="s">
        <v>1909</v>
      </c>
      <c r="C37" s="10" t="s">
        <v>282</v>
      </c>
      <c r="D37" s="85">
        <v>87300</v>
      </c>
      <c r="E37" s="10">
        <v>176.188096</v>
      </c>
      <c r="F37" s="10">
        <f t="shared" si="1"/>
        <v>1.4989532239106547</v>
      </c>
      <c r="G37" s="2"/>
    </row>
    <row r="38" spans="1:7" x14ac:dyDescent="0.2">
      <c r="A38" s="10" t="s">
        <v>1910</v>
      </c>
      <c r="B38" s="10" t="s">
        <v>1911</v>
      </c>
      <c r="C38" s="10" t="s">
        <v>390</v>
      </c>
      <c r="D38" s="85">
        <v>2000</v>
      </c>
      <c r="E38" s="10">
        <v>174.99521999999999</v>
      </c>
      <c r="F38" s="10">
        <f t="shared" si="1"/>
        <v>1.4888046079342061</v>
      </c>
      <c r="G38" s="2"/>
    </row>
    <row r="39" spans="1:7" x14ac:dyDescent="0.2">
      <c r="A39" s="10" t="s">
        <v>1912</v>
      </c>
      <c r="B39" s="10" t="s">
        <v>1913</v>
      </c>
      <c r="C39" s="10" t="s">
        <v>266</v>
      </c>
      <c r="D39" s="85">
        <v>265000</v>
      </c>
      <c r="E39" s="10">
        <v>168.41993600000001</v>
      </c>
      <c r="F39" s="10">
        <f t="shared" si="1"/>
        <v>1.4328641478594908</v>
      </c>
      <c r="G39" s="2"/>
    </row>
    <row r="40" spans="1:7" x14ac:dyDescent="0.2">
      <c r="A40" s="10" t="s">
        <v>1914</v>
      </c>
      <c r="B40" s="10" t="s">
        <v>1915</v>
      </c>
      <c r="C40" s="10" t="s">
        <v>331</v>
      </c>
      <c r="D40" s="85">
        <v>1925400</v>
      </c>
      <c r="E40" s="10">
        <v>166.62822929999999</v>
      </c>
      <c r="F40" s="10">
        <f t="shared" si="1"/>
        <v>1.4176208675514537</v>
      </c>
      <c r="G40" s="2"/>
    </row>
    <row r="41" spans="1:7" x14ac:dyDescent="0.2">
      <c r="A41" s="10" t="s">
        <v>1916</v>
      </c>
      <c r="B41" s="10" t="s">
        <v>1917</v>
      </c>
      <c r="C41" s="10" t="s">
        <v>331</v>
      </c>
      <c r="D41" s="85">
        <v>91900</v>
      </c>
      <c r="E41" s="10">
        <v>162.6627914</v>
      </c>
      <c r="F41" s="10">
        <f t="shared" si="1"/>
        <v>1.3838841619545983</v>
      </c>
      <c r="G41" s="2"/>
    </row>
    <row r="42" spans="1:7" x14ac:dyDescent="0.2">
      <c r="A42" s="10" t="s">
        <v>1918</v>
      </c>
      <c r="B42" s="10" t="s">
        <v>1919</v>
      </c>
      <c r="C42" s="10" t="s">
        <v>331</v>
      </c>
      <c r="D42" s="85">
        <v>300100</v>
      </c>
      <c r="E42" s="10">
        <v>155.8110417</v>
      </c>
      <c r="F42" s="10">
        <f t="shared" si="1"/>
        <v>1.3255916181595633</v>
      </c>
      <c r="G42" s="2"/>
    </row>
    <row r="43" spans="1:7" x14ac:dyDescent="0.2">
      <c r="A43" s="10" t="s">
        <v>1920</v>
      </c>
      <c r="B43" s="10" t="s">
        <v>1921</v>
      </c>
      <c r="C43" s="10" t="s">
        <v>331</v>
      </c>
      <c r="D43" s="85">
        <v>37521</v>
      </c>
      <c r="E43" s="10">
        <v>154.61011329999999</v>
      </c>
      <c r="F43" s="10">
        <f t="shared" si="1"/>
        <v>1.3153744948820298</v>
      </c>
      <c r="G43" s="2"/>
    </row>
    <row r="44" spans="1:7" x14ac:dyDescent="0.2">
      <c r="A44" s="10" t="s">
        <v>1711</v>
      </c>
      <c r="B44" s="10" t="s">
        <v>1712</v>
      </c>
      <c r="C44" s="10" t="s">
        <v>271</v>
      </c>
      <c r="D44" s="85">
        <v>8100</v>
      </c>
      <c r="E44" s="10">
        <v>152.33448089999999</v>
      </c>
      <c r="F44" s="10">
        <f t="shared" si="1"/>
        <v>1.2960141260497591</v>
      </c>
      <c r="G44" s="2"/>
    </row>
    <row r="45" spans="1:7" x14ac:dyDescent="0.2">
      <c r="A45" s="10" t="s">
        <v>1922</v>
      </c>
      <c r="B45" s="10" t="s">
        <v>1923</v>
      </c>
      <c r="C45" s="10" t="s">
        <v>1907</v>
      </c>
      <c r="D45" s="85">
        <v>155400</v>
      </c>
      <c r="E45" s="10">
        <v>152.08838679999999</v>
      </c>
      <c r="F45" s="10">
        <f t="shared" si="1"/>
        <v>1.2939204344045507</v>
      </c>
      <c r="G45" s="2"/>
    </row>
    <row r="46" spans="1:7" x14ac:dyDescent="0.2">
      <c r="A46" s="10" t="s">
        <v>1924</v>
      </c>
      <c r="B46" s="10" t="s">
        <v>1925</v>
      </c>
      <c r="C46" s="10" t="s">
        <v>266</v>
      </c>
      <c r="D46" s="85">
        <v>5267</v>
      </c>
      <c r="E46" s="10">
        <v>145.37430929999999</v>
      </c>
      <c r="F46" s="10">
        <f t="shared" si="1"/>
        <v>1.2367991626347994</v>
      </c>
      <c r="G46" s="2"/>
    </row>
    <row r="47" spans="1:7" x14ac:dyDescent="0.2">
      <c r="A47" s="10" t="s">
        <v>1536</v>
      </c>
      <c r="B47" s="10" t="s">
        <v>1822</v>
      </c>
      <c r="C47" s="10" t="s">
        <v>1533</v>
      </c>
      <c r="D47" s="85">
        <v>20200</v>
      </c>
      <c r="E47" s="10">
        <v>141.20021359999998</v>
      </c>
      <c r="F47" s="10">
        <f t="shared" si="1"/>
        <v>1.2012872617262011</v>
      </c>
      <c r="G47" s="2"/>
    </row>
    <row r="48" spans="1:7" x14ac:dyDescent="0.2">
      <c r="A48" s="10" t="s">
        <v>1926</v>
      </c>
      <c r="B48" s="10" t="s">
        <v>1927</v>
      </c>
      <c r="C48" s="10" t="s">
        <v>282</v>
      </c>
      <c r="D48" s="85">
        <v>53000</v>
      </c>
      <c r="E48" s="10">
        <v>116.5244921</v>
      </c>
      <c r="F48" s="10">
        <f t="shared" si="1"/>
        <v>0.99135393970002739</v>
      </c>
      <c r="G48" s="2"/>
    </row>
    <row r="49" spans="1:10" x14ac:dyDescent="0.2">
      <c r="A49" s="10" t="s">
        <v>1928</v>
      </c>
      <c r="B49" s="10" t="s">
        <v>1929</v>
      </c>
      <c r="C49" s="10" t="s">
        <v>288</v>
      </c>
      <c r="D49" s="85">
        <v>2997</v>
      </c>
      <c r="E49" s="10">
        <v>106.2723601</v>
      </c>
      <c r="F49" s="10">
        <f t="shared" si="1"/>
        <v>0.90413200665094318</v>
      </c>
      <c r="G49" s="2"/>
    </row>
    <row r="50" spans="1:10" x14ac:dyDescent="0.2">
      <c r="A50" s="10" t="s">
        <v>1930</v>
      </c>
      <c r="B50" s="10" t="s">
        <v>1931</v>
      </c>
      <c r="C50" s="10" t="s">
        <v>1492</v>
      </c>
      <c r="D50" s="85">
        <v>117000</v>
      </c>
      <c r="E50" s="10">
        <v>103.21192550000001</v>
      </c>
      <c r="F50" s="10">
        <f t="shared" si="1"/>
        <v>0.87809478612136949</v>
      </c>
      <c r="G50" s="2"/>
    </row>
    <row r="51" spans="1:10" x14ac:dyDescent="0.2">
      <c r="A51" s="10" t="s">
        <v>1932</v>
      </c>
      <c r="B51" s="10" t="s">
        <v>1933</v>
      </c>
      <c r="C51" s="10" t="s">
        <v>1533</v>
      </c>
      <c r="D51" s="85">
        <v>16010</v>
      </c>
      <c r="E51" s="10">
        <v>93.203819899999999</v>
      </c>
      <c r="F51" s="10">
        <f t="shared" si="1"/>
        <v>0.79294895337249705</v>
      </c>
      <c r="G51" s="2"/>
    </row>
    <row r="52" spans="1:10" x14ac:dyDescent="0.2">
      <c r="A52" s="10" t="s">
        <v>1934</v>
      </c>
      <c r="B52" s="10" t="s">
        <v>1935</v>
      </c>
      <c r="C52" s="10" t="s">
        <v>1907</v>
      </c>
      <c r="D52" s="85">
        <v>6212</v>
      </c>
      <c r="E52" s="10">
        <v>66.183481900000004</v>
      </c>
      <c r="F52" s="10">
        <f t="shared" si="1"/>
        <v>0.56306836736369226</v>
      </c>
      <c r="G52" s="2"/>
    </row>
    <row r="53" spans="1:10" x14ac:dyDescent="0.2">
      <c r="A53" s="10" t="s">
        <v>1936</v>
      </c>
      <c r="B53" s="10" t="s">
        <v>1937</v>
      </c>
      <c r="C53" s="10" t="s">
        <v>276</v>
      </c>
      <c r="D53" s="85">
        <v>149000</v>
      </c>
      <c r="E53" s="10">
        <v>62.950877900000002</v>
      </c>
      <c r="F53" s="10">
        <f t="shared" si="1"/>
        <v>0.53556638341906471</v>
      </c>
      <c r="G53" s="2"/>
    </row>
    <row r="54" spans="1:10" x14ac:dyDescent="0.2">
      <c r="A54" s="10" t="s">
        <v>1938</v>
      </c>
      <c r="B54" s="10" t="s">
        <v>1939</v>
      </c>
      <c r="C54" s="10" t="s">
        <v>282</v>
      </c>
      <c r="D54" s="85">
        <v>154300</v>
      </c>
      <c r="E54" s="10">
        <v>59.524602199999997</v>
      </c>
      <c r="F54" s="10">
        <f t="shared" si="1"/>
        <v>0.50641670121509941</v>
      </c>
      <c r="G54" s="2"/>
    </row>
    <row r="55" spans="1:10" x14ac:dyDescent="0.2">
      <c r="A55" s="10" t="s">
        <v>1940</v>
      </c>
      <c r="B55" s="10" t="s">
        <v>1941</v>
      </c>
      <c r="C55" s="10" t="s">
        <v>282</v>
      </c>
      <c r="D55" s="85">
        <v>800</v>
      </c>
      <c r="E55" s="10">
        <v>58.475242800000004</v>
      </c>
      <c r="F55" s="10">
        <f t="shared" si="1"/>
        <v>0.49748907959149696</v>
      </c>
      <c r="G55" s="2"/>
    </row>
    <row r="56" spans="1:10" x14ac:dyDescent="0.2">
      <c r="A56" s="10" t="s">
        <v>1942</v>
      </c>
      <c r="B56" s="10" t="s">
        <v>1943</v>
      </c>
      <c r="C56" s="10" t="s">
        <v>326</v>
      </c>
      <c r="D56" s="85">
        <v>32</v>
      </c>
      <c r="E56" s="10">
        <v>0.11184180000000001</v>
      </c>
      <c r="F56" s="10">
        <f t="shared" si="1"/>
        <v>9.5151505966652075E-4</v>
      </c>
      <c r="G56" s="2"/>
    </row>
    <row r="57" spans="1:10" x14ac:dyDescent="0.2">
      <c r="A57" s="11" t="s">
        <v>35</v>
      </c>
      <c r="B57" s="10"/>
      <c r="C57" s="10"/>
      <c r="D57" s="85"/>
      <c r="E57" s="11">
        <f>SUM(E22:E56)</f>
        <v>9810.5700406999949</v>
      </c>
      <c r="F57" s="11">
        <f>SUM(F22:F56)</f>
        <v>83.465261982901225</v>
      </c>
    </row>
    <row r="58" spans="1:10" x14ac:dyDescent="0.2">
      <c r="A58" s="10"/>
      <c r="B58" s="10"/>
      <c r="C58" s="10"/>
      <c r="D58" s="85"/>
      <c r="E58" s="10"/>
      <c r="F58" s="10"/>
    </row>
    <row r="59" spans="1:10" x14ac:dyDescent="0.2">
      <c r="A59" s="11" t="s">
        <v>35</v>
      </c>
      <c r="B59" s="10"/>
      <c r="C59" s="10"/>
      <c r="D59" s="85"/>
      <c r="E59" s="11">
        <f>E19+E57</f>
        <v>11538.122315199995</v>
      </c>
      <c r="F59" s="11">
        <f>F19+F57</f>
        <v>98.162736500907016</v>
      </c>
      <c r="I59" s="2"/>
      <c r="J59" s="2"/>
    </row>
    <row r="60" spans="1:10" x14ac:dyDescent="0.2">
      <c r="A60" s="10"/>
      <c r="B60" s="10"/>
      <c r="C60" s="10"/>
      <c r="D60" s="85"/>
      <c r="E60" s="10"/>
      <c r="F60" s="10"/>
    </row>
    <row r="61" spans="1:10" x14ac:dyDescent="0.2">
      <c r="A61" s="11" t="s">
        <v>36</v>
      </c>
      <c r="B61" s="10"/>
      <c r="C61" s="10"/>
      <c r="D61" s="10"/>
      <c r="E61" s="11">
        <v>215.95334170000388</v>
      </c>
      <c r="F61" s="11">
        <f t="shared" ref="F61" si="2">E61/$E$63*100</f>
        <v>1.8372634990930379</v>
      </c>
      <c r="G61" s="25"/>
      <c r="I61" s="2"/>
      <c r="J61" s="2"/>
    </row>
    <row r="62" spans="1:10" x14ac:dyDescent="0.2">
      <c r="A62" s="10"/>
      <c r="B62" s="10"/>
      <c r="C62" s="10"/>
      <c r="D62" s="10"/>
      <c r="E62" s="10"/>
      <c r="F62" s="10"/>
    </row>
    <row r="63" spans="1:10" x14ac:dyDescent="0.2">
      <c r="A63" s="13" t="s">
        <v>37</v>
      </c>
      <c r="B63" s="7"/>
      <c r="C63" s="7"/>
      <c r="D63" s="7"/>
      <c r="E63" s="13">
        <f>E59+E61</f>
        <v>11754.075656899999</v>
      </c>
      <c r="F63" s="13">
        <f xml:space="preserve"> ROUND(SUM(F59:F62),2)</f>
        <v>100</v>
      </c>
      <c r="I63" s="2"/>
      <c r="J63" s="2"/>
    </row>
    <row r="65" spans="1:4" x14ac:dyDescent="0.2">
      <c r="A65" s="17" t="s">
        <v>38</v>
      </c>
    </row>
    <row r="66" spans="1:4" x14ac:dyDescent="0.2">
      <c r="A66" s="17" t="s">
        <v>39</v>
      </c>
    </row>
    <row r="67" spans="1:4" x14ac:dyDescent="0.2">
      <c r="A67" s="17" t="s">
        <v>40</v>
      </c>
    </row>
    <row r="68" spans="1:4" x14ac:dyDescent="0.2">
      <c r="A68" s="2" t="s">
        <v>817</v>
      </c>
      <c r="B68" s="14">
        <v>21.9693</v>
      </c>
    </row>
    <row r="69" spans="1:4" x14ac:dyDescent="0.2">
      <c r="A69" s="2" t="s">
        <v>818</v>
      </c>
      <c r="B69" s="14">
        <v>14.020799999999999</v>
      </c>
    </row>
    <row r="70" spans="1:4" x14ac:dyDescent="0.2">
      <c r="A70" s="2" t="s">
        <v>819</v>
      </c>
      <c r="B70" s="14">
        <v>22.793199999999999</v>
      </c>
    </row>
    <row r="71" spans="1:4" x14ac:dyDescent="0.2">
      <c r="A71" s="2" t="s">
        <v>820</v>
      </c>
      <c r="B71" s="14">
        <v>14.5648</v>
      </c>
    </row>
    <row r="73" spans="1:4" x14ac:dyDescent="0.2">
      <c r="A73" s="17" t="s">
        <v>44</v>
      </c>
    </row>
    <row r="74" spans="1:4" x14ac:dyDescent="0.2">
      <c r="A74" s="2" t="s">
        <v>817</v>
      </c>
      <c r="B74" s="14">
        <v>21.081499999999998</v>
      </c>
    </row>
    <row r="75" spans="1:4" x14ac:dyDescent="0.2">
      <c r="A75" s="2" t="s">
        <v>818</v>
      </c>
      <c r="B75" s="14">
        <v>12.4207</v>
      </c>
    </row>
    <row r="76" spans="1:4" x14ac:dyDescent="0.2">
      <c r="A76" s="2" t="s">
        <v>819</v>
      </c>
      <c r="B76" s="14">
        <v>21.934000000000001</v>
      </c>
    </row>
    <row r="77" spans="1:4" x14ac:dyDescent="0.2">
      <c r="A77" s="2" t="s">
        <v>820</v>
      </c>
      <c r="B77" s="14">
        <v>12.975199999999999</v>
      </c>
    </row>
    <row r="79" spans="1:4" x14ac:dyDescent="0.2">
      <c r="A79" s="17" t="s">
        <v>45</v>
      </c>
      <c r="B79" s="18"/>
    </row>
    <row r="80" spans="1:4" x14ac:dyDescent="0.2">
      <c r="A80" s="26" t="s">
        <v>821</v>
      </c>
      <c r="B80" s="27"/>
      <c r="C80" s="94" t="s">
        <v>822</v>
      </c>
      <c r="D80" s="94"/>
    </row>
    <row r="81" spans="1:4" x14ac:dyDescent="0.2">
      <c r="A81" s="95"/>
      <c r="B81" s="95"/>
      <c r="C81" s="21" t="s">
        <v>823</v>
      </c>
      <c r="D81" s="21" t="s">
        <v>824</v>
      </c>
    </row>
    <row r="82" spans="1:4" x14ac:dyDescent="0.2">
      <c r="A82" s="22" t="s">
        <v>818</v>
      </c>
      <c r="B82" s="23"/>
      <c r="C82" s="28">
        <v>0.72032269999999998</v>
      </c>
      <c r="D82" s="28">
        <v>0.66702240999999995</v>
      </c>
    </row>
    <row r="83" spans="1:4" x14ac:dyDescent="0.2">
      <c r="A83" s="22" t="s">
        <v>820</v>
      </c>
      <c r="B83" s="23"/>
      <c r="C83" s="28">
        <v>0.72032269999999998</v>
      </c>
      <c r="D83" s="28">
        <v>0.66702240999999995</v>
      </c>
    </row>
    <row r="84" spans="1:4" x14ac:dyDescent="0.2">
      <c r="A84" s="17"/>
      <c r="B84" s="18"/>
    </row>
    <row r="85" spans="1:4" x14ac:dyDescent="0.2">
      <c r="A85" s="17" t="s">
        <v>775</v>
      </c>
      <c r="B85" s="70">
        <v>0.11208322624249456</v>
      </c>
    </row>
  </sheetData>
  <mergeCells count="3">
    <mergeCell ref="A1:F1"/>
    <mergeCell ref="C80:D80"/>
    <mergeCell ref="A81:B8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C8A6-ABE2-4F6D-8170-ACFE45831977}">
  <dimension ref="A1:F10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774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56</v>
      </c>
      <c r="B8" s="9" t="s">
        <v>902</v>
      </c>
      <c r="C8" s="9" t="s">
        <v>14</v>
      </c>
      <c r="D8" s="9">
        <v>2797</v>
      </c>
      <c r="E8" s="10">
        <v>26237.090680000001</v>
      </c>
      <c r="F8" s="10">
        <v>6.7178605900483799</v>
      </c>
    </row>
    <row r="9" spans="1:6" x14ac:dyDescent="0.2">
      <c r="A9" s="9" t="s">
        <v>54</v>
      </c>
      <c r="B9" s="9" t="s">
        <v>903</v>
      </c>
      <c r="C9" s="9" t="s">
        <v>55</v>
      </c>
      <c r="D9" s="9">
        <v>1880</v>
      </c>
      <c r="E9" s="10">
        <v>18745.536400000001</v>
      </c>
      <c r="F9" s="10">
        <v>4.7996899411134502</v>
      </c>
    </row>
    <row r="10" spans="1:6" x14ac:dyDescent="0.2">
      <c r="A10" s="9" t="s">
        <v>110</v>
      </c>
      <c r="B10" s="9" t="s">
        <v>904</v>
      </c>
      <c r="C10" s="9" t="s">
        <v>111</v>
      </c>
      <c r="D10" s="9">
        <v>1800</v>
      </c>
      <c r="E10" s="10">
        <v>18029.750400000001</v>
      </c>
      <c r="F10" s="10">
        <v>4.6164169319617896</v>
      </c>
    </row>
    <row r="11" spans="1:6" x14ac:dyDescent="0.2">
      <c r="A11" s="9" t="s">
        <v>236</v>
      </c>
      <c r="B11" s="9" t="s">
        <v>905</v>
      </c>
      <c r="C11" s="9" t="s">
        <v>115</v>
      </c>
      <c r="D11" s="9">
        <v>8618</v>
      </c>
      <c r="E11" s="10">
        <v>17436.041015999999</v>
      </c>
      <c r="F11" s="10">
        <v>4.4644009587976701</v>
      </c>
    </row>
    <row r="12" spans="1:6" x14ac:dyDescent="0.2">
      <c r="A12" s="9" t="s">
        <v>127</v>
      </c>
      <c r="B12" s="9" t="s">
        <v>906</v>
      </c>
      <c r="C12" s="9" t="s">
        <v>53</v>
      </c>
      <c r="D12" s="9">
        <v>1550</v>
      </c>
      <c r="E12" s="10">
        <v>15089.978499999999</v>
      </c>
      <c r="F12" s="10">
        <v>3.8637047493646599</v>
      </c>
    </row>
    <row r="13" spans="1:6" x14ac:dyDescent="0.2">
      <c r="A13" s="9" t="s">
        <v>109</v>
      </c>
      <c r="B13" s="9" t="s">
        <v>907</v>
      </c>
      <c r="C13" s="9" t="s">
        <v>32</v>
      </c>
      <c r="D13" s="9">
        <v>1450</v>
      </c>
      <c r="E13" s="10">
        <v>14324.2745</v>
      </c>
      <c r="F13" s="10">
        <v>3.6676505149992802</v>
      </c>
    </row>
    <row r="14" spans="1:6" x14ac:dyDescent="0.2">
      <c r="A14" s="9" t="s">
        <v>172</v>
      </c>
      <c r="B14" s="9" t="s">
        <v>908</v>
      </c>
      <c r="C14" s="9" t="s">
        <v>124</v>
      </c>
      <c r="D14" s="9">
        <v>12100</v>
      </c>
      <c r="E14" s="10">
        <v>11555.1854</v>
      </c>
      <c r="F14" s="10">
        <v>2.9586407104403198</v>
      </c>
    </row>
    <row r="15" spans="1:6" x14ac:dyDescent="0.2">
      <c r="A15" s="9" t="s">
        <v>768</v>
      </c>
      <c r="B15" s="9" t="s">
        <v>909</v>
      </c>
      <c r="C15" s="9" t="s">
        <v>99</v>
      </c>
      <c r="D15" s="9">
        <v>1000</v>
      </c>
      <c r="E15" s="10">
        <v>9716.1299999999992</v>
      </c>
      <c r="F15" s="10">
        <v>2.48776084249852</v>
      </c>
    </row>
    <row r="16" spans="1:6" x14ac:dyDescent="0.2">
      <c r="A16" s="9" t="s">
        <v>769</v>
      </c>
      <c r="B16" s="9" t="s">
        <v>910</v>
      </c>
      <c r="C16" s="9" t="s">
        <v>9</v>
      </c>
      <c r="D16" s="9">
        <v>900</v>
      </c>
      <c r="E16" s="10">
        <v>9086.2109999999993</v>
      </c>
      <c r="F16" s="10">
        <v>2.3264735993115901</v>
      </c>
    </row>
    <row r="17" spans="1:6" x14ac:dyDescent="0.2">
      <c r="A17" s="9" t="s">
        <v>218</v>
      </c>
      <c r="B17" s="9" t="s">
        <v>911</v>
      </c>
      <c r="C17" s="9" t="s">
        <v>219</v>
      </c>
      <c r="D17" s="9">
        <v>75</v>
      </c>
      <c r="E17" s="10">
        <v>8847.1949999999997</v>
      </c>
      <c r="F17" s="10">
        <v>2.26527488690957</v>
      </c>
    </row>
    <row r="18" spans="1:6" x14ac:dyDescent="0.2">
      <c r="A18" s="9" t="s">
        <v>567</v>
      </c>
      <c r="B18" s="9" t="s">
        <v>912</v>
      </c>
      <c r="C18" s="9" t="s">
        <v>124</v>
      </c>
      <c r="D18" s="9">
        <v>750</v>
      </c>
      <c r="E18" s="10">
        <v>7123.9575000000004</v>
      </c>
      <c r="F18" s="10">
        <v>1.82404954566516</v>
      </c>
    </row>
    <row r="19" spans="1:6" x14ac:dyDescent="0.2">
      <c r="A19" s="9" t="s">
        <v>152</v>
      </c>
      <c r="B19" s="9" t="s">
        <v>913</v>
      </c>
      <c r="C19" s="9" t="s">
        <v>115</v>
      </c>
      <c r="D19" s="9">
        <v>646</v>
      </c>
      <c r="E19" s="10">
        <v>6433.7013399999996</v>
      </c>
      <c r="F19" s="10">
        <v>1.64731330951544</v>
      </c>
    </row>
    <row r="20" spans="1:6" x14ac:dyDescent="0.2">
      <c r="A20" s="9" t="s">
        <v>119</v>
      </c>
      <c r="B20" s="9" t="s">
        <v>914</v>
      </c>
      <c r="C20" s="9" t="s">
        <v>120</v>
      </c>
      <c r="D20" s="9">
        <v>6700</v>
      </c>
      <c r="E20" s="10">
        <v>6417.5547999999999</v>
      </c>
      <c r="F20" s="10">
        <v>1.6431790780926601</v>
      </c>
    </row>
    <row r="21" spans="1:6" x14ac:dyDescent="0.2">
      <c r="A21" s="9" t="s">
        <v>52</v>
      </c>
      <c r="B21" s="9" t="s">
        <v>915</v>
      </c>
      <c r="C21" s="9" t="s">
        <v>53</v>
      </c>
      <c r="D21" s="9">
        <v>620</v>
      </c>
      <c r="E21" s="10">
        <v>6133.1578</v>
      </c>
      <c r="F21" s="10">
        <v>1.5703608139973799</v>
      </c>
    </row>
    <row r="22" spans="1:6" x14ac:dyDescent="0.2">
      <c r="A22" s="9" t="s">
        <v>223</v>
      </c>
      <c r="B22" s="9" t="s">
        <v>916</v>
      </c>
      <c r="C22" s="9" t="s">
        <v>126</v>
      </c>
      <c r="D22" s="9">
        <v>11</v>
      </c>
      <c r="E22" s="10">
        <v>5652.7844999999998</v>
      </c>
      <c r="F22" s="10">
        <v>1.4473639123995401</v>
      </c>
    </row>
    <row r="23" spans="1:6" x14ac:dyDescent="0.2">
      <c r="A23" s="9" t="s">
        <v>123</v>
      </c>
      <c r="B23" s="9" t="s">
        <v>917</v>
      </c>
      <c r="C23" s="9" t="s">
        <v>124</v>
      </c>
      <c r="D23" s="9">
        <v>514</v>
      </c>
      <c r="E23" s="10">
        <v>5332.4004800000002</v>
      </c>
      <c r="F23" s="10">
        <v>1.36533137274453</v>
      </c>
    </row>
    <row r="24" spans="1:6" x14ac:dyDescent="0.2">
      <c r="A24" s="9" t="s">
        <v>138</v>
      </c>
      <c r="B24" s="9" t="s">
        <v>918</v>
      </c>
      <c r="C24" s="9" t="s">
        <v>115</v>
      </c>
      <c r="D24" s="9">
        <v>501</v>
      </c>
      <c r="E24" s="10">
        <v>5020.6612800000003</v>
      </c>
      <c r="F24" s="10">
        <v>1.2855122909875101</v>
      </c>
    </row>
    <row r="25" spans="1:6" x14ac:dyDescent="0.2">
      <c r="A25" s="9" t="s">
        <v>137</v>
      </c>
      <c r="B25" s="9" t="s">
        <v>919</v>
      </c>
      <c r="C25" s="9" t="s">
        <v>101</v>
      </c>
      <c r="D25" s="9">
        <v>400</v>
      </c>
      <c r="E25" s="10">
        <v>4150.7960000000003</v>
      </c>
      <c r="F25" s="10">
        <v>1.0627881423982</v>
      </c>
    </row>
    <row r="26" spans="1:6" x14ac:dyDescent="0.2">
      <c r="A26" s="9" t="s">
        <v>125</v>
      </c>
      <c r="B26" s="9" t="s">
        <v>920</v>
      </c>
      <c r="C26" s="9" t="s">
        <v>126</v>
      </c>
      <c r="D26" s="9">
        <v>8</v>
      </c>
      <c r="E26" s="10">
        <v>4111.116</v>
      </c>
      <c r="F26" s="10">
        <v>1.0526282999269401</v>
      </c>
    </row>
    <row r="27" spans="1:6" x14ac:dyDescent="0.2">
      <c r="A27" s="9" t="s">
        <v>158</v>
      </c>
      <c r="B27" s="9" t="s">
        <v>921</v>
      </c>
      <c r="C27" s="9" t="s">
        <v>14</v>
      </c>
      <c r="D27" s="9">
        <v>419</v>
      </c>
      <c r="E27" s="10">
        <v>4030.6375400000002</v>
      </c>
      <c r="F27" s="10">
        <v>1.03202223954564</v>
      </c>
    </row>
    <row r="28" spans="1:6" x14ac:dyDescent="0.2">
      <c r="A28" s="9" t="s">
        <v>570</v>
      </c>
      <c r="B28" s="9" t="s">
        <v>922</v>
      </c>
      <c r="C28" s="9" t="s">
        <v>140</v>
      </c>
      <c r="D28" s="9">
        <v>4000</v>
      </c>
      <c r="E28" s="10">
        <v>3974.308</v>
      </c>
      <c r="F28" s="10">
        <v>1.0175993753097801</v>
      </c>
    </row>
    <row r="29" spans="1:6" x14ac:dyDescent="0.2">
      <c r="A29" s="9" t="s">
        <v>770</v>
      </c>
      <c r="B29" s="9" t="s">
        <v>923</v>
      </c>
      <c r="C29" s="9" t="s">
        <v>157</v>
      </c>
      <c r="D29" s="9">
        <v>400</v>
      </c>
      <c r="E29" s="10">
        <v>3939.2759999999998</v>
      </c>
      <c r="F29" s="10">
        <v>1.0086296272892801</v>
      </c>
    </row>
    <row r="30" spans="1:6" x14ac:dyDescent="0.2">
      <c r="A30" s="9" t="s">
        <v>132</v>
      </c>
      <c r="B30" s="9" t="s">
        <v>924</v>
      </c>
      <c r="C30" s="9" t="s">
        <v>115</v>
      </c>
      <c r="D30" s="9">
        <v>350</v>
      </c>
      <c r="E30" s="10">
        <v>3488.5619999999999</v>
      </c>
      <c r="F30" s="10">
        <v>0.89322682387208796</v>
      </c>
    </row>
    <row r="31" spans="1:6" x14ac:dyDescent="0.2">
      <c r="A31" s="9" t="s">
        <v>568</v>
      </c>
      <c r="B31" s="9" t="s">
        <v>925</v>
      </c>
      <c r="C31" s="9" t="s">
        <v>219</v>
      </c>
      <c r="D31" s="9">
        <v>22</v>
      </c>
      <c r="E31" s="10">
        <v>2578.1183999999998</v>
      </c>
      <c r="F31" s="10">
        <v>0.66011282299073004</v>
      </c>
    </row>
    <row r="32" spans="1:6" x14ac:dyDescent="0.2">
      <c r="A32" s="9" t="s">
        <v>151</v>
      </c>
      <c r="B32" s="9" t="s">
        <v>926</v>
      </c>
      <c r="C32" s="9" t="s">
        <v>115</v>
      </c>
      <c r="D32" s="9">
        <v>240</v>
      </c>
      <c r="E32" s="10">
        <v>2408.8703999999998</v>
      </c>
      <c r="F32" s="10">
        <v>0.61677781748224203</v>
      </c>
    </row>
    <row r="33" spans="1:6" x14ac:dyDescent="0.2">
      <c r="A33" s="9" t="s">
        <v>164</v>
      </c>
      <c r="B33" s="9" t="s">
        <v>927</v>
      </c>
      <c r="C33" s="9" t="s">
        <v>99</v>
      </c>
      <c r="D33" s="9">
        <v>200</v>
      </c>
      <c r="E33" s="10">
        <v>2028.5640000000001</v>
      </c>
      <c r="F33" s="10">
        <v>0.51940248696777003</v>
      </c>
    </row>
    <row r="34" spans="1:6" x14ac:dyDescent="0.2">
      <c r="A34" s="9" t="s">
        <v>117</v>
      </c>
      <c r="B34" s="9" t="s">
        <v>928</v>
      </c>
      <c r="C34" s="9" t="s">
        <v>14</v>
      </c>
      <c r="D34" s="9">
        <v>250</v>
      </c>
      <c r="E34" s="10">
        <v>1991.88</v>
      </c>
      <c r="F34" s="10">
        <v>0.51000975357019096</v>
      </c>
    </row>
    <row r="35" spans="1:6" x14ac:dyDescent="0.2">
      <c r="A35" s="9" t="s">
        <v>578</v>
      </c>
      <c r="B35" s="9" t="s">
        <v>929</v>
      </c>
      <c r="C35" s="9" t="s">
        <v>140</v>
      </c>
      <c r="D35" s="9">
        <v>2000</v>
      </c>
      <c r="E35" s="10">
        <v>1989.1379999999999</v>
      </c>
      <c r="F35" s="10">
        <v>0.50930767977845204</v>
      </c>
    </row>
    <row r="36" spans="1:6" x14ac:dyDescent="0.2">
      <c r="A36" s="9" t="s">
        <v>230</v>
      </c>
      <c r="B36" s="9" t="s">
        <v>930</v>
      </c>
      <c r="C36" s="9" t="s">
        <v>231</v>
      </c>
      <c r="D36" s="9">
        <v>200</v>
      </c>
      <c r="E36" s="10">
        <v>1988.7280000000001</v>
      </c>
      <c r="F36" s="10">
        <v>0.50920270156743397</v>
      </c>
    </row>
    <row r="37" spans="1:6" x14ac:dyDescent="0.2">
      <c r="A37" s="9" t="s">
        <v>141</v>
      </c>
      <c r="B37" s="9" t="s">
        <v>931</v>
      </c>
      <c r="C37" s="9" t="s">
        <v>115</v>
      </c>
      <c r="D37" s="9">
        <v>150</v>
      </c>
      <c r="E37" s="10">
        <v>1488.5145</v>
      </c>
      <c r="F37" s="10">
        <v>0.38112582752508001</v>
      </c>
    </row>
    <row r="38" spans="1:6" x14ac:dyDescent="0.2">
      <c r="A38" s="9" t="s">
        <v>575</v>
      </c>
      <c r="B38" s="9" t="s">
        <v>923</v>
      </c>
      <c r="C38" s="9" t="s">
        <v>157</v>
      </c>
      <c r="D38" s="9">
        <v>150</v>
      </c>
      <c r="E38" s="10">
        <v>1477.2284999999999</v>
      </c>
      <c r="F38" s="10">
        <v>0.37823611023348003</v>
      </c>
    </row>
    <row r="39" spans="1:6" x14ac:dyDescent="0.2">
      <c r="A39" s="9" t="s">
        <v>130</v>
      </c>
      <c r="B39" s="9" t="s">
        <v>932</v>
      </c>
      <c r="C39" s="9" t="s">
        <v>99</v>
      </c>
      <c r="D39" s="9">
        <v>150</v>
      </c>
      <c r="E39" s="10">
        <v>1401.6120000000001</v>
      </c>
      <c r="F39" s="10">
        <v>0.35887492756643102</v>
      </c>
    </row>
    <row r="40" spans="1:6" x14ac:dyDescent="0.2">
      <c r="A40" s="9" t="s">
        <v>220</v>
      </c>
      <c r="B40" s="9" t="s">
        <v>923</v>
      </c>
      <c r="C40" s="9" t="s">
        <v>157</v>
      </c>
      <c r="D40" s="9">
        <v>40</v>
      </c>
      <c r="E40" s="10">
        <v>393.92759999999998</v>
      </c>
      <c r="F40" s="10">
        <v>0.100862962728928</v>
      </c>
    </row>
    <row r="41" spans="1:6" x14ac:dyDescent="0.2">
      <c r="A41" s="9" t="s">
        <v>68</v>
      </c>
      <c r="B41" s="9" t="s">
        <v>933</v>
      </c>
      <c r="C41" s="9" t="s">
        <v>9</v>
      </c>
      <c r="D41" s="9">
        <v>40</v>
      </c>
      <c r="E41" s="10">
        <v>390.01319999999998</v>
      </c>
      <c r="F41" s="10">
        <v>9.9860702462558806E-2</v>
      </c>
    </row>
    <row r="42" spans="1:6" x14ac:dyDescent="0.2">
      <c r="A42" s="9" t="s">
        <v>351</v>
      </c>
      <c r="B42" s="9" t="s">
        <v>934</v>
      </c>
      <c r="C42" s="9" t="s">
        <v>14</v>
      </c>
      <c r="D42" s="9">
        <v>30</v>
      </c>
      <c r="E42" s="10">
        <v>303.46710000000002</v>
      </c>
      <c r="F42" s="10">
        <v>7.7701056734171006E-2</v>
      </c>
    </row>
    <row r="43" spans="1:6" x14ac:dyDescent="0.2">
      <c r="A43" s="8" t="s">
        <v>35</v>
      </c>
      <c r="B43" s="9"/>
      <c r="C43" s="9"/>
      <c r="D43" s="9"/>
      <c r="E43" s="11">
        <f>SUM(E8:E42)</f>
        <v>233316.36783600008</v>
      </c>
      <c r="F43" s="11">
        <f>SUM(F8:F42)</f>
        <v>59.739353406796852</v>
      </c>
    </row>
    <row r="44" spans="1:6" x14ac:dyDescent="0.2">
      <c r="A44" s="9"/>
      <c r="B44" s="9"/>
      <c r="C44" s="9"/>
      <c r="D44" s="9"/>
      <c r="E44" s="10"/>
      <c r="F44" s="10"/>
    </row>
    <row r="45" spans="1:6" x14ac:dyDescent="0.2">
      <c r="A45" s="8" t="s">
        <v>92</v>
      </c>
      <c r="B45" s="9"/>
      <c r="C45" s="9"/>
      <c r="D45" s="9"/>
      <c r="E45" s="10"/>
      <c r="F45" s="10"/>
    </row>
    <row r="46" spans="1:6" x14ac:dyDescent="0.2">
      <c r="A46" s="9" t="s">
        <v>246</v>
      </c>
      <c r="B46" s="9" t="s">
        <v>935</v>
      </c>
      <c r="C46" s="9" t="s">
        <v>179</v>
      </c>
      <c r="D46" s="9">
        <v>1450</v>
      </c>
      <c r="E46" s="10">
        <v>14265.448</v>
      </c>
      <c r="F46" s="10">
        <v>3.6525883180956602</v>
      </c>
    </row>
    <row r="47" spans="1:6" x14ac:dyDescent="0.2">
      <c r="A47" s="9" t="s">
        <v>97</v>
      </c>
      <c r="B47" s="9" t="s">
        <v>936</v>
      </c>
      <c r="C47" s="9" t="s">
        <v>50</v>
      </c>
      <c r="D47" s="9">
        <v>1250</v>
      </c>
      <c r="E47" s="10">
        <v>13458.9</v>
      </c>
      <c r="F47" s="10">
        <v>3.4460762055574898</v>
      </c>
    </row>
    <row r="48" spans="1:6" x14ac:dyDescent="0.2">
      <c r="A48" s="9" t="s">
        <v>241</v>
      </c>
      <c r="B48" s="9" t="s">
        <v>937</v>
      </c>
      <c r="C48" s="9" t="s">
        <v>214</v>
      </c>
      <c r="D48" s="9">
        <v>12673</v>
      </c>
      <c r="E48" s="10">
        <v>12244.487851</v>
      </c>
      <c r="F48" s="10">
        <v>3.1351327547250398</v>
      </c>
    </row>
    <row r="49" spans="1:6" x14ac:dyDescent="0.2">
      <c r="A49" s="9" t="s">
        <v>254</v>
      </c>
      <c r="B49" s="9" t="s">
        <v>938</v>
      </c>
      <c r="C49" s="9" t="s">
        <v>129</v>
      </c>
      <c r="D49" s="9">
        <v>1000</v>
      </c>
      <c r="E49" s="10">
        <v>10602.62</v>
      </c>
      <c r="F49" s="10">
        <v>2.7147416578299799</v>
      </c>
    </row>
    <row r="50" spans="1:6" x14ac:dyDescent="0.2">
      <c r="A50" s="9" t="s">
        <v>207</v>
      </c>
      <c r="B50" s="9" t="s">
        <v>939</v>
      </c>
      <c r="C50" s="9" t="s">
        <v>179</v>
      </c>
      <c r="D50" s="9">
        <v>100</v>
      </c>
      <c r="E50" s="10">
        <v>10422.33</v>
      </c>
      <c r="F50" s="10">
        <v>2.6685794098676698</v>
      </c>
    </row>
    <row r="51" spans="1:6" x14ac:dyDescent="0.2">
      <c r="A51" s="9" t="s">
        <v>771</v>
      </c>
      <c r="B51" s="9" t="s">
        <v>940</v>
      </c>
      <c r="C51" s="9" t="s">
        <v>30</v>
      </c>
      <c r="D51" s="9">
        <v>1000</v>
      </c>
      <c r="E51" s="10">
        <v>10215.73</v>
      </c>
      <c r="F51" s="10">
        <v>2.6156806332909701</v>
      </c>
    </row>
    <row r="52" spans="1:6" x14ac:dyDescent="0.2">
      <c r="A52" s="9" t="s">
        <v>180</v>
      </c>
      <c r="B52" s="9" t="s">
        <v>941</v>
      </c>
      <c r="C52" s="9" t="s">
        <v>179</v>
      </c>
      <c r="D52" s="9">
        <v>850</v>
      </c>
      <c r="E52" s="10">
        <v>8468.4989999999998</v>
      </c>
      <c r="F52" s="10">
        <v>2.1683118903244201</v>
      </c>
    </row>
    <row r="53" spans="1:6" x14ac:dyDescent="0.2">
      <c r="A53" s="9" t="s">
        <v>248</v>
      </c>
      <c r="B53" s="9" t="s">
        <v>942</v>
      </c>
      <c r="C53" s="9" t="s">
        <v>129</v>
      </c>
      <c r="D53" s="9">
        <v>770</v>
      </c>
      <c r="E53" s="10">
        <v>7241.6805999999997</v>
      </c>
      <c r="F53" s="10">
        <v>1.85419188818605</v>
      </c>
    </row>
    <row r="54" spans="1:6" x14ac:dyDescent="0.2">
      <c r="A54" s="9" t="s">
        <v>250</v>
      </c>
      <c r="B54" s="9" t="s">
        <v>943</v>
      </c>
      <c r="C54" s="9" t="s">
        <v>183</v>
      </c>
      <c r="D54" s="9">
        <v>688</v>
      </c>
      <c r="E54" s="10">
        <v>6943.7776000000003</v>
      </c>
      <c r="F54" s="10">
        <v>1.77791548819317</v>
      </c>
    </row>
    <row r="55" spans="1:6" x14ac:dyDescent="0.2">
      <c r="A55" s="9" t="s">
        <v>213</v>
      </c>
      <c r="B55" s="9" t="s">
        <v>944</v>
      </c>
      <c r="C55" s="9" t="s">
        <v>214</v>
      </c>
      <c r="D55" s="9">
        <v>44</v>
      </c>
      <c r="E55" s="10">
        <v>6446.0528000000004</v>
      </c>
      <c r="F55" s="10">
        <v>1.6504758318917001</v>
      </c>
    </row>
    <row r="56" spans="1:6" x14ac:dyDescent="0.2">
      <c r="A56" s="9" t="s">
        <v>243</v>
      </c>
      <c r="B56" s="9" t="s">
        <v>945</v>
      </c>
      <c r="C56" s="9" t="s">
        <v>129</v>
      </c>
      <c r="D56" s="9">
        <v>6000</v>
      </c>
      <c r="E56" s="10">
        <v>6137.2079999999996</v>
      </c>
      <c r="F56" s="10">
        <v>1.5713978450955901</v>
      </c>
    </row>
    <row r="57" spans="1:6" x14ac:dyDescent="0.2">
      <c r="A57" s="9" t="s">
        <v>196</v>
      </c>
      <c r="B57" s="9" t="s">
        <v>946</v>
      </c>
      <c r="C57" s="9" t="s">
        <v>197</v>
      </c>
      <c r="D57" s="9">
        <v>470</v>
      </c>
      <c r="E57" s="10">
        <v>4525.5218999999997</v>
      </c>
      <c r="F57" s="10">
        <v>1.15873461704295</v>
      </c>
    </row>
    <row r="58" spans="1:6" x14ac:dyDescent="0.2">
      <c r="A58" s="9" t="s">
        <v>772</v>
      </c>
      <c r="B58" s="9" t="s">
        <v>947</v>
      </c>
      <c r="C58" s="9" t="s">
        <v>183</v>
      </c>
      <c r="D58" s="9">
        <v>400</v>
      </c>
      <c r="E58" s="10">
        <v>4035.04</v>
      </c>
      <c r="F58" s="10">
        <v>1.03314946485022</v>
      </c>
    </row>
    <row r="59" spans="1:6" x14ac:dyDescent="0.2">
      <c r="A59" s="9" t="s">
        <v>204</v>
      </c>
      <c r="B59" s="9" t="s">
        <v>948</v>
      </c>
      <c r="C59" s="9" t="s">
        <v>175</v>
      </c>
      <c r="D59" s="9">
        <v>370</v>
      </c>
      <c r="E59" s="10">
        <v>3584.7930999999999</v>
      </c>
      <c r="F59" s="10">
        <v>0.91786625978026903</v>
      </c>
    </row>
    <row r="60" spans="1:6" x14ac:dyDescent="0.2">
      <c r="A60" s="9" t="s">
        <v>773</v>
      </c>
      <c r="B60" s="9" t="s">
        <v>949</v>
      </c>
      <c r="C60" s="9" t="s">
        <v>214</v>
      </c>
      <c r="D60" s="9">
        <v>3559</v>
      </c>
      <c r="E60" s="10">
        <v>3438.659533</v>
      </c>
      <c r="F60" s="10">
        <v>0.88044957579629202</v>
      </c>
    </row>
    <row r="61" spans="1:6" x14ac:dyDescent="0.2">
      <c r="A61" s="9" t="s">
        <v>609</v>
      </c>
      <c r="B61" s="9" t="s">
        <v>950</v>
      </c>
      <c r="C61" s="9" t="s">
        <v>101</v>
      </c>
      <c r="D61" s="9">
        <v>350</v>
      </c>
      <c r="E61" s="10">
        <v>3405.6750000000002</v>
      </c>
      <c r="F61" s="10">
        <v>0.87200407027037796</v>
      </c>
    </row>
    <row r="62" spans="1:6" x14ac:dyDescent="0.2">
      <c r="A62" s="9" t="s">
        <v>603</v>
      </c>
      <c r="B62" s="9" t="s">
        <v>951</v>
      </c>
      <c r="C62" s="9" t="s">
        <v>30</v>
      </c>
      <c r="D62" s="9">
        <v>320</v>
      </c>
      <c r="E62" s="10">
        <v>3269.0336000000002</v>
      </c>
      <c r="F62" s="10">
        <v>0.83701780265310899</v>
      </c>
    </row>
    <row r="63" spans="1:6" x14ac:dyDescent="0.2">
      <c r="A63" s="9" t="s">
        <v>597</v>
      </c>
      <c r="B63" s="9" t="s">
        <v>952</v>
      </c>
      <c r="C63" s="9" t="s">
        <v>101</v>
      </c>
      <c r="D63" s="9">
        <v>300</v>
      </c>
      <c r="E63" s="10">
        <v>2988.27</v>
      </c>
      <c r="F63" s="10">
        <v>0.76512985034298997</v>
      </c>
    </row>
    <row r="64" spans="1:6" x14ac:dyDescent="0.2">
      <c r="A64" s="9" t="s">
        <v>201</v>
      </c>
      <c r="B64" s="9" t="s">
        <v>953</v>
      </c>
      <c r="C64" s="9" t="s">
        <v>129</v>
      </c>
      <c r="D64" s="9">
        <v>250</v>
      </c>
      <c r="E64" s="10">
        <v>2406.5124999999998</v>
      </c>
      <c r="F64" s="10">
        <v>0.61617409035111803</v>
      </c>
    </row>
    <row r="65" spans="1:6" x14ac:dyDescent="0.2">
      <c r="A65" s="9" t="s">
        <v>194</v>
      </c>
      <c r="B65" s="9" t="s">
        <v>954</v>
      </c>
      <c r="C65" s="9" t="s">
        <v>113</v>
      </c>
      <c r="D65" s="9">
        <v>150</v>
      </c>
      <c r="E65" s="10">
        <v>1480.2090000000001</v>
      </c>
      <c r="F65" s="10">
        <v>0.37899925061870199</v>
      </c>
    </row>
    <row r="66" spans="1:6" x14ac:dyDescent="0.2">
      <c r="A66" s="9" t="s">
        <v>186</v>
      </c>
      <c r="B66" s="9" t="s">
        <v>955</v>
      </c>
      <c r="C66" s="9" t="s">
        <v>129</v>
      </c>
      <c r="D66" s="9">
        <v>110</v>
      </c>
      <c r="E66" s="10">
        <v>1070.3132000000001</v>
      </c>
      <c r="F66" s="10">
        <v>0.274047719428341</v>
      </c>
    </row>
    <row r="67" spans="1:6" x14ac:dyDescent="0.2">
      <c r="A67" s="9" t="s">
        <v>174</v>
      </c>
      <c r="B67" s="9" t="s">
        <v>956</v>
      </c>
      <c r="C67" s="9" t="s">
        <v>175</v>
      </c>
      <c r="D67" s="9">
        <v>10</v>
      </c>
      <c r="E67" s="10">
        <v>1006.05</v>
      </c>
      <c r="F67" s="10">
        <v>0.25759348584216502</v>
      </c>
    </row>
    <row r="68" spans="1:6" x14ac:dyDescent="0.2">
      <c r="A68" s="9" t="s">
        <v>198</v>
      </c>
      <c r="B68" s="9" t="s">
        <v>957</v>
      </c>
      <c r="C68" s="9" t="s">
        <v>129</v>
      </c>
      <c r="D68" s="9">
        <v>100</v>
      </c>
      <c r="E68" s="10">
        <v>1000.342</v>
      </c>
      <c r="F68" s="10">
        <v>0.25613198430925199</v>
      </c>
    </row>
    <row r="69" spans="1:6" x14ac:dyDescent="0.2">
      <c r="A69" s="9" t="s">
        <v>192</v>
      </c>
      <c r="B69" s="9" t="s">
        <v>958</v>
      </c>
      <c r="C69" s="9" t="s">
        <v>193</v>
      </c>
      <c r="D69" s="9">
        <v>100</v>
      </c>
      <c r="E69" s="10">
        <v>989.28300000000002</v>
      </c>
      <c r="F69" s="10">
        <v>0.25330038910033698</v>
      </c>
    </row>
    <row r="70" spans="1:6" x14ac:dyDescent="0.2">
      <c r="A70" s="9" t="s">
        <v>256</v>
      </c>
      <c r="B70" s="9" t="s">
        <v>959</v>
      </c>
      <c r="C70" s="9" t="s">
        <v>140</v>
      </c>
      <c r="D70" s="9">
        <v>50</v>
      </c>
      <c r="E70" s="10">
        <v>607.14949999999999</v>
      </c>
      <c r="F70" s="10">
        <v>0.15545723983134799</v>
      </c>
    </row>
    <row r="71" spans="1:6" x14ac:dyDescent="0.2">
      <c r="A71" s="9" t="s">
        <v>199</v>
      </c>
      <c r="B71" s="9" t="s">
        <v>960</v>
      </c>
      <c r="C71" s="9" t="s">
        <v>30</v>
      </c>
      <c r="D71" s="9">
        <v>50</v>
      </c>
      <c r="E71" s="10">
        <v>490.45150000000001</v>
      </c>
      <c r="F71" s="10">
        <v>0.12557736844244199</v>
      </c>
    </row>
    <row r="72" spans="1:6" x14ac:dyDescent="0.2">
      <c r="A72" s="8" t="s">
        <v>35</v>
      </c>
      <c r="B72" s="9"/>
      <c r="C72" s="9"/>
      <c r="D72" s="9"/>
      <c r="E72" s="11">
        <f>SUM(E46:E71)</f>
        <v>140744.03768400001</v>
      </c>
      <c r="F72" s="11">
        <f>SUM(F46:F71)</f>
        <v>36.036725091717642</v>
      </c>
    </row>
    <row r="73" spans="1:6" x14ac:dyDescent="0.2">
      <c r="A73" s="9"/>
      <c r="B73" s="9"/>
      <c r="C73" s="9"/>
      <c r="D73" s="9"/>
      <c r="E73" s="10"/>
      <c r="F73" s="10"/>
    </row>
    <row r="74" spans="1:6" x14ac:dyDescent="0.2">
      <c r="A74" s="8" t="s">
        <v>35</v>
      </c>
      <c r="B74" s="9"/>
      <c r="C74" s="9"/>
      <c r="D74" s="9"/>
      <c r="E74" s="11">
        <f>E43+E72</f>
        <v>374060.40552000009</v>
      </c>
      <c r="F74" s="11">
        <f>F43+F72</f>
        <v>95.776078498514494</v>
      </c>
    </row>
    <row r="75" spans="1:6" x14ac:dyDescent="0.2">
      <c r="A75" s="9"/>
      <c r="B75" s="9"/>
      <c r="C75" s="9"/>
      <c r="D75" s="9"/>
      <c r="E75" s="10"/>
      <c r="F75" s="10"/>
    </row>
    <row r="76" spans="1:6" x14ac:dyDescent="0.2">
      <c r="A76" s="8" t="s">
        <v>36</v>
      </c>
      <c r="B76" s="9"/>
      <c r="C76" s="9"/>
      <c r="D76" s="9"/>
      <c r="E76" s="11">
        <v>16496.8266129</v>
      </c>
      <c r="F76" s="11">
        <v>4.22</v>
      </c>
    </row>
    <row r="77" spans="1:6" x14ac:dyDescent="0.2">
      <c r="A77" s="9"/>
      <c r="B77" s="9"/>
      <c r="C77" s="9"/>
      <c r="D77" s="9"/>
      <c r="E77" s="10"/>
      <c r="F77" s="10"/>
    </row>
    <row r="78" spans="1:6" x14ac:dyDescent="0.2">
      <c r="A78" s="12" t="s">
        <v>37</v>
      </c>
      <c r="B78" s="6"/>
      <c r="C78" s="6"/>
      <c r="D78" s="6"/>
      <c r="E78" s="13">
        <f>E74+E76</f>
        <v>390557.2321329001</v>
      </c>
      <c r="F78" s="13">
        <f>F74+F76</f>
        <v>99.996078498514493</v>
      </c>
    </row>
    <row r="79" spans="1:6" x14ac:dyDescent="0.2">
      <c r="A79" s="1" t="s">
        <v>217</v>
      </c>
    </row>
    <row r="81" spans="1:5" x14ac:dyDescent="0.2">
      <c r="A81" s="1" t="s">
        <v>38</v>
      </c>
    </row>
    <row r="82" spans="1:5" x14ac:dyDescent="0.2">
      <c r="A82" s="1" t="s">
        <v>39</v>
      </c>
    </row>
    <row r="83" spans="1:5" x14ac:dyDescent="0.2">
      <c r="A83" s="1" t="s">
        <v>40</v>
      </c>
    </row>
    <row r="84" spans="1:5" x14ac:dyDescent="0.2">
      <c r="A84" s="3" t="s">
        <v>817</v>
      </c>
      <c r="D84" s="14">
        <v>21.073799999999999</v>
      </c>
      <c r="E84" s="3"/>
    </row>
    <row r="85" spans="1:5" x14ac:dyDescent="0.2">
      <c r="A85" s="3" t="s">
        <v>818</v>
      </c>
      <c r="D85" s="14">
        <v>11.023400000000001</v>
      </c>
      <c r="E85" s="3"/>
    </row>
    <row r="86" spans="1:5" x14ac:dyDescent="0.2">
      <c r="A86" s="3" t="s">
        <v>819</v>
      </c>
      <c r="D86" s="14">
        <v>22.014199999999999</v>
      </c>
      <c r="E86" s="3"/>
    </row>
    <row r="87" spans="1:5" x14ac:dyDescent="0.2">
      <c r="A87" s="3" t="s">
        <v>820</v>
      </c>
      <c r="D87" s="14">
        <v>11.5814</v>
      </c>
      <c r="E87" s="3"/>
    </row>
    <row r="88" spans="1:5" x14ac:dyDescent="0.2">
      <c r="D88" s="14"/>
      <c r="E88" s="3"/>
    </row>
    <row r="89" spans="1:5" x14ac:dyDescent="0.2">
      <c r="A89" s="1" t="s">
        <v>44</v>
      </c>
      <c r="E89" s="3"/>
    </row>
    <row r="90" spans="1:5" x14ac:dyDescent="0.2">
      <c r="A90" s="3" t="s">
        <v>817</v>
      </c>
      <c r="D90" s="14">
        <v>22.018999999999998</v>
      </c>
      <c r="E90" s="3"/>
    </row>
    <row r="91" spans="1:5" x14ac:dyDescent="0.2">
      <c r="A91" s="3" t="s">
        <v>818</v>
      </c>
      <c r="D91" s="14">
        <v>11.065799999999999</v>
      </c>
      <c r="E91" s="3"/>
    </row>
    <row r="92" spans="1:5" x14ac:dyDescent="0.2">
      <c r="A92" s="3" t="s">
        <v>819</v>
      </c>
      <c r="D92" s="14">
        <v>23.0929</v>
      </c>
      <c r="E92" s="3"/>
    </row>
    <row r="93" spans="1:5" x14ac:dyDescent="0.2">
      <c r="A93" s="3" t="s">
        <v>820</v>
      </c>
      <c r="D93" s="14">
        <v>11.6972</v>
      </c>
      <c r="E93" s="3"/>
    </row>
    <row r="95" spans="1:5" x14ac:dyDescent="0.2">
      <c r="A95" s="1" t="s">
        <v>45</v>
      </c>
      <c r="D95" s="15" t="s">
        <v>404</v>
      </c>
    </row>
    <row r="96" spans="1:5" x14ac:dyDescent="0.2">
      <c r="A96" s="19" t="s">
        <v>821</v>
      </c>
      <c r="B96" s="20"/>
      <c r="C96" s="98" t="s">
        <v>822</v>
      </c>
      <c r="D96" s="99"/>
    </row>
    <row r="97" spans="1:5" x14ac:dyDescent="0.2">
      <c r="A97" s="100"/>
      <c r="B97" s="101"/>
      <c r="C97" s="21" t="s">
        <v>823</v>
      </c>
      <c r="D97" s="21" t="s">
        <v>824</v>
      </c>
    </row>
    <row r="98" spans="1:5" x14ac:dyDescent="0.2">
      <c r="A98" s="22" t="s">
        <v>818</v>
      </c>
      <c r="B98" s="23"/>
      <c r="C98" s="24">
        <v>0.31694198800000001</v>
      </c>
      <c r="D98" s="24">
        <v>0.29348986040000002</v>
      </c>
    </row>
    <row r="99" spans="1:5" x14ac:dyDescent="0.2">
      <c r="A99" s="22" t="s">
        <v>820</v>
      </c>
      <c r="B99" s="23"/>
      <c r="C99" s="24">
        <v>0.31694198800000001</v>
      </c>
      <c r="D99" s="24">
        <v>0.29348986040000002</v>
      </c>
    </row>
    <row r="100" spans="1:5" x14ac:dyDescent="0.2">
      <c r="A100" s="1"/>
      <c r="D100" s="15"/>
    </row>
    <row r="101" spans="1:5" x14ac:dyDescent="0.2">
      <c r="A101" s="1" t="s">
        <v>47</v>
      </c>
      <c r="D101" s="25">
        <v>4.1854048696186998</v>
      </c>
      <c r="E101" s="2" t="s">
        <v>825</v>
      </c>
    </row>
  </sheetData>
  <mergeCells count="3">
    <mergeCell ref="A1:F1"/>
    <mergeCell ref="C96:D96"/>
    <mergeCell ref="A97:B9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F31B-0DA0-4352-A55A-DFE9D67BA7AC}">
  <dimension ref="A1:F20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4.85546875" style="3" bestFit="1" customWidth="1"/>
    <col min="3" max="3" width="11.57031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7" width="10.42578125" style="3" bestFit="1" customWidth="1"/>
    <col min="8" max="16384" width="9.140625" style="3"/>
  </cols>
  <sheetData>
    <row r="1" spans="1:6" ht="15" customHeight="1" x14ac:dyDescent="0.2">
      <c r="A1" s="97" t="s">
        <v>679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238</v>
      </c>
      <c r="B8" s="9" t="s">
        <v>961</v>
      </c>
      <c r="C8" s="9" t="s">
        <v>30</v>
      </c>
      <c r="D8" s="9">
        <v>6740</v>
      </c>
      <c r="E8" s="10">
        <v>67395.888600000006</v>
      </c>
      <c r="F8" s="10">
        <v>4.1873483032148284</v>
      </c>
    </row>
    <row r="9" spans="1:6" x14ac:dyDescent="0.2">
      <c r="A9" s="9" t="s">
        <v>407</v>
      </c>
      <c r="B9" s="9" t="s">
        <v>962</v>
      </c>
      <c r="C9" s="9" t="s">
        <v>99</v>
      </c>
      <c r="D9" s="9">
        <v>4400</v>
      </c>
      <c r="E9" s="10">
        <v>44019.712</v>
      </c>
      <c r="F9" s="10">
        <v>2.7349719720322136</v>
      </c>
    </row>
    <row r="10" spans="1:6" x14ac:dyDescent="0.2">
      <c r="A10" s="9" t="s">
        <v>432</v>
      </c>
      <c r="B10" s="9" t="s">
        <v>963</v>
      </c>
      <c r="C10" s="9" t="s">
        <v>113</v>
      </c>
      <c r="D10" s="9">
        <v>7500</v>
      </c>
      <c r="E10" s="10">
        <v>37512.352500000001</v>
      </c>
      <c r="F10" s="10">
        <v>2.3306656956886167</v>
      </c>
    </row>
    <row r="11" spans="1:6" x14ac:dyDescent="0.2">
      <c r="A11" s="9" t="s">
        <v>415</v>
      </c>
      <c r="B11" s="9" t="s">
        <v>964</v>
      </c>
      <c r="C11" s="9" t="s">
        <v>126</v>
      </c>
      <c r="D11" s="9">
        <v>2400</v>
      </c>
      <c r="E11" s="10">
        <v>24049.175999999999</v>
      </c>
      <c r="F11" s="10">
        <v>1.4941902007552841</v>
      </c>
    </row>
    <row r="12" spans="1:6" x14ac:dyDescent="0.2">
      <c r="A12" s="9" t="s">
        <v>8</v>
      </c>
      <c r="B12" s="9" t="s">
        <v>965</v>
      </c>
      <c r="C12" s="9" t="s">
        <v>9</v>
      </c>
      <c r="D12" s="9">
        <v>1540</v>
      </c>
      <c r="E12" s="10">
        <v>23007.415199999999</v>
      </c>
      <c r="F12" s="10">
        <v>1.4294649569926294</v>
      </c>
    </row>
    <row r="13" spans="1:6" x14ac:dyDescent="0.2">
      <c r="A13" s="9" t="s">
        <v>614</v>
      </c>
      <c r="B13" s="9" t="s">
        <v>966</v>
      </c>
      <c r="C13" s="9" t="s">
        <v>111</v>
      </c>
      <c r="D13" s="9">
        <v>2200</v>
      </c>
      <c r="E13" s="10">
        <v>21921.79</v>
      </c>
      <c r="F13" s="10">
        <v>1.3620143908887015</v>
      </c>
    </row>
    <row r="14" spans="1:6" x14ac:dyDescent="0.2">
      <c r="A14" s="9" t="s">
        <v>442</v>
      </c>
      <c r="B14" s="9" t="s">
        <v>967</v>
      </c>
      <c r="C14" s="9" t="s">
        <v>126</v>
      </c>
      <c r="D14" s="9">
        <v>40</v>
      </c>
      <c r="E14" s="10">
        <v>20255.18</v>
      </c>
      <c r="F14" s="10">
        <v>1.2584668793032416</v>
      </c>
    </row>
    <row r="15" spans="1:6" x14ac:dyDescent="0.2">
      <c r="A15" s="9" t="s">
        <v>441</v>
      </c>
      <c r="B15" s="9" t="s">
        <v>968</v>
      </c>
      <c r="C15" s="9" t="s">
        <v>126</v>
      </c>
      <c r="D15" s="9">
        <v>1600</v>
      </c>
      <c r="E15" s="10">
        <v>15835.456</v>
      </c>
      <c r="F15" s="10">
        <v>0.98386668964007207</v>
      </c>
    </row>
    <row r="16" spans="1:6" x14ac:dyDescent="0.2">
      <c r="A16" s="9" t="s">
        <v>615</v>
      </c>
      <c r="B16" s="9" t="s">
        <v>969</v>
      </c>
      <c r="C16" s="9" t="s">
        <v>231</v>
      </c>
      <c r="D16" s="9">
        <v>1515</v>
      </c>
      <c r="E16" s="10">
        <v>15268.382100000001</v>
      </c>
      <c r="F16" s="10">
        <v>0.94863403699184479</v>
      </c>
    </row>
    <row r="17" spans="1:6" x14ac:dyDescent="0.2">
      <c r="A17" s="9" t="s">
        <v>433</v>
      </c>
      <c r="B17" s="9" t="s">
        <v>970</v>
      </c>
      <c r="C17" s="9" t="s">
        <v>197</v>
      </c>
      <c r="D17" s="9">
        <v>1500</v>
      </c>
      <c r="E17" s="10">
        <v>14994.09</v>
      </c>
      <c r="F17" s="10">
        <v>0.93159209892442041</v>
      </c>
    </row>
    <row r="18" spans="1:6" x14ac:dyDescent="0.2">
      <c r="A18" s="9" t="s">
        <v>430</v>
      </c>
      <c r="B18" s="9" t="s">
        <v>971</v>
      </c>
      <c r="C18" s="9" t="s">
        <v>115</v>
      </c>
      <c r="D18" s="9">
        <v>1412</v>
      </c>
      <c r="E18" s="10">
        <v>14152.78664</v>
      </c>
      <c r="F18" s="10">
        <v>0.87932140007076753</v>
      </c>
    </row>
    <row r="19" spans="1:6" x14ac:dyDescent="0.2">
      <c r="A19" s="9" t="s">
        <v>616</v>
      </c>
      <c r="B19" s="9" t="s">
        <v>972</v>
      </c>
      <c r="C19" s="9" t="s">
        <v>9</v>
      </c>
      <c r="D19" s="9">
        <v>125</v>
      </c>
      <c r="E19" s="10">
        <v>12508.4869641</v>
      </c>
      <c r="F19" s="10">
        <v>0.77716004274048445</v>
      </c>
    </row>
    <row r="20" spans="1:6" x14ac:dyDescent="0.2">
      <c r="A20" s="9" t="s">
        <v>617</v>
      </c>
      <c r="B20" s="9" t="s">
        <v>973</v>
      </c>
      <c r="C20" s="9" t="s">
        <v>147</v>
      </c>
      <c r="D20" s="9">
        <v>1050</v>
      </c>
      <c r="E20" s="10">
        <v>10735.284</v>
      </c>
      <c r="F20" s="10">
        <v>0.66698984427262653</v>
      </c>
    </row>
    <row r="21" spans="1:6" x14ac:dyDescent="0.2">
      <c r="A21" s="9" t="s">
        <v>440</v>
      </c>
      <c r="B21" s="9" t="s">
        <v>974</v>
      </c>
      <c r="C21" s="9" t="s">
        <v>135</v>
      </c>
      <c r="D21" s="9">
        <v>1070</v>
      </c>
      <c r="E21" s="10">
        <v>10711.128000000001</v>
      </c>
      <c r="F21" s="10">
        <v>0.66548901703058538</v>
      </c>
    </row>
    <row r="22" spans="1:6" x14ac:dyDescent="0.2">
      <c r="A22" s="9" t="s">
        <v>618</v>
      </c>
      <c r="B22" s="9" t="s">
        <v>975</v>
      </c>
      <c r="C22" s="9" t="s">
        <v>99</v>
      </c>
      <c r="D22" s="9">
        <v>1000</v>
      </c>
      <c r="E22" s="10">
        <v>10231.36</v>
      </c>
      <c r="F22" s="10">
        <v>0.63568073402596348</v>
      </c>
    </row>
    <row r="23" spans="1:6" x14ac:dyDescent="0.2">
      <c r="A23" s="9" t="s">
        <v>619</v>
      </c>
      <c r="B23" s="9" t="s">
        <v>976</v>
      </c>
      <c r="C23" s="9" t="s">
        <v>126</v>
      </c>
      <c r="D23" s="9">
        <v>1000</v>
      </c>
      <c r="E23" s="10">
        <v>9833.2999999999993</v>
      </c>
      <c r="F23" s="10">
        <v>0.61094901967065041</v>
      </c>
    </row>
    <row r="24" spans="1:6" x14ac:dyDescent="0.2">
      <c r="A24" s="9" t="s">
        <v>151</v>
      </c>
      <c r="B24" s="9" t="s">
        <v>926</v>
      </c>
      <c r="C24" s="9" t="s">
        <v>115</v>
      </c>
      <c r="D24" s="9">
        <v>938</v>
      </c>
      <c r="E24" s="10">
        <v>9414.6684800000003</v>
      </c>
      <c r="F24" s="10">
        <v>0.58493918403589562</v>
      </c>
    </row>
    <row r="25" spans="1:6" x14ac:dyDescent="0.2">
      <c r="A25" s="9" t="s">
        <v>416</v>
      </c>
      <c r="B25" s="9" t="s">
        <v>977</v>
      </c>
      <c r="C25" s="9" t="s">
        <v>126</v>
      </c>
      <c r="D25" s="9">
        <v>840</v>
      </c>
      <c r="E25" s="10">
        <v>8415.5483999999997</v>
      </c>
      <c r="F25" s="10">
        <v>0.52286323461817608</v>
      </c>
    </row>
    <row r="26" spans="1:6" x14ac:dyDescent="0.2">
      <c r="A26" s="9" t="s">
        <v>620</v>
      </c>
      <c r="B26" s="9" t="s">
        <v>978</v>
      </c>
      <c r="C26" s="9" t="s">
        <v>126</v>
      </c>
      <c r="D26" s="9">
        <v>800</v>
      </c>
      <c r="E26" s="10">
        <v>8014.808</v>
      </c>
      <c r="F26" s="10">
        <v>0.49796498535064393</v>
      </c>
    </row>
    <row r="27" spans="1:6" x14ac:dyDescent="0.2">
      <c r="A27" s="9" t="s">
        <v>621</v>
      </c>
      <c r="B27" s="9" t="s">
        <v>979</v>
      </c>
      <c r="C27" s="9" t="s">
        <v>126</v>
      </c>
      <c r="D27" s="9">
        <v>800</v>
      </c>
      <c r="E27" s="10">
        <v>8014.808</v>
      </c>
      <c r="F27" s="10">
        <v>0.49796498535064393</v>
      </c>
    </row>
    <row r="28" spans="1:6" x14ac:dyDescent="0.2">
      <c r="A28" s="9" t="s">
        <v>622</v>
      </c>
      <c r="B28" s="9" t="s">
        <v>980</v>
      </c>
      <c r="C28" s="9" t="s">
        <v>126</v>
      </c>
      <c r="D28" s="9">
        <v>800</v>
      </c>
      <c r="E28" s="10">
        <v>7967.5119999999997</v>
      </c>
      <c r="F28" s="10">
        <v>0.495026455575864</v>
      </c>
    </row>
    <row r="29" spans="1:6" x14ac:dyDescent="0.2">
      <c r="A29" s="9" t="s">
        <v>623</v>
      </c>
      <c r="B29" s="9" t="s">
        <v>981</v>
      </c>
      <c r="C29" s="9" t="s">
        <v>126</v>
      </c>
      <c r="D29" s="9">
        <v>800</v>
      </c>
      <c r="E29" s="10">
        <v>7967.5119999999997</v>
      </c>
      <c r="F29" s="10">
        <v>0.495026455575864</v>
      </c>
    </row>
    <row r="30" spans="1:6" x14ac:dyDescent="0.2">
      <c r="A30" s="9" t="s">
        <v>435</v>
      </c>
      <c r="B30" s="9" t="s">
        <v>982</v>
      </c>
      <c r="C30" s="9" t="s">
        <v>115</v>
      </c>
      <c r="D30" s="9">
        <v>794</v>
      </c>
      <c r="E30" s="10">
        <v>7958.4843199999996</v>
      </c>
      <c r="F30" s="10">
        <v>0.49446556022578814</v>
      </c>
    </row>
    <row r="31" spans="1:6" x14ac:dyDescent="0.2">
      <c r="A31" s="9" t="s">
        <v>445</v>
      </c>
      <c r="B31" s="9" t="s">
        <v>983</v>
      </c>
      <c r="C31" s="9" t="s">
        <v>115</v>
      </c>
      <c r="D31" s="9">
        <v>750</v>
      </c>
      <c r="E31" s="10">
        <v>7482.3</v>
      </c>
      <c r="F31" s="10">
        <v>0.46487993347927026</v>
      </c>
    </row>
    <row r="32" spans="1:6" x14ac:dyDescent="0.2">
      <c r="A32" s="9" t="s">
        <v>624</v>
      </c>
      <c r="B32" s="9" t="s">
        <v>984</v>
      </c>
      <c r="C32" s="9" t="s">
        <v>16</v>
      </c>
      <c r="D32" s="9">
        <v>750</v>
      </c>
      <c r="E32" s="10">
        <v>7432.3874999999998</v>
      </c>
      <c r="F32" s="10">
        <v>0.46177883893885024</v>
      </c>
    </row>
    <row r="33" spans="1:6" x14ac:dyDescent="0.2">
      <c r="A33" s="9" t="s">
        <v>625</v>
      </c>
      <c r="B33" s="9" t="s">
        <v>1402</v>
      </c>
      <c r="C33" s="9" t="s">
        <v>9</v>
      </c>
      <c r="D33" s="9">
        <v>500</v>
      </c>
      <c r="E33" s="10">
        <v>7414.96</v>
      </c>
      <c r="F33" s="10">
        <v>0.46069605756939036</v>
      </c>
    </row>
    <row r="34" spans="1:6" x14ac:dyDescent="0.2">
      <c r="A34" s="9" t="s">
        <v>626</v>
      </c>
      <c r="B34" s="9" t="s">
        <v>985</v>
      </c>
      <c r="C34" s="9" t="s">
        <v>14</v>
      </c>
      <c r="D34" s="9">
        <v>700</v>
      </c>
      <c r="E34" s="10">
        <v>7032.7389999999996</v>
      </c>
      <c r="F34" s="10">
        <v>0.43694843009463258</v>
      </c>
    </row>
    <row r="35" spans="1:6" x14ac:dyDescent="0.2">
      <c r="A35" s="9" t="s">
        <v>627</v>
      </c>
      <c r="B35" s="9" t="s">
        <v>986</v>
      </c>
      <c r="C35" s="9" t="s">
        <v>113</v>
      </c>
      <c r="D35" s="9">
        <v>650</v>
      </c>
      <c r="E35" s="10">
        <v>6527.6769999999997</v>
      </c>
      <c r="F35" s="10">
        <v>0.40556861520310095</v>
      </c>
    </row>
    <row r="36" spans="1:6" x14ac:dyDescent="0.2">
      <c r="A36" s="9" t="s">
        <v>444</v>
      </c>
      <c r="B36" s="9" t="s">
        <v>987</v>
      </c>
      <c r="C36" s="9" t="s">
        <v>135</v>
      </c>
      <c r="D36" s="9">
        <v>570</v>
      </c>
      <c r="E36" s="10">
        <v>6128.7368999999999</v>
      </c>
      <c r="F36" s="10">
        <v>0.38078221968966075</v>
      </c>
    </row>
    <row r="37" spans="1:6" x14ac:dyDescent="0.2">
      <c r="A37" s="9" t="s">
        <v>340</v>
      </c>
      <c r="B37" s="9" t="s">
        <v>988</v>
      </c>
      <c r="C37" s="9" t="s">
        <v>111</v>
      </c>
      <c r="D37" s="9">
        <v>600</v>
      </c>
      <c r="E37" s="10">
        <v>5917.3739999999998</v>
      </c>
      <c r="F37" s="10">
        <v>0.36765011179610052</v>
      </c>
    </row>
    <row r="38" spans="1:6" x14ac:dyDescent="0.2">
      <c r="A38" s="9" t="s">
        <v>226</v>
      </c>
      <c r="B38" s="9" t="s">
        <v>989</v>
      </c>
      <c r="C38" s="9" t="s">
        <v>16</v>
      </c>
      <c r="D38" s="9">
        <v>520</v>
      </c>
      <c r="E38" s="10">
        <v>5300.3235999999997</v>
      </c>
      <c r="F38" s="10">
        <v>0.32931238824781228</v>
      </c>
    </row>
    <row r="39" spans="1:6" x14ac:dyDescent="0.2">
      <c r="A39" s="9" t="s">
        <v>235</v>
      </c>
      <c r="B39" s="9" t="s">
        <v>990</v>
      </c>
      <c r="C39" s="9" t="s">
        <v>126</v>
      </c>
      <c r="D39" s="9">
        <v>520</v>
      </c>
      <c r="E39" s="10">
        <v>5178.8828000000003</v>
      </c>
      <c r="F39" s="10">
        <v>0.32176719612431159</v>
      </c>
    </row>
    <row r="40" spans="1:6" x14ac:dyDescent="0.2">
      <c r="A40" s="9" t="s">
        <v>628</v>
      </c>
      <c r="B40" s="9" t="s">
        <v>991</v>
      </c>
      <c r="C40" s="9" t="s">
        <v>99</v>
      </c>
      <c r="D40" s="9">
        <v>500</v>
      </c>
      <c r="E40" s="10">
        <v>5116.03</v>
      </c>
      <c r="F40" s="10">
        <v>0.317862112729769</v>
      </c>
    </row>
    <row r="41" spans="1:6" x14ac:dyDescent="0.2">
      <c r="A41" s="9" t="s">
        <v>551</v>
      </c>
      <c r="B41" s="9" t="s">
        <v>992</v>
      </c>
      <c r="C41" s="9" t="s">
        <v>231</v>
      </c>
      <c r="D41" s="9">
        <v>500</v>
      </c>
      <c r="E41" s="10">
        <v>5047.03</v>
      </c>
      <c r="F41" s="10">
        <v>0.31357509999169786</v>
      </c>
    </row>
    <row r="42" spans="1:6" x14ac:dyDescent="0.2">
      <c r="A42" s="9" t="s">
        <v>429</v>
      </c>
      <c r="B42" s="9" t="s">
        <v>993</v>
      </c>
      <c r="C42" s="9" t="s">
        <v>197</v>
      </c>
      <c r="D42" s="9">
        <v>500</v>
      </c>
      <c r="E42" s="10">
        <v>5013.62</v>
      </c>
      <c r="F42" s="10">
        <v>0.31149931599779995</v>
      </c>
    </row>
    <row r="43" spans="1:6" x14ac:dyDescent="0.2">
      <c r="A43" s="9" t="s">
        <v>629</v>
      </c>
      <c r="B43" s="9" t="s">
        <v>1403</v>
      </c>
      <c r="C43" s="9" t="s">
        <v>9</v>
      </c>
      <c r="D43" s="9">
        <v>500</v>
      </c>
      <c r="E43" s="10">
        <v>5003.96</v>
      </c>
      <c r="F43" s="10">
        <v>0.31089913421447002</v>
      </c>
    </row>
    <row r="44" spans="1:6" x14ac:dyDescent="0.2">
      <c r="A44" s="9" t="s">
        <v>630</v>
      </c>
      <c r="B44" s="9" t="s">
        <v>994</v>
      </c>
      <c r="C44" s="9" t="s">
        <v>9</v>
      </c>
      <c r="D44" s="9">
        <v>50</v>
      </c>
      <c r="E44" s="10">
        <v>4999.5550833999996</v>
      </c>
      <c r="F44" s="10">
        <v>0.31062545401774044</v>
      </c>
    </row>
    <row r="45" spans="1:6" x14ac:dyDescent="0.2">
      <c r="A45" s="9" t="s">
        <v>631</v>
      </c>
      <c r="B45" s="9" t="s">
        <v>995</v>
      </c>
      <c r="C45" s="9" t="s">
        <v>126</v>
      </c>
      <c r="D45" s="9">
        <v>500</v>
      </c>
      <c r="E45" s="10">
        <v>4992.8149999999996</v>
      </c>
      <c r="F45" s="10">
        <v>0.31020668846134242</v>
      </c>
    </row>
    <row r="46" spans="1:6" x14ac:dyDescent="0.2">
      <c r="A46" s="9" t="s">
        <v>230</v>
      </c>
      <c r="B46" s="9" t="s">
        <v>930</v>
      </c>
      <c r="C46" s="9" t="s">
        <v>231</v>
      </c>
      <c r="D46" s="9">
        <v>500</v>
      </c>
      <c r="E46" s="10">
        <v>4971.82</v>
      </c>
      <c r="F46" s="10">
        <v>0.30890225610720035</v>
      </c>
    </row>
    <row r="47" spans="1:6" x14ac:dyDescent="0.2">
      <c r="A47" s="9" t="s">
        <v>239</v>
      </c>
      <c r="B47" s="9" t="s">
        <v>996</v>
      </c>
      <c r="C47" s="9" t="s">
        <v>240</v>
      </c>
      <c r="D47" s="9">
        <v>480</v>
      </c>
      <c r="E47" s="10">
        <v>4826.1901449999996</v>
      </c>
      <c r="F47" s="10">
        <v>0.29985418301403438</v>
      </c>
    </row>
    <row r="48" spans="1:6" x14ac:dyDescent="0.2">
      <c r="A48" s="9" t="s">
        <v>343</v>
      </c>
      <c r="B48" s="9" t="s">
        <v>997</v>
      </c>
      <c r="C48" s="9" t="s">
        <v>111</v>
      </c>
      <c r="D48" s="9">
        <v>450</v>
      </c>
      <c r="E48" s="10">
        <v>4468.3154999999997</v>
      </c>
      <c r="F48" s="10">
        <v>0.27761920965537229</v>
      </c>
    </row>
    <row r="49" spans="1:6" x14ac:dyDescent="0.2">
      <c r="A49" s="9" t="s">
        <v>234</v>
      </c>
      <c r="B49" s="9" t="s">
        <v>998</v>
      </c>
      <c r="C49" s="9" t="s">
        <v>126</v>
      </c>
      <c r="D49" s="9">
        <v>400</v>
      </c>
      <c r="E49" s="10">
        <v>3988.8760000000002</v>
      </c>
      <c r="F49" s="10">
        <v>0.24783133655922077</v>
      </c>
    </row>
    <row r="50" spans="1:6" x14ac:dyDescent="0.2">
      <c r="A50" s="9" t="s">
        <v>632</v>
      </c>
      <c r="B50" s="9" t="s">
        <v>1404</v>
      </c>
      <c r="C50" s="9" t="s">
        <v>9</v>
      </c>
      <c r="D50" s="9">
        <v>250</v>
      </c>
      <c r="E50" s="10">
        <v>2513.4425000000001</v>
      </c>
      <c r="F50" s="10">
        <v>0.15616173933201966</v>
      </c>
    </row>
    <row r="51" spans="1:6" x14ac:dyDescent="0.2">
      <c r="A51" s="9" t="s">
        <v>633</v>
      </c>
      <c r="B51" s="9" t="s">
        <v>1405</v>
      </c>
      <c r="C51" s="9" t="s">
        <v>9</v>
      </c>
      <c r="D51" s="9">
        <v>250</v>
      </c>
      <c r="E51" s="10">
        <v>2511.13</v>
      </c>
      <c r="F51" s="10">
        <v>0.15601806227467488</v>
      </c>
    </row>
    <row r="52" spans="1:6" x14ac:dyDescent="0.2">
      <c r="A52" s="9" t="s">
        <v>167</v>
      </c>
      <c r="B52" s="9" t="s">
        <v>999</v>
      </c>
      <c r="C52" s="9" t="s">
        <v>126</v>
      </c>
      <c r="D52" s="9">
        <v>250</v>
      </c>
      <c r="E52" s="10">
        <v>2501.2199999999998</v>
      </c>
      <c r="F52" s="10">
        <v>0.15540234783649681</v>
      </c>
    </row>
    <row r="53" spans="1:6" x14ac:dyDescent="0.2">
      <c r="A53" s="9" t="s">
        <v>634</v>
      </c>
      <c r="B53" s="9" t="s">
        <v>1000</v>
      </c>
      <c r="C53" s="9" t="s">
        <v>113</v>
      </c>
      <c r="D53" s="9">
        <v>250</v>
      </c>
      <c r="E53" s="10">
        <v>2475.12</v>
      </c>
      <c r="F53" s="10">
        <v>0.15378073867035685</v>
      </c>
    </row>
    <row r="54" spans="1:6" x14ac:dyDescent="0.2">
      <c r="A54" s="9" t="s">
        <v>229</v>
      </c>
      <c r="B54" s="9" t="s">
        <v>1001</v>
      </c>
      <c r="C54" s="9" t="s">
        <v>126</v>
      </c>
      <c r="D54" s="9">
        <v>250</v>
      </c>
      <c r="E54" s="10">
        <v>2472.8175000000001</v>
      </c>
      <c r="F54" s="10">
        <v>0.15363768291920604</v>
      </c>
    </row>
    <row r="55" spans="1:6" x14ac:dyDescent="0.2">
      <c r="A55" s="9" t="s">
        <v>635</v>
      </c>
      <c r="B55" s="9" t="s">
        <v>1002</v>
      </c>
      <c r="C55" s="9" t="s">
        <v>9</v>
      </c>
      <c r="D55" s="9">
        <v>200</v>
      </c>
      <c r="E55" s="10">
        <v>2000.9380000000001</v>
      </c>
      <c r="F55" s="10">
        <v>0.12431951730566056</v>
      </c>
    </row>
    <row r="56" spans="1:6" x14ac:dyDescent="0.2">
      <c r="A56" s="9" t="s">
        <v>636</v>
      </c>
      <c r="B56" s="9" t="s">
        <v>1003</v>
      </c>
      <c r="C56" s="9" t="s">
        <v>101</v>
      </c>
      <c r="D56" s="9">
        <v>150</v>
      </c>
      <c r="E56" s="10">
        <v>1538.184</v>
      </c>
      <c r="F56" s="10">
        <v>9.5568324659379839E-2</v>
      </c>
    </row>
    <row r="57" spans="1:6" x14ac:dyDescent="0.2">
      <c r="A57" s="9" t="s">
        <v>637</v>
      </c>
      <c r="B57" s="9" t="s">
        <v>1004</v>
      </c>
      <c r="C57" s="9" t="s">
        <v>113</v>
      </c>
      <c r="D57" s="9">
        <v>150</v>
      </c>
      <c r="E57" s="10">
        <v>1504.7278001</v>
      </c>
      <c r="F57" s="10">
        <v>9.3489670237079048E-2</v>
      </c>
    </row>
    <row r="58" spans="1:6" x14ac:dyDescent="0.2">
      <c r="A58" s="9" t="s">
        <v>446</v>
      </c>
      <c r="B58" s="9" t="s">
        <v>1005</v>
      </c>
      <c r="C58" s="9" t="s">
        <v>9</v>
      </c>
      <c r="D58" s="9">
        <v>100</v>
      </c>
      <c r="E58" s="10">
        <v>1003.482</v>
      </c>
      <c r="F58" s="10">
        <v>6.2346958209059382E-2</v>
      </c>
    </row>
    <row r="59" spans="1:6" x14ac:dyDescent="0.2">
      <c r="A59" s="9" t="s">
        <v>150</v>
      </c>
      <c r="B59" s="9" t="s">
        <v>1006</v>
      </c>
      <c r="C59" s="9" t="s">
        <v>113</v>
      </c>
      <c r="D59" s="9">
        <v>70</v>
      </c>
      <c r="E59" s="10">
        <v>679.3066</v>
      </c>
      <c r="F59" s="10">
        <v>4.2205739815301339E-2</v>
      </c>
    </row>
    <row r="60" spans="1:6" x14ac:dyDescent="0.2">
      <c r="A60" s="9" t="s">
        <v>138</v>
      </c>
      <c r="B60" s="9" t="s">
        <v>918</v>
      </c>
      <c r="C60" s="9" t="s">
        <v>115</v>
      </c>
      <c r="D60" s="9">
        <v>61</v>
      </c>
      <c r="E60" s="10">
        <v>611.29808000000003</v>
      </c>
      <c r="F60" s="10">
        <v>3.7980328343745318E-2</v>
      </c>
    </row>
    <row r="61" spans="1:6" x14ac:dyDescent="0.2">
      <c r="A61" s="9" t="s">
        <v>638</v>
      </c>
      <c r="B61" s="9" t="s">
        <v>1007</v>
      </c>
      <c r="C61" s="9" t="s">
        <v>21</v>
      </c>
      <c r="D61" s="9">
        <v>500</v>
      </c>
      <c r="E61" s="10">
        <v>501.17599999999999</v>
      </c>
      <c r="F61" s="10">
        <v>3.1138375304573019E-2</v>
      </c>
    </row>
    <row r="62" spans="1:6" x14ac:dyDescent="0.2">
      <c r="A62" s="9" t="s">
        <v>17</v>
      </c>
      <c r="B62" s="9" t="s">
        <v>1008</v>
      </c>
      <c r="C62" s="9" t="s">
        <v>18</v>
      </c>
      <c r="D62" s="9">
        <v>50</v>
      </c>
      <c r="E62" s="10">
        <v>500.267</v>
      </c>
      <c r="F62" s="10">
        <v>3.1081898571545391E-2</v>
      </c>
    </row>
    <row r="63" spans="1:6" x14ac:dyDescent="0.2">
      <c r="A63" s="9" t="s">
        <v>414</v>
      </c>
      <c r="B63" s="9" t="s">
        <v>1009</v>
      </c>
      <c r="C63" s="9" t="s">
        <v>9</v>
      </c>
      <c r="D63" s="9">
        <v>50</v>
      </c>
      <c r="E63" s="10">
        <v>491.55700000000002</v>
      </c>
      <c r="F63" s="10">
        <v>3.0540740876638151E-2</v>
      </c>
    </row>
    <row r="64" spans="1:6" x14ac:dyDescent="0.2">
      <c r="A64" s="9" t="s">
        <v>639</v>
      </c>
      <c r="B64" s="9" t="s">
        <v>1010</v>
      </c>
      <c r="C64" s="9" t="s">
        <v>9</v>
      </c>
      <c r="D64" s="9">
        <v>47</v>
      </c>
      <c r="E64" s="10">
        <v>470.77361999999999</v>
      </c>
      <c r="F64" s="10">
        <v>2.9249456604171879E-2</v>
      </c>
    </row>
    <row r="65" spans="1:6" x14ac:dyDescent="0.2">
      <c r="A65" s="8" t="s">
        <v>35</v>
      </c>
      <c r="B65" s="9"/>
      <c r="C65" s="9"/>
      <c r="D65" s="9"/>
      <c r="E65" s="11">
        <f>SUM(E8:E64)</f>
        <v>538804.16183260013</v>
      </c>
      <c r="F65" s="11">
        <f>SUM(F8:F64)</f>
        <v>33.476236305827477</v>
      </c>
    </row>
    <row r="66" spans="1:6" x14ac:dyDescent="0.2">
      <c r="A66" s="9"/>
      <c r="B66" s="9"/>
      <c r="C66" s="9"/>
      <c r="D66" s="9"/>
      <c r="E66" s="10"/>
      <c r="F66" s="10"/>
    </row>
    <row r="67" spans="1:6" x14ac:dyDescent="0.2">
      <c r="A67" s="8" t="s">
        <v>92</v>
      </c>
      <c r="B67" s="9"/>
      <c r="C67" s="9"/>
      <c r="D67" s="9"/>
      <c r="E67" s="10"/>
      <c r="F67" s="10"/>
    </row>
    <row r="68" spans="1:6" x14ac:dyDescent="0.2">
      <c r="A68" s="9" t="s">
        <v>196</v>
      </c>
      <c r="B68" s="9" t="s">
        <v>946</v>
      </c>
      <c r="C68" s="9" t="s">
        <v>197</v>
      </c>
      <c r="D68" s="9">
        <v>7990</v>
      </c>
      <c r="E68" s="10">
        <v>76933.872300000003</v>
      </c>
      <c r="F68" s="10">
        <v>4.7799491382498251</v>
      </c>
    </row>
    <row r="69" spans="1:6" x14ac:dyDescent="0.2">
      <c r="A69" s="9" t="s">
        <v>651</v>
      </c>
      <c r="B69" s="9" t="s">
        <v>1011</v>
      </c>
      <c r="C69" s="9" t="s">
        <v>179</v>
      </c>
      <c r="D69" s="9">
        <v>500</v>
      </c>
      <c r="E69" s="10">
        <v>54283.760378999999</v>
      </c>
      <c r="F69" s="10">
        <v>3.3726836552923785</v>
      </c>
    </row>
    <row r="70" spans="1:6" x14ac:dyDescent="0.2">
      <c r="A70" s="9" t="s">
        <v>652</v>
      </c>
      <c r="B70" s="9" t="s">
        <v>1012</v>
      </c>
      <c r="C70" s="9" t="s">
        <v>653</v>
      </c>
      <c r="D70" s="9">
        <v>400</v>
      </c>
      <c r="E70" s="10">
        <v>50031.776940000003</v>
      </c>
      <c r="F70" s="10">
        <v>3.1085052905813568</v>
      </c>
    </row>
    <row r="71" spans="1:6" x14ac:dyDescent="0.2">
      <c r="A71" s="9" t="s">
        <v>456</v>
      </c>
      <c r="B71" s="9" t="s">
        <v>1013</v>
      </c>
      <c r="C71" s="9" t="s">
        <v>32</v>
      </c>
      <c r="D71" s="9">
        <v>3341</v>
      </c>
      <c r="E71" s="10">
        <v>37738.441450400001</v>
      </c>
      <c r="F71" s="10">
        <v>2.3447127422147314</v>
      </c>
    </row>
    <row r="72" spans="1:6" x14ac:dyDescent="0.2">
      <c r="A72" s="9" t="s">
        <v>654</v>
      </c>
      <c r="B72" s="9" t="s">
        <v>1014</v>
      </c>
      <c r="C72" s="9" t="s">
        <v>258</v>
      </c>
      <c r="D72" s="9">
        <v>3500</v>
      </c>
      <c r="E72" s="10">
        <v>35043.046499999997</v>
      </c>
      <c r="F72" s="10">
        <v>2.1772461844394067</v>
      </c>
    </row>
    <row r="73" spans="1:6" x14ac:dyDescent="0.2">
      <c r="A73" s="9" t="s">
        <v>462</v>
      </c>
      <c r="B73" s="9" t="s">
        <v>1015</v>
      </c>
      <c r="C73" s="9" t="s">
        <v>258</v>
      </c>
      <c r="D73" s="9">
        <v>3450</v>
      </c>
      <c r="E73" s="10">
        <v>34537.480799999998</v>
      </c>
      <c r="F73" s="10">
        <v>2.1458350743548871</v>
      </c>
    </row>
    <row r="74" spans="1:6" x14ac:dyDescent="0.2">
      <c r="A74" s="9" t="s">
        <v>640</v>
      </c>
      <c r="B74" s="9" t="s">
        <v>1016</v>
      </c>
      <c r="C74" s="9" t="s">
        <v>129</v>
      </c>
      <c r="D74" s="9">
        <v>32000</v>
      </c>
      <c r="E74" s="10">
        <v>32555.488000000001</v>
      </c>
      <c r="F74" s="10">
        <v>2.0226926340597382</v>
      </c>
    </row>
    <row r="75" spans="1:6" x14ac:dyDescent="0.2">
      <c r="A75" s="9" t="s">
        <v>98</v>
      </c>
      <c r="B75" s="9" t="s">
        <v>1017</v>
      </c>
      <c r="C75" s="9" t="s">
        <v>99</v>
      </c>
      <c r="D75" s="9">
        <v>2500</v>
      </c>
      <c r="E75" s="10">
        <v>25059.45</v>
      </c>
      <c r="F75" s="10">
        <v>1.5569591501312561</v>
      </c>
    </row>
    <row r="76" spans="1:6" x14ac:dyDescent="0.2">
      <c r="A76" s="9" t="s">
        <v>641</v>
      </c>
      <c r="B76" s="9" t="s">
        <v>1413</v>
      </c>
      <c r="C76" s="9" t="s">
        <v>177</v>
      </c>
      <c r="D76" s="9">
        <v>2500</v>
      </c>
      <c r="E76" s="10">
        <v>24965.200000000001</v>
      </c>
      <c r="F76" s="10">
        <v>1.5511033392535285</v>
      </c>
    </row>
    <row r="77" spans="1:6" x14ac:dyDescent="0.2">
      <c r="A77" s="9" t="s">
        <v>642</v>
      </c>
      <c r="B77" s="9" t="s">
        <v>1414</v>
      </c>
      <c r="C77" s="9" t="s">
        <v>177</v>
      </c>
      <c r="D77" s="9">
        <v>2500</v>
      </c>
      <c r="E77" s="10">
        <v>24926.875</v>
      </c>
      <c r="F77" s="10">
        <v>1.5487221832653173</v>
      </c>
    </row>
    <row r="78" spans="1:6" x14ac:dyDescent="0.2">
      <c r="A78" s="9" t="s">
        <v>458</v>
      </c>
      <c r="B78" s="9" t="s">
        <v>1018</v>
      </c>
      <c r="C78" s="9" t="s">
        <v>171</v>
      </c>
      <c r="D78" s="9">
        <v>208</v>
      </c>
      <c r="E78" s="10">
        <v>24847.407906299999</v>
      </c>
      <c r="F78" s="10">
        <v>1.5437848435124275</v>
      </c>
    </row>
    <row r="79" spans="1:6" x14ac:dyDescent="0.2">
      <c r="A79" s="9" t="s">
        <v>257</v>
      </c>
      <c r="B79" s="9" t="s">
        <v>1019</v>
      </c>
      <c r="C79" s="9" t="s">
        <v>258</v>
      </c>
      <c r="D79" s="9">
        <v>2350</v>
      </c>
      <c r="E79" s="10">
        <v>23534.333892499999</v>
      </c>
      <c r="F79" s="10">
        <v>1.4622027417270538</v>
      </c>
    </row>
    <row r="80" spans="1:6" x14ac:dyDescent="0.2">
      <c r="A80" s="9" t="s">
        <v>457</v>
      </c>
      <c r="B80" s="9" t="s">
        <v>1020</v>
      </c>
      <c r="C80" s="9" t="s">
        <v>99</v>
      </c>
      <c r="D80" s="9">
        <v>2350</v>
      </c>
      <c r="E80" s="10">
        <v>23364.287499999999</v>
      </c>
      <c r="F80" s="10">
        <v>1.4516376540355966</v>
      </c>
    </row>
    <row r="81" spans="1:6" x14ac:dyDescent="0.2">
      <c r="A81" s="9" t="s">
        <v>643</v>
      </c>
      <c r="B81" s="9" t="s">
        <v>1021</v>
      </c>
      <c r="C81" s="9" t="s">
        <v>183</v>
      </c>
      <c r="D81" s="9">
        <v>2250</v>
      </c>
      <c r="E81" s="10">
        <v>22480.2</v>
      </c>
      <c r="F81" s="10">
        <v>1.3967087500635755</v>
      </c>
    </row>
    <row r="82" spans="1:6" x14ac:dyDescent="0.2">
      <c r="A82" s="9" t="s">
        <v>644</v>
      </c>
      <c r="B82" s="9" t="s">
        <v>1022</v>
      </c>
      <c r="C82" s="9" t="s">
        <v>129</v>
      </c>
      <c r="D82" s="9">
        <v>15000</v>
      </c>
      <c r="E82" s="10">
        <v>15055.934999999999</v>
      </c>
      <c r="F82" s="10">
        <v>0.93543456708073935</v>
      </c>
    </row>
    <row r="83" spans="1:6" x14ac:dyDescent="0.2">
      <c r="A83" s="9" t="s">
        <v>655</v>
      </c>
      <c r="B83" s="9" t="s">
        <v>1023</v>
      </c>
      <c r="C83" s="9" t="s">
        <v>258</v>
      </c>
      <c r="D83" s="9">
        <v>1500</v>
      </c>
      <c r="E83" s="10">
        <v>15016.296</v>
      </c>
      <c r="F83" s="10">
        <v>0.93297177145864663</v>
      </c>
    </row>
    <row r="84" spans="1:6" x14ac:dyDescent="0.2">
      <c r="A84" s="9" t="s">
        <v>645</v>
      </c>
      <c r="B84" s="9" t="s">
        <v>1024</v>
      </c>
      <c r="C84" s="9" t="s">
        <v>111</v>
      </c>
      <c r="D84" s="9">
        <v>1450</v>
      </c>
      <c r="E84" s="10">
        <v>14495.128000000001</v>
      </c>
      <c r="F84" s="10">
        <v>0.900591280811182</v>
      </c>
    </row>
    <row r="85" spans="1:6" x14ac:dyDescent="0.2">
      <c r="A85" s="9" t="s">
        <v>205</v>
      </c>
      <c r="B85" s="9" t="s">
        <v>1025</v>
      </c>
      <c r="C85" s="9" t="s">
        <v>206</v>
      </c>
      <c r="D85" s="9">
        <v>780</v>
      </c>
      <c r="E85" s="10">
        <v>13057.894200000001</v>
      </c>
      <c r="F85" s="10">
        <v>0.81129505460558227</v>
      </c>
    </row>
    <row r="86" spans="1:6" x14ac:dyDescent="0.2">
      <c r="A86" s="9" t="s">
        <v>256</v>
      </c>
      <c r="B86" s="9" t="s">
        <v>959</v>
      </c>
      <c r="C86" s="9" t="s">
        <v>140</v>
      </c>
      <c r="D86" s="9">
        <v>1000</v>
      </c>
      <c r="E86" s="10">
        <v>12142.99</v>
      </c>
      <c r="F86" s="10">
        <v>0.75445148997493328</v>
      </c>
    </row>
    <row r="87" spans="1:6" x14ac:dyDescent="0.2">
      <c r="A87" s="9" t="s">
        <v>449</v>
      </c>
      <c r="B87" s="9" t="s">
        <v>1026</v>
      </c>
      <c r="C87" s="9" t="s">
        <v>140</v>
      </c>
      <c r="D87" s="9">
        <v>1190</v>
      </c>
      <c r="E87" s="10">
        <v>11616.506299999999</v>
      </c>
      <c r="F87" s="10">
        <v>0.72174073159396479</v>
      </c>
    </row>
    <row r="88" spans="1:6" x14ac:dyDescent="0.2">
      <c r="A88" s="9" t="s">
        <v>656</v>
      </c>
      <c r="B88" s="9" t="s">
        <v>1027</v>
      </c>
      <c r="C88" s="9" t="s">
        <v>99</v>
      </c>
      <c r="D88" s="9">
        <v>1000</v>
      </c>
      <c r="E88" s="10">
        <v>10045.16</v>
      </c>
      <c r="F88" s="10">
        <v>0.62411201269511063</v>
      </c>
    </row>
    <row r="89" spans="1:6" x14ac:dyDescent="0.2">
      <c r="A89" s="9" t="s">
        <v>657</v>
      </c>
      <c r="B89" s="9" t="s">
        <v>1028</v>
      </c>
      <c r="C89" s="9" t="s">
        <v>99</v>
      </c>
      <c r="D89" s="9">
        <v>1000</v>
      </c>
      <c r="E89" s="10">
        <v>10037.469999999999</v>
      </c>
      <c r="F89" s="10">
        <v>0.62363422823198345</v>
      </c>
    </row>
    <row r="90" spans="1:6" x14ac:dyDescent="0.2">
      <c r="A90" s="9" t="s">
        <v>658</v>
      </c>
      <c r="B90" s="9" t="s">
        <v>1029</v>
      </c>
      <c r="C90" s="9" t="s">
        <v>99</v>
      </c>
      <c r="D90" s="9">
        <v>1000</v>
      </c>
      <c r="E90" s="10">
        <v>10034.18</v>
      </c>
      <c r="F90" s="10">
        <v>0.62342981849418277</v>
      </c>
    </row>
    <row r="91" spans="1:6" x14ac:dyDescent="0.2">
      <c r="A91" s="9" t="s">
        <v>659</v>
      </c>
      <c r="B91" s="9" t="s">
        <v>1030</v>
      </c>
      <c r="C91" s="9" t="s">
        <v>99</v>
      </c>
      <c r="D91" s="9">
        <v>1000</v>
      </c>
      <c r="E91" s="10">
        <v>10025.84</v>
      </c>
      <c r="F91" s="10">
        <v>0.62291164912845065</v>
      </c>
    </row>
    <row r="92" spans="1:6" x14ac:dyDescent="0.2">
      <c r="A92" s="9" t="s">
        <v>646</v>
      </c>
      <c r="B92" s="9" t="s">
        <v>1031</v>
      </c>
      <c r="C92" s="9" t="s">
        <v>9</v>
      </c>
      <c r="D92" s="9">
        <v>2000</v>
      </c>
      <c r="E92" s="10">
        <v>9982.64</v>
      </c>
      <c r="F92" s="10">
        <v>0.62022760637070173</v>
      </c>
    </row>
    <row r="93" spans="1:6" x14ac:dyDescent="0.2">
      <c r="A93" s="9" t="s">
        <v>647</v>
      </c>
      <c r="B93" s="9" t="s">
        <v>1032</v>
      </c>
      <c r="C93" s="9" t="s">
        <v>129</v>
      </c>
      <c r="D93" s="9">
        <v>1000</v>
      </c>
      <c r="E93" s="10">
        <v>9916.77</v>
      </c>
      <c r="F93" s="10">
        <v>0.61613506247132865</v>
      </c>
    </row>
    <row r="94" spans="1:6" x14ac:dyDescent="0.2">
      <c r="A94" s="9" t="s">
        <v>648</v>
      </c>
      <c r="B94" s="9" t="s">
        <v>1033</v>
      </c>
      <c r="C94" s="9" t="s">
        <v>183</v>
      </c>
      <c r="D94" s="9">
        <v>1000</v>
      </c>
      <c r="E94" s="10">
        <v>9893.65</v>
      </c>
      <c r="F94" s="10">
        <v>0.61469860255097786</v>
      </c>
    </row>
    <row r="95" spans="1:6" x14ac:dyDescent="0.2">
      <c r="A95" s="9" t="s">
        <v>176</v>
      </c>
      <c r="B95" s="9" t="s">
        <v>1415</v>
      </c>
      <c r="C95" s="9" t="s">
        <v>177</v>
      </c>
      <c r="D95" s="9">
        <v>950</v>
      </c>
      <c r="E95" s="10">
        <v>9462.1995000000006</v>
      </c>
      <c r="F95" s="10">
        <v>0.58789231574884515</v>
      </c>
    </row>
    <row r="96" spans="1:6" x14ac:dyDescent="0.2">
      <c r="A96" s="9" t="s">
        <v>611</v>
      </c>
      <c r="B96" s="9" t="s">
        <v>1034</v>
      </c>
      <c r="C96" s="9" t="s">
        <v>99</v>
      </c>
      <c r="D96" s="9">
        <v>900</v>
      </c>
      <c r="E96" s="10">
        <v>9037.4130000000005</v>
      </c>
      <c r="F96" s="10">
        <v>0.56150006739434288</v>
      </c>
    </row>
    <row r="97" spans="1:6" x14ac:dyDescent="0.2">
      <c r="A97" s="9" t="s">
        <v>660</v>
      </c>
      <c r="B97" s="9" t="s">
        <v>1035</v>
      </c>
      <c r="C97" s="9" t="s">
        <v>140</v>
      </c>
      <c r="D97" s="9">
        <v>650</v>
      </c>
      <c r="E97" s="10">
        <v>8894.2749999999996</v>
      </c>
      <c r="F97" s="10">
        <v>0.55260681479576279</v>
      </c>
    </row>
    <row r="98" spans="1:6" x14ac:dyDescent="0.2">
      <c r="A98" s="9" t="s">
        <v>259</v>
      </c>
      <c r="B98" s="9" t="s">
        <v>1036</v>
      </c>
      <c r="C98" s="9" t="s">
        <v>140</v>
      </c>
      <c r="D98" s="9">
        <v>700</v>
      </c>
      <c r="E98" s="10">
        <v>8540.7279999999992</v>
      </c>
      <c r="F98" s="10">
        <v>0.53064072070146073</v>
      </c>
    </row>
    <row r="99" spans="1:6" x14ac:dyDescent="0.2">
      <c r="A99" s="9" t="s">
        <v>409</v>
      </c>
      <c r="B99" s="9" t="s">
        <v>1037</v>
      </c>
      <c r="C99" s="9" t="s">
        <v>30</v>
      </c>
      <c r="D99" s="9">
        <v>650</v>
      </c>
      <c r="E99" s="10">
        <v>6530.1144999999997</v>
      </c>
      <c r="F99" s="10">
        <v>0.40572005858786975</v>
      </c>
    </row>
    <row r="100" spans="1:6" x14ac:dyDescent="0.2">
      <c r="A100" s="9" t="s">
        <v>255</v>
      </c>
      <c r="B100" s="9" t="s">
        <v>1038</v>
      </c>
      <c r="C100" s="9" t="s">
        <v>183</v>
      </c>
      <c r="D100" s="9">
        <v>450</v>
      </c>
      <c r="E100" s="10">
        <v>4452.1424999999999</v>
      </c>
      <c r="F100" s="10">
        <v>0.27661437114794007</v>
      </c>
    </row>
    <row r="101" spans="1:6" x14ac:dyDescent="0.2">
      <c r="A101" s="9" t="s">
        <v>661</v>
      </c>
      <c r="B101" s="9" t="s">
        <v>1039</v>
      </c>
      <c r="C101" s="9" t="s">
        <v>179</v>
      </c>
      <c r="D101" s="9">
        <v>285</v>
      </c>
      <c r="E101" s="10">
        <v>4143.9777029999996</v>
      </c>
      <c r="F101" s="10">
        <v>0.25746790143541676</v>
      </c>
    </row>
    <row r="102" spans="1:6" x14ac:dyDescent="0.2">
      <c r="A102" s="9" t="s">
        <v>662</v>
      </c>
      <c r="B102" s="9" t="s">
        <v>1040</v>
      </c>
      <c r="C102" s="9" t="s">
        <v>179</v>
      </c>
      <c r="D102" s="9">
        <v>278</v>
      </c>
      <c r="E102" s="10">
        <v>4043.9492399999999</v>
      </c>
      <c r="F102" s="10">
        <v>0.25125307107236344</v>
      </c>
    </row>
    <row r="103" spans="1:6" x14ac:dyDescent="0.2">
      <c r="A103" s="9" t="s">
        <v>649</v>
      </c>
      <c r="B103" s="9" t="s">
        <v>1041</v>
      </c>
      <c r="C103" s="9" t="s">
        <v>183</v>
      </c>
      <c r="D103" s="9">
        <v>600</v>
      </c>
      <c r="E103" s="10">
        <v>4006.71</v>
      </c>
      <c r="F103" s="10">
        <v>0.24893937402546365</v>
      </c>
    </row>
    <row r="104" spans="1:6" x14ac:dyDescent="0.2">
      <c r="A104" s="9" t="s">
        <v>663</v>
      </c>
      <c r="B104" s="9" t="s">
        <v>1042</v>
      </c>
      <c r="C104" s="9" t="s">
        <v>179</v>
      </c>
      <c r="D104" s="9">
        <v>270</v>
      </c>
      <c r="E104" s="10">
        <v>3925.8809999999999</v>
      </c>
      <c r="F104" s="10">
        <v>0.24391741819060059</v>
      </c>
    </row>
    <row r="105" spans="1:6" x14ac:dyDescent="0.2">
      <c r="A105" s="9" t="s">
        <v>249</v>
      </c>
      <c r="B105" s="9" t="s">
        <v>1416</v>
      </c>
      <c r="C105" s="9" t="s">
        <v>177</v>
      </c>
      <c r="D105" s="9">
        <v>300</v>
      </c>
      <c r="E105" s="10">
        <v>2994.873</v>
      </c>
      <c r="F105" s="10">
        <v>0.18607331449138131</v>
      </c>
    </row>
    <row r="106" spans="1:6" x14ac:dyDescent="0.2">
      <c r="A106" s="9" t="s">
        <v>253</v>
      </c>
      <c r="B106" s="9" t="s">
        <v>1043</v>
      </c>
      <c r="C106" s="9" t="s">
        <v>101</v>
      </c>
      <c r="D106" s="9">
        <v>2500</v>
      </c>
      <c r="E106" s="10">
        <v>2308.1774999999998</v>
      </c>
      <c r="F106" s="10">
        <v>0.14340849774245193</v>
      </c>
    </row>
    <row r="107" spans="1:6" x14ac:dyDescent="0.2">
      <c r="A107" s="9" t="s">
        <v>215</v>
      </c>
      <c r="B107" s="9" t="s">
        <v>1044</v>
      </c>
      <c r="C107" s="9" t="s">
        <v>183</v>
      </c>
      <c r="D107" s="9">
        <v>100</v>
      </c>
      <c r="E107" s="10">
        <v>989.38800000000003</v>
      </c>
      <c r="F107" s="10">
        <v>6.1471289259343809E-2</v>
      </c>
    </row>
    <row r="108" spans="1:6" x14ac:dyDescent="0.2">
      <c r="A108" s="9" t="s">
        <v>650</v>
      </c>
      <c r="B108" s="9" t="s">
        <v>1045</v>
      </c>
      <c r="C108" s="9" t="s">
        <v>183</v>
      </c>
      <c r="D108" s="9">
        <v>587</v>
      </c>
      <c r="E108" s="10">
        <v>975.43166629999996</v>
      </c>
      <c r="F108" s="10">
        <v>6.0604173602116687E-2</v>
      </c>
    </row>
    <row r="109" spans="1:6" x14ac:dyDescent="0.2">
      <c r="A109" s="9" t="s">
        <v>410</v>
      </c>
      <c r="B109" s="9" t="s">
        <v>1046</v>
      </c>
      <c r="C109" s="9" t="s">
        <v>53</v>
      </c>
      <c r="D109" s="9">
        <v>7</v>
      </c>
      <c r="E109" s="10">
        <v>823.86500000000001</v>
      </c>
      <c r="F109" s="10">
        <v>5.11872427456663E-2</v>
      </c>
    </row>
    <row r="110" spans="1:6" x14ac:dyDescent="0.2">
      <c r="A110" s="8" t="s">
        <v>35</v>
      </c>
      <c r="B110" s="9"/>
      <c r="C110" s="9"/>
      <c r="D110" s="9"/>
      <c r="E110" s="11">
        <f>SUM(E68:E109)</f>
        <v>712751.20577750006</v>
      </c>
      <c r="F110" s="11">
        <f>SUM(F68:F109)</f>
        <v>44.283673887589899</v>
      </c>
    </row>
    <row r="111" spans="1:6" x14ac:dyDescent="0.2">
      <c r="A111" s="9"/>
      <c r="B111" s="9"/>
      <c r="C111" s="9"/>
      <c r="D111" s="9"/>
      <c r="E111" s="10"/>
      <c r="F111" s="10"/>
    </row>
    <row r="112" spans="1:6" x14ac:dyDescent="0.2">
      <c r="A112" s="8" t="s">
        <v>356</v>
      </c>
      <c r="B112" s="9"/>
      <c r="C112" s="9"/>
      <c r="D112" s="9"/>
      <c r="E112" s="10"/>
      <c r="F112" s="10"/>
    </row>
    <row r="113" spans="1:6" x14ac:dyDescent="0.2">
      <c r="A113" s="8" t="s">
        <v>357</v>
      </c>
      <c r="B113" s="9"/>
      <c r="C113" s="9"/>
      <c r="D113" s="9"/>
      <c r="E113" s="10"/>
      <c r="F113" s="10"/>
    </row>
    <row r="114" spans="1:6" x14ac:dyDescent="0.2">
      <c r="A114" s="9" t="s">
        <v>553</v>
      </c>
      <c r="B114" s="9" t="s">
        <v>1047</v>
      </c>
      <c r="C114" s="9" t="s">
        <v>359</v>
      </c>
      <c r="D114" s="9">
        <v>25000</v>
      </c>
      <c r="E114" s="10">
        <v>24841.724999999999</v>
      </c>
      <c r="F114" s="10">
        <v>1.54343176102406</v>
      </c>
    </row>
    <row r="115" spans="1:6" x14ac:dyDescent="0.2">
      <c r="A115" s="9" t="s">
        <v>467</v>
      </c>
      <c r="B115" s="9" t="s">
        <v>1048</v>
      </c>
      <c r="C115" s="9" t="s">
        <v>359</v>
      </c>
      <c r="D115" s="9">
        <v>20000</v>
      </c>
      <c r="E115" s="10">
        <v>19952.38</v>
      </c>
      <c r="F115" s="10">
        <v>1.2396537277512425</v>
      </c>
    </row>
    <row r="116" spans="1:6" x14ac:dyDescent="0.2">
      <c r="A116" s="9" t="s">
        <v>418</v>
      </c>
      <c r="B116" s="9" t="s">
        <v>1049</v>
      </c>
      <c r="C116" s="9" t="s">
        <v>362</v>
      </c>
      <c r="D116" s="9">
        <v>11600</v>
      </c>
      <c r="E116" s="10">
        <v>11549.3544</v>
      </c>
      <c r="F116" s="10">
        <v>0.71756854245359269</v>
      </c>
    </row>
    <row r="117" spans="1:6" x14ac:dyDescent="0.2">
      <c r="A117" s="9" t="s">
        <v>664</v>
      </c>
      <c r="B117" s="9" t="s">
        <v>1050</v>
      </c>
      <c r="C117" s="9" t="s">
        <v>359</v>
      </c>
      <c r="D117" s="9">
        <v>10000</v>
      </c>
      <c r="E117" s="10">
        <v>9771.9599999999991</v>
      </c>
      <c r="F117" s="10">
        <v>0.60713792747712458</v>
      </c>
    </row>
    <row r="118" spans="1:6" x14ac:dyDescent="0.2">
      <c r="A118" s="9" t="s">
        <v>558</v>
      </c>
      <c r="B118" s="9" t="s">
        <v>1051</v>
      </c>
      <c r="C118" s="9" t="s">
        <v>359</v>
      </c>
      <c r="D118" s="9">
        <v>10000</v>
      </c>
      <c r="E118" s="10">
        <v>9295.52</v>
      </c>
      <c r="F118" s="10">
        <v>0.57753641517384036</v>
      </c>
    </row>
    <row r="119" spans="1:6" x14ac:dyDescent="0.2">
      <c r="A119" s="9" t="s">
        <v>665</v>
      </c>
      <c r="B119" s="9" t="s">
        <v>1052</v>
      </c>
      <c r="C119" s="9" t="s">
        <v>359</v>
      </c>
      <c r="D119" s="9">
        <v>5000</v>
      </c>
      <c r="E119" s="10">
        <v>4882.0050000000001</v>
      </c>
      <c r="F119" s="10">
        <v>0.30332199452647779</v>
      </c>
    </row>
    <row r="120" spans="1:6" x14ac:dyDescent="0.2">
      <c r="A120" s="51" t="s">
        <v>884</v>
      </c>
      <c r="B120" s="51" t="s">
        <v>1053</v>
      </c>
      <c r="C120" s="51" t="s">
        <v>362</v>
      </c>
      <c r="D120" s="51">
        <v>400</v>
      </c>
      <c r="E120" s="52">
        <v>399.48160000000001</v>
      </c>
      <c r="F120" s="50">
        <v>2.482003924384112E-2</v>
      </c>
    </row>
    <row r="121" spans="1:6" x14ac:dyDescent="0.2">
      <c r="A121" s="51" t="s">
        <v>883</v>
      </c>
      <c r="B121" s="51" t="s">
        <v>1054</v>
      </c>
      <c r="C121" s="51" t="s">
        <v>359</v>
      </c>
      <c r="D121" s="51">
        <v>300</v>
      </c>
      <c r="E121" s="52">
        <v>299.59109999999998</v>
      </c>
      <c r="F121" s="50">
        <v>1.8613780607431057E-2</v>
      </c>
    </row>
    <row r="122" spans="1:6" x14ac:dyDescent="0.2">
      <c r="A122" s="9" t="s">
        <v>419</v>
      </c>
      <c r="B122" s="9" t="s">
        <v>1055</v>
      </c>
      <c r="C122" s="9" t="s">
        <v>359</v>
      </c>
      <c r="D122" s="9">
        <v>500</v>
      </c>
      <c r="E122" s="10">
        <v>496.41449999999998</v>
      </c>
      <c r="F122" s="10">
        <v>3.0842540360336419E-2</v>
      </c>
    </row>
    <row r="123" spans="1:6" x14ac:dyDescent="0.2">
      <c r="A123" s="9" t="s">
        <v>417</v>
      </c>
      <c r="B123" s="9" t="s">
        <v>1056</v>
      </c>
      <c r="C123" s="9" t="s">
        <v>359</v>
      </c>
      <c r="D123" s="9">
        <v>200</v>
      </c>
      <c r="E123" s="10">
        <v>195.0958</v>
      </c>
      <c r="F123" s="49">
        <v>1.2121422894843163E-2</v>
      </c>
    </row>
    <row r="124" spans="1:6" x14ac:dyDescent="0.2">
      <c r="A124" s="8" t="s">
        <v>35</v>
      </c>
      <c r="B124" s="9"/>
      <c r="C124" s="9"/>
      <c r="D124" s="9"/>
      <c r="E124" s="11">
        <f>SUM(E114:E123)</f>
        <v>81683.527399999992</v>
      </c>
      <c r="F124" s="11">
        <f>SUM(F114:F123)</f>
        <v>5.0750481515127905</v>
      </c>
    </row>
    <row r="125" spans="1:6" x14ac:dyDescent="0.2">
      <c r="A125" s="9"/>
      <c r="B125" s="9"/>
      <c r="C125" s="9"/>
      <c r="D125" s="9"/>
      <c r="E125" s="10"/>
      <c r="F125" s="10"/>
    </row>
    <row r="126" spans="1:6" x14ac:dyDescent="0.2">
      <c r="A126" s="8" t="s">
        <v>360</v>
      </c>
      <c r="B126" s="9"/>
      <c r="C126" s="9"/>
      <c r="D126" s="9"/>
      <c r="E126" s="10"/>
      <c r="F126" s="10"/>
    </row>
    <row r="127" spans="1:6" x14ac:dyDescent="0.2">
      <c r="A127" s="9" t="s">
        <v>666</v>
      </c>
      <c r="B127" s="9" t="s">
        <v>1406</v>
      </c>
      <c r="C127" s="9" t="s">
        <v>359</v>
      </c>
      <c r="D127" s="9">
        <v>4500</v>
      </c>
      <c r="E127" s="10">
        <v>21964.95</v>
      </c>
      <c r="F127" s="10">
        <v>1.3646959484216747</v>
      </c>
    </row>
    <row r="128" spans="1:6" x14ac:dyDescent="0.2">
      <c r="A128" s="9" t="s">
        <v>471</v>
      </c>
      <c r="B128" s="9" t="s">
        <v>1057</v>
      </c>
      <c r="C128" s="9" t="s">
        <v>421</v>
      </c>
      <c r="D128" s="9">
        <v>4500</v>
      </c>
      <c r="E128" s="10">
        <v>20813.197499999998</v>
      </c>
      <c r="F128" s="10">
        <v>1.293136852210004</v>
      </c>
    </row>
    <row r="129" spans="1:6" x14ac:dyDescent="0.2">
      <c r="A129" s="9" t="s">
        <v>361</v>
      </c>
      <c r="B129" s="9" t="s">
        <v>1058</v>
      </c>
      <c r="C129" s="9" t="s">
        <v>362</v>
      </c>
      <c r="D129" s="9">
        <v>4300</v>
      </c>
      <c r="E129" s="10">
        <v>20000.181499999999</v>
      </c>
      <c r="F129" s="10">
        <v>1.2426236645541251</v>
      </c>
    </row>
    <row r="130" spans="1:6" x14ac:dyDescent="0.2">
      <c r="A130" s="9" t="s">
        <v>667</v>
      </c>
      <c r="B130" s="9" t="s">
        <v>1059</v>
      </c>
      <c r="C130" s="9" t="s">
        <v>359</v>
      </c>
      <c r="D130" s="9">
        <v>4000</v>
      </c>
      <c r="E130" s="10">
        <v>19855.22</v>
      </c>
      <c r="F130" s="10">
        <v>1.2336171167710832</v>
      </c>
    </row>
    <row r="131" spans="1:6" x14ac:dyDescent="0.2">
      <c r="A131" s="9" t="s">
        <v>668</v>
      </c>
      <c r="B131" s="9" t="s">
        <v>1060</v>
      </c>
      <c r="C131" s="9" t="s">
        <v>362</v>
      </c>
      <c r="D131" s="9">
        <v>3000</v>
      </c>
      <c r="E131" s="10">
        <v>14962.275</v>
      </c>
      <c r="F131" s="10">
        <v>0.92961541326845332</v>
      </c>
    </row>
    <row r="132" spans="1:6" x14ac:dyDescent="0.2">
      <c r="A132" s="9" t="s">
        <v>669</v>
      </c>
      <c r="B132" s="9" t="s">
        <v>1061</v>
      </c>
      <c r="C132" s="9" t="s">
        <v>359</v>
      </c>
      <c r="D132" s="9">
        <v>3000</v>
      </c>
      <c r="E132" s="10">
        <v>14913.555</v>
      </c>
      <c r="F132" s="10">
        <v>0.92658840949165866</v>
      </c>
    </row>
    <row r="133" spans="1:6" x14ac:dyDescent="0.2">
      <c r="A133" s="9" t="s">
        <v>412</v>
      </c>
      <c r="B133" s="9" t="s">
        <v>1062</v>
      </c>
      <c r="C133" s="9" t="s">
        <v>359</v>
      </c>
      <c r="D133" s="9">
        <v>2500</v>
      </c>
      <c r="E133" s="10">
        <v>12500</v>
      </c>
      <c r="F133" s="10">
        <v>0.77663274240419089</v>
      </c>
    </row>
    <row r="134" spans="1:6" x14ac:dyDescent="0.2">
      <c r="A134" s="9" t="s">
        <v>670</v>
      </c>
      <c r="B134" s="9" t="s">
        <v>1063</v>
      </c>
      <c r="C134" s="9" t="s">
        <v>421</v>
      </c>
      <c r="D134" s="9">
        <v>2000</v>
      </c>
      <c r="E134" s="10">
        <v>9857.56</v>
      </c>
      <c r="F134" s="10">
        <v>0.61245630849710841</v>
      </c>
    </row>
    <row r="135" spans="1:6" x14ac:dyDescent="0.2">
      <c r="A135" s="9" t="s">
        <v>671</v>
      </c>
      <c r="B135" s="9" t="s">
        <v>1064</v>
      </c>
      <c r="C135" s="9" t="s">
        <v>475</v>
      </c>
      <c r="D135" s="9">
        <v>1000</v>
      </c>
      <c r="E135" s="10">
        <v>4845.95</v>
      </c>
      <c r="F135" s="10">
        <v>0.30108187504428713</v>
      </c>
    </row>
    <row r="136" spans="1:6" x14ac:dyDescent="0.2">
      <c r="A136" s="9" t="s">
        <v>672</v>
      </c>
      <c r="B136" s="9" t="s">
        <v>1065</v>
      </c>
      <c r="C136" s="9" t="s">
        <v>473</v>
      </c>
      <c r="D136" s="9">
        <v>1000</v>
      </c>
      <c r="E136" s="10">
        <v>4822.0749999999998</v>
      </c>
      <c r="F136" s="10">
        <v>0.2995985065062951</v>
      </c>
    </row>
    <row r="137" spans="1:6" x14ac:dyDescent="0.2">
      <c r="A137" s="9" t="s">
        <v>673</v>
      </c>
      <c r="B137" s="9" t="s">
        <v>1066</v>
      </c>
      <c r="C137" s="9" t="s">
        <v>473</v>
      </c>
      <c r="D137" s="9">
        <v>1000</v>
      </c>
      <c r="E137" s="10">
        <v>4819.4350000000004</v>
      </c>
      <c r="F137" s="10">
        <v>0.29943448167109937</v>
      </c>
    </row>
    <row r="138" spans="1:6" x14ac:dyDescent="0.2">
      <c r="A138" s="9" t="s">
        <v>470</v>
      </c>
      <c r="B138" s="9" t="s">
        <v>1067</v>
      </c>
      <c r="C138" s="9" t="s">
        <v>362</v>
      </c>
      <c r="D138" s="9">
        <v>1000</v>
      </c>
      <c r="E138" s="10">
        <v>4696.0600000000004</v>
      </c>
      <c r="F138" s="10">
        <v>0.29176911650357001</v>
      </c>
    </row>
    <row r="139" spans="1:6" x14ac:dyDescent="0.2">
      <c r="A139" s="9" t="s">
        <v>482</v>
      </c>
      <c r="B139" s="9" t="s">
        <v>1068</v>
      </c>
      <c r="C139" s="9" t="s">
        <v>475</v>
      </c>
      <c r="D139" s="9">
        <v>700</v>
      </c>
      <c r="E139" s="10">
        <v>3400.6770000000001</v>
      </c>
      <c r="F139" s="10">
        <v>0.21128616836326852</v>
      </c>
    </row>
    <row r="140" spans="1:6" x14ac:dyDescent="0.2">
      <c r="A140" s="9" t="s">
        <v>674</v>
      </c>
      <c r="B140" s="9" t="s">
        <v>1069</v>
      </c>
      <c r="C140" s="9" t="s">
        <v>473</v>
      </c>
      <c r="D140" s="9">
        <v>600</v>
      </c>
      <c r="E140" s="10">
        <v>2989.2089999999998</v>
      </c>
      <c r="F140" s="10">
        <v>0.1857214066631431</v>
      </c>
    </row>
    <row r="141" spans="1:6" x14ac:dyDescent="0.2">
      <c r="A141" s="9" t="s">
        <v>675</v>
      </c>
      <c r="B141" s="9" t="s">
        <v>1070</v>
      </c>
      <c r="C141" s="9" t="s">
        <v>473</v>
      </c>
      <c r="D141" s="9">
        <v>600</v>
      </c>
      <c r="E141" s="10">
        <v>2979.9270000000001</v>
      </c>
      <c r="F141" s="10">
        <v>0.1851447102539435</v>
      </c>
    </row>
    <row r="142" spans="1:6" x14ac:dyDescent="0.2">
      <c r="A142" s="9" t="s">
        <v>676</v>
      </c>
      <c r="B142" s="9" t="s">
        <v>1071</v>
      </c>
      <c r="C142" s="9" t="s">
        <v>473</v>
      </c>
      <c r="D142" s="9">
        <v>600</v>
      </c>
      <c r="E142" s="10">
        <v>2979.096</v>
      </c>
      <c r="F142" s="10">
        <v>0.18509307970922845</v>
      </c>
    </row>
    <row r="143" spans="1:6" x14ac:dyDescent="0.2">
      <c r="A143" s="9" t="s">
        <v>533</v>
      </c>
      <c r="B143" s="9" t="s">
        <v>1407</v>
      </c>
      <c r="C143" s="9" t="s">
        <v>359</v>
      </c>
      <c r="D143" s="9">
        <v>580</v>
      </c>
      <c r="E143" s="10">
        <v>2888.8407999999999</v>
      </c>
      <c r="F143" s="10">
        <v>0.17948546822984934</v>
      </c>
    </row>
    <row r="144" spans="1:6" x14ac:dyDescent="0.2">
      <c r="A144" s="9" t="s">
        <v>677</v>
      </c>
      <c r="B144" s="9" t="s">
        <v>1072</v>
      </c>
      <c r="C144" s="9" t="s">
        <v>359</v>
      </c>
      <c r="D144" s="9">
        <v>500</v>
      </c>
      <c r="E144" s="10">
        <v>2495.0450000000001</v>
      </c>
      <c r="F144" s="10">
        <v>0.15501869126174916</v>
      </c>
    </row>
    <row r="145" spans="1:6" x14ac:dyDescent="0.2">
      <c r="A145" s="9" t="s">
        <v>480</v>
      </c>
      <c r="B145" s="9" t="s">
        <v>1073</v>
      </c>
      <c r="C145" s="9" t="s">
        <v>475</v>
      </c>
      <c r="D145" s="9">
        <v>500</v>
      </c>
      <c r="E145" s="10">
        <v>2415.0025000000001</v>
      </c>
      <c r="F145" s="10">
        <v>0.15004560115903817</v>
      </c>
    </row>
    <row r="146" spans="1:6" x14ac:dyDescent="0.2">
      <c r="A146" s="9" t="s">
        <v>678</v>
      </c>
      <c r="B146" s="9" t="s">
        <v>1074</v>
      </c>
      <c r="C146" s="9" t="s">
        <v>359</v>
      </c>
      <c r="D146" s="9">
        <v>500</v>
      </c>
      <c r="E146" s="10">
        <v>2342.0574999999999</v>
      </c>
      <c r="F146" s="10">
        <v>0.14551348312746426</v>
      </c>
    </row>
    <row r="147" spans="1:6" x14ac:dyDescent="0.2">
      <c r="A147" s="9" t="s">
        <v>468</v>
      </c>
      <c r="B147" s="9" t="s">
        <v>1075</v>
      </c>
      <c r="C147" s="9" t="s">
        <v>362</v>
      </c>
      <c r="D147" s="9">
        <v>400</v>
      </c>
      <c r="E147" s="10">
        <v>1955.646</v>
      </c>
      <c r="F147" s="10">
        <v>0.12150549729214291</v>
      </c>
    </row>
    <row r="148" spans="1:6" x14ac:dyDescent="0.2">
      <c r="A148" s="9" t="s">
        <v>420</v>
      </c>
      <c r="B148" s="9" t="s">
        <v>1076</v>
      </c>
      <c r="C148" s="9" t="s">
        <v>421</v>
      </c>
      <c r="D148" s="9">
        <v>300</v>
      </c>
      <c r="E148" s="10">
        <v>1492.1025</v>
      </c>
      <c r="F148" s="10">
        <v>9.2705252521851939E-2</v>
      </c>
    </row>
    <row r="149" spans="1:6" x14ac:dyDescent="0.2">
      <c r="A149" s="9" t="s">
        <v>503</v>
      </c>
      <c r="B149" s="9" t="s">
        <v>1077</v>
      </c>
      <c r="C149" s="9" t="s">
        <v>359</v>
      </c>
      <c r="D149" s="9">
        <v>100</v>
      </c>
      <c r="E149" s="10">
        <v>497.45749999999998</v>
      </c>
      <c r="F149" s="10">
        <v>3.0907342596362623E-2</v>
      </c>
    </row>
    <row r="150" spans="1:6" x14ac:dyDescent="0.2">
      <c r="A150" s="9" t="s">
        <v>563</v>
      </c>
      <c r="B150" s="9" t="s">
        <v>1078</v>
      </c>
      <c r="C150" s="9" t="s">
        <v>473</v>
      </c>
      <c r="D150" s="9">
        <v>60</v>
      </c>
      <c r="E150" s="10">
        <v>298.24200000000002</v>
      </c>
      <c r="F150" s="10">
        <v>1.8529960188808856E-2</v>
      </c>
    </row>
    <row r="151" spans="1:6" x14ac:dyDescent="0.2">
      <c r="A151" s="9" t="s">
        <v>538</v>
      </c>
      <c r="B151" s="9" t="s">
        <v>1417</v>
      </c>
      <c r="C151" s="9" t="s">
        <v>359</v>
      </c>
      <c r="D151" s="9">
        <v>20</v>
      </c>
      <c r="E151" s="10">
        <v>99.696799999999996</v>
      </c>
      <c r="F151" s="49">
        <v>6.1942239354337708E-3</v>
      </c>
    </row>
    <row r="152" spans="1:6" x14ac:dyDescent="0.2">
      <c r="A152" s="8" t="s">
        <v>35</v>
      </c>
      <c r="B152" s="9"/>
      <c r="C152" s="9"/>
      <c r="D152" s="9"/>
      <c r="E152" s="11">
        <f>SUM(E127:E151)</f>
        <v>180883.45860000001</v>
      </c>
      <c r="F152" s="11">
        <f>SUM(F127:F151)</f>
        <v>11.238401320645833</v>
      </c>
    </row>
    <row r="153" spans="1:6" x14ac:dyDescent="0.2">
      <c r="A153" s="9"/>
      <c r="B153" s="9"/>
      <c r="C153" s="9"/>
      <c r="D153" s="9"/>
      <c r="E153" s="10"/>
      <c r="F153" s="10"/>
    </row>
    <row r="154" spans="1:6" x14ac:dyDescent="0.2">
      <c r="A154" s="8" t="s">
        <v>547</v>
      </c>
      <c r="B154" s="9"/>
      <c r="C154" s="9"/>
      <c r="D154" s="9"/>
      <c r="E154" s="10"/>
      <c r="F154" s="10"/>
    </row>
    <row r="155" spans="1:6" x14ac:dyDescent="0.2">
      <c r="A155" s="51" t="s">
        <v>404</v>
      </c>
      <c r="B155" s="51" t="s">
        <v>892</v>
      </c>
      <c r="C155" s="51"/>
      <c r="D155" s="51">
        <v>1540000</v>
      </c>
      <c r="E155" s="52">
        <v>1540</v>
      </c>
      <c r="F155" s="52">
        <v>9.5681153864196317E-2</v>
      </c>
    </row>
    <row r="156" spans="1:6" x14ac:dyDescent="0.2">
      <c r="A156" s="8" t="s">
        <v>35</v>
      </c>
      <c r="B156" s="9"/>
      <c r="C156" s="9"/>
      <c r="D156" s="9"/>
      <c r="E156" s="11">
        <f>SUM(E155:E155)</f>
        <v>1540</v>
      </c>
      <c r="F156" s="11">
        <f>SUM(F155:F155)</f>
        <v>9.5681153864196317E-2</v>
      </c>
    </row>
    <row r="157" spans="1:6" x14ac:dyDescent="0.2">
      <c r="A157" s="9"/>
      <c r="B157" s="9"/>
      <c r="C157" s="9"/>
      <c r="D157" s="9"/>
      <c r="E157" s="10"/>
      <c r="F157" s="10"/>
    </row>
    <row r="158" spans="1:6" x14ac:dyDescent="0.2">
      <c r="A158" s="8" t="s">
        <v>35</v>
      </c>
      <c r="B158" s="9"/>
      <c r="C158" s="9"/>
      <c r="D158" s="9"/>
      <c r="E158" s="11">
        <f>E65+E110+E124+E152+E156</f>
        <v>1515662.3536101002</v>
      </c>
      <c r="F158" s="11">
        <f>F65+F110+F124+F152+F156</f>
        <v>94.169040819440184</v>
      </c>
    </row>
    <row r="159" spans="1:6" x14ac:dyDescent="0.2">
      <c r="A159" s="9"/>
      <c r="B159" s="9"/>
      <c r="C159" s="9"/>
      <c r="D159" s="9"/>
      <c r="E159" s="10"/>
      <c r="F159" s="10"/>
    </row>
    <row r="160" spans="1:6" x14ac:dyDescent="0.2">
      <c r="A160" s="8" t="s">
        <v>36</v>
      </c>
      <c r="B160" s="9"/>
      <c r="C160" s="9"/>
      <c r="D160" s="9"/>
      <c r="E160" s="11">
        <v>93850.008861800001</v>
      </c>
      <c r="F160" s="11">
        <v>5.8309591805597885</v>
      </c>
    </row>
    <row r="161" spans="1:6" x14ac:dyDescent="0.2">
      <c r="A161" s="9"/>
      <c r="B161" s="9"/>
      <c r="C161" s="9"/>
      <c r="D161" s="9"/>
      <c r="E161" s="10"/>
      <c r="F161" s="10"/>
    </row>
    <row r="162" spans="1:6" x14ac:dyDescent="0.2">
      <c r="A162" s="12" t="s">
        <v>37</v>
      </c>
      <c r="B162" s="6"/>
      <c r="C162" s="6"/>
      <c r="D162" s="6"/>
      <c r="E162" s="13">
        <f>E158+E160</f>
        <v>1609512.3624719002</v>
      </c>
      <c r="F162" s="13">
        <f>F158+F160</f>
        <v>99.999999999999972</v>
      </c>
    </row>
    <row r="163" spans="1:6" x14ac:dyDescent="0.2">
      <c r="A163" s="1" t="s">
        <v>217</v>
      </c>
      <c r="F163" s="17"/>
    </row>
    <row r="165" spans="1:6" x14ac:dyDescent="0.2">
      <c r="A165" s="1" t="s">
        <v>38</v>
      </c>
    </row>
    <row r="166" spans="1:6" x14ac:dyDescent="0.2">
      <c r="A166" s="1" t="s">
        <v>39</v>
      </c>
    </row>
    <row r="167" spans="1:6" x14ac:dyDescent="0.2">
      <c r="A167" s="1" t="s">
        <v>40</v>
      </c>
    </row>
    <row r="168" spans="1:6" x14ac:dyDescent="0.2">
      <c r="A168" s="3" t="s">
        <v>826</v>
      </c>
      <c r="D168" s="14">
        <v>24.669799999999999</v>
      </c>
    </row>
    <row r="169" spans="1:6" x14ac:dyDescent="0.2">
      <c r="A169" s="3" t="s">
        <v>827</v>
      </c>
      <c r="D169" s="14">
        <v>10.063000000000001</v>
      </c>
    </row>
    <row r="170" spans="1:6" x14ac:dyDescent="0.2">
      <c r="A170" s="3" t="s">
        <v>828</v>
      </c>
      <c r="D170" s="14">
        <v>10.1051</v>
      </c>
    </row>
    <row r="171" spans="1:6" x14ac:dyDescent="0.2">
      <c r="A171" s="3" t="s">
        <v>829</v>
      </c>
      <c r="D171" s="14">
        <v>24.765599999999999</v>
      </c>
    </row>
    <row r="172" spans="1:6" x14ac:dyDescent="0.2">
      <c r="A172" s="3" t="s">
        <v>830</v>
      </c>
      <c r="D172" s="14">
        <v>10.0456</v>
      </c>
    </row>
    <row r="173" spans="1:6" x14ac:dyDescent="0.2">
      <c r="A173" s="3" t="s">
        <v>831</v>
      </c>
      <c r="D173" s="14">
        <v>10.0976</v>
      </c>
    </row>
    <row r="174" spans="1:6" x14ac:dyDescent="0.2">
      <c r="A174" s="3" t="s">
        <v>832</v>
      </c>
      <c r="D174" s="14">
        <v>23.4512</v>
      </c>
    </row>
    <row r="175" spans="1:6" x14ac:dyDescent="0.2">
      <c r="A175" s="3" t="s">
        <v>833</v>
      </c>
      <c r="D175" s="14">
        <v>10.033200000000001</v>
      </c>
    </row>
    <row r="176" spans="1:6" x14ac:dyDescent="0.2">
      <c r="A176" s="3" t="s">
        <v>834</v>
      </c>
      <c r="D176" s="14">
        <v>10.132300000000001</v>
      </c>
    </row>
    <row r="177" spans="1:4" x14ac:dyDescent="0.2">
      <c r="A177" s="3" t="s">
        <v>835</v>
      </c>
      <c r="D177" s="14">
        <v>23.953900000000001</v>
      </c>
    </row>
    <row r="178" spans="1:4" x14ac:dyDescent="0.2">
      <c r="A178" s="3" t="s">
        <v>836</v>
      </c>
      <c r="D178" s="14">
        <v>10</v>
      </c>
    </row>
    <row r="180" spans="1:4" x14ac:dyDescent="0.2">
      <c r="A180" s="1" t="s">
        <v>44</v>
      </c>
    </row>
    <row r="181" spans="1:4" x14ac:dyDescent="0.2">
      <c r="A181" s="3" t="s">
        <v>826</v>
      </c>
      <c r="D181" s="14">
        <v>25.870899999999999</v>
      </c>
    </row>
    <row r="182" spans="1:4" x14ac:dyDescent="0.2">
      <c r="A182" s="3" t="s">
        <v>827</v>
      </c>
      <c r="D182" s="14">
        <v>10.0855</v>
      </c>
    </row>
    <row r="183" spans="1:4" x14ac:dyDescent="0.2">
      <c r="A183" s="3" t="s">
        <v>828</v>
      </c>
      <c r="D183" s="14">
        <v>10.11</v>
      </c>
    </row>
    <row r="184" spans="1:4" x14ac:dyDescent="0.2">
      <c r="A184" s="3" t="s">
        <v>829</v>
      </c>
      <c r="D184" s="14">
        <v>25.981100000000001</v>
      </c>
    </row>
    <row r="185" spans="1:4" x14ac:dyDescent="0.2">
      <c r="A185" s="3" t="s">
        <v>830</v>
      </c>
      <c r="D185" s="14">
        <v>10.066599999999999</v>
      </c>
    </row>
    <row r="186" spans="1:4" x14ac:dyDescent="0.2">
      <c r="A186" s="3" t="s">
        <v>831</v>
      </c>
      <c r="D186" s="14">
        <v>10.102499999999999</v>
      </c>
    </row>
    <row r="187" spans="1:4" x14ac:dyDescent="0.2">
      <c r="A187" s="3" t="s">
        <v>832</v>
      </c>
      <c r="D187" s="14">
        <v>24.537500000000001</v>
      </c>
    </row>
    <row r="188" spans="1:4" x14ac:dyDescent="0.2">
      <c r="A188" s="3" t="s">
        <v>833</v>
      </c>
      <c r="D188" s="14">
        <v>10.057</v>
      </c>
    </row>
    <row r="189" spans="1:4" x14ac:dyDescent="0.2">
      <c r="A189" s="3" t="s">
        <v>834</v>
      </c>
      <c r="D189" s="14">
        <v>10.137</v>
      </c>
    </row>
    <row r="190" spans="1:4" x14ac:dyDescent="0.2">
      <c r="A190" s="3" t="s">
        <v>835</v>
      </c>
      <c r="D190" s="14">
        <v>25.088699999999999</v>
      </c>
    </row>
    <row r="191" spans="1:4" x14ac:dyDescent="0.2">
      <c r="A191" s="3" t="s">
        <v>836</v>
      </c>
      <c r="D191" s="14">
        <v>10</v>
      </c>
    </row>
    <row r="194" spans="1:5" x14ac:dyDescent="0.2">
      <c r="A194" s="1" t="s">
        <v>45</v>
      </c>
      <c r="D194" s="15" t="s">
        <v>404</v>
      </c>
    </row>
    <row r="195" spans="1:5" x14ac:dyDescent="0.2">
      <c r="A195" s="26" t="s">
        <v>821</v>
      </c>
      <c r="B195" s="27"/>
      <c r="C195" s="94" t="s">
        <v>822</v>
      </c>
      <c r="D195" s="94"/>
    </row>
    <row r="196" spans="1:5" x14ac:dyDescent="0.2">
      <c r="A196" s="95"/>
      <c r="B196" s="95"/>
      <c r="C196" s="21" t="s">
        <v>823</v>
      </c>
      <c r="D196" s="21" t="s">
        <v>824</v>
      </c>
    </row>
    <row r="197" spans="1:5" x14ac:dyDescent="0.2">
      <c r="A197" s="22" t="s">
        <v>837</v>
      </c>
      <c r="B197" s="23"/>
      <c r="C197" s="28">
        <v>0.32857881910000031</v>
      </c>
      <c r="D197" s="28">
        <v>0.30426562369999993</v>
      </c>
    </row>
    <row r="198" spans="1:5" x14ac:dyDescent="0.2">
      <c r="A198" s="22" t="s">
        <v>828</v>
      </c>
      <c r="B198" s="23"/>
      <c r="C198" s="28">
        <v>0.3427295407</v>
      </c>
      <c r="D198" s="28">
        <v>0.31736926309999997</v>
      </c>
    </row>
    <row r="199" spans="1:5" x14ac:dyDescent="0.2">
      <c r="A199" s="22" t="s">
        <v>838</v>
      </c>
      <c r="B199" s="23"/>
      <c r="C199" s="28">
        <v>0.33163224969999999</v>
      </c>
      <c r="D199" s="28">
        <v>0.30709311610000012</v>
      </c>
    </row>
    <row r="200" spans="1:5" x14ac:dyDescent="0.2">
      <c r="A200" s="22" t="s">
        <v>831</v>
      </c>
      <c r="B200" s="23"/>
      <c r="C200" s="28">
        <v>0.3450345734000001</v>
      </c>
      <c r="D200" s="28">
        <v>0.31950373450000008</v>
      </c>
    </row>
    <row r="201" spans="1:5" x14ac:dyDescent="0.2">
      <c r="A201" s="22" t="s">
        <v>833</v>
      </c>
      <c r="B201" s="23"/>
      <c r="C201" s="28">
        <v>0.31033755090000009</v>
      </c>
      <c r="D201" s="28">
        <v>0.2873741186999999</v>
      </c>
    </row>
    <row r="202" spans="1:5" x14ac:dyDescent="0.2">
      <c r="A202" s="22" t="s">
        <v>834</v>
      </c>
      <c r="B202" s="23"/>
      <c r="C202" s="28">
        <v>0.32731463510000003</v>
      </c>
      <c r="D202" s="28">
        <v>0.30309498310000005</v>
      </c>
    </row>
    <row r="203" spans="1:5" x14ac:dyDescent="0.2">
      <c r="A203" s="22" t="s">
        <v>839</v>
      </c>
      <c r="B203" s="23"/>
      <c r="C203" s="28">
        <v>0.33353861399999996</v>
      </c>
      <c r="D203" s="28">
        <v>0.30885841950000009</v>
      </c>
    </row>
    <row r="206" spans="1:5" x14ac:dyDescent="0.2">
      <c r="A206" s="1" t="s">
        <v>47</v>
      </c>
      <c r="D206" s="25">
        <v>0.52337599480403441</v>
      </c>
      <c r="E206" s="2" t="s">
        <v>840</v>
      </c>
    </row>
  </sheetData>
  <mergeCells count="3">
    <mergeCell ref="A1:F1"/>
    <mergeCell ref="C195:D195"/>
    <mergeCell ref="A196:B19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94EA7-2836-4400-A865-2AF61BA6122A}">
  <dimension ref="A1:G19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1.5703125" style="3" bestFit="1" customWidth="1"/>
    <col min="3" max="3" width="12.140625" style="3" bestFit="1" customWidth="1"/>
    <col min="4" max="4" width="8.28515625" style="3" bestFit="1" customWidth="1"/>
    <col min="5" max="5" width="23" style="2" bestFit="1" customWidth="1"/>
    <col min="6" max="6" width="15.5703125" style="2" bestFit="1" customWidth="1"/>
    <col min="7" max="7" width="10.42578125" style="3" bestFit="1" customWidth="1"/>
    <col min="8" max="16384" width="9.140625" style="3"/>
  </cols>
  <sheetData>
    <row r="1" spans="1:6" ht="15" customHeight="1" x14ac:dyDescent="0.2">
      <c r="A1" s="97" t="s">
        <v>613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52</v>
      </c>
      <c r="B8" s="9" t="s">
        <v>915</v>
      </c>
      <c r="C8" s="9" t="s">
        <v>53</v>
      </c>
      <c r="D8" s="9">
        <v>7200</v>
      </c>
      <c r="E8" s="10">
        <v>71223.767999999996</v>
      </c>
      <c r="F8" s="10">
        <v>5.7411453546381797</v>
      </c>
    </row>
    <row r="9" spans="1:6" x14ac:dyDescent="0.2">
      <c r="A9" s="9" t="s">
        <v>109</v>
      </c>
      <c r="B9" s="9" t="s">
        <v>907</v>
      </c>
      <c r="C9" s="9" t="s">
        <v>32</v>
      </c>
      <c r="D9" s="9">
        <v>5230</v>
      </c>
      <c r="E9" s="10">
        <v>51666.176299999999</v>
      </c>
      <c r="F9" s="10">
        <v>4.1646635159300001</v>
      </c>
    </row>
    <row r="10" spans="1:6" x14ac:dyDescent="0.2">
      <c r="A10" s="9" t="s">
        <v>117</v>
      </c>
      <c r="B10" s="9" t="s">
        <v>928</v>
      </c>
      <c r="C10" s="9" t="s">
        <v>14</v>
      </c>
      <c r="D10" s="9">
        <v>4813</v>
      </c>
      <c r="E10" s="10">
        <v>38347.673759999998</v>
      </c>
      <c r="F10" s="10">
        <v>3.09109690838604</v>
      </c>
    </row>
    <row r="11" spans="1:6" x14ac:dyDescent="0.2">
      <c r="A11" s="9" t="s">
        <v>118</v>
      </c>
      <c r="B11" s="9" t="s">
        <v>1079</v>
      </c>
      <c r="C11" s="9" t="s">
        <v>32</v>
      </c>
      <c r="D11" s="9">
        <v>3523</v>
      </c>
      <c r="E11" s="10">
        <v>33388.140370000001</v>
      </c>
      <c r="F11" s="10">
        <v>2.6913230283636902</v>
      </c>
    </row>
    <row r="12" spans="1:6" x14ac:dyDescent="0.2">
      <c r="A12" s="9" t="s">
        <v>150</v>
      </c>
      <c r="B12" s="9" t="s">
        <v>1006</v>
      </c>
      <c r="C12" s="9" t="s">
        <v>113</v>
      </c>
      <c r="D12" s="9">
        <v>3100</v>
      </c>
      <c r="E12" s="10">
        <v>30083.578000000001</v>
      </c>
      <c r="F12" s="10">
        <v>2.42495165498118</v>
      </c>
    </row>
    <row r="13" spans="1:6" x14ac:dyDescent="0.2">
      <c r="A13" s="9" t="s">
        <v>110</v>
      </c>
      <c r="B13" s="9" t="s">
        <v>904</v>
      </c>
      <c r="C13" s="9" t="s">
        <v>111</v>
      </c>
      <c r="D13" s="9">
        <v>2800</v>
      </c>
      <c r="E13" s="10">
        <v>28046.278399999999</v>
      </c>
      <c r="F13" s="10">
        <v>2.2607307289758798</v>
      </c>
    </row>
    <row r="14" spans="1:6" x14ac:dyDescent="0.2">
      <c r="A14" s="9" t="s">
        <v>116</v>
      </c>
      <c r="B14" s="9" t="s">
        <v>1080</v>
      </c>
      <c r="C14" s="9" t="s">
        <v>111</v>
      </c>
      <c r="D14" s="9">
        <v>2770</v>
      </c>
      <c r="E14" s="10">
        <v>27682.188900000001</v>
      </c>
      <c r="F14" s="10">
        <v>2.2313825099712701</v>
      </c>
    </row>
    <row r="15" spans="1:6" x14ac:dyDescent="0.2">
      <c r="A15" s="9" t="s">
        <v>112</v>
      </c>
      <c r="B15" s="9" t="s">
        <v>1081</v>
      </c>
      <c r="C15" s="9" t="s">
        <v>113</v>
      </c>
      <c r="D15" s="9">
        <v>2700</v>
      </c>
      <c r="E15" s="10">
        <v>27024.1874991</v>
      </c>
      <c r="F15" s="10">
        <v>2.1783428886173102</v>
      </c>
    </row>
    <row r="16" spans="1:6" x14ac:dyDescent="0.2">
      <c r="A16" s="9" t="s">
        <v>122</v>
      </c>
      <c r="B16" s="9" t="s">
        <v>1082</v>
      </c>
      <c r="C16" s="9" t="s">
        <v>113</v>
      </c>
      <c r="D16" s="9">
        <v>2500</v>
      </c>
      <c r="E16" s="10">
        <v>25022.395832499999</v>
      </c>
      <c r="F16" s="10">
        <v>2.01698415612714</v>
      </c>
    </row>
    <row r="17" spans="1:6" x14ac:dyDescent="0.2">
      <c r="A17" s="9" t="s">
        <v>565</v>
      </c>
      <c r="B17" s="9" t="s">
        <v>1083</v>
      </c>
      <c r="C17" s="9" t="s">
        <v>115</v>
      </c>
      <c r="D17" s="9">
        <v>11460</v>
      </c>
      <c r="E17" s="10">
        <v>23142.759480000001</v>
      </c>
      <c r="F17" s="10">
        <v>1.86547201605664</v>
      </c>
    </row>
    <row r="18" spans="1:6" x14ac:dyDescent="0.2">
      <c r="A18" s="9" t="s">
        <v>566</v>
      </c>
      <c r="B18" s="9" t="s">
        <v>1084</v>
      </c>
      <c r="C18" s="9" t="s">
        <v>115</v>
      </c>
      <c r="D18" s="9">
        <v>11080</v>
      </c>
      <c r="E18" s="10">
        <v>22369.05744</v>
      </c>
      <c r="F18" s="10">
        <v>1.80310609527554</v>
      </c>
    </row>
    <row r="19" spans="1:6" x14ac:dyDescent="0.2">
      <c r="A19" s="9" t="s">
        <v>567</v>
      </c>
      <c r="B19" s="9" t="s">
        <v>912</v>
      </c>
      <c r="C19" s="9" t="s">
        <v>124</v>
      </c>
      <c r="D19" s="9">
        <v>2250</v>
      </c>
      <c r="E19" s="10">
        <v>21371.872500000001</v>
      </c>
      <c r="F19" s="10">
        <v>1.7227258535843599</v>
      </c>
    </row>
    <row r="20" spans="1:6" x14ac:dyDescent="0.2">
      <c r="A20" s="9" t="s">
        <v>568</v>
      </c>
      <c r="B20" s="9" t="s">
        <v>925</v>
      </c>
      <c r="C20" s="9" t="s">
        <v>219</v>
      </c>
      <c r="D20" s="9">
        <v>178</v>
      </c>
      <c r="E20" s="10">
        <v>20859.321599999999</v>
      </c>
      <c r="F20" s="10">
        <v>1.68141058339884</v>
      </c>
    </row>
    <row r="21" spans="1:6" x14ac:dyDescent="0.2">
      <c r="A21" s="9" t="s">
        <v>29</v>
      </c>
      <c r="B21" s="9" t="s">
        <v>1085</v>
      </c>
      <c r="C21" s="9" t="s">
        <v>30</v>
      </c>
      <c r="D21" s="9">
        <v>1615</v>
      </c>
      <c r="E21" s="10">
        <v>15679.0337</v>
      </c>
      <c r="F21" s="10">
        <v>1.26384231022389</v>
      </c>
    </row>
    <row r="22" spans="1:6" x14ac:dyDescent="0.2">
      <c r="A22" s="9" t="s">
        <v>145</v>
      </c>
      <c r="B22" s="9" t="s">
        <v>1086</v>
      </c>
      <c r="C22" s="9" t="s">
        <v>113</v>
      </c>
      <c r="D22" s="9">
        <v>1330</v>
      </c>
      <c r="E22" s="10">
        <v>13749.686299999999</v>
      </c>
      <c r="F22" s="10">
        <v>1.108323104009</v>
      </c>
    </row>
    <row r="23" spans="1:6" x14ac:dyDescent="0.2">
      <c r="A23" s="9" t="s">
        <v>151</v>
      </c>
      <c r="B23" s="9" t="s">
        <v>926</v>
      </c>
      <c r="C23" s="9" t="s">
        <v>115</v>
      </c>
      <c r="D23" s="9">
        <v>1349</v>
      </c>
      <c r="E23" s="10">
        <v>13539.859039999999</v>
      </c>
      <c r="F23" s="10">
        <v>1.0914095253981999</v>
      </c>
    </row>
    <row r="24" spans="1:6" x14ac:dyDescent="0.2">
      <c r="A24" s="9" t="s">
        <v>127</v>
      </c>
      <c r="B24" s="9" t="s">
        <v>906</v>
      </c>
      <c r="C24" s="9" t="s">
        <v>53</v>
      </c>
      <c r="D24" s="9">
        <v>1300</v>
      </c>
      <c r="E24" s="10">
        <v>12656.111000000001</v>
      </c>
      <c r="F24" s="10">
        <v>1.02017310956414</v>
      </c>
    </row>
    <row r="25" spans="1:6" x14ac:dyDescent="0.2">
      <c r="A25" s="9" t="s">
        <v>15</v>
      </c>
      <c r="B25" s="9" t="s">
        <v>1087</v>
      </c>
      <c r="C25" s="9" t="s">
        <v>16</v>
      </c>
      <c r="D25" s="9">
        <v>1250</v>
      </c>
      <c r="E25" s="10">
        <v>12555.737499999999</v>
      </c>
      <c r="F25" s="10">
        <v>1.01208228722442</v>
      </c>
    </row>
    <row r="26" spans="1:6" x14ac:dyDescent="0.2">
      <c r="A26" s="9" t="s">
        <v>569</v>
      </c>
      <c r="B26" s="9" t="s">
        <v>1088</v>
      </c>
      <c r="C26" s="9" t="s">
        <v>140</v>
      </c>
      <c r="D26" s="9">
        <v>12500</v>
      </c>
      <c r="E26" s="10">
        <v>12418.5375</v>
      </c>
      <c r="F26" s="10">
        <v>1.0010229854663799</v>
      </c>
    </row>
    <row r="27" spans="1:6" x14ac:dyDescent="0.2">
      <c r="A27" s="9" t="s">
        <v>142</v>
      </c>
      <c r="B27" s="9" t="s">
        <v>1089</v>
      </c>
      <c r="C27" s="9" t="s">
        <v>113</v>
      </c>
      <c r="D27" s="9">
        <v>1000</v>
      </c>
      <c r="E27" s="10">
        <v>9719.68</v>
      </c>
      <c r="F27" s="10">
        <v>0.78347575883053</v>
      </c>
    </row>
    <row r="28" spans="1:6" x14ac:dyDescent="0.2">
      <c r="A28" s="9" t="s">
        <v>138</v>
      </c>
      <c r="B28" s="9" t="s">
        <v>918</v>
      </c>
      <c r="C28" s="9" t="s">
        <v>115</v>
      </c>
      <c r="D28" s="9">
        <v>879</v>
      </c>
      <c r="E28" s="10">
        <v>8808.7051200000005</v>
      </c>
      <c r="F28" s="10">
        <v>0.71004466486616602</v>
      </c>
    </row>
    <row r="29" spans="1:6" x14ac:dyDescent="0.2">
      <c r="A29" s="9" t="s">
        <v>570</v>
      </c>
      <c r="B29" s="9" t="s">
        <v>922</v>
      </c>
      <c r="C29" s="9" t="s">
        <v>140</v>
      </c>
      <c r="D29" s="9">
        <v>8500</v>
      </c>
      <c r="E29" s="10">
        <v>8445.4045000000006</v>
      </c>
      <c r="F29" s="10">
        <v>0.680760035234522</v>
      </c>
    </row>
    <row r="30" spans="1:6" x14ac:dyDescent="0.2">
      <c r="A30" s="9" t="s">
        <v>161</v>
      </c>
      <c r="B30" s="9" t="s">
        <v>1090</v>
      </c>
      <c r="C30" s="9" t="s">
        <v>115</v>
      </c>
      <c r="D30" s="9">
        <v>822</v>
      </c>
      <c r="E30" s="10">
        <v>8215.0926600000003</v>
      </c>
      <c r="F30" s="10">
        <v>0.66219525289480896</v>
      </c>
    </row>
    <row r="31" spans="1:6" x14ac:dyDescent="0.2">
      <c r="A31" s="9" t="s">
        <v>162</v>
      </c>
      <c r="B31" s="9" t="s">
        <v>1091</v>
      </c>
      <c r="C31" s="9" t="s">
        <v>115</v>
      </c>
      <c r="D31" s="9">
        <v>822</v>
      </c>
      <c r="E31" s="10">
        <v>8201.2830599999998</v>
      </c>
      <c r="F31" s="10">
        <v>0.66108210031785797</v>
      </c>
    </row>
    <row r="32" spans="1:6" x14ac:dyDescent="0.2">
      <c r="A32" s="9" t="s">
        <v>154</v>
      </c>
      <c r="B32" s="9" t="s">
        <v>1092</v>
      </c>
      <c r="C32" s="9" t="s">
        <v>115</v>
      </c>
      <c r="D32" s="9">
        <v>754</v>
      </c>
      <c r="E32" s="10">
        <v>7520.9539599999998</v>
      </c>
      <c r="F32" s="10">
        <v>0.60624270664677005</v>
      </c>
    </row>
    <row r="33" spans="1:6" x14ac:dyDescent="0.2">
      <c r="A33" s="9" t="s">
        <v>571</v>
      </c>
      <c r="B33" s="9" t="s">
        <v>1093</v>
      </c>
      <c r="C33" s="9" t="s">
        <v>101</v>
      </c>
      <c r="D33" s="9">
        <v>690</v>
      </c>
      <c r="E33" s="10">
        <v>6819.5253000000002</v>
      </c>
      <c r="F33" s="10">
        <v>0.54970253745817799</v>
      </c>
    </row>
    <row r="34" spans="1:6" x14ac:dyDescent="0.2">
      <c r="A34" s="9" t="s">
        <v>430</v>
      </c>
      <c r="B34" s="9" t="s">
        <v>971</v>
      </c>
      <c r="C34" s="9" t="s">
        <v>115</v>
      </c>
      <c r="D34" s="9">
        <v>650</v>
      </c>
      <c r="E34" s="10">
        <v>6515.0929999999998</v>
      </c>
      <c r="F34" s="10">
        <v>0.52516311566085305</v>
      </c>
    </row>
    <row r="35" spans="1:6" x14ac:dyDescent="0.2">
      <c r="A35" s="9" t="s">
        <v>158</v>
      </c>
      <c r="B35" s="9" t="s">
        <v>921</v>
      </c>
      <c r="C35" s="9" t="s">
        <v>14</v>
      </c>
      <c r="D35" s="9">
        <v>629</v>
      </c>
      <c r="E35" s="10">
        <v>6050.7661399999997</v>
      </c>
      <c r="F35" s="10">
        <v>0.48773504817469099</v>
      </c>
    </row>
    <row r="36" spans="1:6" x14ac:dyDescent="0.2">
      <c r="A36" s="9" t="s">
        <v>159</v>
      </c>
      <c r="B36" s="9" t="s">
        <v>1094</v>
      </c>
      <c r="C36" s="9" t="s">
        <v>140</v>
      </c>
      <c r="D36" s="9">
        <v>6000</v>
      </c>
      <c r="E36" s="10">
        <v>5968.0079999999998</v>
      </c>
      <c r="F36" s="10">
        <v>0.48106414990068402</v>
      </c>
    </row>
    <row r="37" spans="1:6" x14ac:dyDescent="0.2">
      <c r="A37" s="9" t="s">
        <v>218</v>
      </c>
      <c r="B37" s="9" t="s">
        <v>911</v>
      </c>
      <c r="C37" s="9" t="s">
        <v>219</v>
      </c>
      <c r="D37" s="9">
        <v>50</v>
      </c>
      <c r="E37" s="10">
        <v>5898.13</v>
      </c>
      <c r="F37" s="10">
        <v>0.47543148307671801</v>
      </c>
    </row>
    <row r="38" spans="1:6" x14ac:dyDescent="0.2">
      <c r="A38" s="9" t="s">
        <v>221</v>
      </c>
      <c r="B38" s="9" t="s">
        <v>1095</v>
      </c>
      <c r="C38" s="9" t="s">
        <v>99</v>
      </c>
      <c r="D38" s="9">
        <v>500</v>
      </c>
      <c r="E38" s="10">
        <v>5115.8649999999998</v>
      </c>
      <c r="F38" s="10">
        <v>0.41237532644588598</v>
      </c>
    </row>
    <row r="39" spans="1:6" x14ac:dyDescent="0.2">
      <c r="A39" s="9" t="s">
        <v>123</v>
      </c>
      <c r="B39" s="9" t="s">
        <v>917</v>
      </c>
      <c r="C39" s="9" t="s">
        <v>124</v>
      </c>
      <c r="D39" s="9">
        <v>490</v>
      </c>
      <c r="E39" s="10">
        <v>5083.4168</v>
      </c>
      <c r="F39" s="10">
        <v>0.409759769337248</v>
      </c>
    </row>
    <row r="40" spans="1:6" x14ac:dyDescent="0.2">
      <c r="A40" s="9" t="s">
        <v>148</v>
      </c>
      <c r="B40" s="9" t="s">
        <v>1096</v>
      </c>
      <c r="C40" s="9" t="s">
        <v>126</v>
      </c>
      <c r="D40" s="9">
        <v>10</v>
      </c>
      <c r="E40" s="10">
        <v>5063.7950000000001</v>
      </c>
      <c r="F40" s="10">
        <v>0.40817811185010699</v>
      </c>
    </row>
    <row r="41" spans="1:6" x14ac:dyDescent="0.2">
      <c r="A41" s="9" t="s">
        <v>228</v>
      </c>
      <c r="B41" s="9" t="s">
        <v>1097</v>
      </c>
      <c r="C41" s="9" t="s">
        <v>157</v>
      </c>
      <c r="D41" s="9">
        <v>500</v>
      </c>
      <c r="E41" s="10">
        <v>4999.8100000000004</v>
      </c>
      <c r="F41" s="10">
        <v>0.40302046299451</v>
      </c>
    </row>
    <row r="42" spans="1:6" x14ac:dyDescent="0.2">
      <c r="A42" s="9" t="s">
        <v>572</v>
      </c>
      <c r="B42" s="9" t="s">
        <v>1098</v>
      </c>
      <c r="C42" s="9" t="s">
        <v>157</v>
      </c>
      <c r="D42" s="9">
        <v>500</v>
      </c>
      <c r="E42" s="10">
        <v>4998.3</v>
      </c>
      <c r="F42" s="10">
        <v>0.40289874618944699</v>
      </c>
    </row>
    <row r="43" spans="1:6" x14ac:dyDescent="0.2">
      <c r="A43" s="9" t="s">
        <v>573</v>
      </c>
      <c r="B43" s="9" t="s">
        <v>1099</v>
      </c>
      <c r="C43" s="9" t="s">
        <v>157</v>
      </c>
      <c r="D43" s="9">
        <v>500</v>
      </c>
      <c r="E43" s="10">
        <v>4975.7749999999996</v>
      </c>
      <c r="F43" s="10">
        <v>0.40108307000796101</v>
      </c>
    </row>
    <row r="44" spans="1:6" x14ac:dyDescent="0.2">
      <c r="A44" s="9" t="s">
        <v>156</v>
      </c>
      <c r="B44" s="9" t="s">
        <v>1097</v>
      </c>
      <c r="C44" s="9" t="s">
        <v>157</v>
      </c>
      <c r="D44" s="9">
        <v>500</v>
      </c>
      <c r="E44" s="10">
        <v>4967.33</v>
      </c>
      <c r="F44" s="10">
        <v>0.40040234257832102</v>
      </c>
    </row>
    <row r="45" spans="1:6" x14ac:dyDescent="0.2">
      <c r="A45" s="9" t="s">
        <v>229</v>
      </c>
      <c r="B45" s="9" t="s">
        <v>1001</v>
      </c>
      <c r="C45" s="9" t="s">
        <v>126</v>
      </c>
      <c r="D45" s="9">
        <v>500</v>
      </c>
      <c r="E45" s="10">
        <v>4945.6350000000002</v>
      </c>
      <c r="F45" s="10">
        <v>0.39865357033604298</v>
      </c>
    </row>
    <row r="46" spans="1:6" x14ac:dyDescent="0.2">
      <c r="A46" s="9" t="s">
        <v>574</v>
      </c>
      <c r="B46" s="9" t="s">
        <v>923</v>
      </c>
      <c r="C46" s="9" t="s">
        <v>157</v>
      </c>
      <c r="D46" s="9">
        <v>500</v>
      </c>
      <c r="E46" s="10">
        <v>4924.0950000000003</v>
      </c>
      <c r="F46" s="10">
        <v>0.39691729220289401</v>
      </c>
    </row>
    <row r="47" spans="1:6" x14ac:dyDescent="0.2">
      <c r="A47" s="9" t="s">
        <v>114</v>
      </c>
      <c r="B47" s="9" t="s">
        <v>1100</v>
      </c>
      <c r="C47" s="9" t="s">
        <v>115</v>
      </c>
      <c r="D47" s="9">
        <v>2165</v>
      </c>
      <c r="E47" s="10">
        <v>4372.8193700000002</v>
      </c>
      <c r="F47" s="10">
        <v>0.35248053167795601</v>
      </c>
    </row>
    <row r="48" spans="1:6" x14ac:dyDescent="0.2">
      <c r="A48" s="9" t="s">
        <v>54</v>
      </c>
      <c r="B48" s="9" t="s">
        <v>903</v>
      </c>
      <c r="C48" s="9" t="s">
        <v>55</v>
      </c>
      <c r="D48" s="9">
        <v>390</v>
      </c>
      <c r="E48" s="10">
        <v>3888.7017000000001</v>
      </c>
      <c r="F48" s="10">
        <v>0.31345718328927202</v>
      </c>
    </row>
    <row r="49" spans="1:6" x14ac:dyDescent="0.2">
      <c r="A49" s="9" t="s">
        <v>168</v>
      </c>
      <c r="B49" s="9" t="s">
        <v>1101</v>
      </c>
      <c r="C49" s="9" t="s">
        <v>16</v>
      </c>
      <c r="D49" s="9">
        <v>370</v>
      </c>
      <c r="E49" s="10">
        <v>3780.1790000000001</v>
      </c>
      <c r="F49" s="10">
        <v>0.30470947711655499</v>
      </c>
    </row>
    <row r="50" spans="1:6" x14ac:dyDescent="0.2">
      <c r="A50" s="9" t="s">
        <v>153</v>
      </c>
      <c r="B50" s="9" t="s">
        <v>1102</v>
      </c>
      <c r="C50" s="9" t="s">
        <v>115</v>
      </c>
      <c r="D50" s="9">
        <v>350</v>
      </c>
      <c r="E50" s="10">
        <v>3482.9690000000001</v>
      </c>
      <c r="F50" s="10">
        <v>0.28075222437963099</v>
      </c>
    </row>
    <row r="51" spans="1:6" x14ac:dyDescent="0.2">
      <c r="A51" s="9" t="s">
        <v>575</v>
      </c>
      <c r="B51" s="9" t="s">
        <v>923</v>
      </c>
      <c r="C51" s="9" t="s">
        <v>157</v>
      </c>
      <c r="D51" s="9">
        <v>350</v>
      </c>
      <c r="E51" s="10">
        <v>3446.8665000000001</v>
      </c>
      <c r="F51" s="10">
        <v>0.27784210454202601</v>
      </c>
    </row>
    <row r="52" spans="1:6" x14ac:dyDescent="0.2">
      <c r="A52" s="9" t="s">
        <v>163</v>
      </c>
      <c r="B52" s="9" t="s">
        <v>1103</v>
      </c>
      <c r="C52" s="9" t="s">
        <v>14</v>
      </c>
      <c r="D52" s="9">
        <v>340</v>
      </c>
      <c r="E52" s="10">
        <v>3423.2186000000002</v>
      </c>
      <c r="F52" s="10">
        <v>0.27593591458543798</v>
      </c>
    </row>
    <row r="53" spans="1:6" x14ac:dyDescent="0.2">
      <c r="A53" s="9" t="s">
        <v>340</v>
      </c>
      <c r="B53" s="9" t="s">
        <v>988</v>
      </c>
      <c r="C53" s="9" t="s">
        <v>111</v>
      </c>
      <c r="D53" s="9">
        <v>300</v>
      </c>
      <c r="E53" s="10">
        <v>2958.6869999999999</v>
      </c>
      <c r="F53" s="10">
        <v>0.238491343590224</v>
      </c>
    </row>
    <row r="54" spans="1:6" x14ac:dyDescent="0.2">
      <c r="A54" s="9" t="s">
        <v>170</v>
      </c>
      <c r="B54" s="9" t="s">
        <v>1104</v>
      </c>
      <c r="C54" s="9" t="s">
        <v>171</v>
      </c>
      <c r="D54" s="9">
        <v>300</v>
      </c>
      <c r="E54" s="10">
        <v>2877.6869999999999</v>
      </c>
      <c r="F54" s="10">
        <v>0.23196216398088701</v>
      </c>
    </row>
    <row r="55" spans="1:6" x14ac:dyDescent="0.2">
      <c r="A55" s="9" t="s">
        <v>160</v>
      </c>
      <c r="B55" s="9" t="s">
        <v>1105</v>
      </c>
      <c r="C55" s="9" t="s">
        <v>124</v>
      </c>
      <c r="D55" s="9">
        <v>272</v>
      </c>
      <c r="E55" s="10">
        <v>2727.2841600000002</v>
      </c>
      <c r="F55" s="10">
        <v>0.21983861884367401</v>
      </c>
    </row>
    <row r="56" spans="1:6" x14ac:dyDescent="0.2">
      <c r="A56" s="9" t="s">
        <v>576</v>
      </c>
      <c r="B56" s="9" t="s">
        <v>1106</v>
      </c>
      <c r="C56" s="9" t="s">
        <v>30</v>
      </c>
      <c r="D56" s="9">
        <v>272</v>
      </c>
      <c r="E56" s="10">
        <v>2714.5355199999999</v>
      </c>
      <c r="F56" s="10">
        <v>0.21881098723460299</v>
      </c>
    </row>
    <row r="57" spans="1:6" x14ac:dyDescent="0.2">
      <c r="A57" s="9" t="s">
        <v>125</v>
      </c>
      <c r="B57" s="9" t="s">
        <v>920</v>
      </c>
      <c r="C57" s="9" t="s">
        <v>126</v>
      </c>
      <c r="D57" s="9">
        <v>5</v>
      </c>
      <c r="E57" s="10">
        <v>2569.4475000000002</v>
      </c>
      <c r="F57" s="10">
        <v>0.20711585462049301</v>
      </c>
    </row>
    <row r="58" spans="1:6" x14ac:dyDescent="0.2">
      <c r="A58" s="9" t="s">
        <v>139</v>
      </c>
      <c r="B58" s="9" t="s">
        <v>1107</v>
      </c>
      <c r="C58" s="9" t="s">
        <v>140</v>
      </c>
      <c r="D58" s="9">
        <v>2500</v>
      </c>
      <c r="E58" s="10">
        <v>2489.0625</v>
      </c>
      <c r="F58" s="10">
        <v>0.20063624841189401</v>
      </c>
    </row>
    <row r="59" spans="1:6" x14ac:dyDescent="0.2">
      <c r="A59" s="9" t="s">
        <v>577</v>
      </c>
      <c r="B59" s="9" t="s">
        <v>1108</v>
      </c>
      <c r="C59" s="9" t="s">
        <v>113</v>
      </c>
      <c r="D59" s="9">
        <v>250</v>
      </c>
      <c r="E59" s="10">
        <v>2416.5524999999998</v>
      </c>
      <c r="F59" s="10">
        <v>0.19479142355420301</v>
      </c>
    </row>
    <row r="60" spans="1:6" x14ac:dyDescent="0.2">
      <c r="A60" s="9" t="s">
        <v>155</v>
      </c>
      <c r="B60" s="9" t="s">
        <v>1109</v>
      </c>
      <c r="C60" s="9" t="s">
        <v>135</v>
      </c>
      <c r="D60" s="9">
        <v>240</v>
      </c>
      <c r="E60" s="10">
        <v>2370.9479999999999</v>
      </c>
      <c r="F60" s="10">
        <v>0.19111537452341301</v>
      </c>
    </row>
    <row r="61" spans="1:6" x14ac:dyDescent="0.2">
      <c r="A61" s="9" t="s">
        <v>578</v>
      </c>
      <c r="B61" s="9" t="s">
        <v>929</v>
      </c>
      <c r="C61" s="9" t="s">
        <v>140</v>
      </c>
      <c r="D61" s="9">
        <v>2000</v>
      </c>
      <c r="E61" s="10">
        <v>1989.1379999999999</v>
      </c>
      <c r="F61" s="10">
        <v>0.160338756416738</v>
      </c>
    </row>
    <row r="62" spans="1:6" x14ac:dyDescent="0.2">
      <c r="A62" s="9" t="s">
        <v>233</v>
      </c>
      <c r="B62" s="9" t="s">
        <v>1110</v>
      </c>
      <c r="C62" s="9" t="s">
        <v>111</v>
      </c>
      <c r="D62" s="9">
        <v>200</v>
      </c>
      <c r="E62" s="10">
        <v>1980.31</v>
      </c>
      <c r="F62" s="10">
        <v>0.15962715644647599</v>
      </c>
    </row>
    <row r="63" spans="1:6" x14ac:dyDescent="0.2">
      <c r="A63" s="9" t="s">
        <v>143</v>
      </c>
      <c r="B63" s="9" t="s">
        <v>1111</v>
      </c>
      <c r="C63" s="9" t="s">
        <v>99</v>
      </c>
      <c r="D63" s="9">
        <v>200</v>
      </c>
      <c r="E63" s="10">
        <v>1884.8520000000001</v>
      </c>
      <c r="F63" s="10">
        <v>0.15193255858045099</v>
      </c>
    </row>
    <row r="64" spans="1:6" x14ac:dyDescent="0.2">
      <c r="A64" s="9" t="s">
        <v>164</v>
      </c>
      <c r="B64" s="9" t="s">
        <v>927</v>
      </c>
      <c r="C64" s="9" t="s">
        <v>99</v>
      </c>
      <c r="D64" s="9">
        <v>150</v>
      </c>
      <c r="E64" s="10">
        <v>1521.423</v>
      </c>
      <c r="F64" s="10">
        <v>0.122637580602162</v>
      </c>
    </row>
    <row r="65" spans="1:6" x14ac:dyDescent="0.2">
      <c r="A65" s="9" t="s">
        <v>442</v>
      </c>
      <c r="B65" s="9" t="s">
        <v>967</v>
      </c>
      <c r="C65" s="9" t="s">
        <v>126</v>
      </c>
      <c r="D65" s="9">
        <v>3</v>
      </c>
      <c r="E65" s="10">
        <v>1519.1385</v>
      </c>
      <c r="F65" s="10">
        <v>0.12245343355503201</v>
      </c>
    </row>
    <row r="66" spans="1:6" x14ac:dyDescent="0.2">
      <c r="A66" s="9" t="s">
        <v>166</v>
      </c>
      <c r="B66" s="9" t="s">
        <v>1112</v>
      </c>
      <c r="C66" s="9" t="s">
        <v>30</v>
      </c>
      <c r="D66" s="9">
        <v>140</v>
      </c>
      <c r="E66" s="10">
        <v>1411.5640000000001</v>
      </c>
      <c r="F66" s="10">
        <v>0.113782159087322</v>
      </c>
    </row>
    <row r="67" spans="1:6" x14ac:dyDescent="0.2">
      <c r="A67" s="9" t="s">
        <v>579</v>
      </c>
      <c r="B67" s="9" t="s">
        <v>1113</v>
      </c>
      <c r="C67" s="9" t="s">
        <v>126</v>
      </c>
      <c r="D67" s="9">
        <v>1400</v>
      </c>
      <c r="E67" s="10">
        <v>1348.1243999999999</v>
      </c>
      <c r="F67" s="10">
        <v>0.108668473374427</v>
      </c>
    </row>
    <row r="68" spans="1:6" x14ac:dyDescent="0.2">
      <c r="A68" s="9" t="s">
        <v>31</v>
      </c>
      <c r="B68" s="9" t="s">
        <v>1114</v>
      </c>
      <c r="C68" s="9" t="s">
        <v>32</v>
      </c>
      <c r="D68" s="9">
        <v>115</v>
      </c>
      <c r="E68" s="10">
        <v>1106.68985</v>
      </c>
      <c r="F68" s="10">
        <v>8.9207121018263502E-2</v>
      </c>
    </row>
    <row r="69" spans="1:6" x14ac:dyDescent="0.2">
      <c r="A69" s="9" t="s">
        <v>580</v>
      </c>
      <c r="B69" s="9" t="s">
        <v>1115</v>
      </c>
      <c r="C69" s="9" t="s">
        <v>147</v>
      </c>
      <c r="D69" s="9">
        <v>100</v>
      </c>
      <c r="E69" s="10">
        <v>1028.4670000000001</v>
      </c>
      <c r="F69" s="10">
        <v>8.2901799571298507E-2</v>
      </c>
    </row>
    <row r="70" spans="1:6" x14ac:dyDescent="0.2">
      <c r="A70" s="9" t="s">
        <v>581</v>
      </c>
      <c r="B70" s="9" t="s">
        <v>1116</v>
      </c>
      <c r="C70" s="9" t="s">
        <v>16</v>
      </c>
      <c r="D70" s="9">
        <v>97</v>
      </c>
      <c r="E70" s="10">
        <v>969.63625000000002</v>
      </c>
      <c r="F70" s="10">
        <v>7.8159620147817604E-2</v>
      </c>
    </row>
    <row r="71" spans="1:6" x14ac:dyDescent="0.2">
      <c r="A71" s="9" t="s">
        <v>63</v>
      </c>
      <c r="B71" s="9" t="s">
        <v>1117</v>
      </c>
      <c r="C71" s="9" t="s">
        <v>9</v>
      </c>
      <c r="D71" s="9">
        <v>90</v>
      </c>
      <c r="E71" s="10">
        <v>891.45450000000005</v>
      </c>
      <c r="F71" s="10">
        <v>7.1857611654950707E-2</v>
      </c>
    </row>
    <row r="72" spans="1:6" x14ac:dyDescent="0.2">
      <c r="A72" s="9" t="s">
        <v>445</v>
      </c>
      <c r="B72" s="9" t="s">
        <v>983</v>
      </c>
      <c r="C72" s="9" t="s">
        <v>115</v>
      </c>
      <c r="D72" s="9">
        <v>76</v>
      </c>
      <c r="E72" s="10">
        <v>758.20640000000003</v>
      </c>
      <c r="F72" s="10">
        <v>6.1116861315409998E-2</v>
      </c>
    </row>
    <row r="73" spans="1:6" x14ac:dyDescent="0.2">
      <c r="A73" s="9" t="s">
        <v>132</v>
      </c>
      <c r="B73" s="9" t="s">
        <v>924</v>
      </c>
      <c r="C73" s="9" t="s">
        <v>115</v>
      </c>
      <c r="D73" s="9">
        <v>62</v>
      </c>
      <c r="E73" s="10">
        <v>617.97384</v>
      </c>
      <c r="F73" s="10">
        <v>4.9813113521372798E-2</v>
      </c>
    </row>
    <row r="74" spans="1:6" x14ac:dyDescent="0.2">
      <c r="A74" s="9" t="s">
        <v>152</v>
      </c>
      <c r="B74" s="9" t="s">
        <v>913</v>
      </c>
      <c r="C74" s="9" t="s">
        <v>115</v>
      </c>
      <c r="D74" s="9">
        <v>62</v>
      </c>
      <c r="E74" s="10">
        <v>617.47598000000005</v>
      </c>
      <c r="F74" s="10">
        <v>4.97729824428505E-2</v>
      </c>
    </row>
    <row r="75" spans="1:6" x14ac:dyDescent="0.2">
      <c r="A75" s="9" t="s">
        <v>26</v>
      </c>
      <c r="B75" s="9" t="s">
        <v>1118</v>
      </c>
      <c r="C75" s="9" t="s">
        <v>9</v>
      </c>
      <c r="D75" s="9">
        <v>60</v>
      </c>
      <c r="E75" s="10">
        <v>602.60760000000005</v>
      </c>
      <c r="F75" s="10">
        <v>4.8574484621617703E-2</v>
      </c>
    </row>
    <row r="76" spans="1:6" x14ac:dyDescent="0.2">
      <c r="A76" s="9" t="s">
        <v>226</v>
      </c>
      <c r="B76" s="9" t="s">
        <v>989</v>
      </c>
      <c r="C76" s="9" t="s">
        <v>16</v>
      </c>
      <c r="D76" s="9">
        <v>50</v>
      </c>
      <c r="E76" s="10">
        <v>509.6465</v>
      </c>
      <c r="F76" s="10">
        <v>4.1081154762587203E-2</v>
      </c>
    </row>
    <row r="77" spans="1:6" x14ac:dyDescent="0.2">
      <c r="A77" s="9" t="s">
        <v>582</v>
      </c>
      <c r="B77" s="9" t="s">
        <v>1109</v>
      </c>
      <c r="C77" s="9" t="s">
        <v>135</v>
      </c>
      <c r="D77" s="9">
        <v>50</v>
      </c>
      <c r="E77" s="10">
        <v>493.9495</v>
      </c>
      <c r="F77" s="10">
        <v>3.9815864240022397E-2</v>
      </c>
    </row>
    <row r="78" spans="1:6" x14ac:dyDescent="0.2">
      <c r="A78" s="9" t="s">
        <v>583</v>
      </c>
      <c r="B78" s="9" t="s">
        <v>1119</v>
      </c>
      <c r="C78" s="9" t="s">
        <v>82</v>
      </c>
      <c r="D78" s="9">
        <v>45</v>
      </c>
      <c r="E78" s="10">
        <v>452.12625000000003</v>
      </c>
      <c r="F78" s="10">
        <v>3.64446110166129E-2</v>
      </c>
    </row>
    <row r="79" spans="1:6" x14ac:dyDescent="0.2">
      <c r="A79" s="9" t="s">
        <v>584</v>
      </c>
      <c r="B79" s="9" t="s">
        <v>1120</v>
      </c>
      <c r="C79" s="9" t="s">
        <v>18</v>
      </c>
      <c r="D79" s="9">
        <v>38</v>
      </c>
      <c r="E79" s="10">
        <v>399.79496</v>
      </c>
      <c r="F79" s="10">
        <v>3.2226334577128202E-2</v>
      </c>
    </row>
    <row r="80" spans="1:6" x14ac:dyDescent="0.2">
      <c r="A80" s="9" t="s">
        <v>78</v>
      </c>
      <c r="B80" s="9" t="s">
        <v>1121</v>
      </c>
      <c r="C80" s="9" t="s">
        <v>9</v>
      </c>
      <c r="D80" s="9">
        <v>30</v>
      </c>
      <c r="E80" s="10">
        <v>295.5489</v>
      </c>
      <c r="F80" s="10">
        <v>2.38233561906388E-2</v>
      </c>
    </row>
    <row r="81" spans="1:7" x14ac:dyDescent="0.2">
      <c r="A81" s="9" t="s">
        <v>585</v>
      </c>
      <c r="B81" s="9" t="s">
        <v>1122</v>
      </c>
      <c r="C81" s="9" t="s">
        <v>21</v>
      </c>
      <c r="D81" s="9">
        <v>24000</v>
      </c>
      <c r="E81" s="10">
        <v>223.75559999999999</v>
      </c>
      <c r="F81" s="10">
        <v>1.8036302481417101E-2</v>
      </c>
    </row>
    <row r="82" spans="1:7" x14ac:dyDescent="0.2">
      <c r="A82" s="9" t="s">
        <v>586</v>
      </c>
      <c r="B82" s="9" t="s">
        <v>1123</v>
      </c>
      <c r="C82" s="9" t="s">
        <v>9</v>
      </c>
      <c r="D82" s="9">
        <v>1</v>
      </c>
      <c r="E82" s="10">
        <v>99.126199999999997</v>
      </c>
      <c r="F82" s="10">
        <v>7.990281043469747E-3</v>
      </c>
      <c r="G82" s="48"/>
    </row>
    <row r="83" spans="1:7" x14ac:dyDescent="0.2">
      <c r="A83" s="9" t="s">
        <v>587</v>
      </c>
      <c r="B83" s="9" t="s">
        <v>1124</v>
      </c>
      <c r="C83" s="9" t="s">
        <v>53</v>
      </c>
      <c r="D83" s="9">
        <v>4000</v>
      </c>
      <c r="E83" s="10">
        <v>39.00224</v>
      </c>
      <c r="F83" s="49" t="s">
        <v>899</v>
      </c>
      <c r="G83" s="48"/>
    </row>
    <row r="84" spans="1:7" x14ac:dyDescent="0.2">
      <c r="A84" s="9" t="s">
        <v>588</v>
      </c>
      <c r="B84" s="9" t="s">
        <v>1125</v>
      </c>
      <c r="C84" s="9" t="s">
        <v>9</v>
      </c>
      <c r="D84" s="9">
        <v>1</v>
      </c>
      <c r="E84" s="10">
        <v>9.9163899999999998</v>
      </c>
      <c r="F84" s="49" t="s">
        <v>899</v>
      </c>
      <c r="G84" s="48"/>
    </row>
    <row r="85" spans="1:7" x14ac:dyDescent="0.2">
      <c r="A85" s="8" t="s">
        <v>35</v>
      </c>
      <c r="B85" s="9"/>
      <c r="C85" s="9"/>
      <c r="D85" s="9"/>
      <c r="E85" s="11">
        <f>SUM(E8:E84)</f>
        <v>692351.91287160025</v>
      </c>
      <c r="F85" s="11">
        <f>SUM(F8:F84)</f>
        <v>55.804575228214617</v>
      </c>
    </row>
    <row r="86" spans="1:7" x14ac:dyDescent="0.2">
      <c r="A86" s="9"/>
      <c r="B86" s="9"/>
      <c r="C86" s="9"/>
      <c r="D86" s="9"/>
      <c r="E86" s="10"/>
      <c r="F86" s="10"/>
    </row>
    <row r="87" spans="1:7" x14ac:dyDescent="0.2">
      <c r="A87" s="8" t="s">
        <v>92</v>
      </c>
      <c r="B87" s="9"/>
      <c r="C87" s="9"/>
      <c r="D87" s="9"/>
      <c r="E87" s="10"/>
      <c r="F87" s="10"/>
    </row>
    <row r="88" spans="1:7" x14ac:dyDescent="0.2">
      <c r="A88" s="9" t="s">
        <v>207</v>
      </c>
      <c r="B88" s="9" t="s">
        <v>939</v>
      </c>
      <c r="C88" s="9" t="s">
        <v>179</v>
      </c>
      <c r="D88" s="9">
        <v>500</v>
      </c>
      <c r="E88" s="10">
        <v>52111.65</v>
      </c>
      <c r="F88" s="10">
        <v>4.2005718838131498</v>
      </c>
    </row>
    <row r="89" spans="1:7" x14ac:dyDescent="0.2">
      <c r="A89" s="9" t="s">
        <v>205</v>
      </c>
      <c r="B89" s="9" t="s">
        <v>1025</v>
      </c>
      <c r="C89" s="9" t="s">
        <v>206</v>
      </c>
      <c r="D89" s="9">
        <v>2380</v>
      </c>
      <c r="E89" s="10">
        <v>39843.318200000002</v>
      </c>
      <c r="F89" s="10">
        <v>3.2116565525893099</v>
      </c>
    </row>
    <row r="90" spans="1:7" x14ac:dyDescent="0.2">
      <c r="A90" s="9" t="s">
        <v>174</v>
      </c>
      <c r="B90" s="9" t="s">
        <v>956</v>
      </c>
      <c r="C90" s="9" t="s">
        <v>175</v>
      </c>
      <c r="D90" s="9">
        <v>350</v>
      </c>
      <c r="E90" s="10">
        <v>35211.75</v>
      </c>
      <c r="F90" s="10">
        <v>2.8383190136918999</v>
      </c>
    </row>
    <row r="91" spans="1:7" x14ac:dyDescent="0.2">
      <c r="A91" s="9" t="s">
        <v>243</v>
      </c>
      <c r="B91" s="9" t="s">
        <v>945</v>
      </c>
      <c r="C91" s="9" t="s">
        <v>129</v>
      </c>
      <c r="D91" s="9">
        <v>30000</v>
      </c>
      <c r="E91" s="10">
        <v>30686.04</v>
      </c>
      <c r="F91" s="10">
        <v>2.4735144032009302</v>
      </c>
    </row>
    <row r="92" spans="1:7" x14ac:dyDescent="0.2">
      <c r="A92" s="9" t="s">
        <v>199</v>
      </c>
      <c r="B92" s="9" t="s">
        <v>960</v>
      </c>
      <c r="C92" s="9" t="s">
        <v>30</v>
      </c>
      <c r="D92" s="9">
        <v>2560</v>
      </c>
      <c r="E92" s="10">
        <v>25111.1168</v>
      </c>
      <c r="F92" s="10">
        <v>2.02413570096568</v>
      </c>
    </row>
    <row r="93" spans="1:7" x14ac:dyDescent="0.2">
      <c r="A93" s="9" t="s">
        <v>178</v>
      </c>
      <c r="B93" s="9" t="s">
        <v>1126</v>
      </c>
      <c r="C93" s="9" t="s">
        <v>179</v>
      </c>
      <c r="D93" s="9">
        <v>2330</v>
      </c>
      <c r="E93" s="10">
        <v>23013.899300000001</v>
      </c>
      <c r="F93" s="10">
        <v>1.8550849634676201</v>
      </c>
    </row>
    <row r="94" spans="1:7" x14ac:dyDescent="0.2">
      <c r="A94" s="9" t="s">
        <v>453</v>
      </c>
      <c r="B94" s="9" t="s">
        <v>1127</v>
      </c>
      <c r="C94" s="9" t="s">
        <v>129</v>
      </c>
      <c r="D94" s="9">
        <v>1660</v>
      </c>
      <c r="E94" s="10">
        <v>15543.111199999999</v>
      </c>
      <c r="F94" s="10">
        <v>1.25288598410723</v>
      </c>
    </row>
    <row r="95" spans="1:7" x14ac:dyDescent="0.2">
      <c r="A95" s="9" t="s">
        <v>212</v>
      </c>
      <c r="B95" s="9" t="s">
        <v>1128</v>
      </c>
      <c r="C95" s="9" t="s">
        <v>177</v>
      </c>
      <c r="D95" s="9">
        <v>98</v>
      </c>
      <c r="E95" s="10">
        <v>14663.779200000001</v>
      </c>
      <c r="F95" s="10">
        <v>1.1820055326968899</v>
      </c>
    </row>
    <row r="96" spans="1:7" x14ac:dyDescent="0.2">
      <c r="A96" s="9" t="s">
        <v>204</v>
      </c>
      <c r="B96" s="9" t="s">
        <v>948</v>
      </c>
      <c r="C96" s="9" t="s">
        <v>175</v>
      </c>
      <c r="D96" s="9">
        <v>1480</v>
      </c>
      <c r="E96" s="10">
        <v>14339.172399999999</v>
      </c>
      <c r="F96" s="10">
        <v>1.1558399018374901</v>
      </c>
    </row>
    <row r="97" spans="1:6" x14ac:dyDescent="0.2">
      <c r="A97" s="9" t="s">
        <v>609</v>
      </c>
      <c r="B97" s="9" t="s">
        <v>950</v>
      </c>
      <c r="C97" s="9" t="s">
        <v>101</v>
      </c>
      <c r="D97" s="9">
        <v>1300</v>
      </c>
      <c r="E97" s="10">
        <v>12649.65</v>
      </c>
      <c r="F97" s="10">
        <v>1.0196523067313601</v>
      </c>
    </row>
    <row r="98" spans="1:6" x14ac:dyDescent="0.2">
      <c r="A98" s="9" t="s">
        <v>248</v>
      </c>
      <c r="B98" s="9" t="s">
        <v>942</v>
      </c>
      <c r="C98" s="9" t="s">
        <v>129</v>
      </c>
      <c r="D98" s="9">
        <v>1280</v>
      </c>
      <c r="E98" s="10">
        <v>12038.118399999999</v>
      </c>
      <c r="F98" s="10">
        <v>0.97035848385253098</v>
      </c>
    </row>
    <row r="99" spans="1:6" x14ac:dyDescent="0.2">
      <c r="A99" s="9" t="s">
        <v>409</v>
      </c>
      <c r="B99" s="9" t="s">
        <v>1037</v>
      </c>
      <c r="C99" s="9" t="s">
        <v>30</v>
      </c>
      <c r="D99" s="9">
        <v>1150</v>
      </c>
      <c r="E99" s="10">
        <v>11553.279500000001</v>
      </c>
      <c r="F99" s="10">
        <v>0.93127699916496298</v>
      </c>
    </row>
    <row r="100" spans="1:6" x14ac:dyDescent="0.2">
      <c r="A100" s="9" t="s">
        <v>610</v>
      </c>
      <c r="B100" s="9" t="s">
        <v>1129</v>
      </c>
      <c r="C100" s="9" t="s">
        <v>214</v>
      </c>
      <c r="D100" s="9">
        <v>75</v>
      </c>
      <c r="E100" s="10">
        <v>11163.2775</v>
      </c>
      <c r="F100" s="10">
        <v>0.89984004723903299</v>
      </c>
    </row>
    <row r="101" spans="1:6" x14ac:dyDescent="0.2">
      <c r="A101" s="9" t="s">
        <v>181</v>
      </c>
      <c r="B101" s="9" t="s">
        <v>1130</v>
      </c>
      <c r="C101" s="9" t="s">
        <v>179</v>
      </c>
      <c r="D101" s="9">
        <v>1100</v>
      </c>
      <c r="E101" s="10">
        <v>10964.503000000001</v>
      </c>
      <c r="F101" s="10">
        <v>0.88381740017414401</v>
      </c>
    </row>
    <row r="102" spans="1:6" x14ac:dyDescent="0.2">
      <c r="A102" s="9" t="s">
        <v>241</v>
      </c>
      <c r="B102" s="9" t="s">
        <v>937</v>
      </c>
      <c r="C102" s="9" t="s">
        <v>214</v>
      </c>
      <c r="D102" s="9">
        <v>10977</v>
      </c>
      <c r="E102" s="10">
        <v>10605.834698999999</v>
      </c>
      <c r="F102" s="10">
        <v>0.85490616860125002</v>
      </c>
    </row>
    <row r="103" spans="1:6" x14ac:dyDescent="0.2">
      <c r="A103" s="9" t="s">
        <v>100</v>
      </c>
      <c r="B103" s="9" t="s">
        <v>1131</v>
      </c>
      <c r="C103" s="9" t="s">
        <v>101</v>
      </c>
      <c r="D103" s="9">
        <v>1112</v>
      </c>
      <c r="E103" s="10">
        <v>10443.75944</v>
      </c>
      <c r="F103" s="10">
        <v>0.841841742968649</v>
      </c>
    </row>
    <row r="104" spans="1:6" x14ac:dyDescent="0.2">
      <c r="A104" s="9" t="s">
        <v>97</v>
      </c>
      <c r="B104" s="9" t="s">
        <v>936</v>
      </c>
      <c r="C104" s="9" t="s">
        <v>50</v>
      </c>
      <c r="D104" s="9">
        <v>940</v>
      </c>
      <c r="E104" s="10">
        <v>10121.0928</v>
      </c>
      <c r="F104" s="10">
        <v>0.81583250288838904</v>
      </c>
    </row>
    <row r="105" spans="1:6" x14ac:dyDescent="0.2">
      <c r="A105" s="9" t="s">
        <v>251</v>
      </c>
      <c r="B105" s="9" t="s">
        <v>1132</v>
      </c>
      <c r="C105" s="9" t="s">
        <v>179</v>
      </c>
      <c r="D105" s="9">
        <v>1000</v>
      </c>
      <c r="E105" s="10">
        <v>10088.32</v>
      </c>
      <c r="F105" s="10">
        <v>0.81319078069702</v>
      </c>
    </row>
    <row r="106" spans="1:6" x14ac:dyDescent="0.2">
      <c r="A106" s="9" t="s">
        <v>216</v>
      </c>
      <c r="B106" s="9" t="s">
        <v>1133</v>
      </c>
      <c r="C106" s="9" t="s">
        <v>140</v>
      </c>
      <c r="D106" s="9">
        <v>740</v>
      </c>
      <c r="E106" s="10">
        <v>9571.2932000000001</v>
      </c>
      <c r="F106" s="10">
        <v>0.77151472094343598</v>
      </c>
    </row>
    <row r="107" spans="1:6" x14ac:dyDescent="0.2">
      <c r="A107" s="9" t="s">
        <v>196</v>
      </c>
      <c r="B107" s="9" t="s">
        <v>946</v>
      </c>
      <c r="C107" s="9" t="s">
        <v>197</v>
      </c>
      <c r="D107" s="9">
        <v>850</v>
      </c>
      <c r="E107" s="10">
        <v>8184.4544999999998</v>
      </c>
      <c r="F107" s="10">
        <v>0.65972559796222197</v>
      </c>
    </row>
    <row r="108" spans="1:6" x14ac:dyDescent="0.2">
      <c r="A108" s="9" t="s">
        <v>589</v>
      </c>
      <c r="B108" s="9" t="s">
        <v>1134</v>
      </c>
      <c r="C108" s="9" t="s">
        <v>179</v>
      </c>
      <c r="D108" s="9">
        <v>800</v>
      </c>
      <c r="E108" s="10">
        <v>7914.8559999999998</v>
      </c>
      <c r="F108" s="10">
        <v>0.63799402970410302</v>
      </c>
    </row>
    <row r="109" spans="1:6" x14ac:dyDescent="0.2">
      <c r="A109" s="9" t="s">
        <v>203</v>
      </c>
      <c r="B109" s="9" t="s">
        <v>1135</v>
      </c>
      <c r="C109" s="9" t="s">
        <v>30</v>
      </c>
      <c r="D109" s="9">
        <v>750</v>
      </c>
      <c r="E109" s="10">
        <v>7675.8675000000003</v>
      </c>
      <c r="F109" s="10">
        <v>0.61872984648106799</v>
      </c>
    </row>
    <row r="110" spans="1:6" x14ac:dyDescent="0.2">
      <c r="A110" s="9" t="s">
        <v>590</v>
      </c>
      <c r="B110" s="9" t="s">
        <v>1136</v>
      </c>
      <c r="C110" s="9" t="s">
        <v>55</v>
      </c>
      <c r="D110" s="9">
        <v>666</v>
      </c>
      <c r="E110" s="10">
        <v>7034.3918999999996</v>
      </c>
      <c r="F110" s="10">
        <v>0.56702232293283705</v>
      </c>
    </row>
    <row r="111" spans="1:6" x14ac:dyDescent="0.2">
      <c r="A111" s="9" t="s">
        <v>210</v>
      </c>
      <c r="B111" s="9" t="s">
        <v>1137</v>
      </c>
      <c r="C111" s="9" t="s">
        <v>206</v>
      </c>
      <c r="D111" s="9">
        <v>700</v>
      </c>
      <c r="E111" s="10">
        <v>6833.5190000000002</v>
      </c>
      <c r="F111" s="10">
        <v>0.55083052981248803</v>
      </c>
    </row>
    <row r="112" spans="1:6" x14ac:dyDescent="0.2">
      <c r="A112" s="9" t="s">
        <v>213</v>
      </c>
      <c r="B112" s="9" t="s">
        <v>944</v>
      </c>
      <c r="C112" s="9" t="s">
        <v>214</v>
      </c>
      <c r="D112" s="9">
        <v>44</v>
      </c>
      <c r="E112" s="10">
        <v>6446.0528000000004</v>
      </c>
      <c r="F112" s="10">
        <v>0.51959798151190795</v>
      </c>
    </row>
    <row r="113" spans="1:6" x14ac:dyDescent="0.2">
      <c r="A113" s="9" t="s">
        <v>591</v>
      </c>
      <c r="B113" s="9" t="s">
        <v>1138</v>
      </c>
      <c r="C113" s="9" t="s">
        <v>179</v>
      </c>
      <c r="D113" s="9">
        <v>600</v>
      </c>
      <c r="E113" s="10">
        <v>5953.6379999999999</v>
      </c>
      <c r="F113" s="10">
        <v>0.479905825073694</v>
      </c>
    </row>
    <row r="114" spans="1:6" x14ac:dyDescent="0.2">
      <c r="A114" s="9" t="s">
        <v>211</v>
      </c>
      <c r="B114" s="9" t="s">
        <v>1139</v>
      </c>
      <c r="C114" s="9" t="s">
        <v>177</v>
      </c>
      <c r="D114" s="9">
        <v>38</v>
      </c>
      <c r="E114" s="10">
        <v>5700.6801999999998</v>
      </c>
      <c r="F114" s="10">
        <v>0.45951561631094601</v>
      </c>
    </row>
    <row r="115" spans="1:6" x14ac:dyDescent="0.2">
      <c r="A115" s="9" t="s">
        <v>592</v>
      </c>
      <c r="B115" s="9" t="s">
        <v>1140</v>
      </c>
      <c r="C115" s="9" t="s">
        <v>30</v>
      </c>
      <c r="D115" s="9">
        <v>500</v>
      </c>
      <c r="E115" s="10">
        <v>5107.8649999999998</v>
      </c>
      <c r="F115" s="10">
        <v>0.41173046920051998</v>
      </c>
    </row>
    <row r="116" spans="1:6" x14ac:dyDescent="0.2">
      <c r="A116" s="9" t="s">
        <v>593</v>
      </c>
      <c r="B116" s="9" t="s">
        <v>1141</v>
      </c>
      <c r="C116" s="9" t="s">
        <v>183</v>
      </c>
      <c r="D116" s="9">
        <v>500</v>
      </c>
      <c r="E116" s="10">
        <v>5033.9849999999997</v>
      </c>
      <c r="F116" s="10">
        <v>0.40577521253956</v>
      </c>
    </row>
    <row r="117" spans="1:6" x14ac:dyDescent="0.2">
      <c r="A117" s="9" t="s">
        <v>461</v>
      </c>
      <c r="B117" s="9" t="s">
        <v>1142</v>
      </c>
      <c r="C117" s="9" t="s">
        <v>214</v>
      </c>
      <c r="D117" s="9">
        <v>34</v>
      </c>
      <c r="E117" s="10">
        <v>4981.0407999999998</v>
      </c>
      <c r="F117" s="10">
        <v>0.40150753116829302</v>
      </c>
    </row>
    <row r="118" spans="1:6" x14ac:dyDescent="0.2">
      <c r="A118" s="9" t="s">
        <v>194</v>
      </c>
      <c r="B118" s="9" t="s">
        <v>954</v>
      </c>
      <c r="C118" s="9" t="s">
        <v>113</v>
      </c>
      <c r="D118" s="9">
        <v>500</v>
      </c>
      <c r="E118" s="10">
        <v>4934.03</v>
      </c>
      <c r="F118" s="10">
        <v>0.397718124294483</v>
      </c>
    </row>
    <row r="119" spans="1:6" x14ac:dyDescent="0.2">
      <c r="A119" s="9" t="s">
        <v>93</v>
      </c>
      <c r="B119" s="9" t="s">
        <v>1143</v>
      </c>
      <c r="C119" s="9" t="s">
        <v>55</v>
      </c>
      <c r="D119" s="9">
        <v>468</v>
      </c>
      <c r="E119" s="10">
        <v>4933.10844</v>
      </c>
      <c r="F119" s="10">
        <v>0.39764383996410302</v>
      </c>
    </row>
    <row r="120" spans="1:6" x14ac:dyDescent="0.2">
      <c r="A120" s="9" t="s">
        <v>242</v>
      </c>
      <c r="B120" s="9" t="s">
        <v>1144</v>
      </c>
      <c r="C120" s="9" t="s">
        <v>183</v>
      </c>
      <c r="D120" s="9">
        <v>500</v>
      </c>
      <c r="E120" s="10">
        <v>4916.665</v>
      </c>
      <c r="F120" s="10">
        <v>0.39631838103625899</v>
      </c>
    </row>
    <row r="121" spans="1:6" x14ac:dyDescent="0.2">
      <c r="A121" s="9" t="s">
        <v>254</v>
      </c>
      <c r="B121" s="9" t="s">
        <v>938</v>
      </c>
      <c r="C121" s="9" t="s">
        <v>129</v>
      </c>
      <c r="D121" s="9">
        <v>400</v>
      </c>
      <c r="E121" s="10">
        <v>4241.0479999999998</v>
      </c>
      <c r="F121" s="10">
        <v>0.34185881634340898</v>
      </c>
    </row>
    <row r="122" spans="1:6" x14ac:dyDescent="0.2">
      <c r="A122" s="9" t="s">
        <v>594</v>
      </c>
      <c r="B122" s="9" t="s">
        <v>1145</v>
      </c>
      <c r="C122" s="9" t="s">
        <v>179</v>
      </c>
      <c r="D122" s="9">
        <v>400</v>
      </c>
      <c r="E122" s="10">
        <v>3984.9679999999998</v>
      </c>
      <c r="F122" s="10">
        <v>0.32121693591922601</v>
      </c>
    </row>
    <row r="123" spans="1:6" x14ac:dyDescent="0.2">
      <c r="A123" s="9" t="s">
        <v>244</v>
      </c>
      <c r="B123" s="9" t="s">
        <v>1146</v>
      </c>
      <c r="C123" s="9" t="s">
        <v>245</v>
      </c>
      <c r="D123" s="9">
        <v>400</v>
      </c>
      <c r="E123" s="10">
        <v>3984.8159999999998</v>
      </c>
      <c r="F123" s="10">
        <v>0.32120468363156401</v>
      </c>
    </row>
    <row r="124" spans="1:6" x14ac:dyDescent="0.2">
      <c r="A124" s="9" t="s">
        <v>252</v>
      </c>
      <c r="B124" s="9" t="s">
        <v>1147</v>
      </c>
      <c r="C124" s="9" t="s">
        <v>183</v>
      </c>
      <c r="D124" s="9">
        <v>394</v>
      </c>
      <c r="E124" s="10">
        <v>3938.7392</v>
      </c>
      <c r="F124" s="10">
        <v>0.31749056384115099</v>
      </c>
    </row>
    <row r="125" spans="1:6" x14ac:dyDescent="0.2">
      <c r="A125" s="9" t="s">
        <v>595</v>
      </c>
      <c r="B125" s="9" t="s">
        <v>1148</v>
      </c>
      <c r="C125" s="9" t="s">
        <v>179</v>
      </c>
      <c r="D125" s="9">
        <v>375</v>
      </c>
      <c r="E125" s="10">
        <v>3778.6125000000002</v>
      </c>
      <c r="F125" s="10">
        <v>0.30458320600719602</v>
      </c>
    </row>
    <row r="126" spans="1:6" x14ac:dyDescent="0.2">
      <c r="A126" s="9" t="s">
        <v>186</v>
      </c>
      <c r="B126" s="9" t="s">
        <v>955</v>
      </c>
      <c r="C126" s="9" t="s">
        <v>129</v>
      </c>
      <c r="D126" s="9">
        <v>385</v>
      </c>
      <c r="E126" s="10">
        <v>3746.0962</v>
      </c>
      <c r="F126" s="10">
        <v>0.30196215955125699</v>
      </c>
    </row>
    <row r="127" spans="1:6" x14ac:dyDescent="0.2">
      <c r="A127" s="9" t="s">
        <v>200</v>
      </c>
      <c r="B127" s="9" t="s">
        <v>1149</v>
      </c>
      <c r="C127" s="9" t="s">
        <v>179</v>
      </c>
      <c r="D127" s="9">
        <v>350</v>
      </c>
      <c r="E127" s="10">
        <v>3532.578</v>
      </c>
      <c r="F127" s="10">
        <v>0.28475106476530498</v>
      </c>
    </row>
    <row r="128" spans="1:6" x14ac:dyDescent="0.2">
      <c r="A128" s="9" t="s">
        <v>449</v>
      </c>
      <c r="B128" s="9" t="s">
        <v>1026</v>
      </c>
      <c r="C128" s="9" t="s">
        <v>140</v>
      </c>
      <c r="D128" s="9">
        <v>310</v>
      </c>
      <c r="E128" s="10">
        <v>3026.1487000000002</v>
      </c>
      <c r="F128" s="10">
        <v>0.24392923934394201</v>
      </c>
    </row>
    <row r="129" spans="1:6" x14ac:dyDescent="0.2">
      <c r="A129" s="9" t="s">
        <v>596</v>
      </c>
      <c r="B129" s="9" t="s">
        <v>1150</v>
      </c>
      <c r="C129" s="9" t="s">
        <v>183</v>
      </c>
      <c r="D129" s="9">
        <v>300</v>
      </c>
      <c r="E129" s="10">
        <v>3025.9229999999998</v>
      </c>
      <c r="F129" s="10">
        <v>0.243911046308907</v>
      </c>
    </row>
    <row r="130" spans="1:6" x14ac:dyDescent="0.2">
      <c r="A130" s="9" t="s">
        <v>597</v>
      </c>
      <c r="B130" s="9" t="s">
        <v>952</v>
      </c>
      <c r="C130" s="9" t="s">
        <v>101</v>
      </c>
      <c r="D130" s="9">
        <v>300</v>
      </c>
      <c r="E130" s="10">
        <v>2988.27</v>
      </c>
      <c r="F130" s="10">
        <v>0.24087594507643301</v>
      </c>
    </row>
    <row r="131" spans="1:6" x14ac:dyDescent="0.2">
      <c r="A131" s="9" t="s">
        <v>598</v>
      </c>
      <c r="B131" s="9" t="s">
        <v>1151</v>
      </c>
      <c r="C131" s="9" t="s">
        <v>179</v>
      </c>
      <c r="D131" s="9">
        <v>250</v>
      </c>
      <c r="E131" s="10">
        <v>2514.7049999999999</v>
      </c>
      <c r="F131" s="10">
        <v>0.20270321740118299</v>
      </c>
    </row>
    <row r="132" spans="1:6" x14ac:dyDescent="0.2">
      <c r="A132" s="9" t="s">
        <v>599</v>
      </c>
      <c r="B132" s="9" t="s">
        <v>1152</v>
      </c>
      <c r="C132" s="9" t="s">
        <v>183</v>
      </c>
      <c r="D132" s="9">
        <v>250</v>
      </c>
      <c r="E132" s="10">
        <v>2510.9025000000001</v>
      </c>
      <c r="F132" s="16">
        <v>0.202396708691745</v>
      </c>
    </row>
    <row r="133" spans="1:6" x14ac:dyDescent="0.2">
      <c r="A133" s="9" t="s">
        <v>600</v>
      </c>
      <c r="B133" s="9" t="s">
        <v>1153</v>
      </c>
      <c r="C133" s="9" t="s">
        <v>183</v>
      </c>
      <c r="D133" s="9">
        <v>600</v>
      </c>
      <c r="E133" s="10">
        <v>2256.306</v>
      </c>
      <c r="F133" s="16">
        <v>0.181874408982999</v>
      </c>
    </row>
    <row r="134" spans="1:6" x14ac:dyDescent="0.2">
      <c r="A134" s="9" t="s">
        <v>601</v>
      </c>
      <c r="B134" s="9" t="s">
        <v>1154</v>
      </c>
      <c r="C134" s="9" t="s">
        <v>183</v>
      </c>
      <c r="D134" s="9">
        <v>200</v>
      </c>
      <c r="E134" s="10">
        <v>2014.36</v>
      </c>
      <c r="F134" s="10">
        <v>0.16237183009706799</v>
      </c>
    </row>
    <row r="135" spans="1:6" x14ac:dyDescent="0.2">
      <c r="A135" s="9" t="s">
        <v>602</v>
      </c>
      <c r="B135" s="9" t="s">
        <v>1155</v>
      </c>
      <c r="C135" s="9" t="s">
        <v>179</v>
      </c>
      <c r="D135" s="9">
        <v>200</v>
      </c>
      <c r="E135" s="10">
        <v>2001.463</v>
      </c>
      <c r="F135" s="10">
        <v>0.16133223961038101</v>
      </c>
    </row>
    <row r="136" spans="1:6" x14ac:dyDescent="0.2">
      <c r="A136" s="9" t="s">
        <v>191</v>
      </c>
      <c r="B136" s="9" t="s">
        <v>1156</v>
      </c>
      <c r="C136" s="9" t="s">
        <v>183</v>
      </c>
      <c r="D136" s="9">
        <v>200</v>
      </c>
      <c r="E136" s="10">
        <v>1995.3140000000001</v>
      </c>
      <c r="F136" s="10">
        <v>0.160836586210161</v>
      </c>
    </row>
    <row r="137" spans="1:6" x14ac:dyDescent="0.2">
      <c r="A137" s="9" t="s">
        <v>603</v>
      </c>
      <c r="B137" s="9" t="s">
        <v>951</v>
      </c>
      <c r="C137" s="9" t="s">
        <v>30</v>
      </c>
      <c r="D137" s="9">
        <v>180</v>
      </c>
      <c r="E137" s="10">
        <v>1838.8314</v>
      </c>
      <c r="F137" s="10">
        <v>0.148222968912187</v>
      </c>
    </row>
    <row r="138" spans="1:6" x14ac:dyDescent="0.2">
      <c r="A138" s="9" t="s">
        <v>410</v>
      </c>
      <c r="B138" s="9" t="s">
        <v>1046</v>
      </c>
      <c r="C138" s="9" t="s">
        <v>53</v>
      </c>
      <c r="D138" s="9">
        <v>15</v>
      </c>
      <c r="E138" s="10">
        <v>1765.425</v>
      </c>
      <c r="F138" s="10">
        <v>0.14230588780015299</v>
      </c>
    </row>
    <row r="139" spans="1:6" x14ac:dyDescent="0.2">
      <c r="A139" s="9" t="s">
        <v>201</v>
      </c>
      <c r="B139" s="9" t="s">
        <v>953</v>
      </c>
      <c r="C139" s="9" t="s">
        <v>129</v>
      </c>
      <c r="D139" s="9">
        <v>150</v>
      </c>
      <c r="E139" s="10">
        <v>1443.9075</v>
      </c>
      <c r="F139" s="10">
        <v>0.116389276626761</v>
      </c>
    </row>
    <row r="140" spans="1:6" x14ac:dyDescent="0.2">
      <c r="A140" s="9" t="s">
        <v>604</v>
      </c>
      <c r="B140" s="9" t="s">
        <v>1157</v>
      </c>
      <c r="C140" s="9" t="s">
        <v>179</v>
      </c>
      <c r="D140" s="9">
        <v>125</v>
      </c>
      <c r="E140" s="10">
        <v>1256.77125</v>
      </c>
      <c r="F140" s="10">
        <v>0.101304755791358</v>
      </c>
    </row>
    <row r="141" spans="1:6" x14ac:dyDescent="0.2">
      <c r="A141" s="9" t="s">
        <v>198</v>
      </c>
      <c r="B141" s="9" t="s">
        <v>957</v>
      </c>
      <c r="C141" s="9" t="s">
        <v>129</v>
      </c>
      <c r="D141" s="9">
        <v>102</v>
      </c>
      <c r="E141" s="10">
        <v>1020.34884</v>
      </c>
      <c r="F141" s="10">
        <v>8.2247417784417895E-2</v>
      </c>
    </row>
    <row r="142" spans="1:6" x14ac:dyDescent="0.2">
      <c r="A142" s="9" t="s">
        <v>605</v>
      </c>
      <c r="B142" s="9" t="s">
        <v>1158</v>
      </c>
      <c r="C142" s="9" t="s">
        <v>183</v>
      </c>
      <c r="D142" s="9">
        <v>100</v>
      </c>
      <c r="E142" s="10">
        <v>1004.909</v>
      </c>
      <c r="F142" s="10">
        <v>8.1002856198005402E-2</v>
      </c>
    </row>
    <row r="143" spans="1:6" x14ac:dyDescent="0.2">
      <c r="A143" s="9" t="s">
        <v>611</v>
      </c>
      <c r="B143" s="9" t="s">
        <v>1034</v>
      </c>
      <c r="C143" s="9" t="s">
        <v>99</v>
      </c>
      <c r="D143" s="9">
        <v>100</v>
      </c>
      <c r="E143" s="10">
        <v>1004.157</v>
      </c>
      <c r="F143" s="10">
        <v>8.0942239616940997E-2</v>
      </c>
    </row>
    <row r="144" spans="1:6" x14ac:dyDescent="0.2">
      <c r="A144" s="9" t="s">
        <v>192</v>
      </c>
      <c r="B144" s="9" t="s">
        <v>958</v>
      </c>
      <c r="C144" s="9" t="s">
        <v>193</v>
      </c>
      <c r="D144" s="9">
        <v>100</v>
      </c>
      <c r="E144" s="10">
        <v>989.28300000000002</v>
      </c>
      <c r="F144" s="10">
        <v>7.9743288783493196E-2</v>
      </c>
    </row>
    <row r="145" spans="1:7" x14ac:dyDescent="0.2">
      <c r="A145" s="9" t="s">
        <v>612</v>
      </c>
      <c r="B145" s="9" t="s">
        <v>1159</v>
      </c>
      <c r="C145" s="9" t="s">
        <v>53</v>
      </c>
      <c r="D145" s="9">
        <v>5</v>
      </c>
      <c r="E145" s="10">
        <v>676.09400000000005</v>
      </c>
      <c r="F145" s="10">
        <v>5.4498014306105597E-2</v>
      </c>
    </row>
    <row r="146" spans="1:7" x14ac:dyDescent="0.2">
      <c r="A146" s="9" t="s">
        <v>606</v>
      </c>
      <c r="B146" s="9" t="s">
        <v>1160</v>
      </c>
      <c r="C146" s="9" t="s">
        <v>183</v>
      </c>
      <c r="D146" s="9">
        <v>62</v>
      </c>
      <c r="E146" s="10">
        <v>622.36282000000006</v>
      </c>
      <c r="F146" s="10">
        <v>5.0166896715468902E-2</v>
      </c>
    </row>
    <row r="147" spans="1:7" x14ac:dyDescent="0.2">
      <c r="A147" s="9" t="s">
        <v>259</v>
      </c>
      <c r="B147" s="9" t="s">
        <v>1036</v>
      </c>
      <c r="C147" s="9" t="s">
        <v>140</v>
      </c>
      <c r="D147" s="9">
        <v>50</v>
      </c>
      <c r="E147" s="10">
        <v>610.05200000000002</v>
      </c>
      <c r="F147" s="10">
        <v>4.9174556531293503E-2</v>
      </c>
    </row>
    <row r="148" spans="1:7" x14ac:dyDescent="0.2">
      <c r="A148" s="9" t="s">
        <v>451</v>
      </c>
      <c r="B148" s="9" t="s">
        <v>1161</v>
      </c>
      <c r="C148" s="9" t="s">
        <v>179</v>
      </c>
      <c r="D148" s="9">
        <v>40</v>
      </c>
      <c r="E148" s="10">
        <v>399.19959999999998</v>
      </c>
      <c r="F148" s="10">
        <v>3.2178344300928002E-2</v>
      </c>
    </row>
    <row r="149" spans="1:7" x14ac:dyDescent="0.2">
      <c r="A149" s="9" t="s">
        <v>607</v>
      </c>
      <c r="B149" s="9" t="s">
        <v>1162</v>
      </c>
      <c r="C149" s="9" t="s">
        <v>9</v>
      </c>
      <c r="D149" s="9">
        <v>16</v>
      </c>
      <c r="E149" s="10">
        <v>156.69167999999999</v>
      </c>
      <c r="F149" s="49">
        <v>1.263047065632928E-2</v>
      </c>
      <c r="G149" s="48"/>
    </row>
    <row r="150" spans="1:7" x14ac:dyDescent="0.2">
      <c r="A150" s="9" t="s">
        <v>608</v>
      </c>
      <c r="B150" s="9" t="s">
        <v>1163</v>
      </c>
      <c r="C150" s="9" t="s">
        <v>9</v>
      </c>
      <c r="D150" s="9">
        <v>9</v>
      </c>
      <c r="E150" s="10">
        <v>89.222759999999994</v>
      </c>
      <c r="F150" s="49">
        <v>7.1919929128126652E-3</v>
      </c>
      <c r="G150" s="48"/>
    </row>
    <row r="151" spans="1:7" x14ac:dyDescent="0.2">
      <c r="A151" s="8" t="s">
        <v>35</v>
      </c>
      <c r="B151" s="9"/>
      <c r="C151" s="9"/>
      <c r="D151" s="9"/>
      <c r="E151" s="11">
        <f>SUM(E88:E150)</f>
        <v>507790.62572899985</v>
      </c>
      <c r="F151" s="11">
        <f>SUM(F88:F150)</f>
        <v>40.931558016341633</v>
      </c>
    </row>
    <row r="152" spans="1:7" x14ac:dyDescent="0.2">
      <c r="A152" s="9"/>
      <c r="B152" s="9"/>
      <c r="C152" s="9"/>
      <c r="D152" s="9"/>
      <c r="E152" s="10"/>
      <c r="F152" s="10"/>
    </row>
    <row r="153" spans="1:7" x14ac:dyDescent="0.2">
      <c r="A153" s="8" t="s">
        <v>35</v>
      </c>
      <c r="B153" s="9"/>
      <c r="C153" s="9"/>
      <c r="D153" s="9"/>
      <c r="E153" s="11">
        <f>E85+E151</f>
        <v>1200142.5386006001</v>
      </c>
      <c r="F153" s="11">
        <f>F85+F151</f>
        <v>96.736133244556243</v>
      </c>
    </row>
    <row r="154" spans="1:7" x14ac:dyDescent="0.2">
      <c r="A154" s="9"/>
      <c r="B154" s="9"/>
      <c r="C154" s="9"/>
      <c r="D154" s="9"/>
      <c r="E154" s="10"/>
      <c r="F154" s="10"/>
    </row>
    <row r="155" spans="1:7" x14ac:dyDescent="0.2">
      <c r="A155" s="8" t="s">
        <v>36</v>
      </c>
      <c r="B155" s="9"/>
      <c r="C155" s="9"/>
      <c r="D155" s="9"/>
      <c r="E155" s="11">
        <v>40442.109933300002</v>
      </c>
      <c r="F155" s="11">
        <v>3.26</v>
      </c>
    </row>
    <row r="156" spans="1:7" x14ac:dyDescent="0.2">
      <c r="A156" s="9"/>
      <c r="B156" s="9"/>
      <c r="C156" s="9"/>
      <c r="D156" s="9"/>
      <c r="E156" s="10"/>
      <c r="F156" s="10"/>
    </row>
    <row r="157" spans="1:7" x14ac:dyDescent="0.2">
      <c r="A157" s="12" t="s">
        <v>37</v>
      </c>
      <c r="B157" s="6"/>
      <c r="C157" s="6"/>
      <c r="D157" s="6"/>
      <c r="E157" s="13">
        <f>E153+E155</f>
        <v>1240584.6485339</v>
      </c>
      <c r="F157" s="13">
        <f>F153+F155</f>
        <v>99.996133244556248</v>
      </c>
    </row>
    <row r="158" spans="1:7" x14ac:dyDescent="0.2">
      <c r="A158" s="1" t="s">
        <v>217</v>
      </c>
      <c r="F158" s="17" t="s">
        <v>105</v>
      </c>
    </row>
    <row r="160" spans="1:7" x14ac:dyDescent="0.2">
      <c r="A160" s="1" t="s">
        <v>38</v>
      </c>
    </row>
    <row r="161" spans="1:4" x14ac:dyDescent="0.2">
      <c r="A161" s="1" t="s">
        <v>39</v>
      </c>
    </row>
    <row r="162" spans="1:4" x14ac:dyDescent="0.2">
      <c r="A162" s="1" t="s">
        <v>40</v>
      </c>
    </row>
    <row r="163" spans="1:4" x14ac:dyDescent="0.2">
      <c r="A163" s="3" t="s">
        <v>832</v>
      </c>
      <c r="D163" s="14">
        <v>3739.5273999999999</v>
      </c>
    </row>
    <row r="164" spans="1:4" x14ac:dyDescent="0.2">
      <c r="A164" s="3" t="s">
        <v>834</v>
      </c>
      <c r="D164" s="14">
        <v>1086.7938999999999</v>
      </c>
    </row>
    <row r="165" spans="1:4" x14ac:dyDescent="0.2">
      <c r="A165" s="3" t="s">
        <v>841</v>
      </c>
      <c r="D165" s="14">
        <v>1203.2610999999999</v>
      </c>
    </row>
    <row r="166" spans="1:4" x14ac:dyDescent="0.2">
      <c r="A166" s="3" t="s">
        <v>842</v>
      </c>
      <c r="D166" s="14">
        <v>1249.1442</v>
      </c>
    </row>
    <row r="167" spans="1:4" x14ac:dyDescent="0.2">
      <c r="A167" s="3" t="s">
        <v>843</v>
      </c>
      <c r="D167" s="14">
        <v>3905.1167999999998</v>
      </c>
    </row>
    <row r="168" spans="1:4" x14ac:dyDescent="0.2">
      <c r="A168" s="3" t="s">
        <v>844</v>
      </c>
      <c r="D168" s="14">
        <v>1090.9340999999999</v>
      </c>
    </row>
    <row r="169" spans="1:4" x14ac:dyDescent="0.2">
      <c r="A169" s="3" t="s">
        <v>845</v>
      </c>
      <c r="D169" s="14">
        <v>1265.9048</v>
      </c>
    </row>
    <row r="170" spans="1:4" x14ac:dyDescent="0.2">
      <c r="A170" s="3" t="s">
        <v>846</v>
      </c>
      <c r="D170" s="14">
        <v>1315.7660000000001</v>
      </c>
    </row>
    <row r="171" spans="1:4" x14ac:dyDescent="0.2">
      <c r="A171" s="3" t="s">
        <v>835</v>
      </c>
      <c r="D171" s="14">
        <v>3079.5765000000001</v>
      </c>
    </row>
    <row r="173" spans="1:4" x14ac:dyDescent="0.2">
      <c r="A173" s="1" t="s">
        <v>44</v>
      </c>
    </row>
    <row r="174" spans="1:4" x14ac:dyDescent="0.2">
      <c r="A174" s="3" t="s">
        <v>832</v>
      </c>
      <c r="D174" s="14">
        <v>3937.8081999999999</v>
      </c>
    </row>
    <row r="175" spans="1:4" x14ac:dyDescent="0.2">
      <c r="A175" s="3" t="s">
        <v>834</v>
      </c>
      <c r="D175" s="14">
        <v>1084.8688999999999</v>
      </c>
    </row>
    <row r="176" spans="1:4" x14ac:dyDescent="0.2">
      <c r="A176" s="3" t="s">
        <v>841</v>
      </c>
      <c r="D176" s="14">
        <v>1216.1331</v>
      </c>
    </row>
    <row r="177" spans="1:4" x14ac:dyDescent="0.2">
      <c r="A177" s="3" t="s">
        <v>842</v>
      </c>
      <c r="D177" s="14">
        <v>1263.9465</v>
      </c>
    </row>
    <row r="178" spans="1:4" x14ac:dyDescent="0.2">
      <c r="A178" s="3" t="s">
        <v>843</v>
      </c>
      <c r="D178" s="14">
        <v>4128.2058999999999</v>
      </c>
    </row>
    <row r="179" spans="1:4" x14ac:dyDescent="0.2">
      <c r="A179" s="3" t="s">
        <v>844</v>
      </c>
      <c r="D179" s="14">
        <v>1086.7566999999999</v>
      </c>
    </row>
    <row r="180" spans="1:4" x14ac:dyDescent="0.2">
      <c r="A180" s="3" t="s">
        <v>845</v>
      </c>
      <c r="D180" s="14">
        <v>1287.2736</v>
      </c>
    </row>
    <row r="181" spans="1:4" x14ac:dyDescent="0.2">
      <c r="A181" s="3" t="s">
        <v>846</v>
      </c>
      <c r="D181" s="14">
        <v>1339.5398</v>
      </c>
    </row>
    <row r="182" spans="1:4" x14ac:dyDescent="0.2">
      <c r="A182" s="3" t="s">
        <v>835</v>
      </c>
      <c r="D182" s="14">
        <v>3249.2156</v>
      </c>
    </row>
    <row r="185" spans="1:4" x14ac:dyDescent="0.2">
      <c r="A185" s="1" t="s">
        <v>45</v>
      </c>
      <c r="D185" s="15" t="s">
        <v>404</v>
      </c>
    </row>
    <row r="186" spans="1:4" x14ac:dyDescent="0.2">
      <c r="A186" s="29" t="s">
        <v>821</v>
      </c>
      <c r="B186" s="30"/>
      <c r="C186" s="94" t="s">
        <v>822</v>
      </c>
      <c r="D186" s="94"/>
    </row>
    <row r="187" spans="1:4" x14ac:dyDescent="0.2">
      <c r="A187" s="102"/>
      <c r="B187" s="103"/>
      <c r="C187" s="21" t="s">
        <v>823</v>
      </c>
      <c r="D187" s="21" t="s">
        <v>824</v>
      </c>
    </row>
    <row r="188" spans="1:4" x14ac:dyDescent="0.2">
      <c r="A188" s="22" t="s">
        <v>834</v>
      </c>
      <c r="B188" s="23"/>
      <c r="C188" s="28">
        <v>41.765894857999996</v>
      </c>
      <c r="D188" s="28">
        <v>38.675426781000013</v>
      </c>
    </row>
    <row r="189" spans="1:4" x14ac:dyDescent="0.2">
      <c r="A189" s="22" t="s">
        <v>841</v>
      </c>
      <c r="B189" s="23"/>
      <c r="C189" s="28">
        <v>35.65597365</v>
      </c>
      <c r="D189" s="28">
        <v>33.017609298000004</v>
      </c>
    </row>
    <row r="190" spans="1:4" x14ac:dyDescent="0.2">
      <c r="A190" s="22" t="s">
        <v>842</v>
      </c>
      <c r="B190" s="23"/>
      <c r="C190" s="28">
        <v>36.016134999999998</v>
      </c>
      <c r="D190" s="28">
        <v>33.3511205</v>
      </c>
    </row>
    <row r="191" spans="1:4" x14ac:dyDescent="0.2">
      <c r="A191" s="22" t="s">
        <v>844</v>
      </c>
      <c r="B191" s="23"/>
      <c r="C191" s="28">
        <v>46.745629746999995</v>
      </c>
      <c r="D191" s="28">
        <v>43.286686107000008</v>
      </c>
    </row>
    <row r="192" spans="1:4" x14ac:dyDescent="0.2">
      <c r="A192" s="22" t="s">
        <v>845</v>
      </c>
      <c r="B192" s="23"/>
      <c r="C192" s="28">
        <v>35.65597365</v>
      </c>
      <c r="D192" s="28">
        <v>33.017609298000004</v>
      </c>
    </row>
    <row r="193" spans="1:5" x14ac:dyDescent="0.2">
      <c r="A193" s="22" t="s">
        <v>846</v>
      </c>
      <c r="B193" s="23"/>
      <c r="C193" s="28">
        <v>36.016134999999998</v>
      </c>
      <c r="D193" s="28">
        <v>33.3511205</v>
      </c>
    </row>
    <row r="194" spans="1:5" x14ac:dyDescent="0.2">
      <c r="A194" s="31"/>
      <c r="B194" s="31"/>
      <c r="C194" s="32"/>
      <c r="D194" s="32"/>
    </row>
    <row r="195" spans="1:5" x14ac:dyDescent="0.2">
      <c r="A195" s="1" t="s">
        <v>47</v>
      </c>
      <c r="D195" s="25">
        <v>2.6249308206209592</v>
      </c>
      <c r="E195" s="2" t="s">
        <v>840</v>
      </c>
    </row>
  </sheetData>
  <mergeCells count="3">
    <mergeCell ref="A1:F1"/>
    <mergeCell ref="C186:D186"/>
    <mergeCell ref="A187:B187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BFC1-6271-4217-AADB-991D32FBBFA3}">
  <dimension ref="A1:F73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.140625" style="3" bestFit="1" customWidth="1"/>
    <col min="3" max="3" width="11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552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356</v>
      </c>
      <c r="B5" s="9"/>
      <c r="C5" s="9"/>
      <c r="D5" s="9"/>
      <c r="E5" s="10"/>
      <c r="F5" s="10"/>
    </row>
    <row r="6" spans="1:6" x14ac:dyDescent="0.2">
      <c r="A6" s="8" t="s">
        <v>357</v>
      </c>
      <c r="B6" s="9"/>
      <c r="C6" s="9"/>
      <c r="D6" s="9"/>
      <c r="E6" s="10"/>
      <c r="F6" s="10"/>
    </row>
    <row r="7" spans="1:6" x14ac:dyDescent="0.2">
      <c r="A7" s="9" t="s">
        <v>553</v>
      </c>
      <c r="B7" s="9" t="s">
        <v>1047</v>
      </c>
      <c r="C7" s="9" t="s">
        <v>359</v>
      </c>
      <c r="D7" s="9">
        <v>5000</v>
      </c>
      <c r="E7" s="10">
        <v>4968.3450000000003</v>
      </c>
      <c r="F7" s="10">
        <v>9.6679043650054108</v>
      </c>
    </row>
    <row r="8" spans="1:6" x14ac:dyDescent="0.2">
      <c r="A8" s="9" t="s">
        <v>554</v>
      </c>
      <c r="B8" s="9" t="s">
        <v>1164</v>
      </c>
      <c r="C8" s="9" t="s">
        <v>359</v>
      </c>
      <c r="D8" s="9">
        <v>5000</v>
      </c>
      <c r="E8" s="10">
        <v>4699.71</v>
      </c>
      <c r="F8" s="10">
        <v>9.1451674195853094</v>
      </c>
    </row>
    <row r="9" spans="1:6" x14ac:dyDescent="0.2">
      <c r="A9" s="9" t="s">
        <v>555</v>
      </c>
      <c r="B9" s="9" t="s">
        <v>1165</v>
      </c>
      <c r="C9" s="9" t="s">
        <v>359</v>
      </c>
      <c r="D9" s="9">
        <v>2500</v>
      </c>
      <c r="E9" s="10">
        <v>2481.75</v>
      </c>
      <c r="F9" s="10">
        <v>4.8292382388606603</v>
      </c>
    </row>
    <row r="10" spans="1:6" x14ac:dyDescent="0.2">
      <c r="A10" s="9" t="s">
        <v>556</v>
      </c>
      <c r="B10" s="9" t="s">
        <v>1166</v>
      </c>
      <c r="C10" s="9" t="s">
        <v>359</v>
      </c>
      <c r="D10" s="9">
        <v>2500</v>
      </c>
      <c r="E10" s="10">
        <v>2443.2024999999999</v>
      </c>
      <c r="F10" s="10">
        <v>4.7542286444162301</v>
      </c>
    </row>
    <row r="11" spans="1:6" x14ac:dyDescent="0.2">
      <c r="A11" s="9" t="s">
        <v>557</v>
      </c>
      <c r="B11" s="9" t="s">
        <v>1167</v>
      </c>
      <c r="C11" s="9" t="s">
        <v>359</v>
      </c>
      <c r="D11" s="9">
        <v>2500</v>
      </c>
      <c r="E11" s="10">
        <v>2432.8375000000001</v>
      </c>
      <c r="F11" s="10">
        <v>4.7340593870995002</v>
      </c>
    </row>
    <row r="12" spans="1:6" x14ac:dyDescent="0.2">
      <c r="A12" s="9" t="s">
        <v>558</v>
      </c>
      <c r="B12" s="9" t="s">
        <v>1051</v>
      </c>
      <c r="C12" s="9" t="s">
        <v>359</v>
      </c>
      <c r="D12" s="9">
        <v>2500</v>
      </c>
      <c r="E12" s="10">
        <v>2323.88</v>
      </c>
      <c r="F12" s="10">
        <v>4.52203894772782</v>
      </c>
    </row>
    <row r="13" spans="1:6" x14ac:dyDescent="0.2">
      <c r="A13" s="8" t="s">
        <v>35</v>
      </c>
      <c r="B13" s="9"/>
      <c r="C13" s="9"/>
      <c r="D13" s="9"/>
      <c r="E13" s="11">
        <f>SUM(E7:E12)</f>
        <v>19349.725000000002</v>
      </c>
      <c r="F13" s="11">
        <f>SUM(F7:F12)</f>
        <v>37.652637002694931</v>
      </c>
    </row>
    <row r="14" spans="1:6" x14ac:dyDescent="0.2">
      <c r="A14" s="9"/>
      <c r="B14" s="9"/>
      <c r="C14" s="9"/>
      <c r="D14" s="9"/>
      <c r="E14" s="10"/>
      <c r="F14" s="10"/>
    </row>
    <row r="15" spans="1:6" x14ac:dyDescent="0.2">
      <c r="A15" s="8" t="s">
        <v>360</v>
      </c>
      <c r="B15" s="9"/>
      <c r="C15" s="9"/>
      <c r="D15" s="9"/>
      <c r="E15" s="10"/>
      <c r="F15" s="10"/>
    </row>
    <row r="16" spans="1:6" x14ac:dyDescent="0.2">
      <c r="A16" s="9" t="s">
        <v>559</v>
      </c>
      <c r="B16" s="9" t="s">
        <v>1168</v>
      </c>
      <c r="C16" s="9" t="s">
        <v>362</v>
      </c>
      <c r="D16" s="9">
        <v>800</v>
      </c>
      <c r="E16" s="10">
        <v>3967.0439999999999</v>
      </c>
      <c r="F16" s="10">
        <v>7.71947238039398</v>
      </c>
    </row>
    <row r="17" spans="1:6" x14ac:dyDescent="0.2">
      <c r="A17" s="9" t="s">
        <v>420</v>
      </c>
      <c r="B17" s="9" t="s">
        <v>1076</v>
      </c>
      <c r="C17" s="9" t="s">
        <v>421</v>
      </c>
      <c r="D17" s="9">
        <v>560</v>
      </c>
      <c r="E17" s="10">
        <v>2785.2579999999998</v>
      </c>
      <c r="F17" s="10">
        <v>5.4198345678221296</v>
      </c>
    </row>
    <row r="18" spans="1:6" x14ac:dyDescent="0.2">
      <c r="A18" s="9" t="s">
        <v>560</v>
      </c>
      <c r="B18" s="9" t="s">
        <v>1169</v>
      </c>
      <c r="C18" s="9" t="s">
        <v>359</v>
      </c>
      <c r="D18" s="9">
        <v>500</v>
      </c>
      <c r="E18" s="10">
        <v>2481.145</v>
      </c>
      <c r="F18" s="10">
        <v>4.82806096913788</v>
      </c>
    </row>
    <row r="19" spans="1:6" x14ac:dyDescent="0.2">
      <c r="A19" s="9" t="s">
        <v>561</v>
      </c>
      <c r="B19" s="9" t="s">
        <v>1170</v>
      </c>
      <c r="C19" s="9" t="s">
        <v>359</v>
      </c>
      <c r="D19" s="9">
        <v>500</v>
      </c>
      <c r="E19" s="10">
        <v>2479.585</v>
      </c>
      <c r="F19" s="10">
        <v>4.82502536456344</v>
      </c>
    </row>
    <row r="20" spans="1:6" x14ac:dyDescent="0.2">
      <c r="A20" s="9" t="s">
        <v>498</v>
      </c>
      <c r="B20" s="9" t="s">
        <v>1171</v>
      </c>
      <c r="C20" s="9" t="s">
        <v>421</v>
      </c>
      <c r="D20" s="9">
        <v>500</v>
      </c>
      <c r="E20" s="10">
        <v>2478.2375000000002</v>
      </c>
      <c r="F20" s="10">
        <v>4.8224032638172503</v>
      </c>
    </row>
    <row r="21" spans="1:6" x14ac:dyDescent="0.2">
      <c r="A21" s="9" t="s">
        <v>562</v>
      </c>
      <c r="B21" s="9" t="s">
        <v>1418</v>
      </c>
      <c r="C21" s="9" t="s">
        <v>421</v>
      </c>
      <c r="D21" s="9">
        <v>500</v>
      </c>
      <c r="E21" s="10">
        <v>2477.6624999999999</v>
      </c>
      <c r="F21" s="10">
        <v>4.8212843711055102</v>
      </c>
    </row>
    <row r="22" spans="1:6" x14ac:dyDescent="0.2">
      <c r="A22" s="9" t="s">
        <v>481</v>
      </c>
      <c r="B22" s="9" t="s">
        <v>1172</v>
      </c>
      <c r="C22" s="9" t="s">
        <v>475</v>
      </c>
      <c r="D22" s="9">
        <v>500</v>
      </c>
      <c r="E22" s="10">
        <v>2404.4549999999999</v>
      </c>
      <c r="F22" s="10">
        <v>4.6788298698981396</v>
      </c>
    </row>
    <row r="23" spans="1:6" x14ac:dyDescent="0.2">
      <c r="A23" s="9" t="s">
        <v>470</v>
      </c>
      <c r="B23" s="9" t="s">
        <v>1067</v>
      </c>
      <c r="C23" s="9" t="s">
        <v>362</v>
      </c>
      <c r="D23" s="9">
        <v>500</v>
      </c>
      <c r="E23" s="10">
        <v>2348.0300000000002</v>
      </c>
      <c r="F23" s="10">
        <v>4.5690324416206298</v>
      </c>
    </row>
    <row r="24" spans="1:6" x14ac:dyDescent="0.2">
      <c r="A24" s="9" t="s">
        <v>361</v>
      </c>
      <c r="B24" s="9" t="s">
        <v>1058</v>
      </c>
      <c r="C24" s="9" t="s">
        <v>362</v>
      </c>
      <c r="D24" s="9">
        <v>500</v>
      </c>
      <c r="E24" s="10">
        <v>2325.6025</v>
      </c>
      <c r="F24" s="10">
        <v>4.5253907611121003</v>
      </c>
    </row>
    <row r="25" spans="1:6" x14ac:dyDescent="0.2">
      <c r="A25" s="9" t="s">
        <v>563</v>
      </c>
      <c r="B25" s="9" t="s">
        <v>1078</v>
      </c>
      <c r="C25" s="9" t="s">
        <v>473</v>
      </c>
      <c r="D25" s="9">
        <v>440</v>
      </c>
      <c r="E25" s="10">
        <v>2187.1080000000002</v>
      </c>
      <c r="F25" s="10">
        <v>4.25589426256394</v>
      </c>
    </row>
    <row r="26" spans="1:6" x14ac:dyDescent="0.2">
      <c r="A26" s="9" t="s">
        <v>411</v>
      </c>
      <c r="B26" s="9" t="s">
        <v>1422</v>
      </c>
      <c r="C26" s="9" t="s">
        <v>362</v>
      </c>
      <c r="D26" s="9">
        <v>480</v>
      </c>
      <c r="E26" s="10">
        <v>2184.7847999999999</v>
      </c>
      <c r="F26" s="10">
        <v>4.2513735468284697</v>
      </c>
    </row>
    <row r="27" spans="1:6" x14ac:dyDescent="0.2">
      <c r="A27" s="9" t="s">
        <v>533</v>
      </c>
      <c r="B27" s="9" t="s">
        <v>1407</v>
      </c>
      <c r="C27" s="9" t="s">
        <v>359</v>
      </c>
      <c r="D27" s="9">
        <v>220</v>
      </c>
      <c r="E27" s="10">
        <v>1095.7672</v>
      </c>
      <c r="F27" s="10">
        <v>2.13225379797694</v>
      </c>
    </row>
    <row r="28" spans="1:6" x14ac:dyDescent="0.2">
      <c r="A28" s="9" t="s">
        <v>564</v>
      </c>
      <c r="B28" s="9" t="s">
        <v>1173</v>
      </c>
      <c r="C28" s="9" t="s">
        <v>359</v>
      </c>
      <c r="D28" s="9">
        <v>200</v>
      </c>
      <c r="E28" s="10">
        <v>991.04</v>
      </c>
      <c r="F28" s="10">
        <v>1.9284651009330001</v>
      </c>
    </row>
    <row r="29" spans="1:6" x14ac:dyDescent="0.2">
      <c r="A29" s="8" t="s">
        <v>35</v>
      </c>
      <c r="B29" s="9"/>
      <c r="C29" s="9"/>
      <c r="D29" s="9"/>
      <c r="E29" s="11">
        <f>SUM(E16:E28)</f>
        <v>30205.719499999996</v>
      </c>
      <c r="F29" s="11">
        <f>SUM(F16:F28)</f>
        <v>58.777320697773412</v>
      </c>
    </row>
    <row r="30" spans="1:6" x14ac:dyDescent="0.2">
      <c r="A30" s="9"/>
      <c r="B30" s="9"/>
      <c r="C30" s="9"/>
      <c r="D30" s="9"/>
      <c r="E30" s="10"/>
      <c r="F30" s="10"/>
    </row>
    <row r="31" spans="1:6" x14ac:dyDescent="0.2">
      <c r="A31" s="8" t="s">
        <v>35</v>
      </c>
      <c r="B31" s="9"/>
      <c r="C31" s="9"/>
      <c r="D31" s="9"/>
      <c r="E31" s="11">
        <f>E13+E29</f>
        <v>49555.444499999998</v>
      </c>
      <c r="F31" s="11">
        <f>F13+F29</f>
        <v>96.42995770046835</v>
      </c>
    </row>
    <row r="32" spans="1:6" x14ac:dyDescent="0.2">
      <c r="A32" s="9"/>
      <c r="B32" s="9"/>
      <c r="C32" s="9"/>
      <c r="D32" s="9"/>
      <c r="E32" s="10"/>
      <c r="F32" s="10"/>
    </row>
    <row r="33" spans="1:6" x14ac:dyDescent="0.2">
      <c r="A33" s="8" t="s">
        <v>36</v>
      </c>
      <c r="B33" s="9"/>
      <c r="C33" s="9"/>
      <c r="D33" s="9"/>
      <c r="E33" s="11">
        <v>1834.6525415000001</v>
      </c>
      <c r="F33" s="11">
        <v>3.57</v>
      </c>
    </row>
    <row r="34" spans="1:6" x14ac:dyDescent="0.2">
      <c r="A34" s="9"/>
      <c r="B34" s="9"/>
      <c r="C34" s="9"/>
      <c r="D34" s="9"/>
      <c r="E34" s="10"/>
      <c r="F34" s="10"/>
    </row>
    <row r="35" spans="1:6" x14ac:dyDescent="0.2">
      <c r="A35" s="12" t="s">
        <v>37</v>
      </c>
      <c r="B35" s="6"/>
      <c r="C35" s="6"/>
      <c r="D35" s="6"/>
      <c r="E35" s="13">
        <f>E31+E33</f>
        <v>51390.097041499997</v>
      </c>
      <c r="F35" s="13">
        <f>F31+F33</f>
        <v>99.999957700468343</v>
      </c>
    </row>
    <row r="36" spans="1:6" x14ac:dyDescent="0.2">
      <c r="A36" s="1" t="s">
        <v>217</v>
      </c>
    </row>
    <row r="38" spans="1:6" x14ac:dyDescent="0.2">
      <c r="A38" s="1" t="s">
        <v>38</v>
      </c>
    </row>
    <row r="39" spans="1:6" x14ac:dyDescent="0.2">
      <c r="A39" s="33" t="s">
        <v>39</v>
      </c>
      <c r="B39" s="34"/>
      <c r="C39" s="34"/>
      <c r="D39" s="34"/>
    </row>
    <row r="40" spans="1:6" x14ac:dyDescent="0.2">
      <c r="A40" s="33" t="s">
        <v>40</v>
      </c>
      <c r="B40" s="34"/>
      <c r="C40" s="34"/>
      <c r="D40" s="34"/>
    </row>
    <row r="41" spans="1:6" x14ac:dyDescent="0.2">
      <c r="A41" s="34" t="s">
        <v>832</v>
      </c>
      <c r="B41" s="34"/>
      <c r="C41" s="34"/>
      <c r="D41" s="35">
        <v>32.508299999999998</v>
      </c>
    </row>
    <row r="42" spans="1:6" x14ac:dyDescent="0.2">
      <c r="A42" s="34" t="s">
        <v>833</v>
      </c>
      <c r="B42" s="34"/>
      <c r="C42" s="34"/>
      <c r="D42" s="35">
        <v>10</v>
      </c>
    </row>
    <row r="43" spans="1:6" x14ac:dyDescent="0.2">
      <c r="A43" s="34" t="s">
        <v>841</v>
      </c>
      <c r="B43" s="34"/>
      <c r="C43" s="34"/>
      <c r="D43" s="35">
        <v>10.1243</v>
      </c>
    </row>
    <row r="44" spans="1:6" x14ac:dyDescent="0.2">
      <c r="A44" s="34" t="s">
        <v>842</v>
      </c>
      <c r="B44" s="34"/>
      <c r="C44" s="34"/>
      <c r="D44" s="35">
        <v>10.9316</v>
      </c>
    </row>
    <row r="45" spans="1:6" x14ac:dyDescent="0.2">
      <c r="A45" s="34" t="s">
        <v>843</v>
      </c>
      <c r="B45" s="34"/>
      <c r="C45" s="34"/>
      <c r="D45" s="35">
        <v>33.2211</v>
      </c>
    </row>
    <row r="46" spans="1:6" x14ac:dyDescent="0.2">
      <c r="A46" s="34" t="s">
        <v>847</v>
      </c>
      <c r="B46" s="34"/>
      <c r="C46" s="34"/>
      <c r="D46" s="35">
        <v>10.0108</v>
      </c>
    </row>
    <row r="47" spans="1:6" x14ac:dyDescent="0.2">
      <c r="A47" s="34" t="s">
        <v>845</v>
      </c>
      <c r="B47" s="34"/>
      <c r="C47" s="34"/>
      <c r="D47" s="35">
        <v>10.374499999999999</v>
      </c>
    </row>
    <row r="48" spans="1:6" x14ac:dyDescent="0.2">
      <c r="A48" s="34" t="s">
        <v>846</v>
      </c>
      <c r="B48" s="34"/>
      <c r="C48" s="34"/>
      <c r="D48" s="35">
        <v>11.2202</v>
      </c>
    </row>
    <row r="49" spans="1:4" x14ac:dyDescent="0.2">
      <c r="A49" s="34" t="s">
        <v>848</v>
      </c>
      <c r="B49" s="34"/>
      <c r="C49" s="34"/>
      <c r="D49" s="35">
        <v>10.361000000000001</v>
      </c>
    </row>
    <row r="51" spans="1:4" x14ac:dyDescent="0.2">
      <c r="A51" s="33" t="s">
        <v>44</v>
      </c>
      <c r="B51" s="34"/>
      <c r="C51" s="34"/>
      <c r="D51" s="34"/>
    </row>
    <row r="52" spans="1:4" x14ac:dyDescent="0.2">
      <c r="A52" s="34" t="s">
        <v>832</v>
      </c>
      <c r="B52" s="34"/>
      <c r="C52" s="34"/>
      <c r="D52" s="35">
        <v>33.811900000000001</v>
      </c>
    </row>
    <row r="53" spans="1:4" x14ac:dyDescent="0.2">
      <c r="A53" s="34" t="s">
        <v>833</v>
      </c>
      <c r="B53" s="34"/>
      <c r="C53" s="34"/>
      <c r="D53" s="35">
        <v>10</v>
      </c>
    </row>
    <row r="54" spans="1:4" x14ac:dyDescent="0.2">
      <c r="A54" s="34" t="s">
        <v>841</v>
      </c>
      <c r="B54" s="34"/>
      <c r="C54" s="34"/>
      <c r="D54" s="35">
        <v>10.1738</v>
      </c>
    </row>
    <row r="55" spans="1:4" x14ac:dyDescent="0.2">
      <c r="A55" s="34" t="s">
        <v>842</v>
      </c>
      <c r="B55" s="34"/>
      <c r="C55" s="34"/>
      <c r="D55" s="35">
        <v>10.921200000000001</v>
      </c>
    </row>
    <row r="56" spans="1:4" x14ac:dyDescent="0.2">
      <c r="A56" s="34" t="s">
        <v>843</v>
      </c>
      <c r="B56" s="34"/>
      <c r="C56" s="34"/>
      <c r="D56" s="35">
        <v>34.5867</v>
      </c>
    </row>
    <row r="57" spans="1:4" x14ac:dyDescent="0.2">
      <c r="A57" s="34" t="s">
        <v>847</v>
      </c>
      <c r="B57" s="34"/>
      <c r="C57" s="34"/>
      <c r="D57" s="35">
        <v>10.001200000000001</v>
      </c>
    </row>
    <row r="58" spans="1:4" x14ac:dyDescent="0.2">
      <c r="A58" s="34" t="s">
        <v>845</v>
      </c>
      <c r="B58" s="34"/>
      <c r="C58" s="34"/>
      <c r="D58" s="35">
        <v>10.444100000000001</v>
      </c>
    </row>
    <row r="59" spans="1:4" x14ac:dyDescent="0.2">
      <c r="A59" s="34" t="s">
        <v>846</v>
      </c>
      <c r="B59" s="34"/>
      <c r="C59" s="34"/>
      <c r="D59" s="35">
        <v>11.2323</v>
      </c>
    </row>
    <row r="60" spans="1:4" x14ac:dyDescent="0.2">
      <c r="A60" s="34" t="s">
        <v>848</v>
      </c>
      <c r="B60" s="34"/>
      <c r="C60" s="34"/>
      <c r="D60" s="35">
        <v>10.365</v>
      </c>
    </row>
    <row r="61" spans="1:4" x14ac:dyDescent="0.2">
      <c r="A61" s="34"/>
      <c r="B61" s="34"/>
      <c r="C61" s="34"/>
      <c r="D61" s="34"/>
    </row>
    <row r="62" spans="1:4" x14ac:dyDescent="0.2">
      <c r="A62" s="33" t="s">
        <v>45</v>
      </c>
      <c r="B62" s="34"/>
      <c r="C62" s="34"/>
      <c r="D62" s="36" t="s">
        <v>404</v>
      </c>
    </row>
    <row r="63" spans="1:4" x14ac:dyDescent="0.2">
      <c r="A63" s="26" t="s">
        <v>821</v>
      </c>
      <c r="B63" s="27"/>
      <c r="C63" s="94" t="s">
        <v>822</v>
      </c>
      <c r="D63" s="94"/>
    </row>
    <row r="64" spans="1:4" x14ac:dyDescent="0.2">
      <c r="A64" s="95"/>
      <c r="B64" s="95"/>
      <c r="C64" s="21" t="s">
        <v>823</v>
      </c>
      <c r="D64" s="21" t="s">
        <v>824</v>
      </c>
    </row>
    <row r="65" spans="1:5" x14ac:dyDescent="0.2">
      <c r="A65" s="22" t="s">
        <v>833</v>
      </c>
      <c r="B65" s="23"/>
      <c r="C65" s="28">
        <v>0.28329036120000001</v>
      </c>
      <c r="D65" s="28">
        <v>0.26232828610000009</v>
      </c>
    </row>
    <row r="66" spans="1:5" x14ac:dyDescent="0.2">
      <c r="A66" s="22" t="s">
        <v>841</v>
      </c>
      <c r="B66" s="23"/>
      <c r="C66" s="28">
        <v>0.25211294500000003</v>
      </c>
      <c r="D66" s="28">
        <v>0.2334578437</v>
      </c>
    </row>
    <row r="67" spans="1:5" x14ac:dyDescent="0.2">
      <c r="A67" s="22" t="s">
        <v>842</v>
      </c>
      <c r="B67" s="23"/>
      <c r="C67" s="28">
        <v>0.31694198800000001</v>
      </c>
      <c r="D67" s="28">
        <v>0.29348986040000002</v>
      </c>
    </row>
    <row r="68" spans="1:5" x14ac:dyDescent="0.2">
      <c r="A68" s="22" t="s">
        <v>847</v>
      </c>
      <c r="B68" s="23"/>
      <c r="C68" s="28">
        <v>0.29716022380000007</v>
      </c>
      <c r="D68" s="28">
        <v>0.27517184820000001</v>
      </c>
    </row>
    <row r="69" spans="1:5" x14ac:dyDescent="0.2">
      <c r="A69" s="22" t="s">
        <v>845</v>
      </c>
      <c r="B69" s="23"/>
      <c r="C69" s="28">
        <v>0.25211294500000003</v>
      </c>
      <c r="D69" s="28">
        <v>0.2334578437</v>
      </c>
    </row>
    <row r="70" spans="1:5" x14ac:dyDescent="0.2">
      <c r="A70" s="22" t="s">
        <v>846</v>
      </c>
      <c r="B70" s="23"/>
      <c r="C70" s="28">
        <v>0.31694198800000001</v>
      </c>
      <c r="D70" s="28">
        <v>0.29348986040000002</v>
      </c>
    </row>
    <row r="71" spans="1:5" x14ac:dyDescent="0.2">
      <c r="A71" s="22" t="s">
        <v>848</v>
      </c>
      <c r="B71" s="23"/>
      <c r="C71" s="28">
        <v>0.27220994819999994</v>
      </c>
      <c r="D71" s="28">
        <v>0.25206776869999997</v>
      </c>
    </row>
    <row r="72" spans="1:5" x14ac:dyDescent="0.2">
      <c r="A72" s="34"/>
      <c r="B72" s="34"/>
      <c r="C72" s="34"/>
      <c r="D72" s="34"/>
    </row>
    <row r="73" spans="1:5" x14ac:dyDescent="0.2">
      <c r="A73" s="1" t="s">
        <v>47</v>
      </c>
      <c r="D73" s="38">
        <v>0.34293943699587404</v>
      </c>
      <c r="E73" s="37" t="s">
        <v>840</v>
      </c>
    </row>
  </sheetData>
  <mergeCells count="3">
    <mergeCell ref="A1:F1"/>
    <mergeCell ref="C63:D63"/>
    <mergeCell ref="A64:B6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52C0-FB74-4762-B8B0-6F404FA0D156}">
  <dimension ref="A1:F14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7.5703125" style="3" bestFit="1" customWidth="1"/>
    <col min="3" max="3" width="11.5703125" style="3" bestFit="1" customWidth="1"/>
    <col min="4" max="4" width="8.285156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483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484</v>
      </c>
      <c r="B8" s="9" t="s">
        <v>1174</v>
      </c>
      <c r="C8" s="9" t="s">
        <v>9</v>
      </c>
      <c r="D8" s="9">
        <v>750</v>
      </c>
      <c r="E8" s="10">
        <v>7503.8281252999996</v>
      </c>
      <c r="F8" s="10">
        <v>0.65071619604731801</v>
      </c>
    </row>
    <row r="9" spans="1:6" x14ac:dyDescent="0.2">
      <c r="A9" s="9" t="s">
        <v>485</v>
      </c>
      <c r="B9" s="9" t="s">
        <v>1175</v>
      </c>
      <c r="C9" s="9" t="s">
        <v>9</v>
      </c>
      <c r="D9" s="9">
        <v>50</v>
      </c>
      <c r="E9" s="10">
        <v>5006.8670000000002</v>
      </c>
      <c r="F9" s="10">
        <v>0.43418497784750198</v>
      </c>
    </row>
    <row r="10" spans="1:6" x14ac:dyDescent="0.2">
      <c r="A10" s="9" t="s">
        <v>486</v>
      </c>
      <c r="B10" s="9" t="s">
        <v>1176</v>
      </c>
      <c r="C10" s="9" t="s">
        <v>82</v>
      </c>
      <c r="D10" s="9">
        <v>500</v>
      </c>
      <c r="E10" s="10">
        <v>5000.9304165000003</v>
      </c>
      <c r="F10" s="10">
        <v>0.43367016980977402</v>
      </c>
    </row>
    <row r="11" spans="1:6" x14ac:dyDescent="0.2">
      <c r="A11" s="9" t="s">
        <v>487</v>
      </c>
      <c r="B11" s="9" t="s">
        <v>1177</v>
      </c>
      <c r="C11" s="9" t="s">
        <v>21</v>
      </c>
      <c r="D11" s="9">
        <v>500</v>
      </c>
      <c r="E11" s="10">
        <v>5000.7405285000004</v>
      </c>
      <c r="F11" s="10">
        <v>0.43365370312170898</v>
      </c>
    </row>
    <row r="12" spans="1:6" x14ac:dyDescent="0.2">
      <c r="A12" s="9" t="s">
        <v>488</v>
      </c>
      <c r="B12" s="9" t="s">
        <v>1178</v>
      </c>
      <c r="C12" s="9" t="s">
        <v>9</v>
      </c>
      <c r="D12" s="9">
        <v>500</v>
      </c>
      <c r="E12" s="10">
        <v>4999.2364164999999</v>
      </c>
      <c r="F12" s="10">
        <v>0.43352326969190103</v>
      </c>
    </row>
    <row r="13" spans="1:6" x14ac:dyDescent="0.2">
      <c r="A13" s="8" t="s">
        <v>35</v>
      </c>
      <c r="B13" s="9"/>
      <c r="C13" s="9"/>
      <c r="D13" s="9"/>
      <c r="E13" s="11">
        <f>SUM(E8:E12)</f>
        <v>27511.602486799999</v>
      </c>
      <c r="F13" s="11">
        <f>SUM(F8:F12)</f>
        <v>2.3857483165182041</v>
      </c>
    </row>
    <row r="14" spans="1:6" x14ac:dyDescent="0.2">
      <c r="A14" s="9"/>
      <c r="B14" s="9"/>
      <c r="C14" s="9"/>
      <c r="D14" s="9"/>
      <c r="E14" s="10"/>
      <c r="F14" s="10"/>
    </row>
    <row r="15" spans="1:6" x14ac:dyDescent="0.2">
      <c r="A15" s="8" t="s">
        <v>92</v>
      </c>
      <c r="B15" s="9"/>
      <c r="C15" s="9"/>
      <c r="D15" s="9"/>
      <c r="E15" s="10"/>
      <c r="F15" s="10"/>
    </row>
    <row r="16" spans="1:6" x14ac:dyDescent="0.2">
      <c r="A16" s="9" t="s">
        <v>489</v>
      </c>
      <c r="B16" s="9" t="s">
        <v>1179</v>
      </c>
      <c r="C16" s="9" t="s">
        <v>82</v>
      </c>
      <c r="D16" s="9">
        <v>642</v>
      </c>
      <c r="E16" s="10">
        <v>6421.4817359999997</v>
      </c>
      <c r="F16" s="10">
        <v>0.55685739311495597</v>
      </c>
    </row>
    <row r="17" spans="1:6" x14ac:dyDescent="0.2">
      <c r="A17" s="8" t="s">
        <v>35</v>
      </c>
      <c r="B17" s="9"/>
      <c r="C17" s="9"/>
      <c r="D17" s="9"/>
      <c r="E17" s="11">
        <f>SUM(E16:E16)</f>
        <v>6421.4817359999997</v>
      </c>
      <c r="F17" s="11">
        <f>SUM(F16:F16)</f>
        <v>0.55685739311495597</v>
      </c>
    </row>
    <row r="18" spans="1:6" x14ac:dyDescent="0.2">
      <c r="A18" s="9"/>
      <c r="B18" s="9"/>
      <c r="C18" s="9"/>
      <c r="D18" s="9"/>
      <c r="E18" s="10"/>
      <c r="F18" s="10"/>
    </row>
    <row r="19" spans="1:6" x14ac:dyDescent="0.2">
      <c r="A19" s="8" t="s">
        <v>356</v>
      </c>
      <c r="B19" s="9"/>
      <c r="C19" s="9"/>
      <c r="D19" s="9"/>
      <c r="E19" s="10"/>
      <c r="F19" s="10"/>
    </row>
    <row r="20" spans="1:6" x14ac:dyDescent="0.2">
      <c r="A20" s="8" t="s">
        <v>357</v>
      </c>
      <c r="B20" s="9"/>
      <c r="C20" s="9"/>
      <c r="D20" s="9"/>
      <c r="E20" s="10"/>
      <c r="F20" s="10"/>
    </row>
    <row r="21" spans="1:6" x14ac:dyDescent="0.2">
      <c r="A21" s="9" t="s">
        <v>490</v>
      </c>
      <c r="B21" s="9" t="s">
        <v>1180</v>
      </c>
      <c r="C21" s="9" t="s">
        <v>359</v>
      </c>
      <c r="D21" s="9">
        <v>43500</v>
      </c>
      <c r="E21" s="10">
        <v>43475.900999999998</v>
      </c>
      <c r="F21" s="10">
        <v>3.7701387140072198</v>
      </c>
    </row>
    <row r="22" spans="1:6" x14ac:dyDescent="0.2">
      <c r="A22" s="9" t="s">
        <v>491</v>
      </c>
      <c r="B22" s="9" t="s">
        <v>1181</v>
      </c>
      <c r="C22" s="9" t="s">
        <v>359</v>
      </c>
      <c r="D22" s="9">
        <v>15000</v>
      </c>
      <c r="E22" s="10">
        <v>14872.65</v>
      </c>
      <c r="F22" s="10">
        <v>1.2897249339324699</v>
      </c>
    </row>
    <row r="23" spans="1:6" x14ac:dyDescent="0.2">
      <c r="A23" s="9" t="s">
        <v>492</v>
      </c>
      <c r="B23" s="9" t="s">
        <v>1182</v>
      </c>
      <c r="C23" s="9" t="s">
        <v>359</v>
      </c>
      <c r="D23" s="9">
        <v>10000</v>
      </c>
      <c r="E23" s="10">
        <v>9951.8799999999992</v>
      </c>
      <c r="F23" s="10">
        <v>0.86300610688100998</v>
      </c>
    </row>
    <row r="24" spans="1:6" x14ac:dyDescent="0.2">
      <c r="A24" s="9" t="s">
        <v>493</v>
      </c>
      <c r="B24" s="9" t="s">
        <v>1419</v>
      </c>
      <c r="C24" s="9" t="s">
        <v>362</v>
      </c>
      <c r="D24" s="9">
        <v>7500</v>
      </c>
      <c r="E24" s="10">
        <v>7479.8474999999999</v>
      </c>
      <c r="F24" s="10">
        <v>0.64863664664753395</v>
      </c>
    </row>
    <row r="25" spans="1:6" x14ac:dyDescent="0.2">
      <c r="A25" s="9" t="s">
        <v>494</v>
      </c>
      <c r="B25" s="9" t="s">
        <v>1183</v>
      </c>
      <c r="C25" s="9" t="s">
        <v>359</v>
      </c>
      <c r="D25" s="9">
        <v>7500</v>
      </c>
      <c r="E25" s="10">
        <v>7469.85</v>
      </c>
      <c r="F25" s="10">
        <v>0.64776968447018202</v>
      </c>
    </row>
    <row r="26" spans="1:6" x14ac:dyDescent="0.2">
      <c r="A26" s="9" t="s">
        <v>467</v>
      </c>
      <c r="B26" s="9" t="s">
        <v>1048</v>
      </c>
      <c r="C26" s="9" t="s">
        <v>359</v>
      </c>
      <c r="D26" s="9">
        <v>5000</v>
      </c>
      <c r="E26" s="10">
        <v>4988.0950000000003</v>
      </c>
      <c r="F26" s="10">
        <v>0.432557109481086</v>
      </c>
    </row>
    <row r="27" spans="1:6" x14ac:dyDescent="0.2">
      <c r="A27" s="9" t="s">
        <v>495</v>
      </c>
      <c r="B27" s="9" t="s">
        <v>1184</v>
      </c>
      <c r="C27" s="9" t="s">
        <v>359</v>
      </c>
      <c r="D27" s="9">
        <v>5000</v>
      </c>
      <c r="E27" s="10">
        <v>4987.415</v>
      </c>
      <c r="F27" s="10">
        <v>0.43249814131098402</v>
      </c>
    </row>
    <row r="28" spans="1:6" x14ac:dyDescent="0.2">
      <c r="A28" s="9" t="s">
        <v>496</v>
      </c>
      <c r="B28" s="9" t="s">
        <v>1185</v>
      </c>
      <c r="C28" s="9" t="s">
        <v>359</v>
      </c>
      <c r="D28" s="9">
        <v>5000</v>
      </c>
      <c r="E28" s="10">
        <v>4976.9549999999999</v>
      </c>
      <c r="F28" s="10">
        <v>0.43159107210617298</v>
      </c>
    </row>
    <row r="29" spans="1:6" x14ac:dyDescent="0.2">
      <c r="A29" s="8" t="s">
        <v>35</v>
      </c>
      <c r="B29" s="9"/>
      <c r="C29" s="9"/>
      <c r="D29" s="9"/>
      <c r="E29" s="11">
        <f>SUM(E21:E28)</f>
        <v>98202.593500000003</v>
      </c>
      <c r="F29" s="11">
        <f>SUM(F21:F28)</f>
        <v>8.5159224088366585</v>
      </c>
    </row>
    <row r="30" spans="1:6" x14ac:dyDescent="0.2">
      <c r="A30" s="9"/>
      <c r="B30" s="9"/>
      <c r="C30" s="9"/>
      <c r="D30" s="9"/>
      <c r="E30" s="10"/>
      <c r="F30" s="10"/>
    </row>
    <row r="31" spans="1:6" x14ac:dyDescent="0.2">
      <c r="A31" s="8" t="s">
        <v>360</v>
      </c>
      <c r="B31" s="9"/>
      <c r="C31" s="9"/>
      <c r="D31" s="9"/>
      <c r="E31" s="10"/>
      <c r="F31" s="10"/>
    </row>
    <row r="32" spans="1:6" x14ac:dyDescent="0.2">
      <c r="A32" s="9" t="s">
        <v>497</v>
      </c>
      <c r="B32" s="9" t="s">
        <v>1186</v>
      </c>
      <c r="C32" s="9" t="s">
        <v>359</v>
      </c>
      <c r="D32" s="9">
        <v>15000</v>
      </c>
      <c r="E32" s="10">
        <v>74724.824999999997</v>
      </c>
      <c r="F32" s="10">
        <v>6.47997969334586</v>
      </c>
    </row>
    <row r="33" spans="1:6" x14ac:dyDescent="0.2">
      <c r="A33" s="9" t="s">
        <v>498</v>
      </c>
      <c r="B33" s="9" t="s">
        <v>1171</v>
      </c>
      <c r="C33" s="9" t="s">
        <v>421</v>
      </c>
      <c r="D33" s="9">
        <v>9500</v>
      </c>
      <c r="E33" s="10">
        <v>47086.512499999997</v>
      </c>
      <c r="F33" s="10">
        <v>4.0832433509275603</v>
      </c>
    </row>
    <row r="34" spans="1:6" x14ac:dyDescent="0.2">
      <c r="A34" s="9" t="s">
        <v>499</v>
      </c>
      <c r="B34" s="9" t="s">
        <v>1187</v>
      </c>
      <c r="C34" s="9" t="s">
        <v>359</v>
      </c>
      <c r="D34" s="9">
        <v>9000</v>
      </c>
      <c r="E34" s="10">
        <v>44579.88</v>
      </c>
      <c r="F34" s="10">
        <v>3.8658734514506401</v>
      </c>
    </row>
    <row r="35" spans="1:6" x14ac:dyDescent="0.2">
      <c r="A35" s="9" t="s">
        <v>500</v>
      </c>
      <c r="B35" s="9" t="s">
        <v>1188</v>
      </c>
      <c r="C35" s="9" t="s">
        <v>421</v>
      </c>
      <c r="D35" s="9">
        <v>9000</v>
      </c>
      <c r="E35" s="10">
        <v>44558.73</v>
      </c>
      <c r="F35" s="10">
        <v>3.8640393679246601</v>
      </c>
    </row>
    <row r="36" spans="1:6" x14ac:dyDescent="0.2">
      <c r="A36" s="9" t="s">
        <v>501</v>
      </c>
      <c r="B36" s="9" t="s">
        <v>1426</v>
      </c>
      <c r="C36" s="9" t="s">
        <v>362</v>
      </c>
      <c r="D36" s="9">
        <v>8000</v>
      </c>
      <c r="E36" s="10">
        <v>39793.96</v>
      </c>
      <c r="F36" s="10">
        <v>3.4508485328378802</v>
      </c>
    </row>
    <row r="37" spans="1:6" x14ac:dyDescent="0.2">
      <c r="A37" s="9" t="s">
        <v>502</v>
      </c>
      <c r="B37" s="9" t="s">
        <v>1189</v>
      </c>
      <c r="C37" s="9" t="s">
        <v>359</v>
      </c>
      <c r="D37" s="9">
        <v>6500</v>
      </c>
      <c r="E37" s="10">
        <v>32392.587500000001</v>
      </c>
      <c r="F37" s="10">
        <v>2.8090170731738602</v>
      </c>
    </row>
    <row r="38" spans="1:6" x14ac:dyDescent="0.2">
      <c r="A38" s="9" t="s">
        <v>503</v>
      </c>
      <c r="B38" s="9" t="s">
        <v>1077</v>
      </c>
      <c r="C38" s="9" t="s">
        <v>359</v>
      </c>
      <c r="D38" s="9">
        <v>6400</v>
      </c>
      <c r="E38" s="10">
        <v>31837.279999999999</v>
      </c>
      <c r="F38" s="10">
        <v>2.76086197446921</v>
      </c>
    </row>
    <row r="39" spans="1:6" x14ac:dyDescent="0.2">
      <c r="A39" s="9" t="s">
        <v>504</v>
      </c>
      <c r="B39" s="9" t="s">
        <v>1190</v>
      </c>
      <c r="C39" s="9" t="s">
        <v>359</v>
      </c>
      <c r="D39" s="9">
        <v>6000</v>
      </c>
      <c r="E39" s="10">
        <v>29945.01</v>
      </c>
      <c r="F39" s="10">
        <v>2.5967682991166399</v>
      </c>
    </row>
    <row r="40" spans="1:6" x14ac:dyDescent="0.2">
      <c r="A40" s="9" t="s">
        <v>505</v>
      </c>
      <c r="B40" s="9" t="s">
        <v>1191</v>
      </c>
      <c r="C40" s="9" t="s">
        <v>359</v>
      </c>
      <c r="D40" s="9">
        <v>6000</v>
      </c>
      <c r="E40" s="10">
        <v>29931.06</v>
      </c>
      <c r="F40" s="10">
        <v>2.5955585844505702</v>
      </c>
    </row>
    <row r="41" spans="1:6" x14ac:dyDescent="0.2">
      <c r="A41" s="9" t="s">
        <v>506</v>
      </c>
      <c r="B41" s="9" t="s">
        <v>1192</v>
      </c>
      <c r="C41" s="9" t="s">
        <v>421</v>
      </c>
      <c r="D41" s="9">
        <v>5000</v>
      </c>
      <c r="E41" s="10">
        <v>24898.075000000001</v>
      </c>
      <c r="F41" s="10">
        <v>2.1591087085637501</v>
      </c>
    </row>
    <row r="42" spans="1:6" x14ac:dyDescent="0.2">
      <c r="A42" s="9" t="s">
        <v>507</v>
      </c>
      <c r="B42" s="9" t="s">
        <v>1193</v>
      </c>
      <c r="C42" s="9" t="s">
        <v>359</v>
      </c>
      <c r="D42" s="9">
        <v>4000</v>
      </c>
      <c r="E42" s="10">
        <v>19988.18</v>
      </c>
      <c r="F42" s="10">
        <v>1.73333293864444</v>
      </c>
    </row>
    <row r="43" spans="1:6" x14ac:dyDescent="0.2">
      <c r="A43" s="9" t="s">
        <v>508</v>
      </c>
      <c r="B43" s="9" t="s">
        <v>1194</v>
      </c>
      <c r="C43" s="9" t="s">
        <v>359</v>
      </c>
      <c r="D43" s="9">
        <v>4000</v>
      </c>
      <c r="E43" s="10">
        <v>19898.8</v>
      </c>
      <c r="F43" s="10">
        <v>1.7255820929918599</v>
      </c>
    </row>
    <row r="44" spans="1:6" x14ac:dyDescent="0.2">
      <c r="A44" s="9" t="s">
        <v>509</v>
      </c>
      <c r="B44" s="9" t="s">
        <v>1195</v>
      </c>
      <c r="C44" s="9" t="s">
        <v>359</v>
      </c>
      <c r="D44" s="9">
        <v>4000</v>
      </c>
      <c r="E44" s="10">
        <v>19893.02</v>
      </c>
      <c r="F44" s="10">
        <v>1.72508086354599</v>
      </c>
    </row>
    <row r="45" spans="1:6" x14ac:dyDescent="0.2">
      <c r="A45" s="9" t="s">
        <v>510</v>
      </c>
      <c r="B45" s="9" t="s">
        <v>1196</v>
      </c>
      <c r="C45" s="9" t="s">
        <v>359</v>
      </c>
      <c r="D45" s="9">
        <v>4000</v>
      </c>
      <c r="E45" s="10">
        <v>19867.88</v>
      </c>
      <c r="F45" s="10">
        <v>1.72290077561014</v>
      </c>
    </row>
    <row r="46" spans="1:6" x14ac:dyDescent="0.2">
      <c r="A46" s="9" t="s">
        <v>511</v>
      </c>
      <c r="B46" s="9" t="s">
        <v>1197</v>
      </c>
      <c r="C46" s="9" t="s">
        <v>362</v>
      </c>
      <c r="D46" s="9">
        <v>4000</v>
      </c>
      <c r="E46" s="10">
        <v>19864.38</v>
      </c>
      <c r="F46" s="10">
        <v>1.72259726296991</v>
      </c>
    </row>
    <row r="47" spans="1:6" x14ac:dyDescent="0.2">
      <c r="A47" s="9" t="s">
        <v>512</v>
      </c>
      <c r="B47" s="9" t="s">
        <v>1198</v>
      </c>
      <c r="C47" s="9" t="s">
        <v>359</v>
      </c>
      <c r="D47" s="9">
        <v>4000</v>
      </c>
      <c r="E47" s="10">
        <v>19840.2</v>
      </c>
      <c r="F47" s="10">
        <v>1.7205004242153901</v>
      </c>
    </row>
    <row r="48" spans="1:6" x14ac:dyDescent="0.2">
      <c r="A48" s="9" t="s">
        <v>476</v>
      </c>
      <c r="B48" s="9" t="s">
        <v>1199</v>
      </c>
      <c r="C48" s="9" t="s">
        <v>421</v>
      </c>
      <c r="D48" s="9">
        <v>4000</v>
      </c>
      <c r="E48" s="10">
        <v>19751.86</v>
      </c>
      <c r="F48" s="10">
        <v>1.7128397651759</v>
      </c>
    </row>
    <row r="49" spans="1:6" x14ac:dyDescent="0.2">
      <c r="A49" s="9" t="s">
        <v>513</v>
      </c>
      <c r="B49" s="9" t="s">
        <v>1200</v>
      </c>
      <c r="C49" s="9" t="s">
        <v>421</v>
      </c>
      <c r="D49" s="9">
        <v>4000</v>
      </c>
      <c r="E49" s="10">
        <v>19750.02</v>
      </c>
      <c r="F49" s="10">
        <v>1.71268020424504</v>
      </c>
    </row>
    <row r="50" spans="1:6" x14ac:dyDescent="0.2">
      <c r="A50" s="9" t="s">
        <v>514</v>
      </c>
      <c r="B50" s="9" t="s">
        <v>1201</v>
      </c>
      <c r="C50" s="9" t="s">
        <v>362</v>
      </c>
      <c r="D50" s="9">
        <v>3500</v>
      </c>
      <c r="E50" s="10">
        <v>17335.482499999998</v>
      </c>
      <c r="F50" s="10">
        <v>1.5032965895116199</v>
      </c>
    </row>
    <row r="51" spans="1:6" x14ac:dyDescent="0.2">
      <c r="A51" s="9" t="s">
        <v>515</v>
      </c>
      <c r="B51" s="9" t="s">
        <v>1202</v>
      </c>
      <c r="C51" s="9" t="s">
        <v>421</v>
      </c>
      <c r="D51" s="9">
        <v>3000</v>
      </c>
      <c r="E51" s="10">
        <v>14959.8</v>
      </c>
      <c r="F51" s="10">
        <v>1.2972823986742701</v>
      </c>
    </row>
    <row r="52" spans="1:6" x14ac:dyDescent="0.2">
      <c r="A52" s="9" t="s">
        <v>516</v>
      </c>
      <c r="B52" s="9" t="s">
        <v>1203</v>
      </c>
      <c r="C52" s="9" t="s">
        <v>359</v>
      </c>
      <c r="D52" s="9">
        <v>3000</v>
      </c>
      <c r="E52" s="10">
        <v>14957.55</v>
      </c>
      <c r="F52" s="10">
        <v>1.29708728340555</v>
      </c>
    </row>
    <row r="53" spans="1:6" x14ac:dyDescent="0.2">
      <c r="A53" s="9" t="s">
        <v>517</v>
      </c>
      <c r="B53" s="9" t="s">
        <v>1204</v>
      </c>
      <c r="C53" s="9" t="s">
        <v>359</v>
      </c>
      <c r="D53" s="9">
        <v>3000</v>
      </c>
      <c r="E53" s="10">
        <v>14950.905000000001</v>
      </c>
      <c r="F53" s="10">
        <v>1.2965110429786</v>
      </c>
    </row>
    <row r="54" spans="1:6" x14ac:dyDescent="0.2">
      <c r="A54" s="9" t="s">
        <v>518</v>
      </c>
      <c r="B54" s="9" t="s">
        <v>1205</v>
      </c>
      <c r="C54" s="9" t="s">
        <v>359</v>
      </c>
      <c r="D54" s="9">
        <v>3000</v>
      </c>
      <c r="E54" s="10">
        <v>14916.645</v>
      </c>
      <c r="F54" s="10">
        <v>1.2935400878201999</v>
      </c>
    </row>
    <row r="55" spans="1:6" x14ac:dyDescent="0.2">
      <c r="A55" s="9" t="s">
        <v>519</v>
      </c>
      <c r="B55" s="9" t="s">
        <v>1206</v>
      </c>
      <c r="C55" s="9" t="s">
        <v>362</v>
      </c>
      <c r="D55" s="9">
        <v>3000</v>
      </c>
      <c r="E55" s="10">
        <v>14882.264999999999</v>
      </c>
      <c r="F55" s="10">
        <v>1.2905587265141401</v>
      </c>
    </row>
    <row r="56" spans="1:6" x14ac:dyDescent="0.2">
      <c r="A56" s="9" t="s">
        <v>520</v>
      </c>
      <c r="B56" s="9" t="s">
        <v>1207</v>
      </c>
      <c r="C56" s="9" t="s">
        <v>362</v>
      </c>
      <c r="D56" s="9">
        <v>3000</v>
      </c>
      <c r="E56" s="10">
        <v>14871.645</v>
      </c>
      <c r="F56" s="10">
        <v>1.2896377824457701</v>
      </c>
    </row>
    <row r="57" spans="1:6" x14ac:dyDescent="0.2">
      <c r="A57" s="9" t="s">
        <v>521</v>
      </c>
      <c r="B57" s="9" t="s">
        <v>1208</v>
      </c>
      <c r="C57" s="9" t="s">
        <v>362</v>
      </c>
      <c r="D57" s="9">
        <v>3000</v>
      </c>
      <c r="E57" s="10">
        <v>14860.35</v>
      </c>
      <c r="F57" s="10">
        <v>1.28865830379679</v>
      </c>
    </row>
    <row r="58" spans="1:6" x14ac:dyDescent="0.2">
      <c r="A58" s="9" t="s">
        <v>522</v>
      </c>
      <c r="B58" s="9" t="s">
        <v>1423</v>
      </c>
      <c r="C58" s="9" t="s">
        <v>362</v>
      </c>
      <c r="D58" s="9">
        <v>3000</v>
      </c>
      <c r="E58" s="10">
        <v>14828.88</v>
      </c>
      <c r="F58" s="10">
        <v>1.2859292915716101</v>
      </c>
    </row>
    <row r="59" spans="1:6" x14ac:dyDescent="0.2">
      <c r="A59" s="9" t="s">
        <v>523</v>
      </c>
      <c r="B59" s="9" t="s">
        <v>1209</v>
      </c>
      <c r="C59" s="9" t="s">
        <v>362</v>
      </c>
      <c r="D59" s="9">
        <v>2500</v>
      </c>
      <c r="E59" s="10">
        <v>12434.85</v>
      </c>
      <c r="F59" s="10">
        <v>1.07832404411522</v>
      </c>
    </row>
    <row r="60" spans="1:6" x14ac:dyDescent="0.2">
      <c r="A60" s="9" t="s">
        <v>524</v>
      </c>
      <c r="B60" s="9" t="s">
        <v>1210</v>
      </c>
      <c r="C60" s="9" t="s">
        <v>421</v>
      </c>
      <c r="D60" s="9">
        <v>2500</v>
      </c>
      <c r="E60" s="10">
        <v>12424.075000000001</v>
      </c>
      <c r="F60" s="10">
        <v>1.07738965877278</v>
      </c>
    </row>
    <row r="61" spans="1:6" x14ac:dyDescent="0.2">
      <c r="A61" s="9" t="s">
        <v>525</v>
      </c>
      <c r="B61" s="9" t="s">
        <v>1424</v>
      </c>
      <c r="C61" s="9" t="s">
        <v>362</v>
      </c>
      <c r="D61" s="9">
        <v>2500</v>
      </c>
      <c r="E61" s="10">
        <v>12371.737499999999</v>
      </c>
      <c r="F61" s="10">
        <v>1.0728510608275801</v>
      </c>
    </row>
    <row r="62" spans="1:6" x14ac:dyDescent="0.2">
      <c r="A62" s="9" t="s">
        <v>412</v>
      </c>
      <c r="B62" s="9" t="s">
        <v>1062</v>
      </c>
      <c r="C62" s="9" t="s">
        <v>359</v>
      </c>
      <c r="D62" s="9">
        <v>2300</v>
      </c>
      <c r="E62" s="10">
        <v>11500</v>
      </c>
      <c r="F62" s="10">
        <v>0.99725581790893902</v>
      </c>
    </row>
    <row r="63" spans="1:6" x14ac:dyDescent="0.2">
      <c r="A63" s="9" t="s">
        <v>526</v>
      </c>
      <c r="B63" s="9" t="s">
        <v>1420</v>
      </c>
      <c r="C63" s="9" t="s">
        <v>362</v>
      </c>
      <c r="D63" s="9">
        <v>2000</v>
      </c>
      <c r="E63" s="10">
        <v>9983.2000000000007</v>
      </c>
      <c r="F63" s="10">
        <v>0.86572211142161104</v>
      </c>
    </row>
    <row r="64" spans="1:6" x14ac:dyDescent="0.2">
      <c r="A64" s="9" t="s">
        <v>527</v>
      </c>
      <c r="B64" s="9" t="s">
        <v>1211</v>
      </c>
      <c r="C64" s="9" t="s">
        <v>359</v>
      </c>
      <c r="D64" s="9">
        <v>2000</v>
      </c>
      <c r="E64" s="10">
        <v>9952.08</v>
      </c>
      <c r="F64" s="10">
        <v>0.86302345046045204</v>
      </c>
    </row>
    <row r="65" spans="1:6" x14ac:dyDescent="0.2">
      <c r="A65" s="9" t="s">
        <v>528</v>
      </c>
      <c r="B65" s="9" t="s">
        <v>1212</v>
      </c>
      <c r="C65" s="9" t="s">
        <v>359</v>
      </c>
      <c r="D65" s="9">
        <v>2000</v>
      </c>
      <c r="E65" s="10">
        <v>9946.75</v>
      </c>
      <c r="F65" s="10">
        <v>0.86256124406832502</v>
      </c>
    </row>
    <row r="66" spans="1:6" x14ac:dyDescent="0.2">
      <c r="A66" s="9" t="s">
        <v>529</v>
      </c>
      <c r="B66" s="9" t="s">
        <v>1421</v>
      </c>
      <c r="C66" s="9" t="s">
        <v>362</v>
      </c>
      <c r="D66" s="9">
        <v>2000</v>
      </c>
      <c r="E66" s="10">
        <v>9935.69</v>
      </c>
      <c r="F66" s="10">
        <v>0.86160214412518898</v>
      </c>
    </row>
    <row r="67" spans="1:6" x14ac:dyDescent="0.2">
      <c r="A67" s="9" t="s">
        <v>530</v>
      </c>
      <c r="B67" s="9" t="s">
        <v>1425</v>
      </c>
      <c r="C67" s="9" t="s">
        <v>359</v>
      </c>
      <c r="D67" s="9">
        <v>2000</v>
      </c>
      <c r="E67" s="10">
        <v>9934.2999999999993</v>
      </c>
      <c r="F67" s="10">
        <v>0.86148160624806702</v>
      </c>
    </row>
    <row r="68" spans="1:6" x14ac:dyDescent="0.2">
      <c r="A68" s="9" t="s">
        <v>531</v>
      </c>
      <c r="B68" s="9" t="s">
        <v>1213</v>
      </c>
      <c r="C68" s="9" t="s">
        <v>421</v>
      </c>
      <c r="D68" s="9">
        <v>2000</v>
      </c>
      <c r="E68" s="10">
        <v>9908.2000000000007</v>
      </c>
      <c r="F68" s="10">
        <v>0.85921826913090005</v>
      </c>
    </row>
    <row r="69" spans="1:6" x14ac:dyDescent="0.2">
      <c r="A69" s="9" t="s">
        <v>532</v>
      </c>
      <c r="B69" s="9" t="s">
        <v>1214</v>
      </c>
      <c r="C69" s="9" t="s">
        <v>421</v>
      </c>
      <c r="D69" s="9">
        <v>2000</v>
      </c>
      <c r="E69" s="10">
        <v>9907.77</v>
      </c>
      <c r="F69" s="10">
        <v>0.85918098043510005</v>
      </c>
    </row>
    <row r="70" spans="1:6" x14ac:dyDescent="0.2">
      <c r="A70" s="9" t="s">
        <v>533</v>
      </c>
      <c r="B70" s="9" t="s">
        <v>1407</v>
      </c>
      <c r="C70" s="9" t="s">
        <v>359</v>
      </c>
      <c r="D70" s="9">
        <v>1700</v>
      </c>
      <c r="E70" s="10">
        <v>8467.2919999999995</v>
      </c>
      <c r="F70" s="10">
        <v>0.734265757298593</v>
      </c>
    </row>
    <row r="71" spans="1:6" x14ac:dyDescent="0.2">
      <c r="A71" s="9" t="s">
        <v>534</v>
      </c>
      <c r="B71" s="9" t="s">
        <v>1427</v>
      </c>
      <c r="C71" s="9" t="s">
        <v>359</v>
      </c>
      <c r="D71" s="9">
        <v>1500</v>
      </c>
      <c r="E71" s="10">
        <v>7475.8050000000003</v>
      </c>
      <c r="F71" s="10">
        <v>0.64828608954806399</v>
      </c>
    </row>
    <row r="72" spans="1:6" x14ac:dyDescent="0.2">
      <c r="A72" s="9" t="s">
        <v>535</v>
      </c>
      <c r="B72" s="9" t="s">
        <v>1428</v>
      </c>
      <c r="C72" s="9" t="s">
        <v>362</v>
      </c>
      <c r="D72" s="9">
        <v>1500</v>
      </c>
      <c r="E72" s="10">
        <v>7473.0974999999999</v>
      </c>
      <c r="F72" s="10">
        <v>0.64805130084136997</v>
      </c>
    </row>
    <row r="73" spans="1:6" x14ac:dyDescent="0.2">
      <c r="A73" s="9" t="s">
        <v>536</v>
      </c>
      <c r="B73" s="9" t="s">
        <v>1215</v>
      </c>
      <c r="C73" s="9" t="s">
        <v>421</v>
      </c>
      <c r="D73" s="9">
        <v>1000</v>
      </c>
      <c r="E73" s="10">
        <v>4960.99</v>
      </c>
      <c r="F73" s="10">
        <v>0.430206620877223</v>
      </c>
    </row>
    <row r="74" spans="1:6" x14ac:dyDescent="0.2">
      <c r="A74" s="9" t="s">
        <v>537</v>
      </c>
      <c r="B74" s="9" t="s">
        <v>1429</v>
      </c>
      <c r="C74" s="9" t="s">
        <v>359</v>
      </c>
      <c r="D74" s="9">
        <v>1000</v>
      </c>
      <c r="E74" s="10">
        <v>4896.0200000000004</v>
      </c>
      <c r="F74" s="10">
        <v>0.42457255909552399</v>
      </c>
    </row>
    <row r="75" spans="1:6" x14ac:dyDescent="0.2">
      <c r="A75" s="9" t="s">
        <v>538</v>
      </c>
      <c r="B75" s="9" t="s">
        <v>1417</v>
      </c>
      <c r="C75" s="9" t="s">
        <v>359</v>
      </c>
      <c r="D75" s="9">
        <v>980</v>
      </c>
      <c r="E75" s="10">
        <v>4885.1432000000004</v>
      </c>
      <c r="F75" s="10">
        <v>0.42362934587115603</v>
      </c>
    </row>
    <row r="76" spans="1:6" x14ac:dyDescent="0.2">
      <c r="A76" s="9" t="s">
        <v>472</v>
      </c>
      <c r="B76" s="9" t="s">
        <v>1216</v>
      </c>
      <c r="C76" s="9" t="s">
        <v>473</v>
      </c>
      <c r="D76" s="9">
        <v>840</v>
      </c>
      <c r="E76" s="10">
        <v>4192.9817999999996</v>
      </c>
      <c r="F76" s="10">
        <v>0.36360656473359099</v>
      </c>
    </row>
    <row r="77" spans="1:6" x14ac:dyDescent="0.2">
      <c r="A77" s="9" t="s">
        <v>539</v>
      </c>
      <c r="B77" s="9" t="s">
        <v>1217</v>
      </c>
      <c r="C77" s="9" t="s">
        <v>473</v>
      </c>
      <c r="D77" s="9">
        <v>600</v>
      </c>
      <c r="E77" s="10">
        <v>2994.1529999999998</v>
      </c>
      <c r="F77" s="10">
        <v>0.25964665208343501</v>
      </c>
    </row>
    <row r="78" spans="1:6" x14ac:dyDescent="0.2">
      <c r="A78" s="9" t="s">
        <v>540</v>
      </c>
      <c r="B78" s="9" t="s">
        <v>1218</v>
      </c>
      <c r="C78" s="9" t="s">
        <v>475</v>
      </c>
      <c r="D78" s="9">
        <v>600</v>
      </c>
      <c r="E78" s="10">
        <v>2985.873</v>
      </c>
      <c r="F78" s="10">
        <v>0.25892862789454102</v>
      </c>
    </row>
    <row r="79" spans="1:6" x14ac:dyDescent="0.2">
      <c r="A79" s="9" t="s">
        <v>541</v>
      </c>
      <c r="B79" s="9" t="s">
        <v>1430</v>
      </c>
      <c r="C79" s="9" t="s">
        <v>362</v>
      </c>
      <c r="D79" s="9">
        <v>600</v>
      </c>
      <c r="E79" s="10">
        <v>2969.049</v>
      </c>
      <c r="F79" s="10">
        <v>0.25746968599188902</v>
      </c>
    </row>
    <row r="80" spans="1:6" x14ac:dyDescent="0.2">
      <c r="A80" s="9" t="s">
        <v>542</v>
      </c>
      <c r="B80" s="9" t="s">
        <v>1219</v>
      </c>
      <c r="C80" s="9" t="s">
        <v>475</v>
      </c>
      <c r="D80" s="9">
        <v>500</v>
      </c>
      <c r="E80" s="10">
        <v>2493.0100000000002</v>
      </c>
      <c r="F80" s="10">
        <v>0.21618858492218801</v>
      </c>
    </row>
    <row r="81" spans="1:6" x14ac:dyDescent="0.2">
      <c r="A81" s="9" t="s">
        <v>543</v>
      </c>
      <c r="B81" s="9" t="s">
        <v>1220</v>
      </c>
      <c r="C81" s="9" t="s">
        <v>473</v>
      </c>
      <c r="D81" s="9">
        <v>500</v>
      </c>
      <c r="E81" s="10">
        <v>2492.37</v>
      </c>
      <c r="F81" s="10">
        <v>0.216133085467974</v>
      </c>
    </row>
    <row r="82" spans="1:6" x14ac:dyDescent="0.2">
      <c r="A82" s="9" t="s">
        <v>544</v>
      </c>
      <c r="B82" s="9" t="s">
        <v>1221</v>
      </c>
      <c r="C82" s="9" t="s">
        <v>473</v>
      </c>
      <c r="D82" s="9">
        <v>500</v>
      </c>
      <c r="E82" s="10">
        <v>2491.6975000000002</v>
      </c>
      <c r="F82" s="10">
        <v>0.21607476768210099</v>
      </c>
    </row>
    <row r="83" spans="1:6" x14ac:dyDescent="0.2">
      <c r="A83" s="9" t="s">
        <v>545</v>
      </c>
      <c r="B83" s="9" t="s">
        <v>1222</v>
      </c>
      <c r="C83" s="9" t="s">
        <v>362</v>
      </c>
      <c r="D83" s="9">
        <v>500</v>
      </c>
      <c r="E83" s="10">
        <v>2485.395</v>
      </c>
      <c r="F83" s="10">
        <v>0.21552822813493799</v>
      </c>
    </row>
    <row r="84" spans="1:6" x14ac:dyDescent="0.2">
      <c r="A84" s="9" t="s">
        <v>546</v>
      </c>
      <c r="B84" s="9" t="s">
        <v>1223</v>
      </c>
      <c r="C84" s="9" t="s">
        <v>362</v>
      </c>
      <c r="D84" s="9">
        <v>500</v>
      </c>
      <c r="E84" s="10">
        <v>2470.81</v>
      </c>
      <c r="F84" s="10">
        <v>0.21426344760413801</v>
      </c>
    </row>
    <row r="85" spans="1:6" x14ac:dyDescent="0.2">
      <c r="A85" s="9" t="s">
        <v>420</v>
      </c>
      <c r="B85" s="9" t="s">
        <v>1076</v>
      </c>
      <c r="C85" s="9" t="s">
        <v>421</v>
      </c>
      <c r="D85" s="9">
        <v>40</v>
      </c>
      <c r="E85" s="10">
        <v>198.947</v>
      </c>
      <c r="F85" s="10">
        <v>1.7252265496132999E-2</v>
      </c>
    </row>
    <row r="86" spans="1:6" x14ac:dyDescent="0.2">
      <c r="A86" s="8" t="s">
        <v>35</v>
      </c>
      <c r="B86" s="9"/>
      <c r="C86" s="9"/>
      <c r="D86" s="9"/>
      <c r="E86" s="11">
        <f>SUM(E32:E85)</f>
        <v>877397.06900000048</v>
      </c>
      <c r="F86" s="11">
        <f>SUM(F32:F85)</f>
        <v>76.08602884143491</v>
      </c>
    </row>
    <row r="87" spans="1:6" x14ac:dyDescent="0.2">
      <c r="A87" s="9"/>
      <c r="B87" s="9"/>
      <c r="C87" s="9"/>
      <c r="D87" s="9"/>
      <c r="E87" s="10"/>
      <c r="F87" s="10"/>
    </row>
    <row r="88" spans="1:6" x14ac:dyDescent="0.2">
      <c r="A88" s="8" t="s">
        <v>547</v>
      </c>
      <c r="B88" s="9"/>
      <c r="C88" s="9"/>
      <c r="D88" s="9"/>
      <c r="E88" s="10"/>
      <c r="F88" s="10"/>
    </row>
    <row r="89" spans="1:6" x14ac:dyDescent="0.2">
      <c r="A89" s="51" t="s">
        <v>404</v>
      </c>
      <c r="B89" s="51" t="s">
        <v>892</v>
      </c>
      <c r="C89" s="51"/>
      <c r="D89" s="51">
        <v>250000</v>
      </c>
      <c r="E89" s="52">
        <v>250</v>
      </c>
      <c r="F89" s="52">
        <v>2.1679474302368201E-2</v>
      </c>
    </row>
    <row r="90" spans="1:6" x14ac:dyDescent="0.2">
      <c r="A90" s="8" t="s">
        <v>35</v>
      </c>
      <c r="B90" s="9"/>
      <c r="C90" s="9"/>
      <c r="D90" s="9"/>
      <c r="E90" s="11">
        <f>SUM(E89:E89)</f>
        <v>250</v>
      </c>
      <c r="F90" s="11">
        <f>SUM(F89:F89)</f>
        <v>2.1679474302368201E-2</v>
      </c>
    </row>
    <row r="91" spans="1:6" x14ac:dyDescent="0.2">
      <c r="A91" s="9"/>
      <c r="B91" s="9"/>
      <c r="C91" s="9"/>
      <c r="D91" s="9"/>
      <c r="E91" s="10"/>
      <c r="F91" s="10"/>
    </row>
    <row r="92" spans="1:6" x14ac:dyDescent="0.2">
      <c r="A92" s="8" t="s">
        <v>35</v>
      </c>
      <c r="B92" s="9"/>
      <c r="C92" s="9"/>
      <c r="D92" s="9"/>
      <c r="E92" s="11">
        <f>E13+E17+E29+E86+E90</f>
        <v>1009782.7467228004</v>
      </c>
      <c r="F92" s="11">
        <f>F13+F17+F29+F86+F90</f>
        <v>87.566236434207099</v>
      </c>
    </row>
    <row r="93" spans="1:6" x14ac:dyDescent="0.2">
      <c r="A93" s="9"/>
      <c r="B93" s="9"/>
      <c r="C93" s="9"/>
      <c r="D93" s="9"/>
      <c r="E93" s="10"/>
      <c r="F93" s="10"/>
    </row>
    <row r="94" spans="1:6" x14ac:dyDescent="0.2">
      <c r="A94" s="8" t="s">
        <v>36</v>
      </c>
      <c r="B94" s="9"/>
      <c r="C94" s="9"/>
      <c r="D94" s="9"/>
      <c r="E94" s="11">
        <v>143381.74335070001</v>
      </c>
      <c r="F94" s="11">
        <v>12.43</v>
      </c>
    </row>
    <row r="95" spans="1:6" x14ac:dyDescent="0.2">
      <c r="A95" s="9"/>
      <c r="B95" s="9"/>
      <c r="C95" s="9"/>
      <c r="D95" s="9"/>
      <c r="E95" s="10"/>
      <c r="F95" s="10"/>
    </row>
    <row r="96" spans="1:6" x14ac:dyDescent="0.2">
      <c r="A96" s="12" t="s">
        <v>37</v>
      </c>
      <c r="B96" s="6"/>
      <c r="C96" s="6"/>
      <c r="D96" s="6"/>
      <c r="E96" s="13">
        <f>E92+E94</f>
        <v>1153164.4900735004</v>
      </c>
      <c r="F96" s="13">
        <f>F92+F94</f>
        <v>99.996236434207106</v>
      </c>
    </row>
    <row r="97" spans="1:5" x14ac:dyDescent="0.2">
      <c r="A97" s="1" t="s">
        <v>217</v>
      </c>
    </row>
    <row r="99" spans="1:5" x14ac:dyDescent="0.2">
      <c r="A99" s="1" t="s">
        <v>38</v>
      </c>
    </row>
    <row r="100" spans="1:5" x14ac:dyDescent="0.2">
      <c r="A100" s="1" t="s">
        <v>39</v>
      </c>
    </row>
    <row r="101" spans="1:5" x14ac:dyDescent="0.2">
      <c r="A101" s="1" t="s">
        <v>40</v>
      </c>
    </row>
    <row r="102" spans="1:5" x14ac:dyDescent="0.2">
      <c r="A102" s="34" t="s">
        <v>826</v>
      </c>
      <c r="B102" s="34"/>
      <c r="C102" s="34"/>
      <c r="D102" s="35">
        <v>2652.9337999999998</v>
      </c>
      <c r="E102" s="37"/>
    </row>
    <row r="103" spans="1:5" x14ac:dyDescent="0.2">
      <c r="A103" s="34" t="s">
        <v>837</v>
      </c>
      <c r="B103" s="34"/>
      <c r="C103" s="34"/>
      <c r="D103" s="35">
        <v>1000.7051</v>
      </c>
      <c r="E103" s="37"/>
    </row>
    <row r="104" spans="1:5" x14ac:dyDescent="0.2">
      <c r="A104" s="34" t="s">
        <v>828</v>
      </c>
      <c r="B104" s="34"/>
      <c r="C104" s="34"/>
      <c r="D104" s="35">
        <v>1021.5411</v>
      </c>
      <c r="E104" s="37"/>
    </row>
    <row r="105" spans="1:5" x14ac:dyDescent="0.2">
      <c r="A105" s="34" t="s">
        <v>849</v>
      </c>
      <c r="B105" s="34"/>
      <c r="C105" s="34"/>
      <c r="D105" s="35">
        <v>2661.7847000000002</v>
      </c>
      <c r="E105" s="37"/>
    </row>
    <row r="106" spans="1:5" x14ac:dyDescent="0.2">
      <c r="A106" s="34" t="s">
        <v>850</v>
      </c>
      <c r="B106" s="34"/>
      <c r="C106" s="34"/>
      <c r="D106" s="35">
        <v>1001.8422</v>
      </c>
      <c r="E106" s="37"/>
    </row>
    <row r="107" spans="1:5" x14ac:dyDescent="0.2">
      <c r="A107" s="34" t="s">
        <v>851</v>
      </c>
      <c r="B107" s="34"/>
      <c r="C107" s="34"/>
      <c r="D107" s="35">
        <v>1021.8094</v>
      </c>
      <c r="E107" s="37"/>
    </row>
    <row r="108" spans="1:5" x14ac:dyDescent="0.2">
      <c r="A108" s="34" t="s">
        <v>835</v>
      </c>
      <c r="B108" s="34"/>
      <c r="C108" s="34"/>
      <c r="D108" s="35">
        <v>2705.1444999999999</v>
      </c>
      <c r="E108" s="37"/>
    </row>
    <row r="109" spans="1:5" x14ac:dyDescent="0.2">
      <c r="A109" s="34" t="s">
        <v>839</v>
      </c>
      <c r="B109" s="34"/>
      <c r="C109" s="34"/>
      <c r="D109" s="35">
        <v>1000.6505</v>
      </c>
      <c r="E109" s="37"/>
    </row>
    <row r="110" spans="1:5" x14ac:dyDescent="0.2">
      <c r="A110" s="34" t="s">
        <v>852</v>
      </c>
      <c r="B110" s="34"/>
      <c r="C110" s="34"/>
      <c r="D110" s="35">
        <v>1055.1279</v>
      </c>
      <c r="E110" s="37"/>
    </row>
    <row r="111" spans="1:5" x14ac:dyDescent="0.2">
      <c r="A111" s="34" t="s">
        <v>853</v>
      </c>
      <c r="B111" s="34"/>
      <c r="C111" s="34"/>
      <c r="D111" s="35">
        <v>4179.1035000000002</v>
      </c>
      <c r="E111" s="37"/>
    </row>
    <row r="112" spans="1:5" x14ac:dyDescent="0.2">
      <c r="A112" s="34" t="s">
        <v>854</v>
      </c>
      <c r="B112" s="34"/>
      <c r="C112" s="34"/>
      <c r="D112" s="35">
        <v>1512.2955999999999</v>
      </c>
      <c r="E112" s="37"/>
    </row>
    <row r="113" spans="1:5" x14ac:dyDescent="0.2">
      <c r="A113" s="34" t="s">
        <v>855</v>
      </c>
      <c r="B113" s="34"/>
      <c r="C113" s="34"/>
      <c r="D113" s="35">
        <v>1244.7856999999999</v>
      </c>
      <c r="E113" s="37"/>
    </row>
    <row r="114" spans="1:5" x14ac:dyDescent="0.2">
      <c r="A114" s="34" t="s">
        <v>856</v>
      </c>
      <c r="B114" s="34"/>
      <c r="C114" s="34"/>
      <c r="D114" s="35">
        <v>11.2851</v>
      </c>
      <c r="E114" s="37"/>
    </row>
    <row r="115" spans="1:5" x14ac:dyDescent="0.2">
      <c r="A115" s="34" t="s">
        <v>857</v>
      </c>
      <c r="B115" s="34"/>
      <c r="C115" s="34"/>
      <c r="D115" s="35">
        <v>11.2851</v>
      </c>
      <c r="E115" s="37"/>
    </row>
    <row r="116" spans="1:5" x14ac:dyDescent="0.2">
      <c r="A116" s="34"/>
      <c r="B116" s="34"/>
      <c r="C116" s="34"/>
      <c r="D116" s="34"/>
      <c r="E116" s="37"/>
    </row>
    <row r="117" spans="1:5" x14ac:dyDescent="0.2">
      <c r="A117" s="33" t="s">
        <v>44</v>
      </c>
      <c r="B117" s="34"/>
      <c r="C117" s="34"/>
      <c r="D117" s="34"/>
      <c r="E117" s="37"/>
    </row>
    <row r="118" spans="1:5" x14ac:dyDescent="0.2">
      <c r="A118" s="34" t="s">
        <v>826</v>
      </c>
      <c r="B118" s="34"/>
      <c r="C118" s="34"/>
      <c r="D118" s="35">
        <v>2754.4558000000002</v>
      </c>
      <c r="E118" s="37"/>
    </row>
    <row r="119" spans="1:5" x14ac:dyDescent="0.2">
      <c r="A119" s="34" t="s">
        <v>837</v>
      </c>
      <c r="B119" s="34"/>
      <c r="C119" s="34"/>
      <c r="D119" s="35">
        <v>1000.7051</v>
      </c>
      <c r="E119" s="37"/>
    </row>
    <row r="120" spans="1:5" x14ac:dyDescent="0.2">
      <c r="A120" s="34" t="s">
        <v>828</v>
      </c>
      <c r="B120" s="34"/>
      <c r="C120" s="34"/>
      <c r="D120" s="35">
        <v>1021.9249</v>
      </c>
      <c r="E120" s="37"/>
    </row>
    <row r="121" spans="1:5" x14ac:dyDescent="0.2">
      <c r="A121" s="34" t="s">
        <v>849</v>
      </c>
      <c r="B121" s="34"/>
      <c r="C121" s="34"/>
      <c r="D121" s="35">
        <v>2764.4612999999999</v>
      </c>
      <c r="E121" s="37"/>
    </row>
    <row r="122" spans="1:5" x14ac:dyDescent="0.2">
      <c r="A122" s="34" t="s">
        <v>850</v>
      </c>
      <c r="B122" s="34"/>
      <c r="C122" s="34"/>
      <c r="D122" s="35">
        <v>1001.8422</v>
      </c>
      <c r="E122" s="37"/>
    </row>
    <row r="123" spans="1:5" x14ac:dyDescent="0.2">
      <c r="A123" s="34" t="s">
        <v>851</v>
      </c>
      <c r="B123" s="34"/>
      <c r="C123" s="34"/>
      <c r="D123" s="35">
        <v>1022.1955</v>
      </c>
      <c r="E123" s="37"/>
    </row>
    <row r="124" spans="1:5" x14ac:dyDescent="0.2">
      <c r="A124" s="34" t="s">
        <v>835</v>
      </c>
      <c r="B124" s="34"/>
      <c r="C124" s="34"/>
      <c r="D124" s="35">
        <v>2802.5032999999999</v>
      </c>
      <c r="E124" s="37"/>
    </row>
    <row r="125" spans="1:5" x14ac:dyDescent="0.2">
      <c r="A125" s="34" t="s">
        <v>839</v>
      </c>
      <c r="B125" s="34"/>
      <c r="C125" s="34"/>
      <c r="D125" s="35">
        <v>1000.6505</v>
      </c>
      <c r="E125" s="37"/>
    </row>
    <row r="126" spans="1:5" x14ac:dyDescent="0.2">
      <c r="A126" s="34" t="s">
        <v>852</v>
      </c>
      <c r="B126" s="34"/>
      <c r="C126" s="34"/>
      <c r="D126" s="35">
        <v>1055.5172</v>
      </c>
      <c r="E126" s="37"/>
    </row>
    <row r="127" spans="1:5" x14ac:dyDescent="0.2">
      <c r="A127" s="34" t="s">
        <v>853</v>
      </c>
      <c r="B127" s="34"/>
      <c r="C127" s="34"/>
      <c r="D127" s="35">
        <v>4324.0577999999996</v>
      </c>
      <c r="E127" s="37"/>
    </row>
    <row r="128" spans="1:5" x14ac:dyDescent="0.2">
      <c r="A128" s="34" t="s">
        <v>854</v>
      </c>
      <c r="B128" s="34"/>
      <c r="C128" s="34"/>
      <c r="D128" s="35">
        <v>1512.2955999999999</v>
      </c>
      <c r="E128" s="37"/>
    </row>
    <row r="129" spans="1:5" x14ac:dyDescent="0.2">
      <c r="A129" s="34" t="s">
        <v>855</v>
      </c>
      <c r="B129" s="34"/>
      <c r="C129" s="34"/>
      <c r="D129" s="35">
        <v>1245.2052000000001</v>
      </c>
      <c r="E129" s="37"/>
    </row>
    <row r="130" spans="1:5" x14ac:dyDescent="0.2">
      <c r="A130" s="34" t="s">
        <v>856</v>
      </c>
      <c r="B130" s="34"/>
      <c r="C130" s="34"/>
      <c r="D130" s="35">
        <v>11.697699999999999</v>
      </c>
      <c r="E130" s="37"/>
    </row>
    <row r="131" spans="1:5" x14ac:dyDescent="0.2">
      <c r="A131" s="34" t="s">
        <v>857</v>
      </c>
      <c r="B131" s="34"/>
      <c r="C131" s="34"/>
      <c r="D131" s="35">
        <v>11.697699999999999</v>
      </c>
      <c r="E131" s="37"/>
    </row>
    <row r="132" spans="1:5" x14ac:dyDescent="0.2">
      <c r="A132" s="34"/>
      <c r="B132" s="34"/>
      <c r="C132" s="34"/>
      <c r="D132" s="34"/>
      <c r="E132" s="37"/>
    </row>
    <row r="133" spans="1:5" x14ac:dyDescent="0.2">
      <c r="A133" s="33" t="s">
        <v>45</v>
      </c>
      <c r="B133" s="34"/>
      <c r="C133" s="34"/>
      <c r="D133" s="36" t="s">
        <v>404</v>
      </c>
      <c r="E133" s="37"/>
    </row>
    <row r="134" spans="1:5" x14ac:dyDescent="0.2">
      <c r="A134" s="26" t="s">
        <v>821</v>
      </c>
      <c r="B134" s="27"/>
      <c r="C134" s="94" t="s">
        <v>822</v>
      </c>
      <c r="D134" s="94"/>
      <c r="E134" s="37"/>
    </row>
    <row r="135" spans="1:5" x14ac:dyDescent="0.2">
      <c r="A135" s="95"/>
      <c r="B135" s="95"/>
      <c r="C135" s="21" t="s">
        <v>823</v>
      </c>
      <c r="D135" s="21" t="s">
        <v>824</v>
      </c>
      <c r="E135" s="37"/>
    </row>
    <row r="136" spans="1:5" x14ac:dyDescent="0.2">
      <c r="A136" s="22" t="s">
        <v>837</v>
      </c>
      <c r="B136" s="23"/>
      <c r="C136" s="28">
        <v>27.074430210999992</v>
      </c>
      <c r="D136" s="28">
        <v>25.071057304000007</v>
      </c>
      <c r="E136" s="37"/>
    </row>
    <row r="137" spans="1:5" x14ac:dyDescent="0.2">
      <c r="A137" s="22" t="s">
        <v>828</v>
      </c>
      <c r="B137" s="23"/>
      <c r="C137" s="28">
        <v>27.365617227999998</v>
      </c>
      <c r="D137" s="28">
        <v>25.340697934000001</v>
      </c>
      <c r="E137" s="37"/>
    </row>
    <row r="138" spans="1:5" x14ac:dyDescent="0.2">
      <c r="A138" s="22" t="s">
        <v>858</v>
      </c>
      <c r="B138" s="23"/>
      <c r="C138" s="28">
        <v>27.302735892000008</v>
      </c>
      <c r="D138" s="28">
        <v>25.282469500000005</v>
      </c>
      <c r="E138" s="37"/>
    </row>
    <row r="139" spans="1:5" x14ac:dyDescent="0.2">
      <c r="A139" s="22" t="s">
        <v>831</v>
      </c>
      <c r="B139" s="23"/>
      <c r="C139" s="28">
        <v>27.574025591999991</v>
      </c>
      <c r="D139" s="28">
        <v>25.533685117000001</v>
      </c>
      <c r="E139" s="37"/>
    </row>
    <row r="140" spans="1:5" x14ac:dyDescent="0.2">
      <c r="A140" s="22" t="s">
        <v>839</v>
      </c>
      <c r="B140" s="23"/>
      <c r="C140" s="28">
        <v>25.488292074000007</v>
      </c>
      <c r="D140" s="28">
        <v>23.602285478999999</v>
      </c>
      <c r="E140" s="37"/>
    </row>
    <row r="141" spans="1:5" x14ac:dyDescent="0.2">
      <c r="A141" s="22" t="s">
        <v>852</v>
      </c>
      <c r="B141" s="23"/>
      <c r="C141" s="28">
        <v>26.550806045999995</v>
      </c>
      <c r="D141" s="28">
        <v>24.586178717999996</v>
      </c>
      <c r="E141" s="37"/>
    </row>
    <row r="142" spans="1:5" x14ac:dyDescent="0.2">
      <c r="A142" s="22" t="s">
        <v>859</v>
      </c>
      <c r="B142" s="23"/>
      <c r="C142" s="28">
        <v>37.148217753999987</v>
      </c>
      <c r="D142" s="28">
        <v>34.399434771000003</v>
      </c>
      <c r="E142" s="37"/>
    </row>
    <row r="143" spans="1:5" x14ac:dyDescent="0.2">
      <c r="A143" s="22" t="s">
        <v>855</v>
      </c>
      <c r="B143" s="23"/>
      <c r="C143" s="28">
        <v>30.279757429000007</v>
      </c>
      <c r="D143" s="28">
        <v>28.039206281000002</v>
      </c>
      <c r="E143" s="37"/>
    </row>
    <row r="144" spans="1:5" x14ac:dyDescent="0.2">
      <c r="A144" s="34"/>
      <c r="B144" s="34"/>
      <c r="C144" s="34"/>
      <c r="D144" s="34"/>
      <c r="E144" s="37"/>
    </row>
    <row r="145" spans="1:5" x14ac:dyDescent="0.2">
      <c r="A145" s="33" t="s">
        <v>47</v>
      </c>
      <c r="B145" s="34"/>
      <c r="C145" s="34"/>
      <c r="D145" s="38">
        <v>6.9994167706809843E-2</v>
      </c>
      <c r="E145" s="37" t="s">
        <v>840</v>
      </c>
    </row>
  </sheetData>
  <mergeCells count="3">
    <mergeCell ref="A1:F1"/>
    <mergeCell ref="C134:D134"/>
    <mergeCell ref="A135:B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F699-569A-4089-B2F7-27B419DF2480}">
  <dimension ref="A1:F14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.8554687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427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238</v>
      </c>
      <c r="B8" s="9" t="s">
        <v>961</v>
      </c>
      <c r="C8" s="9" t="s">
        <v>30</v>
      </c>
      <c r="D8" s="9">
        <v>2170</v>
      </c>
      <c r="E8" s="10">
        <v>21698.676299999999</v>
      </c>
      <c r="F8" s="10">
        <v>3.1589629885435202</v>
      </c>
    </row>
    <row r="9" spans="1:6" x14ac:dyDescent="0.2">
      <c r="A9" s="9" t="s">
        <v>340</v>
      </c>
      <c r="B9" s="9" t="s">
        <v>988</v>
      </c>
      <c r="C9" s="9" t="s">
        <v>111</v>
      </c>
      <c r="D9" s="9">
        <v>2200</v>
      </c>
      <c r="E9" s="10">
        <v>21697.038</v>
      </c>
      <c r="F9" s="10">
        <v>3.15872447956755</v>
      </c>
    </row>
    <row r="10" spans="1:6" x14ac:dyDescent="0.2">
      <c r="A10" s="9" t="s">
        <v>428</v>
      </c>
      <c r="B10" s="9" t="s">
        <v>1224</v>
      </c>
      <c r="C10" s="9" t="s">
        <v>14</v>
      </c>
      <c r="D10" s="9">
        <v>2500</v>
      </c>
      <c r="E10" s="10">
        <v>19997.25</v>
      </c>
      <c r="F10" s="10">
        <v>2.91126388307161</v>
      </c>
    </row>
    <row r="11" spans="1:6" x14ac:dyDescent="0.2">
      <c r="A11" s="9" t="s">
        <v>429</v>
      </c>
      <c r="B11" s="9" t="s">
        <v>993</v>
      </c>
      <c r="C11" s="9" t="s">
        <v>197</v>
      </c>
      <c r="D11" s="9">
        <v>1500</v>
      </c>
      <c r="E11" s="10">
        <v>15040.86</v>
      </c>
      <c r="F11" s="10">
        <v>2.1896967077141301</v>
      </c>
    </row>
    <row r="12" spans="1:6" x14ac:dyDescent="0.2">
      <c r="A12" s="9" t="s">
        <v>109</v>
      </c>
      <c r="B12" s="9" t="s">
        <v>907</v>
      </c>
      <c r="C12" s="9" t="s">
        <v>32</v>
      </c>
      <c r="D12" s="9">
        <v>1510</v>
      </c>
      <c r="E12" s="10">
        <v>14917.0031</v>
      </c>
      <c r="F12" s="10">
        <v>2.17166522240294</v>
      </c>
    </row>
    <row r="13" spans="1:6" x14ac:dyDescent="0.2">
      <c r="A13" s="9" t="s">
        <v>233</v>
      </c>
      <c r="B13" s="9" t="s">
        <v>1110</v>
      </c>
      <c r="C13" s="9" t="s">
        <v>111</v>
      </c>
      <c r="D13" s="9">
        <v>1350</v>
      </c>
      <c r="E13" s="10">
        <v>13367.092500000001</v>
      </c>
      <c r="F13" s="10">
        <v>1.9460242591820001</v>
      </c>
    </row>
    <row r="14" spans="1:6" x14ac:dyDescent="0.2">
      <c r="A14" s="9" t="s">
        <v>116</v>
      </c>
      <c r="B14" s="9" t="s">
        <v>1080</v>
      </c>
      <c r="C14" s="9" t="s">
        <v>111</v>
      </c>
      <c r="D14" s="9">
        <v>1150</v>
      </c>
      <c r="E14" s="10">
        <v>11492.6055</v>
      </c>
      <c r="F14" s="10">
        <v>1.6731304211599101</v>
      </c>
    </row>
    <row r="15" spans="1:6" x14ac:dyDescent="0.2">
      <c r="A15" s="9" t="s">
        <v>430</v>
      </c>
      <c r="B15" s="9" t="s">
        <v>971</v>
      </c>
      <c r="C15" s="9" t="s">
        <v>115</v>
      </c>
      <c r="D15" s="9">
        <v>1102</v>
      </c>
      <c r="E15" s="10">
        <v>11045.58844</v>
      </c>
      <c r="F15" s="10">
        <v>1.6080522418155101</v>
      </c>
    </row>
    <row r="16" spans="1:6" x14ac:dyDescent="0.2">
      <c r="A16" s="9" t="s">
        <v>431</v>
      </c>
      <c r="B16" s="9" t="s">
        <v>1225</v>
      </c>
      <c r="C16" s="9" t="s">
        <v>32</v>
      </c>
      <c r="D16" s="9">
        <v>1100</v>
      </c>
      <c r="E16" s="10">
        <v>10765.656000000001</v>
      </c>
      <c r="F16" s="10">
        <v>1.56729877810065</v>
      </c>
    </row>
    <row r="17" spans="1:6" x14ac:dyDescent="0.2">
      <c r="A17" s="9" t="s">
        <v>432</v>
      </c>
      <c r="B17" s="9" t="s">
        <v>963</v>
      </c>
      <c r="C17" s="9" t="s">
        <v>113</v>
      </c>
      <c r="D17" s="9">
        <v>2000</v>
      </c>
      <c r="E17" s="10">
        <v>10003.294</v>
      </c>
      <c r="F17" s="10">
        <v>1.45631166955191</v>
      </c>
    </row>
    <row r="18" spans="1:6" x14ac:dyDescent="0.2">
      <c r="A18" s="9" t="s">
        <v>433</v>
      </c>
      <c r="B18" s="9" t="s">
        <v>970</v>
      </c>
      <c r="C18" s="9" t="s">
        <v>197</v>
      </c>
      <c r="D18" s="9">
        <v>1000</v>
      </c>
      <c r="E18" s="10">
        <v>9996.06</v>
      </c>
      <c r="F18" s="10">
        <v>1.45525852059742</v>
      </c>
    </row>
    <row r="19" spans="1:6" x14ac:dyDescent="0.2">
      <c r="A19" s="9" t="s">
        <v>434</v>
      </c>
      <c r="B19" s="9" t="s">
        <v>1226</v>
      </c>
      <c r="C19" s="9" t="s">
        <v>14</v>
      </c>
      <c r="D19" s="9">
        <v>1250</v>
      </c>
      <c r="E19" s="10">
        <v>9995.0874999999996</v>
      </c>
      <c r="F19" s="10">
        <v>1.4551169409239</v>
      </c>
    </row>
    <row r="20" spans="1:6" x14ac:dyDescent="0.2">
      <c r="A20" s="9" t="s">
        <v>230</v>
      </c>
      <c r="B20" s="9" t="s">
        <v>930</v>
      </c>
      <c r="C20" s="9" t="s">
        <v>231</v>
      </c>
      <c r="D20" s="9">
        <v>1000</v>
      </c>
      <c r="E20" s="10">
        <v>9943.64</v>
      </c>
      <c r="F20" s="10">
        <v>1.44762704863249</v>
      </c>
    </row>
    <row r="21" spans="1:6" x14ac:dyDescent="0.2">
      <c r="A21" s="9" t="s">
        <v>435</v>
      </c>
      <c r="B21" s="9" t="s">
        <v>982</v>
      </c>
      <c r="C21" s="9" t="s">
        <v>115</v>
      </c>
      <c r="D21" s="9">
        <v>788</v>
      </c>
      <c r="E21" s="10">
        <v>7898.3446400000003</v>
      </c>
      <c r="F21" s="10">
        <v>1.1498663809515901</v>
      </c>
    </row>
    <row r="22" spans="1:6" x14ac:dyDescent="0.2">
      <c r="A22" s="9" t="s">
        <v>436</v>
      </c>
      <c r="B22" s="9" t="s">
        <v>1227</v>
      </c>
      <c r="C22" s="9" t="s">
        <v>157</v>
      </c>
      <c r="D22" s="9">
        <v>750</v>
      </c>
      <c r="E22" s="10">
        <v>7496.37</v>
      </c>
      <c r="F22" s="10">
        <v>1.0913456217800701</v>
      </c>
    </row>
    <row r="23" spans="1:6" x14ac:dyDescent="0.2">
      <c r="A23" s="9" t="s">
        <v>127</v>
      </c>
      <c r="B23" s="9" t="s">
        <v>906</v>
      </c>
      <c r="C23" s="9" t="s">
        <v>53</v>
      </c>
      <c r="D23" s="9">
        <v>750</v>
      </c>
      <c r="E23" s="10">
        <v>7301.6025</v>
      </c>
      <c r="F23" s="10">
        <v>1.0629907435670101</v>
      </c>
    </row>
    <row r="24" spans="1:6" x14ac:dyDescent="0.2">
      <c r="A24" s="9" t="s">
        <v>437</v>
      </c>
      <c r="B24" s="9" t="s">
        <v>1228</v>
      </c>
      <c r="C24" s="9" t="s">
        <v>135</v>
      </c>
      <c r="D24" s="9">
        <v>500</v>
      </c>
      <c r="E24" s="10">
        <v>5473.16</v>
      </c>
      <c r="F24" s="10">
        <v>0.79680021174272397</v>
      </c>
    </row>
    <row r="25" spans="1:6" x14ac:dyDescent="0.2">
      <c r="A25" s="9" t="s">
        <v>438</v>
      </c>
      <c r="B25" s="9" t="s">
        <v>1229</v>
      </c>
      <c r="C25" s="9" t="s">
        <v>157</v>
      </c>
      <c r="D25" s="9">
        <v>500</v>
      </c>
      <c r="E25" s="10">
        <v>5018.585</v>
      </c>
      <c r="F25" s="10">
        <v>0.73062172321818797</v>
      </c>
    </row>
    <row r="26" spans="1:6" x14ac:dyDescent="0.2">
      <c r="A26" s="9" t="s">
        <v>439</v>
      </c>
      <c r="B26" s="9" t="s">
        <v>1229</v>
      </c>
      <c r="C26" s="9" t="s">
        <v>157</v>
      </c>
      <c r="D26" s="9">
        <v>500</v>
      </c>
      <c r="E26" s="10">
        <v>5018.585</v>
      </c>
      <c r="F26" s="10">
        <v>0.73062172321818797</v>
      </c>
    </row>
    <row r="27" spans="1:6" x14ac:dyDescent="0.2">
      <c r="A27" s="9" t="s">
        <v>440</v>
      </c>
      <c r="B27" s="9" t="s">
        <v>974</v>
      </c>
      <c r="C27" s="9" t="s">
        <v>135</v>
      </c>
      <c r="D27" s="9">
        <v>430</v>
      </c>
      <c r="E27" s="10">
        <v>4304.4719999999998</v>
      </c>
      <c r="F27" s="10">
        <v>0.62665885905776997</v>
      </c>
    </row>
    <row r="28" spans="1:6" x14ac:dyDescent="0.2">
      <c r="A28" s="9" t="s">
        <v>441</v>
      </c>
      <c r="B28" s="9" t="s">
        <v>968</v>
      </c>
      <c r="C28" s="9" t="s">
        <v>126</v>
      </c>
      <c r="D28" s="9">
        <v>400</v>
      </c>
      <c r="E28" s="10">
        <v>3958.864</v>
      </c>
      <c r="F28" s="10">
        <v>0.57634413637837101</v>
      </c>
    </row>
    <row r="29" spans="1:6" x14ac:dyDescent="0.2">
      <c r="A29" s="9" t="s">
        <v>125</v>
      </c>
      <c r="B29" s="9" t="s">
        <v>920</v>
      </c>
      <c r="C29" s="9" t="s">
        <v>126</v>
      </c>
      <c r="D29" s="9">
        <v>7</v>
      </c>
      <c r="E29" s="10">
        <v>3597.2265000000002</v>
      </c>
      <c r="F29" s="10">
        <v>0.52369578760470004</v>
      </c>
    </row>
    <row r="30" spans="1:6" x14ac:dyDescent="0.2">
      <c r="A30" s="9" t="s">
        <v>442</v>
      </c>
      <c r="B30" s="9" t="s">
        <v>967</v>
      </c>
      <c r="C30" s="9" t="s">
        <v>126</v>
      </c>
      <c r="D30" s="9">
        <v>7</v>
      </c>
      <c r="E30" s="10">
        <v>3544.6565000000001</v>
      </c>
      <c r="F30" s="10">
        <v>0.51604247815799698</v>
      </c>
    </row>
    <row r="31" spans="1:6" x14ac:dyDescent="0.2">
      <c r="A31" s="9" t="s">
        <v>122</v>
      </c>
      <c r="B31" s="9" t="s">
        <v>1082</v>
      </c>
      <c r="C31" s="9" t="s">
        <v>113</v>
      </c>
      <c r="D31" s="9">
        <v>350</v>
      </c>
      <c r="E31" s="10">
        <v>3503.1354166000001</v>
      </c>
      <c r="F31" s="10">
        <v>0.50999770547733203</v>
      </c>
    </row>
    <row r="32" spans="1:6" x14ac:dyDescent="0.2">
      <c r="A32" s="9" t="s">
        <v>443</v>
      </c>
      <c r="B32" s="9" t="s">
        <v>1230</v>
      </c>
      <c r="C32" s="9" t="s">
        <v>99</v>
      </c>
      <c r="D32" s="9">
        <v>300</v>
      </c>
      <c r="E32" s="10">
        <v>3017.6729999999998</v>
      </c>
      <c r="F32" s="10">
        <v>0.439322527638567</v>
      </c>
    </row>
    <row r="33" spans="1:6" x14ac:dyDescent="0.2">
      <c r="A33" s="9" t="s">
        <v>153</v>
      </c>
      <c r="B33" s="9" t="s">
        <v>1102</v>
      </c>
      <c r="C33" s="9" t="s">
        <v>115</v>
      </c>
      <c r="D33" s="9">
        <v>300</v>
      </c>
      <c r="E33" s="10">
        <v>2985.402</v>
      </c>
      <c r="F33" s="10">
        <v>0.43462441180911099</v>
      </c>
    </row>
    <row r="34" spans="1:6" x14ac:dyDescent="0.2">
      <c r="A34" s="9" t="s">
        <v>149</v>
      </c>
      <c r="B34" s="9" t="s">
        <v>1231</v>
      </c>
      <c r="C34" s="9" t="s">
        <v>135</v>
      </c>
      <c r="D34" s="9">
        <v>300</v>
      </c>
      <c r="E34" s="10">
        <v>2966.913</v>
      </c>
      <c r="F34" s="10">
        <v>0.43193272380530501</v>
      </c>
    </row>
    <row r="35" spans="1:6" x14ac:dyDescent="0.2">
      <c r="A35" s="9" t="s">
        <v>235</v>
      </c>
      <c r="B35" s="9" t="s">
        <v>990</v>
      </c>
      <c r="C35" s="9" t="s">
        <v>126</v>
      </c>
      <c r="D35" s="9">
        <v>280</v>
      </c>
      <c r="E35" s="10">
        <v>2788.6291999999999</v>
      </c>
      <c r="F35" s="10">
        <v>0.405977595581336</v>
      </c>
    </row>
    <row r="36" spans="1:6" x14ac:dyDescent="0.2">
      <c r="A36" s="9" t="s">
        <v>150</v>
      </c>
      <c r="B36" s="9" t="s">
        <v>1006</v>
      </c>
      <c r="C36" s="9" t="s">
        <v>113</v>
      </c>
      <c r="D36" s="9">
        <v>200</v>
      </c>
      <c r="E36" s="10">
        <v>1940.876</v>
      </c>
      <c r="F36" s="10">
        <v>0.282558961873282</v>
      </c>
    </row>
    <row r="37" spans="1:6" x14ac:dyDescent="0.2">
      <c r="A37" s="9" t="s">
        <v>444</v>
      </c>
      <c r="B37" s="9" t="s">
        <v>987</v>
      </c>
      <c r="C37" s="9" t="s">
        <v>135</v>
      </c>
      <c r="D37" s="9">
        <v>180</v>
      </c>
      <c r="E37" s="10">
        <v>1935.3905999999999</v>
      </c>
      <c r="F37" s="10">
        <v>0.28176037972302598</v>
      </c>
    </row>
    <row r="38" spans="1:6" x14ac:dyDescent="0.2">
      <c r="A38" s="9" t="s">
        <v>151</v>
      </c>
      <c r="B38" s="9" t="s">
        <v>926</v>
      </c>
      <c r="C38" s="9" t="s">
        <v>115</v>
      </c>
      <c r="D38" s="9">
        <v>176</v>
      </c>
      <c r="E38" s="10">
        <v>1766.50496</v>
      </c>
      <c r="F38" s="10">
        <v>0.257173465817292</v>
      </c>
    </row>
    <row r="39" spans="1:6" x14ac:dyDescent="0.2">
      <c r="A39" s="9" t="s">
        <v>445</v>
      </c>
      <c r="B39" s="9" t="s">
        <v>983</v>
      </c>
      <c r="C39" s="9" t="s">
        <v>115</v>
      </c>
      <c r="D39" s="9">
        <v>174</v>
      </c>
      <c r="E39" s="10">
        <v>1735.8936000000001</v>
      </c>
      <c r="F39" s="10">
        <v>0.252716965709543</v>
      </c>
    </row>
    <row r="40" spans="1:6" x14ac:dyDescent="0.2">
      <c r="A40" s="9" t="s">
        <v>155</v>
      </c>
      <c r="B40" s="9" t="s">
        <v>1109</v>
      </c>
      <c r="C40" s="9" t="s">
        <v>135</v>
      </c>
      <c r="D40" s="9">
        <v>150</v>
      </c>
      <c r="E40" s="10">
        <v>1481.8425</v>
      </c>
      <c r="F40" s="10">
        <v>0.215731390598734</v>
      </c>
    </row>
    <row r="41" spans="1:6" x14ac:dyDescent="0.2">
      <c r="A41" s="9" t="s">
        <v>224</v>
      </c>
      <c r="B41" s="9" t="s">
        <v>1232</v>
      </c>
      <c r="C41" s="9" t="s">
        <v>14</v>
      </c>
      <c r="D41" s="9">
        <v>150</v>
      </c>
      <c r="E41" s="10">
        <v>1195.1130000000001</v>
      </c>
      <c r="F41" s="10">
        <v>0.17398838905796299</v>
      </c>
    </row>
    <row r="42" spans="1:6" x14ac:dyDescent="0.2">
      <c r="A42" s="9" t="s">
        <v>446</v>
      </c>
      <c r="B42" s="9" t="s">
        <v>1005</v>
      </c>
      <c r="C42" s="9" t="s">
        <v>9</v>
      </c>
      <c r="D42" s="9">
        <v>100</v>
      </c>
      <c r="E42" s="10">
        <v>1003.482</v>
      </c>
      <c r="F42" s="10">
        <v>0.146090132588854</v>
      </c>
    </row>
    <row r="43" spans="1:6" x14ac:dyDescent="0.2">
      <c r="A43" s="9" t="s">
        <v>447</v>
      </c>
      <c r="B43" s="9" t="s">
        <v>1233</v>
      </c>
      <c r="C43" s="9" t="s">
        <v>9</v>
      </c>
      <c r="D43" s="9">
        <v>73</v>
      </c>
      <c r="E43" s="10">
        <v>716.27964999999995</v>
      </c>
      <c r="F43" s="10">
        <v>0.104278292026362</v>
      </c>
    </row>
    <row r="44" spans="1:6" x14ac:dyDescent="0.2">
      <c r="A44" s="9" t="s">
        <v>161</v>
      </c>
      <c r="B44" s="9" t="s">
        <v>1090</v>
      </c>
      <c r="C44" s="9" t="s">
        <v>115</v>
      </c>
      <c r="D44" s="9">
        <v>62</v>
      </c>
      <c r="E44" s="10">
        <v>619.62986000000001</v>
      </c>
      <c r="F44" s="10">
        <v>9.0207705173997205E-2</v>
      </c>
    </row>
    <row r="45" spans="1:6" x14ac:dyDescent="0.2">
      <c r="A45" s="9" t="s">
        <v>162</v>
      </c>
      <c r="B45" s="9" t="s">
        <v>1091</v>
      </c>
      <c r="C45" s="9" t="s">
        <v>115</v>
      </c>
      <c r="D45" s="9">
        <v>62</v>
      </c>
      <c r="E45" s="10">
        <v>618.58825999999999</v>
      </c>
      <c r="F45" s="10">
        <v>9.0056065700539201E-2</v>
      </c>
    </row>
    <row r="46" spans="1:6" x14ac:dyDescent="0.2">
      <c r="A46" s="9" t="s">
        <v>138</v>
      </c>
      <c r="B46" s="9" t="s">
        <v>918</v>
      </c>
      <c r="C46" s="9" t="s">
        <v>115</v>
      </c>
      <c r="D46" s="9">
        <v>55</v>
      </c>
      <c r="E46" s="10">
        <v>551.17039999999997</v>
      </c>
      <c r="F46" s="10">
        <v>8.0241157106008598E-2</v>
      </c>
    </row>
    <row r="47" spans="1:6" x14ac:dyDescent="0.2">
      <c r="A47" s="9" t="s">
        <v>15</v>
      </c>
      <c r="B47" s="9" t="s">
        <v>1087</v>
      </c>
      <c r="C47" s="9" t="s">
        <v>16</v>
      </c>
      <c r="D47" s="9">
        <v>50</v>
      </c>
      <c r="E47" s="10">
        <v>502.22949999999997</v>
      </c>
      <c r="F47" s="10">
        <v>7.3116183693413397E-2</v>
      </c>
    </row>
    <row r="48" spans="1:6" x14ac:dyDescent="0.2">
      <c r="A48" s="9" t="s">
        <v>448</v>
      </c>
      <c r="B48" s="9" t="s">
        <v>1234</v>
      </c>
      <c r="C48" s="9" t="s">
        <v>82</v>
      </c>
      <c r="D48" s="9">
        <v>14</v>
      </c>
      <c r="E48" s="10">
        <v>141.8186</v>
      </c>
      <c r="F48" s="10">
        <v>2.0646407287390998E-2</v>
      </c>
    </row>
    <row r="49" spans="1:6" x14ac:dyDescent="0.2">
      <c r="A49" s="8" t="s">
        <v>35</v>
      </c>
      <c r="B49" s="9"/>
      <c r="C49" s="9"/>
      <c r="D49" s="9"/>
      <c r="E49" s="11">
        <f>SUM(E8:E48)</f>
        <v>263042.28902660002</v>
      </c>
      <c r="F49" s="11">
        <f>SUM(F8:F48)</f>
        <v>38.294541287608212</v>
      </c>
    </row>
    <row r="50" spans="1:6" x14ac:dyDescent="0.2">
      <c r="A50" s="9"/>
      <c r="B50" s="9"/>
      <c r="C50" s="9"/>
      <c r="D50" s="9"/>
      <c r="E50" s="10"/>
      <c r="F50" s="10"/>
    </row>
    <row r="51" spans="1:6" x14ac:dyDescent="0.2">
      <c r="A51" s="8" t="s">
        <v>92</v>
      </c>
      <c r="B51" s="9"/>
      <c r="C51" s="9"/>
      <c r="D51" s="9"/>
      <c r="E51" s="10"/>
      <c r="F51" s="10"/>
    </row>
    <row r="52" spans="1:6" x14ac:dyDescent="0.2">
      <c r="A52" s="9" t="s">
        <v>449</v>
      </c>
      <c r="B52" s="9" t="s">
        <v>1026</v>
      </c>
      <c r="C52" s="9" t="s">
        <v>140</v>
      </c>
      <c r="D52" s="9">
        <v>2500</v>
      </c>
      <c r="E52" s="10">
        <v>24404.424999999999</v>
      </c>
      <c r="F52" s="10">
        <v>3.5528745747355099</v>
      </c>
    </row>
    <row r="53" spans="1:6" x14ac:dyDescent="0.2">
      <c r="A53" s="9" t="s">
        <v>196</v>
      </c>
      <c r="B53" s="9" t="s">
        <v>946</v>
      </c>
      <c r="C53" s="9" t="s">
        <v>197</v>
      </c>
      <c r="D53" s="9">
        <v>1970</v>
      </c>
      <c r="E53" s="10">
        <v>18968.676899999999</v>
      </c>
      <c r="F53" s="10">
        <v>2.7615209075560201</v>
      </c>
    </row>
    <row r="54" spans="1:6" x14ac:dyDescent="0.2">
      <c r="A54" s="9" t="s">
        <v>249</v>
      </c>
      <c r="B54" s="9" t="s">
        <v>1416</v>
      </c>
      <c r="C54" s="9" t="s">
        <v>177</v>
      </c>
      <c r="D54" s="9">
        <v>1900</v>
      </c>
      <c r="E54" s="10">
        <v>18967.528999999999</v>
      </c>
      <c r="F54" s="10">
        <v>2.7613537925871499</v>
      </c>
    </row>
    <row r="55" spans="1:6" x14ac:dyDescent="0.2">
      <c r="A55" s="9" t="s">
        <v>198</v>
      </c>
      <c r="B55" s="9" t="s">
        <v>957</v>
      </c>
      <c r="C55" s="9" t="s">
        <v>129</v>
      </c>
      <c r="D55" s="9">
        <v>1498</v>
      </c>
      <c r="E55" s="10">
        <v>14985.123159999999</v>
      </c>
      <c r="F55" s="10">
        <v>2.18158235952883</v>
      </c>
    </row>
    <row r="56" spans="1:6" x14ac:dyDescent="0.2">
      <c r="A56" s="9" t="s">
        <v>178</v>
      </c>
      <c r="B56" s="9" t="s">
        <v>1126</v>
      </c>
      <c r="C56" s="9" t="s">
        <v>179</v>
      </c>
      <c r="D56" s="9">
        <v>1510</v>
      </c>
      <c r="E56" s="10">
        <v>14914.587100000001</v>
      </c>
      <c r="F56" s="10">
        <v>2.1713134933631202</v>
      </c>
    </row>
    <row r="57" spans="1:6" x14ac:dyDescent="0.2">
      <c r="A57" s="9" t="s">
        <v>450</v>
      </c>
      <c r="B57" s="9" t="s">
        <v>1235</v>
      </c>
      <c r="C57" s="9" t="s">
        <v>111</v>
      </c>
      <c r="D57" s="9">
        <v>1000</v>
      </c>
      <c r="E57" s="10">
        <v>9994.25</v>
      </c>
      <c r="F57" s="10">
        <v>1.4549950149839801</v>
      </c>
    </row>
    <row r="58" spans="1:6" x14ac:dyDescent="0.2">
      <c r="A58" s="9" t="s">
        <v>451</v>
      </c>
      <c r="B58" s="9" t="s">
        <v>1161</v>
      </c>
      <c r="C58" s="9" t="s">
        <v>179</v>
      </c>
      <c r="D58" s="9">
        <v>460</v>
      </c>
      <c r="E58" s="10">
        <v>4590.7954</v>
      </c>
      <c r="F58" s="10">
        <v>0.66834273925621102</v>
      </c>
    </row>
    <row r="59" spans="1:6" x14ac:dyDescent="0.2">
      <c r="A59" s="9" t="s">
        <v>192</v>
      </c>
      <c r="B59" s="9" t="s">
        <v>958</v>
      </c>
      <c r="C59" s="9" t="s">
        <v>193</v>
      </c>
      <c r="D59" s="9">
        <v>450</v>
      </c>
      <c r="E59" s="10">
        <v>4451.7735000000002</v>
      </c>
      <c r="F59" s="10">
        <v>0.64810348453738797</v>
      </c>
    </row>
    <row r="60" spans="1:6" x14ac:dyDescent="0.2">
      <c r="A60" s="9" t="s">
        <v>452</v>
      </c>
      <c r="B60" s="9" t="s">
        <v>1236</v>
      </c>
      <c r="C60" s="9" t="s">
        <v>129</v>
      </c>
      <c r="D60" s="9">
        <v>597</v>
      </c>
      <c r="E60" s="10">
        <v>4018.60401</v>
      </c>
      <c r="F60" s="10">
        <v>0.58504127890983604</v>
      </c>
    </row>
    <row r="61" spans="1:6" x14ac:dyDescent="0.2">
      <c r="A61" s="9" t="s">
        <v>190</v>
      </c>
      <c r="B61" s="9" t="s">
        <v>1237</v>
      </c>
      <c r="C61" s="9" t="s">
        <v>129</v>
      </c>
      <c r="D61" s="9">
        <v>320</v>
      </c>
      <c r="E61" s="10">
        <v>3205.2224000000001</v>
      </c>
      <c r="F61" s="10">
        <v>0.46662657167020899</v>
      </c>
    </row>
    <row r="62" spans="1:6" x14ac:dyDescent="0.2">
      <c r="A62" s="9" t="s">
        <v>195</v>
      </c>
      <c r="B62" s="9" t="s">
        <v>1238</v>
      </c>
      <c r="C62" s="9" t="s">
        <v>183</v>
      </c>
      <c r="D62" s="9">
        <v>307</v>
      </c>
      <c r="E62" s="10">
        <v>3075.7593200000001</v>
      </c>
      <c r="F62" s="10">
        <v>0.447778920668436</v>
      </c>
    </row>
    <row r="63" spans="1:6" x14ac:dyDescent="0.2">
      <c r="A63" s="9" t="s">
        <v>248</v>
      </c>
      <c r="B63" s="9" t="s">
        <v>942</v>
      </c>
      <c r="C63" s="9" t="s">
        <v>129</v>
      </c>
      <c r="D63" s="9">
        <v>180</v>
      </c>
      <c r="E63" s="10">
        <v>1692.8604</v>
      </c>
      <c r="F63" s="10">
        <v>0.246452054237565</v>
      </c>
    </row>
    <row r="64" spans="1:6" x14ac:dyDescent="0.2">
      <c r="A64" s="9" t="s">
        <v>201</v>
      </c>
      <c r="B64" s="9" t="s">
        <v>953</v>
      </c>
      <c r="C64" s="9" t="s">
        <v>129</v>
      </c>
      <c r="D64" s="9">
        <v>120</v>
      </c>
      <c r="E64" s="10">
        <v>1155.126</v>
      </c>
      <c r="F64" s="10">
        <v>0.16816695316590899</v>
      </c>
    </row>
    <row r="65" spans="1:6" x14ac:dyDescent="0.2">
      <c r="A65" s="9" t="s">
        <v>453</v>
      </c>
      <c r="B65" s="9" t="s">
        <v>1127</v>
      </c>
      <c r="C65" s="9" t="s">
        <v>129</v>
      </c>
      <c r="D65" s="9">
        <v>40</v>
      </c>
      <c r="E65" s="10">
        <v>374.53280000000001</v>
      </c>
      <c r="F65" s="10">
        <v>5.4525687965379301E-2</v>
      </c>
    </row>
    <row r="66" spans="1:6" x14ac:dyDescent="0.2">
      <c r="A66" s="9" t="s">
        <v>454</v>
      </c>
      <c r="B66" s="9" t="s">
        <v>1239</v>
      </c>
      <c r="C66" s="9" t="s">
        <v>129</v>
      </c>
      <c r="D66" s="9">
        <v>30000</v>
      </c>
      <c r="E66" s="10">
        <v>30223.200000000001</v>
      </c>
      <c r="F66" s="10">
        <v>4.3999905282401199</v>
      </c>
    </row>
    <row r="67" spans="1:6" x14ac:dyDescent="0.2">
      <c r="A67" s="9" t="s">
        <v>96</v>
      </c>
      <c r="B67" s="9" t="s">
        <v>1240</v>
      </c>
      <c r="C67" s="9" t="s">
        <v>50</v>
      </c>
      <c r="D67" s="9">
        <v>1766</v>
      </c>
      <c r="E67" s="10">
        <v>20211.516800000001</v>
      </c>
      <c r="F67" s="10">
        <v>2.9424575320074</v>
      </c>
    </row>
    <row r="68" spans="1:6" x14ac:dyDescent="0.2">
      <c r="A68" s="9" t="s">
        <v>211</v>
      </c>
      <c r="B68" s="9" t="s">
        <v>1139</v>
      </c>
      <c r="C68" s="9" t="s">
        <v>177</v>
      </c>
      <c r="D68" s="9">
        <v>133</v>
      </c>
      <c r="E68" s="10">
        <v>19952.380700000002</v>
      </c>
      <c r="F68" s="10">
        <v>2.9047316662643601</v>
      </c>
    </row>
    <row r="69" spans="1:6" x14ac:dyDescent="0.2">
      <c r="A69" s="9" t="s">
        <v>455</v>
      </c>
      <c r="B69" s="9" t="s">
        <v>1241</v>
      </c>
      <c r="C69" s="9" t="s">
        <v>99</v>
      </c>
      <c r="D69" s="9">
        <v>2000</v>
      </c>
      <c r="E69" s="10">
        <v>19910.64</v>
      </c>
      <c r="F69" s="10">
        <v>2.8986549210936898</v>
      </c>
    </row>
    <row r="70" spans="1:6" x14ac:dyDescent="0.2">
      <c r="A70" s="9" t="s">
        <v>456</v>
      </c>
      <c r="B70" s="9" t="s">
        <v>1013</v>
      </c>
      <c r="C70" s="9" t="s">
        <v>32</v>
      </c>
      <c r="D70" s="9">
        <v>1609</v>
      </c>
      <c r="E70" s="10">
        <v>18174.544236400001</v>
      </c>
      <c r="F70" s="10">
        <v>2.6459085237579401</v>
      </c>
    </row>
    <row r="71" spans="1:6" x14ac:dyDescent="0.2">
      <c r="A71" s="9" t="s">
        <v>212</v>
      </c>
      <c r="B71" s="9" t="s">
        <v>1128</v>
      </c>
      <c r="C71" s="9" t="s">
        <v>177</v>
      </c>
      <c r="D71" s="9">
        <v>68</v>
      </c>
      <c r="E71" s="10">
        <v>10174.867200000001</v>
      </c>
      <c r="F71" s="10">
        <v>1.48128984707447</v>
      </c>
    </row>
    <row r="72" spans="1:6" x14ac:dyDescent="0.2">
      <c r="A72" s="9" t="s">
        <v>98</v>
      </c>
      <c r="B72" s="9" t="s">
        <v>1017</v>
      </c>
      <c r="C72" s="9" t="s">
        <v>99</v>
      </c>
      <c r="D72" s="9">
        <v>850</v>
      </c>
      <c r="E72" s="10">
        <v>8520.2129999999997</v>
      </c>
      <c r="F72" s="10">
        <v>1.2403999741453</v>
      </c>
    </row>
    <row r="73" spans="1:6" x14ac:dyDescent="0.2">
      <c r="A73" s="9" t="s">
        <v>457</v>
      </c>
      <c r="B73" s="9" t="s">
        <v>1020</v>
      </c>
      <c r="C73" s="9" t="s">
        <v>99</v>
      </c>
      <c r="D73" s="9">
        <v>650</v>
      </c>
      <c r="E73" s="10">
        <v>6462.4624999999996</v>
      </c>
      <c r="F73" s="10">
        <v>0.94082604717921903</v>
      </c>
    </row>
    <row r="74" spans="1:6" x14ac:dyDescent="0.2">
      <c r="A74" s="9" t="s">
        <v>205</v>
      </c>
      <c r="B74" s="9" t="s">
        <v>1025</v>
      </c>
      <c r="C74" s="9" t="s">
        <v>206</v>
      </c>
      <c r="D74" s="9">
        <v>350</v>
      </c>
      <c r="E74" s="10">
        <v>5859.3114999999998</v>
      </c>
      <c r="F74" s="10">
        <v>0.85301738737156896</v>
      </c>
    </row>
    <row r="75" spans="1:6" x14ac:dyDescent="0.2">
      <c r="A75" s="9" t="s">
        <v>259</v>
      </c>
      <c r="B75" s="9" t="s">
        <v>1036</v>
      </c>
      <c r="C75" s="9" t="s">
        <v>140</v>
      </c>
      <c r="D75" s="9">
        <v>450</v>
      </c>
      <c r="E75" s="10">
        <v>5490.4679999999998</v>
      </c>
      <c r="F75" s="10">
        <v>0.79931996597334098</v>
      </c>
    </row>
    <row r="76" spans="1:6" x14ac:dyDescent="0.2">
      <c r="A76" s="9" t="s">
        <v>458</v>
      </c>
      <c r="B76" s="9" t="s">
        <v>1018</v>
      </c>
      <c r="C76" s="9" t="s">
        <v>171</v>
      </c>
      <c r="D76" s="9">
        <v>42</v>
      </c>
      <c r="E76" s="10">
        <v>5017.265058</v>
      </c>
      <c r="F76" s="10">
        <v>0.73042956182237895</v>
      </c>
    </row>
    <row r="77" spans="1:6" x14ac:dyDescent="0.2">
      <c r="A77" s="9" t="s">
        <v>256</v>
      </c>
      <c r="B77" s="9" t="s">
        <v>959</v>
      </c>
      <c r="C77" s="9" t="s">
        <v>140</v>
      </c>
      <c r="D77" s="9">
        <v>400</v>
      </c>
      <c r="E77" s="10">
        <v>4857.1959999999999</v>
      </c>
      <c r="F77" s="10">
        <v>0.70712619424170198</v>
      </c>
    </row>
    <row r="78" spans="1:6" x14ac:dyDescent="0.2">
      <c r="A78" s="9" t="s">
        <v>459</v>
      </c>
      <c r="B78" s="9" t="s">
        <v>1242</v>
      </c>
      <c r="C78" s="9" t="s">
        <v>179</v>
      </c>
      <c r="D78" s="9">
        <v>260</v>
      </c>
      <c r="E78" s="10">
        <v>3773.0419999999999</v>
      </c>
      <c r="F78" s="10">
        <v>0.54929157278687102</v>
      </c>
    </row>
    <row r="79" spans="1:6" x14ac:dyDescent="0.2">
      <c r="A79" s="9" t="s">
        <v>460</v>
      </c>
      <c r="B79" s="9" t="s">
        <v>1243</v>
      </c>
      <c r="C79" s="9" t="s">
        <v>179</v>
      </c>
      <c r="D79" s="9">
        <v>257</v>
      </c>
      <c r="E79" s="10">
        <v>3726.8341</v>
      </c>
      <c r="F79" s="10">
        <v>0.54256447829224896</v>
      </c>
    </row>
    <row r="80" spans="1:6" x14ac:dyDescent="0.2">
      <c r="A80" s="9" t="s">
        <v>216</v>
      </c>
      <c r="B80" s="9" t="s">
        <v>1133</v>
      </c>
      <c r="C80" s="9" t="s">
        <v>140</v>
      </c>
      <c r="D80" s="9">
        <v>210</v>
      </c>
      <c r="E80" s="10">
        <v>2716.1777999999999</v>
      </c>
      <c r="F80" s="10">
        <v>0.39542988806665402</v>
      </c>
    </row>
    <row r="81" spans="1:6" x14ac:dyDescent="0.2">
      <c r="A81" s="9" t="s">
        <v>461</v>
      </c>
      <c r="B81" s="9" t="s">
        <v>1142</v>
      </c>
      <c r="C81" s="9" t="s">
        <v>214</v>
      </c>
      <c r="D81" s="9">
        <v>16</v>
      </c>
      <c r="E81" s="10">
        <v>2344.0192000000002</v>
      </c>
      <c r="F81" s="10">
        <v>0.34124984376283701</v>
      </c>
    </row>
    <row r="82" spans="1:6" x14ac:dyDescent="0.2">
      <c r="A82" s="9" t="s">
        <v>462</v>
      </c>
      <c r="B82" s="9" t="s">
        <v>1015</v>
      </c>
      <c r="C82" s="9" t="s">
        <v>258</v>
      </c>
      <c r="D82" s="9">
        <v>50</v>
      </c>
      <c r="E82" s="10">
        <v>500.54320000000001</v>
      </c>
      <c r="F82" s="10">
        <v>7.2870686723278802E-2</v>
      </c>
    </row>
    <row r="83" spans="1:6" x14ac:dyDescent="0.2">
      <c r="A83" s="8" t="s">
        <v>35</v>
      </c>
      <c r="B83" s="9"/>
      <c r="C83" s="9"/>
      <c r="D83" s="9"/>
      <c r="E83" s="11">
        <f>SUM(E52:E82)</f>
        <v>292713.94628440001</v>
      </c>
      <c r="F83" s="11">
        <f>SUM(F52:F82)</f>
        <v>42.614236451968921</v>
      </c>
    </row>
    <row r="84" spans="1:6" x14ac:dyDescent="0.2">
      <c r="A84" s="9"/>
      <c r="B84" s="9"/>
      <c r="C84" s="9"/>
      <c r="D84" s="9"/>
      <c r="E84" s="10"/>
      <c r="F84" s="10"/>
    </row>
    <row r="85" spans="1:6" x14ac:dyDescent="0.2">
      <c r="A85" s="8" t="s">
        <v>356</v>
      </c>
      <c r="B85" s="9"/>
      <c r="C85" s="9"/>
      <c r="D85" s="9"/>
      <c r="E85" s="10"/>
      <c r="F85" s="10"/>
    </row>
    <row r="86" spans="1:6" x14ac:dyDescent="0.2">
      <c r="A86" s="8" t="s">
        <v>357</v>
      </c>
      <c r="B86" s="9"/>
      <c r="C86" s="9"/>
      <c r="D86" s="9"/>
      <c r="E86" s="10"/>
      <c r="F86" s="10"/>
    </row>
    <row r="87" spans="1:6" x14ac:dyDescent="0.2">
      <c r="A87" s="9" t="s">
        <v>463</v>
      </c>
      <c r="B87" s="9" t="s">
        <v>1244</v>
      </c>
      <c r="C87" s="9" t="s">
        <v>359</v>
      </c>
      <c r="D87" s="9">
        <v>25000</v>
      </c>
      <c r="E87" s="10">
        <v>23299.875</v>
      </c>
      <c r="F87" s="10">
        <v>3.3920706380918899</v>
      </c>
    </row>
    <row r="88" spans="1:6" x14ac:dyDescent="0.2">
      <c r="A88" s="9" t="s">
        <v>464</v>
      </c>
      <c r="B88" s="9" t="s">
        <v>1245</v>
      </c>
      <c r="C88" s="9" t="s">
        <v>362</v>
      </c>
      <c r="D88" s="9">
        <v>5000</v>
      </c>
      <c r="E88" s="10">
        <v>4811.53</v>
      </c>
      <c r="F88" s="10">
        <v>0.70047799128957799</v>
      </c>
    </row>
    <row r="89" spans="1:6" x14ac:dyDescent="0.2">
      <c r="A89" s="9" t="s">
        <v>465</v>
      </c>
      <c r="B89" s="9" t="s">
        <v>1246</v>
      </c>
      <c r="C89" s="9" t="s">
        <v>359</v>
      </c>
      <c r="D89" s="9">
        <v>5000</v>
      </c>
      <c r="E89" s="10">
        <v>4710.2749999999996</v>
      </c>
      <c r="F89" s="10">
        <v>0.68573696317419197</v>
      </c>
    </row>
    <row r="90" spans="1:6" x14ac:dyDescent="0.2">
      <c r="A90" s="9" t="s">
        <v>466</v>
      </c>
      <c r="B90" s="9" t="s">
        <v>1247</v>
      </c>
      <c r="C90" s="9" t="s">
        <v>421</v>
      </c>
      <c r="D90" s="9">
        <v>2500</v>
      </c>
      <c r="E90" s="10">
        <v>2497.33</v>
      </c>
      <c r="F90" s="10">
        <v>0.36356932243739598</v>
      </c>
    </row>
    <row r="91" spans="1:6" x14ac:dyDescent="0.2">
      <c r="A91" s="9" t="s">
        <v>467</v>
      </c>
      <c r="B91" s="9" t="s">
        <v>1048</v>
      </c>
      <c r="C91" s="9" t="s">
        <v>359</v>
      </c>
      <c r="D91" s="9">
        <v>1500</v>
      </c>
      <c r="E91" s="10">
        <v>1496.4285</v>
      </c>
      <c r="F91" s="10">
        <v>0.217854867326708</v>
      </c>
    </row>
    <row r="92" spans="1:6" x14ac:dyDescent="0.2">
      <c r="A92" s="9" t="s">
        <v>419</v>
      </c>
      <c r="B92" s="9" t="s">
        <v>1055</v>
      </c>
      <c r="C92" s="9" t="s">
        <v>359</v>
      </c>
      <c r="D92" s="9">
        <v>1300</v>
      </c>
      <c r="E92" s="10">
        <v>1290.6777</v>
      </c>
      <c r="F92" s="10">
        <v>0.18790100502298701</v>
      </c>
    </row>
    <row r="93" spans="1:6" x14ac:dyDescent="0.2">
      <c r="A93" s="9" t="s">
        <v>417</v>
      </c>
      <c r="B93" s="9" t="s">
        <v>1056</v>
      </c>
      <c r="C93" s="9" t="s">
        <v>359</v>
      </c>
      <c r="D93" s="9">
        <v>1200</v>
      </c>
      <c r="E93" s="10">
        <v>1170.5748000000001</v>
      </c>
      <c r="F93" s="10">
        <v>0.170416039089063</v>
      </c>
    </row>
    <row r="94" spans="1:6" x14ac:dyDescent="0.2">
      <c r="A94" s="8" t="s">
        <v>35</v>
      </c>
      <c r="B94" s="9"/>
      <c r="C94" s="9"/>
      <c r="D94" s="9"/>
      <c r="E94" s="11">
        <f>SUM(E87:E93)</f>
        <v>39276.691000000006</v>
      </c>
      <c r="F94" s="11">
        <f>SUM(F87:F93)</f>
        <v>5.7180268264318146</v>
      </c>
    </row>
    <row r="95" spans="1:6" x14ac:dyDescent="0.2">
      <c r="A95" s="9"/>
      <c r="B95" s="9"/>
      <c r="C95" s="9"/>
      <c r="D95" s="9"/>
      <c r="E95" s="10"/>
      <c r="F95" s="10"/>
    </row>
    <row r="96" spans="1:6" x14ac:dyDescent="0.2">
      <c r="A96" s="8" t="s">
        <v>360</v>
      </c>
      <c r="B96" s="9"/>
      <c r="C96" s="9"/>
      <c r="D96" s="9"/>
      <c r="E96" s="10"/>
      <c r="F96" s="10"/>
    </row>
    <row r="97" spans="1:6" x14ac:dyDescent="0.2">
      <c r="A97" s="9" t="s">
        <v>468</v>
      </c>
      <c r="B97" s="9" t="s">
        <v>1075</v>
      </c>
      <c r="C97" s="9" t="s">
        <v>362</v>
      </c>
      <c r="D97" s="9">
        <v>1600</v>
      </c>
      <c r="E97" s="10">
        <v>7822.5839999999998</v>
      </c>
      <c r="F97" s="10">
        <v>1.1388369036489401</v>
      </c>
    </row>
    <row r="98" spans="1:6" x14ac:dyDescent="0.2">
      <c r="A98" s="9" t="s">
        <v>469</v>
      </c>
      <c r="B98" s="9" t="s">
        <v>1248</v>
      </c>
      <c r="C98" s="9" t="s">
        <v>359</v>
      </c>
      <c r="D98" s="9">
        <v>1500</v>
      </c>
      <c r="E98" s="10">
        <v>7341.7124999999996</v>
      </c>
      <c r="F98" s="10">
        <v>1.06883008619412</v>
      </c>
    </row>
    <row r="99" spans="1:6" x14ac:dyDescent="0.2">
      <c r="A99" s="9" t="s">
        <v>470</v>
      </c>
      <c r="B99" s="9" t="s">
        <v>1067</v>
      </c>
      <c r="C99" s="9" t="s">
        <v>362</v>
      </c>
      <c r="D99" s="9">
        <v>1500</v>
      </c>
      <c r="E99" s="10">
        <v>7044.09</v>
      </c>
      <c r="F99" s="10">
        <v>1.0255012467267199</v>
      </c>
    </row>
    <row r="100" spans="1:6" x14ac:dyDescent="0.2">
      <c r="A100" s="9" t="s">
        <v>471</v>
      </c>
      <c r="B100" s="9" t="s">
        <v>1057</v>
      </c>
      <c r="C100" s="9" t="s">
        <v>421</v>
      </c>
      <c r="D100" s="9">
        <v>1500</v>
      </c>
      <c r="E100" s="10">
        <v>6937.7325000000001</v>
      </c>
      <c r="F100" s="10">
        <v>1.01001738027289</v>
      </c>
    </row>
    <row r="101" spans="1:6" x14ac:dyDescent="0.2">
      <c r="A101" s="9" t="s">
        <v>472</v>
      </c>
      <c r="B101" s="9" t="s">
        <v>1216</v>
      </c>
      <c r="C101" s="9" t="s">
        <v>473</v>
      </c>
      <c r="D101" s="9">
        <v>1260</v>
      </c>
      <c r="E101" s="10">
        <v>6289.4727000000003</v>
      </c>
      <c r="F101" s="10">
        <v>0.91564163647875896</v>
      </c>
    </row>
    <row r="102" spans="1:6" x14ac:dyDescent="0.2">
      <c r="A102" s="9" t="s">
        <v>474</v>
      </c>
      <c r="B102" s="9" t="s">
        <v>1249</v>
      </c>
      <c r="C102" s="9" t="s">
        <v>475</v>
      </c>
      <c r="D102" s="9">
        <v>1200</v>
      </c>
      <c r="E102" s="10">
        <v>5797.5959999999995</v>
      </c>
      <c r="F102" s="10">
        <v>0.84403264666093603</v>
      </c>
    </row>
    <row r="103" spans="1:6" x14ac:dyDescent="0.2">
      <c r="A103" s="9" t="s">
        <v>476</v>
      </c>
      <c r="B103" s="9" t="s">
        <v>1199</v>
      </c>
      <c r="C103" s="9" t="s">
        <v>421</v>
      </c>
      <c r="D103" s="9">
        <v>1000</v>
      </c>
      <c r="E103" s="10">
        <v>4937.9650000000001</v>
      </c>
      <c r="F103" s="10">
        <v>0.718884804679227</v>
      </c>
    </row>
    <row r="104" spans="1:6" x14ac:dyDescent="0.2">
      <c r="A104" s="9" t="s">
        <v>477</v>
      </c>
      <c r="B104" s="9" t="s">
        <v>1250</v>
      </c>
      <c r="C104" s="9" t="s">
        <v>475</v>
      </c>
      <c r="D104" s="9">
        <v>1000</v>
      </c>
      <c r="E104" s="10">
        <v>4827.3599999999997</v>
      </c>
      <c r="F104" s="10">
        <v>0.70278257353308804</v>
      </c>
    </row>
    <row r="105" spans="1:6" x14ac:dyDescent="0.2">
      <c r="A105" s="9" t="s">
        <v>478</v>
      </c>
      <c r="B105" s="9" t="s">
        <v>1251</v>
      </c>
      <c r="C105" s="9" t="s">
        <v>475</v>
      </c>
      <c r="D105" s="9">
        <v>1000</v>
      </c>
      <c r="E105" s="10">
        <v>4818.1149999999998</v>
      </c>
      <c r="F105" s="10">
        <v>0.701436656739579</v>
      </c>
    </row>
    <row r="106" spans="1:6" x14ac:dyDescent="0.2">
      <c r="A106" s="9" t="s">
        <v>479</v>
      </c>
      <c r="B106" s="9" t="s">
        <v>1252</v>
      </c>
      <c r="C106" s="9" t="s">
        <v>475</v>
      </c>
      <c r="D106" s="9">
        <v>1000</v>
      </c>
      <c r="E106" s="10">
        <v>4811.5349999999999</v>
      </c>
      <c r="F106" s="10">
        <v>0.70047871920563798</v>
      </c>
    </row>
    <row r="107" spans="1:6" x14ac:dyDescent="0.2">
      <c r="A107" s="9" t="s">
        <v>480</v>
      </c>
      <c r="B107" s="9" t="s">
        <v>1073</v>
      </c>
      <c r="C107" s="9" t="s">
        <v>475</v>
      </c>
      <c r="D107" s="9">
        <v>500</v>
      </c>
      <c r="E107" s="10">
        <v>2415.0025000000001</v>
      </c>
      <c r="F107" s="10">
        <v>0.351583820564209</v>
      </c>
    </row>
    <row r="108" spans="1:6" x14ac:dyDescent="0.2">
      <c r="A108" s="9" t="s">
        <v>481</v>
      </c>
      <c r="B108" s="9" t="s">
        <v>1172</v>
      </c>
      <c r="C108" s="9" t="s">
        <v>475</v>
      </c>
      <c r="D108" s="9">
        <v>500</v>
      </c>
      <c r="E108" s="10">
        <v>2404.4549999999999</v>
      </c>
      <c r="F108" s="10">
        <v>0.35004828163727197</v>
      </c>
    </row>
    <row r="109" spans="1:6" x14ac:dyDescent="0.2">
      <c r="A109" s="9" t="s">
        <v>482</v>
      </c>
      <c r="B109" s="9" t="s">
        <v>1068</v>
      </c>
      <c r="C109" s="9" t="s">
        <v>475</v>
      </c>
      <c r="D109" s="9">
        <v>300</v>
      </c>
      <c r="E109" s="10">
        <v>1457.433</v>
      </c>
      <c r="F109" s="10">
        <v>0.212177777189198</v>
      </c>
    </row>
    <row r="110" spans="1:6" x14ac:dyDescent="0.2">
      <c r="A110" s="8" t="s">
        <v>35</v>
      </c>
      <c r="B110" s="9"/>
      <c r="C110" s="9"/>
      <c r="D110" s="9"/>
      <c r="E110" s="11">
        <f>SUM(E97:E109)</f>
        <v>66905.053199999995</v>
      </c>
      <c r="F110" s="11">
        <f>SUM(F97:F109)</f>
        <v>9.7402525335305761</v>
      </c>
    </row>
    <row r="111" spans="1:6" x14ac:dyDescent="0.2">
      <c r="A111" s="9"/>
      <c r="B111" s="9"/>
      <c r="C111" s="9"/>
      <c r="D111" s="9"/>
      <c r="E111" s="10"/>
      <c r="F111" s="10"/>
    </row>
    <row r="112" spans="1:6" x14ac:dyDescent="0.2">
      <c r="A112" s="8" t="s">
        <v>35</v>
      </c>
      <c r="B112" s="9"/>
      <c r="C112" s="9"/>
      <c r="D112" s="9"/>
      <c r="E112" s="11">
        <f>E49+E83+E94+E110</f>
        <v>661937.97951099998</v>
      </c>
      <c r="F112" s="11">
        <f>F49+F83+F94+F110</f>
        <v>96.367057099539522</v>
      </c>
    </row>
    <row r="113" spans="1:6" x14ac:dyDescent="0.2">
      <c r="A113" s="9"/>
      <c r="B113" s="9"/>
      <c r="C113" s="9"/>
      <c r="D113" s="9"/>
      <c r="E113" s="10"/>
      <c r="F113" s="10"/>
    </row>
    <row r="114" spans="1:6" x14ac:dyDescent="0.2">
      <c r="A114" s="8" t="s">
        <v>36</v>
      </c>
      <c r="B114" s="9"/>
      <c r="C114" s="9"/>
      <c r="D114" s="9"/>
      <c r="E114" s="11">
        <v>24954.4077454</v>
      </c>
      <c r="F114" s="11">
        <v>3.63</v>
      </c>
    </row>
    <row r="115" spans="1:6" x14ac:dyDescent="0.2">
      <c r="A115" s="9"/>
      <c r="B115" s="9"/>
      <c r="C115" s="9"/>
      <c r="D115" s="9"/>
      <c r="E115" s="10"/>
      <c r="F115" s="10"/>
    </row>
    <row r="116" spans="1:6" x14ac:dyDescent="0.2">
      <c r="A116" s="12" t="s">
        <v>37</v>
      </c>
      <c r="B116" s="6"/>
      <c r="C116" s="6"/>
      <c r="D116" s="6"/>
      <c r="E116" s="13">
        <f>E112+E114</f>
        <v>686892.38725639996</v>
      </c>
      <c r="F116" s="13">
        <f>F112+F114</f>
        <v>99.997057099539518</v>
      </c>
    </row>
    <row r="117" spans="1:6" x14ac:dyDescent="0.2">
      <c r="A117" s="1" t="s">
        <v>217</v>
      </c>
    </row>
    <row r="119" spans="1:6" x14ac:dyDescent="0.2">
      <c r="A119" s="1" t="s">
        <v>38</v>
      </c>
    </row>
    <row r="120" spans="1:6" x14ac:dyDescent="0.2">
      <c r="A120" s="1" t="s">
        <v>39</v>
      </c>
    </row>
    <row r="121" spans="1:6" x14ac:dyDescent="0.2">
      <c r="A121" s="1" t="s">
        <v>40</v>
      </c>
      <c r="B121" s="34"/>
      <c r="C121" s="34"/>
      <c r="D121" s="34"/>
      <c r="E121" s="37"/>
    </row>
    <row r="122" spans="1:6" x14ac:dyDescent="0.2">
      <c r="A122" s="34" t="s">
        <v>817</v>
      </c>
      <c r="B122" s="34"/>
      <c r="C122" s="34"/>
      <c r="D122" s="35">
        <v>20.446300000000001</v>
      </c>
      <c r="E122" s="37"/>
    </row>
    <row r="123" spans="1:6" x14ac:dyDescent="0.2">
      <c r="A123" s="34" t="s">
        <v>860</v>
      </c>
      <c r="B123" s="34"/>
      <c r="C123" s="34"/>
      <c r="D123" s="35">
        <v>10.5655</v>
      </c>
      <c r="E123" s="37"/>
    </row>
    <row r="124" spans="1:6" x14ac:dyDescent="0.2">
      <c r="A124" s="34" t="s">
        <v>861</v>
      </c>
      <c r="B124" s="34"/>
      <c r="C124" s="34"/>
      <c r="D124" s="35">
        <v>10.4329</v>
      </c>
      <c r="E124" s="37"/>
    </row>
    <row r="125" spans="1:6" x14ac:dyDescent="0.2">
      <c r="A125" s="34" t="s">
        <v>819</v>
      </c>
      <c r="B125" s="34"/>
      <c r="C125" s="34"/>
      <c r="D125" s="35">
        <v>20.8003</v>
      </c>
      <c r="E125" s="37"/>
    </row>
    <row r="126" spans="1:6" x14ac:dyDescent="0.2">
      <c r="A126" s="34" t="s">
        <v>862</v>
      </c>
      <c r="B126" s="34"/>
      <c r="C126" s="34"/>
      <c r="D126" s="35">
        <v>10.801600000000001</v>
      </c>
      <c r="E126" s="37"/>
    </row>
    <row r="127" spans="1:6" x14ac:dyDescent="0.2">
      <c r="A127" s="34" t="s">
        <v>863</v>
      </c>
      <c r="B127" s="34"/>
      <c r="C127" s="34"/>
      <c r="D127" s="35">
        <v>10.6701</v>
      </c>
      <c r="E127" s="37"/>
    </row>
    <row r="128" spans="1:6" x14ac:dyDescent="0.2">
      <c r="A128" s="34"/>
      <c r="B128" s="34"/>
      <c r="C128" s="34"/>
      <c r="D128" s="34"/>
      <c r="E128" s="37"/>
    </row>
    <row r="129" spans="1:5" x14ac:dyDescent="0.2">
      <c r="A129" s="33" t="s">
        <v>44</v>
      </c>
      <c r="B129" s="34"/>
      <c r="C129" s="34"/>
      <c r="D129" s="34"/>
      <c r="E129" s="37"/>
    </row>
    <row r="130" spans="1:5" x14ac:dyDescent="0.2">
      <c r="A130" s="34" t="s">
        <v>817</v>
      </c>
      <c r="B130" s="34"/>
      <c r="C130" s="34"/>
      <c r="D130" s="35">
        <v>21.4008</v>
      </c>
      <c r="E130" s="37"/>
    </row>
    <row r="131" spans="1:5" x14ac:dyDescent="0.2">
      <c r="A131" s="34" t="s">
        <v>860</v>
      </c>
      <c r="B131" s="34"/>
      <c r="C131" s="34"/>
      <c r="D131" s="35">
        <v>10.639099999999999</v>
      </c>
      <c r="E131" s="37"/>
    </row>
    <row r="132" spans="1:5" x14ac:dyDescent="0.2">
      <c r="A132" s="34" t="s">
        <v>861</v>
      </c>
      <c r="B132" s="34"/>
      <c r="C132" s="34"/>
      <c r="D132" s="35">
        <v>10.4587</v>
      </c>
      <c r="E132" s="37"/>
    </row>
    <row r="133" spans="1:5" x14ac:dyDescent="0.2">
      <c r="A133" s="34" t="s">
        <v>819</v>
      </c>
      <c r="B133" s="34"/>
      <c r="C133" s="34"/>
      <c r="D133" s="35">
        <v>21.810500000000001</v>
      </c>
      <c r="E133" s="37"/>
    </row>
    <row r="134" spans="1:5" x14ac:dyDescent="0.2">
      <c r="A134" s="34" t="s">
        <v>862</v>
      </c>
      <c r="B134" s="34"/>
      <c r="C134" s="34"/>
      <c r="D134" s="35">
        <v>10.9062</v>
      </c>
      <c r="E134" s="37"/>
    </row>
    <row r="135" spans="1:5" x14ac:dyDescent="0.2">
      <c r="A135" s="34" t="s">
        <v>863</v>
      </c>
      <c r="B135" s="34"/>
      <c r="C135" s="34"/>
      <c r="D135" s="35">
        <v>10.726599999999999</v>
      </c>
      <c r="E135" s="37"/>
    </row>
    <row r="136" spans="1:5" x14ac:dyDescent="0.2">
      <c r="A136" s="34"/>
      <c r="B136" s="34"/>
      <c r="C136" s="34"/>
      <c r="D136" s="34"/>
      <c r="E136" s="37"/>
    </row>
    <row r="137" spans="1:5" x14ac:dyDescent="0.2">
      <c r="A137" s="1" t="s">
        <v>45</v>
      </c>
      <c r="D137" s="15" t="s">
        <v>404</v>
      </c>
    </row>
    <row r="138" spans="1:5" x14ac:dyDescent="0.2">
      <c r="A138" s="104" t="s">
        <v>821</v>
      </c>
      <c r="B138" s="105"/>
      <c r="C138" s="94" t="s">
        <v>822</v>
      </c>
      <c r="D138" s="94"/>
    </row>
    <row r="139" spans="1:5" x14ac:dyDescent="0.2">
      <c r="A139" s="95"/>
      <c r="B139" s="95"/>
      <c r="C139" s="21" t="s">
        <v>823</v>
      </c>
      <c r="D139" s="21" t="s">
        <v>824</v>
      </c>
    </row>
    <row r="140" spans="1:5" x14ac:dyDescent="0.2">
      <c r="A140" s="22" t="s">
        <v>860</v>
      </c>
      <c r="B140" s="23"/>
      <c r="C140" s="28">
        <v>0.29533230700000002</v>
      </c>
      <c r="D140" s="28">
        <v>0.27347918830000001</v>
      </c>
    </row>
    <row r="141" spans="1:5" x14ac:dyDescent="0.2">
      <c r="A141" s="22" t="s">
        <v>861</v>
      </c>
      <c r="B141" s="23"/>
      <c r="C141" s="28">
        <v>0.32414521499999999</v>
      </c>
      <c r="D141" s="28">
        <v>0.30016008459999999</v>
      </c>
    </row>
    <row r="142" spans="1:5" x14ac:dyDescent="0.2">
      <c r="A142" s="22" t="s">
        <v>862</v>
      </c>
      <c r="B142" s="23"/>
      <c r="C142" s="28">
        <v>0.29533230700000002</v>
      </c>
      <c r="D142" s="28">
        <v>0.27347918830000001</v>
      </c>
    </row>
    <row r="143" spans="1:5" x14ac:dyDescent="0.2">
      <c r="A143" s="22" t="s">
        <v>863</v>
      </c>
      <c r="B143" s="23"/>
      <c r="C143" s="28">
        <v>0.32414521499999999</v>
      </c>
      <c r="D143" s="28">
        <v>0.30016008459999999</v>
      </c>
    </row>
    <row r="145" spans="1:5" x14ac:dyDescent="0.2">
      <c r="A145" s="1" t="s">
        <v>47</v>
      </c>
      <c r="D145" s="25">
        <v>0.93569154297240731</v>
      </c>
      <c r="E145" s="2" t="s">
        <v>840</v>
      </c>
    </row>
  </sheetData>
  <mergeCells count="4">
    <mergeCell ref="A1:F1"/>
    <mergeCell ref="A138:B138"/>
    <mergeCell ref="C138:D138"/>
    <mergeCell ref="A139:B1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7BBC-0554-4C31-97AE-95C66CD35051}">
  <dimension ref="A1:J96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28.85546875" style="2" bestFit="1" customWidth="1"/>
    <col min="3" max="3" width="35.7109375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1491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264</v>
      </c>
      <c r="B8" s="10" t="s">
        <v>265</v>
      </c>
      <c r="C8" s="10" t="s">
        <v>266</v>
      </c>
      <c r="D8" s="69">
        <v>4949477</v>
      </c>
      <c r="E8" s="10">
        <v>35769.870279000002</v>
      </c>
      <c r="F8" s="10">
        <v>9.7563940048240241</v>
      </c>
    </row>
    <row r="9" spans="1:6" x14ac:dyDescent="0.2">
      <c r="A9" s="10" t="s">
        <v>267</v>
      </c>
      <c r="B9" s="10" t="s">
        <v>268</v>
      </c>
      <c r="C9" s="10" t="s">
        <v>266</v>
      </c>
      <c r="D9" s="69">
        <v>1445052</v>
      </c>
      <c r="E9" s="10">
        <v>30056.359074</v>
      </c>
      <c r="F9" s="10">
        <v>8.1980079656193201</v>
      </c>
    </row>
    <row r="10" spans="1:6" x14ac:dyDescent="0.2">
      <c r="A10" s="10" t="s">
        <v>272</v>
      </c>
      <c r="B10" s="10" t="s">
        <v>273</v>
      </c>
      <c r="C10" s="10" t="s">
        <v>266</v>
      </c>
      <c r="D10" s="69">
        <v>1624652</v>
      </c>
      <c r="E10" s="10">
        <v>20401.567490000001</v>
      </c>
      <c r="F10" s="10">
        <v>5.5646198657115553</v>
      </c>
    </row>
    <row r="11" spans="1:6" x14ac:dyDescent="0.2">
      <c r="A11" s="10" t="s">
        <v>269</v>
      </c>
      <c r="B11" s="10" t="s">
        <v>270</v>
      </c>
      <c r="C11" s="10" t="s">
        <v>271</v>
      </c>
      <c r="D11" s="69">
        <v>2324211</v>
      </c>
      <c r="E11" s="10">
        <v>17421.1235505</v>
      </c>
      <c r="F11" s="10">
        <v>4.7516902924074147</v>
      </c>
    </row>
    <row r="12" spans="1:6" x14ac:dyDescent="0.2">
      <c r="A12" s="10" t="s">
        <v>322</v>
      </c>
      <c r="B12" s="10" t="s">
        <v>323</v>
      </c>
      <c r="C12" s="10" t="s">
        <v>266</v>
      </c>
      <c r="D12" s="69">
        <v>4013153</v>
      </c>
      <c r="E12" s="10">
        <v>14625.9361085</v>
      </c>
      <c r="F12" s="10">
        <v>3.9892902672248076</v>
      </c>
    </row>
    <row r="13" spans="1:6" x14ac:dyDescent="0.2">
      <c r="A13" s="10" t="s">
        <v>289</v>
      </c>
      <c r="B13" s="10" t="s">
        <v>290</v>
      </c>
      <c r="C13" s="10" t="s">
        <v>291</v>
      </c>
      <c r="D13" s="69">
        <v>7419223</v>
      </c>
      <c r="E13" s="10">
        <v>13992.654578</v>
      </c>
      <c r="F13" s="10">
        <v>3.8165598636940095</v>
      </c>
    </row>
    <row r="14" spans="1:6" x14ac:dyDescent="0.2">
      <c r="A14" s="10" t="s">
        <v>306</v>
      </c>
      <c r="B14" s="10" t="s">
        <v>307</v>
      </c>
      <c r="C14" s="10" t="s">
        <v>308</v>
      </c>
      <c r="D14" s="69">
        <v>6549242</v>
      </c>
      <c r="E14" s="10">
        <v>13655.16957</v>
      </c>
      <c r="F14" s="10">
        <v>3.7245093003822864</v>
      </c>
    </row>
    <row r="15" spans="1:6" x14ac:dyDescent="0.2">
      <c r="A15" s="10" t="s">
        <v>274</v>
      </c>
      <c r="B15" s="10" t="s">
        <v>275</v>
      </c>
      <c r="C15" s="10" t="s">
        <v>276</v>
      </c>
      <c r="D15" s="69">
        <v>1959699</v>
      </c>
      <c r="E15" s="10">
        <v>13326.933049499999</v>
      </c>
      <c r="F15" s="10">
        <v>3.6349813038927219</v>
      </c>
    </row>
    <row r="16" spans="1:6" x14ac:dyDescent="0.2">
      <c r="A16" s="10" t="s">
        <v>292</v>
      </c>
      <c r="B16" s="10" t="s">
        <v>293</v>
      </c>
      <c r="C16" s="10" t="s">
        <v>294</v>
      </c>
      <c r="D16" s="69">
        <v>1631440</v>
      </c>
      <c r="E16" s="10">
        <v>11762.6824</v>
      </c>
      <c r="F16" s="10">
        <v>3.2083248598020182</v>
      </c>
    </row>
    <row r="17" spans="1:6" x14ac:dyDescent="0.2">
      <c r="A17" s="10" t="s">
        <v>373</v>
      </c>
      <c r="B17" s="10" t="s">
        <v>374</v>
      </c>
      <c r="C17" s="10" t="s">
        <v>291</v>
      </c>
      <c r="D17" s="69">
        <v>6221247</v>
      </c>
      <c r="E17" s="10">
        <v>8691.0820590000003</v>
      </c>
      <c r="F17" s="10">
        <v>2.3705319654357933</v>
      </c>
    </row>
    <row r="18" spans="1:6" x14ac:dyDescent="0.2">
      <c r="A18" s="10" t="s">
        <v>365</v>
      </c>
      <c r="B18" s="10" t="s">
        <v>366</v>
      </c>
      <c r="C18" s="10" t="s">
        <v>305</v>
      </c>
      <c r="D18" s="69">
        <v>6110124</v>
      </c>
      <c r="E18" s="10">
        <v>8361.704694</v>
      </c>
      <c r="F18" s="10">
        <v>2.2806927984456529</v>
      </c>
    </row>
    <row r="19" spans="1:6" x14ac:dyDescent="0.2">
      <c r="A19" s="10" t="s">
        <v>369</v>
      </c>
      <c r="B19" s="10" t="s">
        <v>370</v>
      </c>
      <c r="C19" s="10" t="s">
        <v>285</v>
      </c>
      <c r="D19" s="69">
        <v>3578627</v>
      </c>
      <c r="E19" s="10">
        <v>8146.7443654999997</v>
      </c>
      <c r="F19" s="10">
        <v>2.2220613959861462</v>
      </c>
    </row>
    <row r="20" spans="1:6" x14ac:dyDescent="0.2">
      <c r="A20" s="10" t="s">
        <v>314</v>
      </c>
      <c r="B20" s="10" t="s">
        <v>315</v>
      </c>
      <c r="C20" s="10" t="s">
        <v>282</v>
      </c>
      <c r="D20" s="69">
        <v>511834</v>
      </c>
      <c r="E20" s="10">
        <v>7313.0841920000003</v>
      </c>
      <c r="F20" s="10">
        <v>1.9946768107093293</v>
      </c>
    </row>
    <row r="21" spans="1:6" x14ac:dyDescent="0.2">
      <c r="A21" s="10" t="s">
        <v>277</v>
      </c>
      <c r="B21" s="10" t="s">
        <v>278</v>
      </c>
      <c r="C21" s="10" t="s">
        <v>279</v>
      </c>
      <c r="D21" s="69">
        <v>2371971</v>
      </c>
      <c r="E21" s="10">
        <v>7267.7191439999997</v>
      </c>
      <c r="F21" s="10">
        <v>1.9823032885555294</v>
      </c>
    </row>
    <row r="22" spans="1:6" x14ac:dyDescent="0.2">
      <c r="A22" s="10" t="s">
        <v>375</v>
      </c>
      <c r="B22" s="10" t="s">
        <v>376</v>
      </c>
      <c r="C22" s="10" t="s">
        <v>377</v>
      </c>
      <c r="D22" s="69">
        <v>1460704</v>
      </c>
      <c r="E22" s="10">
        <v>6963.1759679999996</v>
      </c>
      <c r="F22" s="10">
        <v>1.8992377590089811</v>
      </c>
    </row>
    <row r="23" spans="1:6" x14ac:dyDescent="0.2">
      <c r="A23" s="10" t="s">
        <v>378</v>
      </c>
      <c r="B23" s="10" t="s">
        <v>379</v>
      </c>
      <c r="C23" s="10" t="s">
        <v>305</v>
      </c>
      <c r="D23" s="69">
        <v>2944313</v>
      </c>
      <c r="E23" s="10">
        <v>6874.9708549999996</v>
      </c>
      <c r="F23" s="10">
        <v>1.8751794152421251</v>
      </c>
    </row>
    <row r="24" spans="1:6" x14ac:dyDescent="0.2">
      <c r="A24" s="10" t="s">
        <v>371</v>
      </c>
      <c r="B24" s="10" t="s">
        <v>372</v>
      </c>
      <c r="C24" s="10" t="s">
        <v>271</v>
      </c>
      <c r="D24" s="69">
        <v>922467</v>
      </c>
      <c r="E24" s="10">
        <v>6751.535973</v>
      </c>
      <c r="F24" s="10">
        <v>1.8415119925386672</v>
      </c>
    </row>
    <row r="25" spans="1:6" x14ac:dyDescent="0.2">
      <c r="A25" s="10" t="s">
        <v>286</v>
      </c>
      <c r="B25" s="10" t="s">
        <v>287</v>
      </c>
      <c r="C25" s="10" t="s">
        <v>288</v>
      </c>
      <c r="D25" s="69">
        <v>242107</v>
      </c>
      <c r="E25" s="10">
        <v>6587.2472559999997</v>
      </c>
      <c r="F25" s="10">
        <v>1.7967015014438739</v>
      </c>
    </row>
    <row r="26" spans="1:6" x14ac:dyDescent="0.2">
      <c r="A26" s="10" t="s">
        <v>388</v>
      </c>
      <c r="B26" s="10" t="s">
        <v>389</v>
      </c>
      <c r="C26" s="10" t="s">
        <v>390</v>
      </c>
      <c r="D26" s="69">
        <v>649808</v>
      </c>
      <c r="E26" s="10">
        <v>6470.7880640000003</v>
      </c>
      <c r="F26" s="10">
        <v>1.7649367297582885</v>
      </c>
    </row>
    <row r="27" spans="1:6" x14ac:dyDescent="0.2">
      <c r="A27" s="10" t="s">
        <v>397</v>
      </c>
      <c r="B27" s="10" t="s">
        <v>398</v>
      </c>
      <c r="C27" s="10" t="s">
        <v>387</v>
      </c>
      <c r="D27" s="69">
        <v>1338759</v>
      </c>
      <c r="E27" s="10">
        <v>5948.106237</v>
      </c>
      <c r="F27" s="10">
        <v>1.6223728959059998</v>
      </c>
    </row>
    <row r="28" spans="1:6" x14ac:dyDescent="0.2">
      <c r="A28" s="10" t="s">
        <v>800</v>
      </c>
      <c r="B28" s="10" t="s">
        <v>799</v>
      </c>
      <c r="C28" s="10" t="s">
        <v>282</v>
      </c>
      <c r="D28" s="69">
        <v>330103</v>
      </c>
      <c r="E28" s="10">
        <v>5820.5411475000001</v>
      </c>
      <c r="F28" s="10">
        <v>1.5875789404145451</v>
      </c>
    </row>
    <row r="29" spans="1:6" x14ac:dyDescent="0.2">
      <c r="A29" s="10" t="s">
        <v>320</v>
      </c>
      <c r="B29" s="10" t="s">
        <v>321</v>
      </c>
      <c r="C29" s="10" t="s">
        <v>282</v>
      </c>
      <c r="D29" s="69">
        <v>440701</v>
      </c>
      <c r="E29" s="10">
        <v>5641.413501</v>
      </c>
      <c r="F29" s="10">
        <v>1.5387210641410363</v>
      </c>
    </row>
    <row r="30" spans="1:6" x14ac:dyDescent="0.2">
      <c r="A30" s="10" t="s">
        <v>283</v>
      </c>
      <c r="B30" s="10" t="s">
        <v>284</v>
      </c>
      <c r="C30" s="10" t="s">
        <v>285</v>
      </c>
      <c r="D30" s="69">
        <v>2995176</v>
      </c>
      <c r="E30" s="10">
        <v>5273.0073480000001</v>
      </c>
      <c r="F30" s="10">
        <v>1.4382366185885553</v>
      </c>
    </row>
    <row r="31" spans="1:6" x14ac:dyDescent="0.2">
      <c r="A31" s="10" t="s">
        <v>367</v>
      </c>
      <c r="B31" s="10" t="s">
        <v>368</v>
      </c>
      <c r="C31" s="10" t="s">
        <v>282</v>
      </c>
      <c r="D31" s="69">
        <v>44826</v>
      </c>
      <c r="E31" s="10">
        <v>5154.0262409999996</v>
      </c>
      <c r="F31" s="10">
        <v>1.4057839831731109</v>
      </c>
    </row>
    <row r="32" spans="1:6" x14ac:dyDescent="0.2">
      <c r="A32" s="10" t="s">
        <v>391</v>
      </c>
      <c r="B32" s="10" t="s">
        <v>392</v>
      </c>
      <c r="C32" s="10" t="s">
        <v>276</v>
      </c>
      <c r="D32" s="69">
        <v>197369</v>
      </c>
      <c r="E32" s="10">
        <v>5041.8897895</v>
      </c>
      <c r="F32" s="10">
        <v>1.3751982585226321</v>
      </c>
    </row>
    <row r="33" spans="1:6" x14ac:dyDescent="0.2">
      <c r="A33" s="10" t="s">
        <v>393</v>
      </c>
      <c r="B33" s="10" t="s">
        <v>394</v>
      </c>
      <c r="C33" s="10" t="s">
        <v>311</v>
      </c>
      <c r="D33" s="69">
        <v>2116044</v>
      </c>
      <c r="E33" s="10">
        <v>4983.2836200000002</v>
      </c>
      <c r="F33" s="10">
        <v>1.3592131605534292</v>
      </c>
    </row>
    <row r="34" spans="1:6" x14ac:dyDescent="0.2">
      <c r="A34" s="10" t="s">
        <v>385</v>
      </c>
      <c r="B34" s="10" t="s">
        <v>386</v>
      </c>
      <c r="C34" s="10" t="s">
        <v>387</v>
      </c>
      <c r="D34" s="69">
        <v>504303</v>
      </c>
      <c r="E34" s="10">
        <v>4551.0824235</v>
      </c>
      <c r="F34" s="10">
        <v>1.2413283281645917</v>
      </c>
    </row>
    <row r="35" spans="1:6" x14ac:dyDescent="0.2">
      <c r="A35" s="10" t="s">
        <v>332</v>
      </c>
      <c r="B35" s="10" t="s">
        <v>333</v>
      </c>
      <c r="C35" s="10" t="s">
        <v>276</v>
      </c>
      <c r="D35" s="69">
        <v>2446634</v>
      </c>
      <c r="E35" s="10">
        <v>4433.300808</v>
      </c>
      <c r="F35" s="10">
        <v>1.2092028594843955</v>
      </c>
    </row>
    <row r="36" spans="1:6" x14ac:dyDescent="0.2">
      <c r="A36" s="10" t="s">
        <v>380</v>
      </c>
      <c r="B36" s="10" t="s">
        <v>381</v>
      </c>
      <c r="C36" s="10" t="s">
        <v>1492</v>
      </c>
      <c r="D36" s="69">
        <v>2923868</v>
      </c>
      <c r="E36" s="10">
        <v>4153.3544940000002</v>
      </c>
      <c r="F36" s="10">
        <v>1.1328462353681024</v>
      </c>
    </row>
    <row r="37" spans="1:6" x14ac:dyDescent="0.2">
      <c r="A37" s="10" t="s">
        <v>297</v>
      </c>
      <c r="B37" s="10" t="s">
        <v>298</v>
      </c>
      <c r="C37" s="10" t="s">
        <v>299</v>
      </c>
      <c r="D37" s="69">
        <v>750000</v>
      </c>
      <c r="E37" s="10">
        <v>4058.25</v>
      </c>
      <c r="F37" s="10">
        <v>1.1069060542084805</v>
      </c>
    </row>
    <row r="38" spans="1:6" x14ac:dyDescent="0.2">
      <c r="A38" s="10" t="s">
        <v>280</v>
      </c>
      <c r="B38" s="10" t="s">
        <v>281</v>
      </c>
      <c r="C38" s="10" t="s">
        <v>282</v>
      </c>
      <c r="D38" s="69">
        <v>881052</v>
      </c>
      <c r="E38" s="10">
        <v>3932.5756019999999</v>
      </c>
      <c r="F38" s="10">
        <v>1.0726277933804869</v>
      </c>
    </row>
    <row r="39" spans="1:6" x14ac:dyDescent="0.2">
      <c r="A39" s="10" t="s">
        <v>785</v>
      </c>
      <c r="B39" s="10" t="s">
        <v>784</v>
      </c>
      <c r="C39" s="10" t="s">
        <v>285</v>
      </c>
      <c r="D39" s="69">
        <v>1146089</v>
      </c>
      <c r="E39" s="10">
        <v>3806.7346134999998</v>
      </c>
      <c r="F39" s="10">
        <v>1.0383040942396675</v>
      </c>
    </row>
    <row r="40" spans="1:6" x14ac:dyDescent="0.2">
      <c r="A40" s="10" t="s">
        <v>327</v>
      </c>
      <c r="B40" s="10" t="s">
        <v>328</v>
      </c>
      <c r="C40" s="10" t="s">
        <v>266</v>
      </c>
      <c r="D40" s="69">
        <v>1235519</v>
      </c>
      <c r="E40" s="10">
        <v>3628.1015434999999</v>
      </c>
      <c r="F40" s="10">
        <v>0.98958111594487363</v>
      </c>
    </row>
    <row r="41" spans="1:6" x14ac:dyDescent="0.2">
      <c r="A41" s="10" t="s">
        <v>1493</v>
      </c>
      <c r="B41" s="10" t="s">
        <v>1494</v>
      </c>
      <c r="C41" s="10" t="s">
        <v>302</v>
      </c>
      <c r="D41" s="69">
        <v>1500000</v>
      </c>
      <c r="E41" s="10">
        <v>3403.5</v>
      </c>
      <c r="F41" s="10">
        <v>0.92832002846018946</v>
      </c>
    </row>
    <row r="42" spans="1:6" x14ac:dyDescent="0.2">
      <c r="A42" s="10" t="s">
        <v>300</v>
      </c>
      <c r="B42" s="10" t="s">
        <v>301</v>
      </c>
      <c r="C42" s="10" t="s">
        <v>302</v>
      </c>
      <c r="D42" s="69">
        <v>402972</v>
      </c>
      <c r="E42" s="10">
        <v>3266.4910319999999</v>
      </c>
      <c r="F42" s="10">
        <v>0.89095021236703198</v>
      </c>
    </row>
    <row r="43" spans="1:6" x14ac:dyDescent="0.2">
      <c r="A43" s="10" t="s">
        <v>303</v>
      </c>
      <c r="B43" s="10" t="s">
        <v>304</v>
      </c>
      <c r="C43" s="10" t="s">
        <v>305</v>
      </c>
      <c r="D43" s="69">
        <v>919031</v>
      </c>
      <c r="E43" s="10">
        <v>3174.7925894999998</v>
      </c>
      <c r="F43" s="10">
        <v>0.86593904716904313</v>
      </c>
    </row>
    <row r="44" spans="1:6" x14ac:dyDescent="0.2">
      <c r="A44" s="10" t="s">
        <v>324</v>
      </c>
      <c r="B44" s="10" t="s">
        <v>325</v>
      </c>
      <c r="C44" s="10" t="s">
        <v>326</v>
      </c>
      <c r="D44" s="69">
        <v>3057159</v>
      </c>
      <c r="E44" s="10">
        <v>3144.2880315000002</v>
      </c>
      <c r="F44" s="10">
        <v>0.85761879091791204</v>
      </c>
    </row>
    <row r="45" spans="1:6" x14ac:dyDescent="0.2">
      <c r="A45" s="10" t="s">
        <v>1495</v>
      </c>
      <c r="B45" s="10" t="s">
        <v>1496</v>
      </c>
      <c r="C45" s="10" t="s">
        <v>311</v>
      </c>
      <c r="D45" s="69">
        <v>163295</v>
      </c>
      <c r="E45" s="10">
        <v>3135.3456474999998</v>
      </c>
      <c r="F45" s="10">
        <v>0.85517971521073333</v>
      </c>
    </row>
    <row r="46" spans="1:6" x14ac:dyDescent="0.2">
      <c r="A46" s="10" t="s">
        <v>1497</v>
      </c>
      <c r="B46" s="10" t="s">
        <v>1498</v>
      </c>
      <c r="C46" s="10" t="s">
        <v>282</v>
      </c>
      <c r="D46" s="69">
        <v>546279</v>
      </c>
      <c r="E46" s="10">
        <v>2948.814042</v>
      </c>
      <c r="F46" s="10">
        <v>0.80430237561135487</v>
      </c>
    </row>
    <row r="47" spans="1:6" x14ac:dyDescent="0.2">
      <c r="A47" s="10" t="s">
        <v>312</v>
      </c>
      <c r="B47" s="10" t="s">
        <v>313</v>
      </c>
      <c r="C47" s="10" t="s">
        <v>288</v>
      </c>
      <c r="D47" s="69">
        <v>920735</v>
      </c>
      <c r="E47" s="10">
        <v>2936.6842824999999</v>
      </c>
      <c r="F47" s="10">
        <v>0.800993928811221</v>
      </c>
    </row>
    <row r="48" spans="1:6" x14ac:dyDescent="0.2">
      <c r="A48" s="10" t="s">
        <v>318</v>
      </c>
      <c r="B48" s="10" t="s">
        <v>319</v>
      </c>
      <c r="C48" s="10" t="s">
        <v>302</v>
      </c>
      <c r="D48" s="69">
        <v>381779</v>
      </c>
      <c r="E48" s="10">
        <v>2844.0626605000002</v>
      </c>
      <c r="F48" s="10">
        <v>0.77573096222650872</v>
      </c>
    </row>
    <row r="49" spans="1:10" x14ac:dyDescent="0.2">
      <c r="A49" s="10" t="s">
        <v>295</v>
      </c>
      <c r="B49" s="10" t="s">
        <v>296</v>
      </c>
      <c r="C49" s="10" t="s">
        <v>282</v>
      </c>
      <c r="D49" s="69">
        <v>200000</v>
      </c>
      <c r="E49" s="10">
        <v>2825.2</v>
      </c>
      <c r="F49" s="10">
        <v>0.7705860862070596</v>
      </c>
    </row>
    <row r="50" spans="1:10" x14ac:dyDescent="0.2">
      <c r="A50" s="10" t="s">
        <v>382</v>
      </c>
      <c r="B50" s="10" t="s">
        <v>383</v>
      </c>
      <c r="C50" s="10" t="s">
        <v>384</v>
      </c>
      <c r="D50" s="69">
        <v>1178633</v>
      </c>
      <c r="E50" s="10">
        <v>2372.588229</v>
      </c>
      <c r="F50" s="10">
        <v>0.6471341772497694</v>
      </c>
    </row>
    <row r="51" spans="1:10" x14ac:dyDescent="0.2">
      <c r="A51" s="10" t="s">
        <v>1499</v>
      </c>
      <c r="B51" s="10" t="s">
        <v>1500</v>
      </c>
      <c r="C51" s="10" t="s">
        <v>271</v>
      </c>
      <c r="D51" s="69">
        <v>381063</v>
      </c>
      <c r="E51" s="10">
        <v>2322.5789850000001</v>
      </c>
      <c r="F51" s="10">
        <v>0.63349392961840401</v>
      </c>
    </row>
    <row r="52" spans="1:10" x14ac:dyDescent="0.2">
      <c r="A52" s="10" t="s">
        <v>329</v>
      </c>
      <c r="B52" s="10" t="s">
        <v>330</v>
      </c>
      <c r="C52" s="10" t="s">
        <v>331</v>
      </c>
      <c r="D52" s="69">
        <v>1075124</v>
      </c>
      <c r="E52" s="10">
        <v>2252.3847799999999</v>
      </c>
      <c r="F52" s="10">
        <v>0.61434814252178571</v>
      </c>
    </row>
    <row r="53" spans="1:10" x14ac:dyDescent="0.2">
      <c r="A53" s="10" t="s">
        <v>796</v>
      </c>
      <c r="B53" s="10" t="s">
        <v>795</v>
      </c>
      <c r="C53" s="10" t="s">
        <v>291</v>
      </c>
      <c r="D53" s="69">
        <v>3124428</v>
      </c>
      <c r="E53" s="10">
        <v>2227.7171640000001</v>
      </c>
      <c r="F53" s="10">
        <v>0.60761993861781471</v>
      </c>
    </row>
    <row r="54" spans="1:10" x14ac:dyDescent="0.2">
      <c r="A54" s="10" t="s">
        <v>1453</v>
      </c>
      <c r="B54" s="10" t="s">
        <v>1454</v>
      </c>
      <c r="C54" s="10" t="s">
        <v>387</v>
      </c>
      <c r="D54" s="69">
        <v>1695647</v>
      </c>
      <c r="E54" s="10">
        <v>2033.9285765</v>
      </c>
      <c r="F54" s="10">
        <v>0.55476322433450054</v>
      </c>
    </row>
    <row r="55" spans="1:10" x14ac:dyDescent="0.2">
      <c r="A55" s="10" t="s">
        <v>1445</v>
      </c>
      <c r="B55" s="10" t="s">
        <v>1446</v>
      </c>
      <c r="C55" s="10" t="s">
        <v>276</v>
      </c>
      <c r="D55" s="69">
        <v>1791828</v>
      </c>
      <c r="E55" s="10">
        <v>1678.046922</v>
      </c>
      <c r="F55" s="10">
        <v>0.45769489243090156</v>
      </c>
    </row>
    <row r="56" spans="1:10" x14ac:dyDescent="0.2">
      <c r="A56" s="10" t="s">
        <v>1501</v>
      </c>
      <c r="B56" s="10" t="s">
        <v>1502</v>
      </c>
      <c r="C56" s="10" t="s">
        <v>387</v>
      </c>
      <c r="D56" s="69">
        <v>160000</v>
      </c>
      <c r="E56" s="10">
        <v>1584.88</v>
      </c>
      <c r="F56" s="10">
        <v>0.43228319280328631</v>
      </c>
    </row>
    <row r="57" spans="1:10" x14ac:dyDescent="0.2">
      <c r="A57" s="10" t="s">
        <v>1503</v>
      </c>
      <c r="B57" s="10" t="s">
        <v>1504</v>
      </c>
      <c r="C57" s="10" t="s">
        <v>790</v>
      </c>
      <c r="D57" s="69">
        <v>1774842</v>
      </c>
      <c r="E57" s="10">
        <v>1507.7282789999999</v>
      </c>
      <c r="F57" s="10">
        <v>0.41123971172954676</v>
      </c>
    </row>
    <row r="58" spans="1:10" x14ac:dyDescent="0.2">
      <c r="A58" s="10" t="s">
        <v>798</v>
      </c>
      <c r="B58" s="10" t="s">
        <v>797</v>
      </c>
      <c r="C58" s="10" t="s">
        <v>276</v>
      </c>
      <c r="D58" s="69">
        <v>21647</v>
      </c>
      <c r="E58" s="10">
        <v>1437.6097405</v>
      </c>
      <c r="F58" s="10">
        <v>0.3921145630132527</v>
      </c>
    </row>
    <row r="59" spans="1:10" x14ac:dyDescent="0.2">
      <c r="A59" s="10" t="s">
        <v>316</v>
      </c>
      <c r="B59" s="10" t="s">
        <v>317</v>
      </c>
      <c r="C59" s="10" t="s">
        <v>276</v>
      </c>
      <c r="D59" s="69">
        <v>265282</v>
      </c>
      <c r="E59" s="10">
        <v>1326.41</v>
      </c>
      <c r="F59" s="10">
        <v>0.36178433052736303</v>
      </c>
    </row>
    <row r="60" spans="1:10" x14ac:dyDescent="0.2">
      <c r="A60" s="10" t="s">
        <v>1505</v>
      </c>
      <c r="B60" s="10" t="s">
        <v>1506</v>
      </c>
      <c r="C60" s="10" t="s">
        <v>387</v>
      </c>
      <c r="D60" s="69">
        <v>151538</v>
      </c>
      <c r="E60" s="10">
        <v>607.06122800000003</v>
      </c>
      <c r="F60" s="10">
        <v>0.1655786973568496</v>
      </c>
    </row>
    <row r="61" spans="1:10" x14ac:dyDescent="0.2">
      <c r="A61" s="11" t="s">
        <v>35</v>
      </c>
      <c r="B61" s="10"/>
      <c r="C61" s="10"/>
      <c r="D61" s="69"/>
      <c r="E61" s="11">
        <f xml:space="preserve"> SUM(E8:E60)</f>
        <v>357896.12822799984</v>
      </c>
      <c r="F61" s="11">
        <f>SUM(F8:F60)</f>
        <v>97.617788729956999</v>
      </c>
      <c r="I61" s="2"/>
      <c r="J61" s="2"/>
    </row>
    <row r="62" spans="1:10" x14ac:dyDescent="0.2">
      <c r="A62" s="10"/>
      <c r="B62" s="10"/>
      <c r="C62" s="10"/>
      <c r="D62" s="69"/>
      <c r="E62" s="10"/>
      <c r="F62" s="10"/>
    </row>
    <row r="63" spans="1:10" x14ac:dyDescent="0.2">
      <c r="A63" s="11" t="s">
        <v>888</v>
      </c>
      <c r="B63" s="10"/>
      <c r="C63" s="10"/>
      <c r="D63" s="69"/>
      <c r="E63" s="10"/>
      <c r="F63" s="10"/>
    </row>
    <row r="64" spans="1:10" x14ac:dyDescent="0.2">
      <c r="A64" s="10" t="s">
        <v>401</v>
      </c>
      <c r="B64" s="10" t="s">
        <v>402</v>
      </c>
      <c r="C64" s="10" t="s">
        <v>271</v>
      </c>
      <c r="D64" s="69">
        <v>30000</v>
      </c>
      <c r="E64" s="10">
        <v>3.0000000000000001E-3</v>
      </c>
      <c r="F64" s="49" t="s">
        <v>899</v>
      </c>
    </row>
    <row r="65" spans="1:10" x14ac:dyDescent="0.2">
      <c r="A65" s="10" t="s">
        <v>1507</v>
      </c>
      <c r="B65" s="10" t="s">
        <v>1508</v>
      </c>
      <c r="C65" s="10" t="s">
        <v>1460</v>
      </c>
      <c r="D65" s="69">
        <v>3500</v>
      </c>
      <c r="E65" s="10">
        <v>3.5E-4</v>
      </c>
      <c r="F65" s="49" t="s">
        <v>899</v>
      </c>
    </row>
    <row r="66" spans="1:10" x14ac:dyDescent="0.2">
      <c r="A66" s="10" t="s">
        <v>404</v>
      </c>
      <c r="B66" s="10" t="s">
        <v>405</v>
      </c>
      <c r="C66" s="10" t="s">
        <v>387</v>
      </c>
      <c r="D66" s="69">
        <v>2900</v>
      </c>
      <c r="E66" s="10">
        <v>2.9E-4</v>
      </c>
      <c r="F66" s="49" t="s">
        <v>899</v>
      </c>
    </row>
    <row r="67" spans="1:10" x14ac:dyDescent="0.2">
      <c r="A67" s="11" t="s">
        <v>35</v>
      </c>
      <c r="B67" s="10"/>
      <c r="C67" s="10"/>
      <c r="D67" s="69"/>
      <c r="E67" s="11">
        <f>SUM(E64:E66)</f>
        <v>3.64E-3</v>
      </c>
      <c r="F67" s="11">
        <f>SUM(F64:F66)</f>
        <v>0</v>
      </c>
    </row>
    <row r="68" spans="1:10" x14ac:dyDescent="0.2">
      <c r="A68" s="10"/>
      <c r="B68" s="10"/>
      <c r="C68" s="10"/>
      <c r="D68" s="10"/>
      <c r="E68" s="10"/>
      <c r="F68" s="10"/>
    </row>
    <row r="69" spans="1:10" x14ac:dyDescent="0.2">
      <c r="A69" s="11" t="s">
        <v>35</v>
      </c>
      <c r="B69" s="10"/>
      <c r="C69" s="10"/>
      <c r="D69" s="10"/>
      <c r="E69" s="11">
        <v>357896.13186799985</v>
      </c>
      <c r="F69" s="11">
        <v>97.617789722783471</v>
      </c>
      <c r="I69" s="2"/>
      <c r="J69" s="2"/>
    </row>
    <row r="70" spans="1:10" x14ac:dyDescent="0.2">
      <c r="A70" s="10"/>
      <c r="B70" s="10"/>
      <c r="C70" s="10"/>
      <c r="D70" s="10"/>
      <c r="E70" s="10"/>
      <c r="F70" s="10"/>
    </row>
    <row r="71" spans="1:10" x14ac:dyDescent="0.2">
      <c r="A71" s="11" t="s">
        <v>36</v>
      </c>
      <c r="B71" s="10"/>
      <c r="C71" s="10"/>
      <c r="D71" s="10"/>
      <c r="E71" s="11">
        <v>8733.8982570000007</v>
      </c>
      <c r="F71" s="11">
        <v>2.38</v>
      </c>
      <c r="I71" s="2"/>
      <c r="J71" s="2"/>
    </row>
    <row r="72" spans="1:10" x14ac:dyDescent="0.2">
      <c r="A72" s="10"/>
      <c r="B72" s="10"/>
      <c r="C72" s="10"/>
      <c r="D72" s="10"/>
      <c r="E72" s="10"/>
      <c r="F72" s="10"/>
    </row>
    <row r="73" spans="1:10" x14ac:dyDescent="0.2">
      <c r="A73" s="13" t="s">
        <v>37</v>
      </c>
      <c r="B73" s="7"/>
      <c r="C73" s="7"/>
      <c r="D73" s="7"/>
      <c r="E73" s="13">
        <v>366630.03012499987</v>
      </c>
      <c r="F73" s="13">
        <f xml:space="preserve"> ROUND(SUM(F69:F72),2)</f>
        <v>100</v>
      </c>
      <c r="I73" s="2"/>
      <c r="J73" s="2"/>
    </row>
    <row r="74" spans="1:10" x14ac:dyDescent="0.2">
      <c r="F74" s="2" t="s">
        <v>1509</v>
      </c>
    </row>
    <row r="75" spans="1:10" x14ac:dyDescent="0.2">
      <c r="A75" s="17" t="s">
        <v>38</v>
      </c>
    </row>
    <row r="76" spans="1:10" x14ac:dyDescent="0.2">
      <c r="A76" s="17" t="s">
        <v>39</v>
      </c>
    </row>
    <row r="77" spans="1:10" x14ac:dyDescent="0.2">
      <c r="A77" s="17" t="s">
        <v>40</v>
      </c>
    </row>
    <row r="78" spans="1:10" x14ac:dyDescent="0.2">
      <c r="A78" s="2" t="s">
        <v>817</v>
      </c>
      <c r="B78" s="14">
        <v>562.98590000000002</v>
      </c>
    </row>
    <row r="79" spans="1:10" x14ac:dyDescent="0.2">
      <c r="A79" s="2" t="s">
        <v>818</v>
      </c>
      <c r="B79" s="14">
        <v>44.561900000000001</v>
      </c>
    </row>
    <row r="80" spans="1:10" x14ac:dyDescent="0.2">
      <c r="A80" s="2" t="s">
        <v>819</v>
      </c>
      <c r="B80" s="14">
        <v>590.82299999999998</v>
      </c>
    </row>
    <row r="81" spans="1:4" x14ac:dyDescent="0.2">
      <c r="A81" s="2" t="s">
        <v>820</v>
      </c>
      <c r="B81" s="14">
        <v>47.327500000000001</v>
      </c>
    </row>
    <row r="83" spans="1:4" x14ac:dyDescent="0.2">
      <c r="A83" s="17" t="s">
        <v>44</v>
      </c>
    </row>
    <row r="84" spans="1:4" x14ac:dyDescent="0.2">
      <c r="A84" s="2" t="s">
        <v>817</v>
      </c>
      <c r="B84" s="14">
        <v>538.56010000000003</v>
      </c>
    </row>
    <row r="85" spans="1:4" x14ac:dyDescent="0.2">
      <c r="A85" s="2" t="s">
        <v>818</v>
      </c>
      <c r="B85" s="14">
        <v>38.803400000000003</v>
      </c>
    </row>
    <row r="86" spans="1:4" x14ac:dyDescent="0.2">
      <c r="A86" s="2" t="s">
        <v>819</v>
      </c>
      <c r="B86" s="14">
        <v>567.89430000000004</v>
      </c>
    </row>
    <row r="87" spans="1:4" x14ac:dyDescent="0.2">
      <c r="A87" s="2" t="s">
        <v>820</v>
      </c>
      <c r="B87" s="14">
        <v>41.664999999999999</v>
      </c>
    </row>
    <row r="89" spans="1:4" x14ac:dyDescent="0.2">
      <c r="A89" s="17" t="s">
        <v>45</v>
      </c>
      <c r="B89" s="18"/>
    </row>
    <row r="90" spans="1:4" x14ac:dyDescent="0.2">
      <c r="A90" s="17"/>
      <c r="B90" s="18"/>
    </row>
    <row r="91" spans="1:4" x14ac:dyDescent="0.2">
      <c r="A91" s="26" t="s">
        <v>821</v>
      </c>
      <c r="B91" s="27"/>
      <c r="C91" s="94" t="s">
        <v>822</v>
      </c>
      <c r="D91" s="94"/>
    </row>
    <row r="92" spans="1:4" x14ac:dyDescent="0.2">
      <c r="A92" s="95"/>
      <c r="B92" s="95"/>
      <c r="C92" s="21" t="s">
        <v>823</v>
      </c>
      <c r="D92" s="21" t="s">
        <v>824</v>
      </c>
    </row>
    <row r="93" spans="1:4" x14ac:dyDescent="0.2">
      <c r="A93" s="22" t="s">
        <v>820</v>
      </c>
      <c r="B93" s="23"/>
      <c r="C93" s="28">
        <v>3.3202817625000001</v>
      </c>
      <c r="D93" s="28">
        <v>3.3202817625000001</v>
      </c>
    </row>
    <row r="94" spans="1:4" x14ac:dyDescent="0.2">
      <c r="A94" s="22" t="s">
        <v>818</v>
      </c>
      <c r="B94" s="23"/>
      <c r="C94" s="28">
        <v>3.3202817625000001</v>
      </c>
      <c r="D94" s="28">
        <v>3.3202817625000001</v>
      </c>
    </row>
    <row r="96" spans="1:4" x14ac:dyDescent="0.2">
      <c r="A96" s="17" t="s">
        <v>775</v>
      </c>
      <c r="B96" s="70">
        <v>0.12194790962457766</v>
      </c>
    </row>
  </sheetData>
  <mergeCells count="3">
    <mergeCell ref="A1:F1"/>
    <mergeCell ref="C91:D91"/>
    <mergeCell ref="A92:B9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7FC5-1F21-4DA2-9E2A-A518F860DF7A}">
  <dimension ref="A1:F3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27.42578125" style="3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426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102</v>
      </c>
      <c r="B5" s="9"/>
      <c r="C5" s="9"/>
      <c r="D5" s="9"/>
      <c r="E5" s="10"/>
      <c r="F5" s="10"/>
    </row>
    <row r="6" spans="1:6" x14ac:dyDescent="0.2">
      <c r="A6" s="51" t="s">
        <v>422</v>
      </c>
      <c r="B6" s="51" t="s">
        <v>893</v>
      </c>
      <c r="C6" s="51" t="s">
        <v>104</v>
      </c>
      <c r="D6" s="51">
        <v>9000000</v>
      </c>
      <c r="E6" s="52">
        <v>8818.2000000000007</v>
      </c>
      <c r="F6" s="52">
        <v>32.296968215755001</v>
      </c>
    </row>
    <row r="7" spans="1:6" x14ac:dyDescent="0.2">
      <c r="A7" s="51" t="s">
        <v>423</v>
      </c>
      <c r="B7" s="51" t="s">
        <v>895</v>
      </c>
      <c r="C7" s="51" t="s">
        <v>104</v>
      </c>
      <c r="D7" s="51">
        <v>6500000</v>
      </c>
      <c r="E7" s="52">
        <v>6553.625</v>
      </c>
      <c r="F7" s="52">
        <v>24.002882484291298</v>
      </c>
    </row>
    <row r="8" spans="1:6" x14ac:dyDescent="0.2">
      <c r="A8" s="51" t="s">
        <v>424</v>
      </c>
      <c r="B8" s="51" t="s">
        <v>896</v>
      </c>
      <c r="C8" s="51" t="s">
        <v>104</v>
      </c>
      <c r="D8" s="51">
        <v>5500000</v>
      </c>
      <c r="E8" s="52">
        <v>5490.7875000000004</v>
      </c>
      <c r="F8" s="52">
        <v>20.110202690681199</v>
      </c>
    </row>
    <row r="9" spans="1:6" x14ac:dyDescent="0.2">
      <c r="A9" s="51" t="s">
        <v>425</v>
      </c>
      <c r="B9" s="51" t="s">
        <v>894</v>
      </c>
      <c r="C9" s="51" t="s">
        <v>104</v>
      </c>
      <c r="D9" s="51">
        <v>5000000</v>
      </c>
      <c r="E9" s="52">
        <v>5034</v>
      </c>
      <c r="F9" s="52">
        <v>18.437202376688099</v>
      </c>
    </row>
    <row r="10" spans="1:6" x14ac:dyDescent="0.2">
      <c r="A10" s="8" t="s">
        <v>35</v>
      </c>
      <c r="B10" s="9"/>
      <c r="C10" s="9"/>
      <c r="D10" s="9"/>
      <c r="E10" s="11">
        <f>SUM(E6:E9)</f>
        <v>25896.612500000003</v>
      </c>
      <c r="F10" s="11">
        <f>SUM(F6:F9)</f>
        <v>94.847255767415589</v>
      </c>
    </row>
    <row r="11" spans="1:6" x14ac:dyDescent="0.2">
      <c r="A11" s="9"/>
      <c r="B11" s="9"/>
      <c r="C11" s="9"/>
      <c r="D11" s="9"/>
      <c r="E11" s="10"/>
      <c r="F11" s="10"/>
    </row>
    <row r="12" spans="1:6" x14ac:dyDescent="0.2">
      <c r="A12" s="8" t="s">
        <v>35</v>
      </c>
      <c r="B12" s="9"/>
      <c r="C12" s="9"/>
      <c r="D12" s="9"/>
      <c r="E12" s="11">
        <f>E10</f>
        <v>25896.612500000003</v>
      </c>
      <c r="F12" s="11">
        <f>F10</f>
        <v>94.847255767415589</v>
      </c>
    </row>
    <row r="13" spans="1:6" x14ac:dyDescent="0.2">
      <c r="A13" s="9"/>
      <c r="B13" s="9"/>
      <c r="C13" s="9"/>
      <c r="D13" s="9"/>
      <c r="E13" s="10"/>
      <c r="F13" s="10"/>
    </row>
    <row r="14" spans="1:6" x14ac:dyDescent="0.2">
      <c r="A14" s="8" t="s">
        <v>36</v>
      </c>
      <c r="B14" s="9"/>
      <c r="C14" s="9"/>
      <c r="D14" s="9"/>
      <c r="E14" s="11">
        <v>1406.8815881</v>
      </c>
      <c r="F14" s="11">
        <v>5.15</v>
      </c>
    </row>
    <row r="15" spans="1:6" x14ac:dyDescent="0.2">
      <c r="A15" s="9"/>
      <c r="B15" s="9"/>
      <c r="C15" s="9"/>
      <c r="D15" s="9"/>
      <c r="E15" s="10"/>
      <c r="F15" s="10"/>
    </row>
    <row r="16" spans="1:6" x14ac:dyDescent="0.2">
      <c r="A16" s="12" t="s">
        <v>37</v>
      </c>
      <c r="B16" s="6"/>
      <c r="C16" s="6"/>
      <c r="D16" s="6"/>
      <c r="E16" s="13">
        <f>E12+E14</f>
        <v>27303.494088100004</v>
      </c>
      <c r="F16" s="13">
        <f>F12+F14</f>
        <v>99.997255767415595</v>
      </c>
    </row>
    <row r="18" spans="1:4" x14ac:dyDescent="0.2">
      <c r="A18" s="1" t="s">
        <v>38</v>
      </c>
    </row>
    <row r="19" spans="1:4" x14ac:dyDescent="0.2">
      <c r="A19" s="1" t="s">
        <v>39</v>
      </c>
    </row>
    <row r="20" spans="1:4" x14ac:dyDescent="0.2">
      <c r="A20" s="1" t="s">
        <v>40</v>
      </c>
    </row>
    <row r="21" spans="1:4" x14ac:dyDescent="0.2">
      <c r="A21" s="3" t="s">
        <v>864</v>
      </c>
      <c r="D21" s="14">
        <v>38.3904</v>
      </c>
    </row>
    <row r="22" spans="1:4" x14ac:dyDescent="0.2">
      <c r="A22" s="3" t="s">
        <v>865</v>
      </c>
      <c r="D22" s="14">
        <v>10.5383</v>
      </c>
    </row>
    <row r="23" spans="1:4" x14ac:dyDescent="0.2">
      <c r="A23" s="3" t="s">
        <v>866</v>
      </c>
      <c r="D23" s="14">
        <v>40.548200000000001</v>
      </c>
    </row>
    <row r="24" spans="1:4" x14ac:dyDescent="0.2">
      <c r="A24" s="3" t="s">
        <v>867</v>
      </c>
      <c r="D24" s="14">
        <v>11.267899999999999</v>
      </c>
    </row>
    <row r="26" spans="1:4" x14ac:dyDescent="0.2">
      <c r="A26" s="1" t="s">
        <v>44</v>
      </c>
    </row>
    <row r="27" spans="1:4" x14ac:dyDescent="0.2">
      <c r="A27" s="3" t="s">
        <v>864</v>
      </c>
      <c r="D27" s="14">
        <v>40.528100000000002</v>
      </c>
    </row>
    <row r="28" spans="1:4" x14ac:dyDescent="0.2">
      <c r="A28" s="3" t="s">
        <v>865</v>
      </c>
      <c r="D28" s="14">
        <v>10.712400000000001</v>
      </c>
    </row>
    <row r="29" spans="1:4" x14ac:dyDescent="0.2">
      <c r="A29" s="3" t="s">
        <v>866</v>
      </c>
      <c r="D29" s="14">
        <v>43.012500000000003</v>
      </c>
    </row>
    <row r="30" spans="1:4" x14ac:dyDescent="0.2">
      <c r="A30" s="3" t="s">
        <v>867</v>
      </c>
      <c r="D30" s="14">
        <v>11.5389</v>
      </c>
    </row>
    <row r="32" spans="1:4" x14ac:dyDescent="0.2">
      <c r="A32" s="1" t="s">
        <v>45</v>
      </c>
      <c r="D32" s="15" t="s">
        <v>404</v>
      </c>
    </row>
    <row r="33" spans="1:5" x14ac:dyDescent="0.2">
      <c r="A33" s="26" t="s">
        <v>821</v>
      </c>
      <c r="B33" s="27"/>
      <c r="C33" s="94" t="s">
        <v>822</v>
      </c>
      <c r="D33" s="94"/>
    </row>
    <row r="34" spans="1:5" x14ac:dyDescent="0.2">
      <c r="A34" s="95"/>
      <c r="B34" s="95"/>
      <c r="C34" s="21" t="s">
        <v>823</v>
      </c>
      <c r="D34" s="21" t="s">
        <v>824</v>
      </c>
    </row>
    <row r="35" spans="1:5" x14ac:dyDescent="0.2">
      <c r="A35" s="22" t="s">
        <v>865</v>
      </c>
      <c r="B35" s="23"/>
      <c r="C35" s="28">
        <v>0.28812908000000004</v>
      </c>
      <c r="D35" s="28">
        <v>0.26680896400000004</v>
      </c>
    </row>
    <row r="36" spans="1:5" x14ac:dyDescent="0.2">
      <c r="A36" s="22" t="s">
        <v>867</v>
      </c>
      <c r="B36" s="23"/>
      <c r="C36" s="28">
        <v>0.28812908000000004</v>
      </c>
      <c r="D36" s="28">
        <v>0.26680896400000004</v>
      </c>
    </row>
    <row r="38" spans="1:5" x14ac:dyDescent="0.2">
      <c r="A38" s="1" t="s">
        <v>47</v>
      </c>
      <c r="D38" s="25">
        <v>7.3356940393541485</v>
      </c>
      <c r="E38" s="2" t="s">
        <v>840</v>
      </c>
    </row>
  </sheetData>
  <mergeCells count="3">
    <mergeCell ref="A1:F1"/>
    <mergeCell ref="C33:D33"/>
    <mergeCell ref="A34:B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20BDD-25F6-4997-8BFF-BFD7553C59D1}">
  <dimension ref="A1:H5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3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8" ht="15" customHeight="1" x14ac:dyDescent="0.2">
      <c r="A1" s="97" t="s">
        <v>413</v>
      </c>
      <c r="B1" s="97"/>
      <c r="C1" s="97"/>
      <c r="D1" s="97"/>
      <c r="E1" s="97"/>
      <c r="F1" s="97"/>
    </row>
    <row r="3" spans="1:8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8" x14ac:dyDescent="0.2">
      <c r="A4" s="6"/>
      <c r="B4" s="6"/>
      <c r="C4" s="6"/>
      <c r="D4" s="6"/>
      <c r="E4" s="7"/>
      <c r="F4" s="7"/>
    </row>
    <row r="5" spans="1:8" x14ac:dyDescent="0.2">
      <c r="A5" s="8" t="s">
        <v>6</v>
      </c>
      <c r="B5" s="9"/>
      <c r="C5" s="9"/>
      <c r="D5" s="9"/>
      <c r="E5" s="10"/>
      <c r="F5" s="10"/>
    </row>
    <row r="6" spans="1:8" x14ac:dyDescent="0.2">
      <c r="A6" s="8" t="s">
        <v>7</v>
      </c>
      <c r="B6" s="9"/>
      <c r="C6" s="9"/>
      <c r="D6" s="9"/>
      <c r="E6" s="10"/>
      <c r="F6" s="10"/>
    </row>
    <row r="7" spans="1:8" x14ac:dyDescent="0.2">
      <c r="A7" s="8"/>
      <c r="B7" s="9"/>
      <c r="C7" s="9"/>
      <c r="D7" s="9"/>
      <c r="E7" s="10"/>
      <c r="F7" s="10"/>
    </row>
    <row r="8" spans="1:8" x14ac:dyDescent="0.2">
      <c r="A8" s="9" t="s">
        <v>414</v>
      </c>
      <c r="B8" s="51" t="s">
        <v>1431</v>
      </c>
      <c r="C8" s="9" t="s">
        <v>9</v>
      </c>
      <c r="D8" s="9">
        <v>200</v>
      </c>
      <c r="E8" s="10">
        <v>1966.2280000000001</v>
      </c>
      <c r="F8" s="10">
        <v>8.7609164896898317</v>
      </c>
    </row>
    <row r="9" spans="1:8" x14ac:dyDescent="0.2">
      <c r="A9" s="9" t="s">
        <v>415</v>
      </c>
      <c r="B9" s="9" t="s">
        <v>964</v>
      </c>
      <c r="C9" s="9" t="s">
        <v>126</v>
      </c>
      <c r="D9" s="9">
        <v>100</v>
      </c>
      <c r="E9" s="10">
        <v>1002.049</v>
      </c>
      <c r="F9" s="10">
        <v>4.4648268703208407</v>
      </c>
    </row>
    <row r="10" spans="1:8" x14ac:dyDescent="0.2">
      <c r="A10" s="9" t="s">
        <v>407</v>
      </c>
      <c r="B10" s="9" t="s">
        <v>962</v>
      </c>
      <c r="C10" s="9" t="s">
        <v>99</v>
      </c>
      <c r="D10" s="9">
        <v>100</v>
      </c>
      <c r="E10" s="10">
        <v>1000.448</v>
      </c>
      <c r="F10" s="10">
        <v>4.4576932991887066</v>
      </c>
    </row>
    <row r="11" spans="1:8" x14ac:dyDescent="0.2">
      <c r="A11" s="9" t="s">
        <v>416</v>
      </c>
      <c r="B11" s="9" t="s">
        <v>977</v>
      </c>
      <c r="C11" s="9" t="s">
        <v>126</v>
      </c>
      <c r="D11" s="9">
        <v>60</v>
      </c>
      <c r="E11" s="10">
        <v>601.11059999999998</v>
      </c>
      <c r="F11" s="10">
        <v>2.6783667853714563</v>
      </c>
    </row>
    <row r="12" spans="1:8" x14ac:dyDescent="0.2">
      <c r="A12" s="8" t="s">
        <v>35</v>
      </c>
      <c r="B12" s="9"/>
      <c r="C12" s="9"/>
      <c r="D12" s="9"/>
      <c r="E12" s="11">
        <f>SUM(E8:E11)</f>
        <v>4569.8356000000003</v>
      </c>
      <c r="F12" s="11">
        <f>SUM(F8:F11)</f>
        <v>20.361803444570835</v>
      </c>
    </row>
    <row r="13" spans="1:8" x14ac:dyDescent="0.2">
      <c r="A13" s="9"/>
      <c r="B13" s="9"/>
      <c r="C13" s="9"/>
      <c r="D13" s="9"/>
      <c r="E13" s="10"/>
      <c r="F13" s="10"/>
    </row>
    <row r="14" spans="1:8" x14ac:dyDescent="0.2">
      <c r="A14" s="8" t="s">
        <v>356</v>
      </c>
      <c r="B14" s="9"/>
      <c r="C14" s="9"/>
      <c r="D14" s="9"/>
      <c r="E14" s="10"/>
      <c r="F14" s="10"/>
    </row>
    <row r="15" spans="1:8" x14ac:dyDescent="0.2">
      <c r="A15" s="8" t="s">
        <v>357</v>
      </c>
      <c r="B15" s="9"/>
      <c r="C15" s="9"/>
      <c r="D15" s="9"/>
      <c r="E15" s="10"/>
      <c r="F15" s="10"/>
    </row>
    <row r="16" spans="1:8" x14ac:dyDescent="0.2">
      <c r="A16" s="51" t="s">
        <v>883</v>
      </c>
      <c r="B16" s="51" t="s">
        <v>1054</v>
      </c>
      <c r="C16" s="51" t="s">
        <v>359</v>
      </c>
      <c r="D16" s="51">
        <v>2200</v>
      </c>
      <c r="E16" s="52">
        <v>2197.0014000000001</v>
      </c>
      <c r="F16" s="52">
        <v>9.7891728696426075</v>
      </c>
      <c r="G16" s="34"/>
      <c r="H16" s="34"/>
    </row>
    <row r="17" spans="1:8" x14ac:dyDescent="0.2">
      <c r="A17" s="51" t="s">
        <v>884</v>
      </c>
      <c r="B17" s="51" t="s">
        <v>1053</v>
      </c>
      <c r="C17" s="51" t="s">
        <v>362</v>
      </c>
      <c r="D17" s="51">
        <v>2100</v>
      </c>
      <c r="E17" s="52">
        <v>2097.2784000000001</v>
      </c>
      <c r="F17" s="52">
        <v>9.3448373830655989</v>
      </c>
      <c r="G17" s="34"/>
      <c r="H17" s="34"/>
    </row>
    <row r="18" spans="1:8" x14ac:dyDescent="0.2">
      <c r="A18" s="9" t="s">
        <v>417</v>
      </c>
      <c r="B18" s="9" t="s">
        <v>1056</v>
      </c>
      <c r="C18" s="9" t="s">
        <v>359</v>
      </c>
      <c r="D18" s="9">
        <v>1100</v>
      </c>
      <c r="E18" s="10">
        <v>1073.0269000000001</v>
      </c>
      <c r="F18" s="10">
        <v>4.7810828968414452</v>
      </c>
    </row>
    <row r="19" spans="1:8" x14ac:dyDescent="0.2">
      <c r="A19" s="9" t="s">
        <v>418</v>
      </c>
      <c r="B19" s="9" t="s">
        <v>1049</v>
      </c>
      <c r="C19" s="9" t="s">
        <v>362</v>
      </c>
      <c r="D19" s="9">
        <v>900</v>
      </c>
      <c r="E19" s="10">
        <v>896.07060000000001</v>
      </c>
      <c r="F19" s="10">
        <v>3.9926192158113203</v>
      </c>
    </row>
    <row r="20" spans="1:8" x14ac:dyDescent="0.2">
      <c r="A20" s="9" t="s">
        <v>419</v>
      </c>
      <c r="B20" s="9" t="s">
        <v>1055</v>
      </c>
      <c r="C20" s="9" t="s">
        <v>359</v>
      </c>
      <c r="D20" s="9">
        <v>700</v>
      </c>
      <c r="E20" s="10">
        <v>694.98030000000006</v>
      </c>
      <c r="F20" s="10">
        <v>3.0966217398387097</v>
      </c>
    </row>
    <row r="21" spans="1:8" x14ac:dyDescent="0.2">
      <c r="A21" s="9" t="s">
        <v>358</v>
      </c>
      <c r="B21" s="9" t="s">
        <v>1253</v>
      </c>
      <c r="C21" s="9" t="s">
        <v>359</v>
      </c>
      <c r="D21" s="9">
        <v>500</v>
      </c>
      <c r="E21" s="10">
        <v>493.22750000000002</v>
      </c>
      <c r="F21" s="10">
        <v>2.1976723645062988</v>
      </c>
    </row>
    <row r="22" spans="1:8" x14ac:dyDescent="0.2">
      <c r="A22" s="8" t="s">
        <v>35</v>
      </c>
      <c r="B22" s="9"/>
      <c r="C22" s="9"/>
      <c r="D22" s="9"/>
      <c r="E22" s="11">
        <f>SUM(E16:E21)</f>
        <v>7451.5851000000002</v>
      </c>
      <c r="F22" s="11">
        <f>SUM(F16:F21)</f>
        <v>33.202006469705985</v>
      </c>
    </row>
    <row r="23" spans="1:8" x14ac:dyDescent="0.2">
      <c r="A23" s="9"/>
      <c r="B23" s="9"/>
      <c r="C23" s="9"/>
      <c r="D23" s="9"/>
      <c r="E23" s="10"/>
      <c r="F23" s="10"/>
    </row>
    <row r="24" spans="1:8" x14ac:dyDescent="0.2">
      <c r="A24" s="8" t="s">
        <v>360</v>
      </c>
      <c r="B24" s="9"/>
      <c r="C24" s="9"/>
      <c r="D24" s="9"/>
      <c r="E24" s="10"/>
      <c r="F24" s="10"/>
    </row>
    <row r="25" spans="1:8" x14ac:dyDescent="0.2">
      <c r="A25" s="9" t="s">
        <v>420</v>
      </c>
      <c r="B25" s="9" t="s">
        <v>1076</v>
      </c>
      <c r="C25" s="9" t="s">
        <v>421</v>
      </c>
      <c r="D25" s="9">
        <v>100</v>
      </c>
      <c r="E25" s="10">
        <v>497.36750000000001</v>
      </c>
      <c r="F25" s="10">
        <v>2.216118950694328</v>
      </c>
    </row>
    <row r="26" spans="1:8" x14ac:dyDescent="0.2">
      <c r="A26" s="8" t="s">
        <v>35</v>
      </c>
      <c r="B26" s="9"/>
      <c r="C26" s="9"/>
      <c r="D26" s="9"/>
      <c r="E26" s="11">
        <f>SUM(E25:E25)</f>
        <v>497.36750000000001</v>
      </c>
      <c r="F26" s="11">
        <f>SUM(F25:F25)</f>
        <v>2.216118950694328</v>
      </c>
    </row>
    <row r="27" spans="1:8" x14ac:dyDescent="0.2">
      <c r="A27" s="8"/>
      <c r="B27" s="9"/>
      <c r="C27" s="9"/>
      <c r="D27" s="9"/>
      <c r="E27" s="11"/>
      <c r="F27" s="11"/>
    </row>
    <row r="28" spans="1:8" x14ac:dyDescent="0.2">
      <c r="A28" s="8" t="s">
        <v>102</v>
      </c>
      <c r="B28" s="9"/>
      <c r="C28" s="9"/>
      <c r="D28" s="9"/>
      <c r="E28" s="11"/>
      <c r="F28" s="11"/>
    </row>
    <row r="29" spans="1:8" x14ac:dyDescent="0.2">
      <c r="A29" s="51" t="s">
        <v>887</v>
      </c>
      <c r="B29" s="51" t="s">
        <v>1432</v>
      </c>
      <c r="C29" s="51" t="s">
        <v>104</v>
      </c>
      <c r="D29" s="51">
        <v>8500000</v>
      </c>
      <c r="E29" s="52">
        <v>8442.4040000000005</v>
      </c>
      <c r="F29" s="68">
        <v>37.616795415497791</v>
      </c>
    </row>
    <row r="30" spans="1:8" x14ac:dyDescent="0.2">
      <c r="A30" s="8"/>
      <c r="B30" s="9"/>
      <c r="C30" s="9"/>
      <c r="D30" s="9"/>
      <c r="E30" s="11">
        <f>SUM(E29)</f>
        <v>8442.4040000000005</v>
      </c>
      <c r="F30" s="11">
        <f>SUM(F29)</f>
        <v>37.616795415497791</v>
      </c>
    </row>
    <row r="31" spans="1:8" x14ac:dyDescent="0.2">
      <c r="A31" s="9"/>
      <c r="B31" s="9"/>
      <c r="C31" s="9"/>
      <c r="D31" s="9"/>
      <c r="E31" s="10"/>
      <c r="F31" s="10"/>
    </row>
    <row r="32" spans="1:8" x14ac:dyDescent="0.2">
      <c r="A32" s="8" t="s">
        <v>35</v>
      </c>
      <c r="B32" s="9"/>
      <c r="C32" s="9"/>
      <c r="D32" s="9"/>
      <c r="E32" s="11">
        <f>E12+E22+E26+E30</f>
        <v>20961.192200000001</v>
      </c>
      <c r="F32" s="11">
        <f>F12+F22+F26+F30</f>
        <v>93.396724280468931</v>
      </c>
    </row>
    <row r="33" spans="1:6" x14ac:dyDescent="0.2">
      <c r="A33" s="9"/>
      <c r="B33" s="9"/>
      <c r="C33" s="9"/>
      <c r="D33" s="9"/>
      <c r="E33" s="10"/>
      <c r="F33" s="10"/>
    </row>
    <row r="34" spans="1:6" x14ac:dyDescent="0.2">
      <c r="A34" s="8" t="s">
        <v>36</v>
      </c>
      <c r="B34" s="9"/>
      <c r="C34" s="9"/>
      <c r="D34" s="9"/>
      <c r="E34" s="11">
        <v>1481.9848615999999</v>
      </c>
      <c r="F34" s="11">
        <v>6.6032757195310721</v>
      </c>
    </row>
    <row r="35" spans="1:6" x14ac:dyDescent="0.2">
      <c r="A35" s="9"/>
      <c r="B35" s="9"/>
      <c r="C35" s="9"/>
      <c r="D35" s="9"/>
      <c r="E35" s="10"/>
      <c r="F35" s="10"/>
    </row>
    <row r="36" spans="1:6" x14ac:dyDescent="0.2">
      <c r="A36" s="12" t="s">
        <v>37</v>
      </c>
      <c r="B36" s="6"/>
      <c r="C36" s="6"/>
      <c r="D36" s="6"/>
      <c r="E36" s="13">
        <f>E32+E34</f>
        <v>22443.177061599999</v>
      </c>
      <c r="F36" s="13">
        <f>F32+F34</f>
        <v>100</v>
      </c>
    </row>
    <row r="37" spans="1:6" x14ac:dyDescent="0.2">
      <c r="A37" s="1" t="s">
        <v>217</v>
      </c>
    </row>
    <row r="39" spans="1:6" x14ac:dyDescent="0.2">
      <c r="A39" s="1" t="s">
        <v>38</v>
      </c>
    </row>
    <row r="40" spans="1:6" x14ac:dyDescent="0.2">
      <c r="A40" s="33" t="s">
        <v>39</v>
      </c>
      <c r="B40" s="34"/>
      <c r="C40" s="34"/>
      <c r="D40" s="34"/>
      <c r="E40" s="37"/>
    </row>
    <row r="41" spans="1:6" x14ac:dyDescent="0.2">
      <c r="A41" s="33" t="s">
        <v>40</v>
      </c>
      <c r="B41" s="34"/>
      <c r="C41" s="34"/>
      <c r="D41" s="34"/>
      <c r="E41" s="37"/>
    </row>
    <row r="42" spans="1:6" x14ac:dyDescent="0.2">
      <c r="A42" s="34" t="s">
        <v>817</v>
      </c>
      <c r="B42" s="34"/>
      <c r="C42" s="34"/>
      <c r="D42" s="35">
        <v>26.638300000000001</v>
      </c>
      <c r="E42" s="37"/>
    </row>
    <row r="43" spans="1:6" x14ac:dyDescent="0.2">
      <c r="A43" s="34" t="s">
        <v>818</v>
      </c>
      <c r="B43" s="34"/>
      <c r="C43" s="34"/>
      <c r="D43" s="35">
        <v>10.015000000000001</v>
      </c>
      <c r="E43" s="37"/>
    </row>
    <row r="44" spans="1:6" x14ac:dyDescent="0.2">
      <c r="A44" s="34" t="s">
        <v>819</v>
      </c>
      <c r="B44" s="34"/>
      <c r="C44" s="34"/>
      <c r="D44" s="35">
        <v>27.771799999999999</v>
      </c>
      <c r="E44" s="37"/>
    </row>
    <row r="45" spans="1:6" x14ac:dyDescent="0.2">
      <c r="A45" s="34" t="s">
        <v>820</v>
      </c>
      <c r="B45" s="34"/>
      <c r="C45" s="34"/>
      <c r="D45" s="35">
        <v>10.018800000000001</v>
      </c>
      <c r="E45" s="37"/>
    </row>
    <row r="46" spans="1:6" x14ac:dyDescent="0.2">
      <c r="A46" s="34"/>
      <c r="B46" s="34"/>
      <c r="C46" s="34"/>
      <c r="D46" s="34"/>
      <c r="E46" s="37"/>
    </row>
    <row r="47" spans="1:6" x14ac:dyDescent="0.2">
      <c r="A47" s="33" t="s">
        <v>44</v>
      </c>
      <c r="B47" s="34"/>
      <c r="C47" s="34"/>
      <c r="D47" s="34"/>
      <c r="E47" s="37"/>
    </row>
    <row r="48" spans="1:6" x14ac:dyDescent="0.2">
      <c r="A48" s="34" t="s">
        <v>817</v>
      </c>
      <c r="B48" s="34"/>
      <c r="C48" s="34"/>
      <c r="D48" s="35">
        <v>27.543199999999999</v>
      </c>
      <c r="E48" s="37"/>
    </row>
    <row r="49" spans="1:5" x14ac:dyDescent="0.2">
      <c r="A49" s="34" t="s">
        <v>818</v>
      </c>
      <c r="B49" s="34"/>
      <c r="C49" s="34"/>
      <c r="D49" s="35">
        <v>10</v>
      </c>
      <c r="E49" s="37"/>
    </row>
    <row r="50" spans="1:5" x14ac:dyDescent="0.2">
      <c r="A50" s="34" t="s">
        <v>819</v>
      </c>
      <c r="B50" s="34"/>
      <c r="C50" s="34"/>
      <c r="D50" s="35">
        <v>28.788900000000002</v>
      </c>
      <c r="E50" s="37"/>
    </row>
    <row r="51" spans="1:5" x14ac:dyDescent="0.2">
      <c r="A51" s="34" t="s">
        <v>820</v>
      </c>
      <c r="B51" s="34"/>
      <c r="C51" s="34"/>
      <c r="D51" s="35">
        <v>10</v>
      </c>
      <c r="E51" s="37"/>
    </row>
    <row r="52" spans="1:5" x14ac:dyDescent="0.2">
      <c r="A52" s="34"/>
      <c r="B52" s="34"/>
      <c r="C52" s="34"/>
      <c r="D52" s="34"/>
      <c r="E52" s="37"/>
    </row>
    <row r="53" spans="1:5" x14ac:dyDescent="0.2">
      <c r="A53" s="33" t="s">
        <v>45</v>
      </c>
      <c r="B53" s="34"/>
      <c r="C53" s="34"/>
      <c r="D53" s="36" t="s">
        <v>404</v>
      </c>
      <c r="E53" s="37"/>
    </row>
    <row r="54" spans="1:5" x14ac:dyDescent="0.2">
      <c r="A54" s="26" t="s">
        <v>821</v>
      </c>
      <c r="B54" s="27"/>
      <c r="C54" s="94" t="s">
        <v>822</v>
      </c>
      <c r="D54" s="94"/>
      <c r="E54" s="37"/>
    </row>
    <row r="55" spans="1:5" x14ac:dyDescent="0.2">
      <c r="A55" s="95"/>
      <c r="B55" s="95"/>
      <c r="C55" s="21" t="s">
        <v>823</v>
      </c>
      <c r="D55" s="21" t="s">
        <v>824</v>
      </c>
      <c r="E55" s="37"/>
    </row>
    <row r="56" spans="1:5" x14ac:dyDescent="0.2">
      <c r="A56" s="22" t="s">
        <v>818</v>
      </c>
      <c r="B56" s="23"/>
      <c r="C56" s="28">
        <v>0.25152537359999994</v>
      </c>
      <c r="D56" s="28">
        <v>0.23291374980000015</v>
      </c>
      <c r="E56" s="37"/>
    </row>
    <row r="57" spans="1:5" x14ac:dyDescent="0.2">
      <c r="A57" s="22" t="s">
        <v>820</v>
      </c>
      <c r="B57" s="23"/>
      <c r="C57" s="28">
        <v>0.27251782619999998</v>
      </c>
      <c r="D57" s="28">
        <v>0.25235286509999993</v>
      </c>
      <c r="E57" s="37"/>
    </row>
    <row r="58" spans="1:5" x14ac:dyDescent="0.2">
      <c r="A58" s="34"/>
      <c r="B58" s="34"/>
      <c r="C58" s="34"/>
      <c r="D58" s="34"/>
      <c r="E58" s="37"/>
    </row>
    <row r="59" spans="1:5" x14ac:dyDescent="0.2">
      <c r="A59" s="33" t="s">
        <v>47</v>
      </c>
      <c r="B59" s="34"/>
      <c r="C59" s="34"/>
      <c r="D59" s="38">
        <v>1.1134923867146658</v>
      </c>
      <c r="E59" s="37" t="s">
        <v>840</v>
      </c>
    </row>
  </sheetData>
  <mergeCells count="3">
    <mergeCell ref="A1:F1"/>
    <mergeCell ref="C54:D54"/>
    <mergeCell ref="A55:B55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63EB-7BAE-45FB-A284-54C497CBD51B}">
  <dimension ref="A1:F103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7.710937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ht="15" customHeight="1" x14ac:dyDescent="0.2">
      <c r="A1" s="97" t="s">
        <v>261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262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263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264</v>
      </c>
      <c r="B7" s="9" t="s">
        <v>265</v>
      </c>
      <c r="C7" s="9" t="s">
        <v>266</v>
      </c>
      <c r="D7" s="9">
        <v>95488</v>
      </c>
      <c r="E7" s="10">
        <v>690.09177599999998</v>
      </c>
      <c r="F7" s="10">
        <v>2.0191623235674698</v>
      </c>
    </row>
    <row r="8" spans="1:6" x14ac:dyDescent="0.2">
      <c r="A8" s="9" t="s">
        <v>267</v>
      </c>
      <c r="B8" s="9" t="s">
        <v>268</v>
      </c>
      <c r="C8" s="9" t="s">
        <v>266</v>
      </c>
      <c r="D8" s="9">
        <v>29743</v>
      </c>
      <c r="E8" s="10">
        <v>618.63952849999998</v>
      </c>
      <c r="F8" s="10">
        <v>1.81009783228709</v>
      </c>
    </row>
    <row r="9" spans="1:6" x14ac:dyDescent="0.2">
      <c r="A9" s="9" t="s">
        <v>269</v>
      </c>
      <c r="B9" s="9" t="s">
        <v>270</v>
      </c>
      <c r="C9" s="9" t="s">
        <v>271</v>
      </c>
      <c r="D9" s="9">
        <v>63338</v>
      </c>
      <c r="E9" s="10">
        <v>474.749979</v>
      </c>
      <c r="F9" s="10">
        <v>1.3890866462249301</v>
      </c>
    </row>
    <row r="10" spans="1:6" x14ac:dyDescent="0.2">
      <c r="A10" s="9" t="s">
        <v>272</v>
      </c>
      <c r="B10" s="9" t="s">
        <v>273</v>
      </c>
      <c r="C10" s="9" t="s">
        <v>266</v>
      </c>
      <c r="D10" s="9">
        <v>30909</v>
      </c>
      <c r="E10" s="10">
        <v>388.1397675</v>
      </c>
      <c r="F10" s="10">
        <v>1.13567096735585</v>
      </c>
    </row>
    <row r="11" spans="1:6" x14ac:dyDescent="0.2">
      <c r="A11" s="9" t="s">
        <v>274</v>
      </c>
      <c r="B11" s="9" t="s">
        <v>275</v>
      </c>
      <c r="C11" s="9" t="s">
        <v>276</v>
      </c>
      <c r="D11" s="9">
        <v>47341</v>
      </c>
      <c r="E11" s="10">
        <v>321.94247050000001</v>
      </c>
      <c r="F11" s="10">
        <v>0.94198210933299498</v>
      </c>
    </row>
    <row r="12" spans="1:6" x14ac:dyDescent="0.2">
      <c r="A12" s="9" t="s">
        <v>277</v>
      </c>
      <c r="B12" s="9" t="s">
        <v>278</v>
      </c>
      <c r="C12" s="9" t="s">
        <v>279</v>
      </c>
      <c r="D12" s="9">
        <v>100000</v>
      </c>
      <c r="E12" s="10">
        <v>306.39999999999998</v>
      </c>
      <c r="F12" s="10">
        <v>0.89650588147434096</v>
      </c>
    </row>
    <row r="13" spans="1:6" x14ac:dyDescent="0.2">
      <c r="A13" s="9" t="s">
        <v>280</v>
      </c>
      <c r="B13" s="9" t="s">
        <v>281</v>
      </c>
      <c r="C13" s="9" t="s">
        <v>282</v>
      </c>
      <c r="D13" s="9">
        <v>67697</v>
      </c>
      <c r="E13" s="10">
        <v>302.16555949999997</v>
      </c>
      <c r="F13" s="10">
        <v>0.88411619213686399</v>
      </c>
    </row>
    <row r="14" spans="1:6" x14ac:dyDescent="0.2">
      <c r="A14" s="9" t="s">
        <v>283</v>
      </c>
      <c r="B14" s="9" t="s">
        <v>284</v>
      </c>
      <c r="C14" s="9" t="s">
        <v>285</v>
      </c>
      <c r="D14" s="9">
        <v>170586</v>
      </c>
      <c r="E14" s="10">
        <v>300.31665299999997</v>
      </c>
      <c r="F14" s="10">
        <v>0.87870641553260098</v>
      </c>
    </row>
    <row r="15" spans="1:6" x14ac:dyDescent="0.2">
      <c r="A15" s="9" t="s">
        <v>286</v>
      </c>
      <c r="B15" s="9" t="s">
        <v>287</v>
      </c>
      <c r="C15" s="9" t="s">
        <v>288</v>
      </c>
      <c r="D15" s="9">
        <v>10300</v>
      </c>
      <c r="E15" s="10">
        <v>280.24239999999998</v>
      </c>
      <c r="F15" s="10">
        <v>0.81997049555641299</v>
      </c>
    </row>
    <row r="16" spans="1:6" x14ac:dyDescent="0.2">
      <c r="A16" s="9" t="s">
        <v>289</v>
      </c>
      <c r="B16" s="9" t="s">
        <v>290</v>
      </c>
      <c r="C16" s="9" t="s">
        <v>291</v>
      </c>
      <c r="D16" s="9">
        <v>138926</v>
      </c>
      <c r="E16" s="10">
        <v>262.01443599999999</v>
      </c>
      <c r="F16" s="10">
        <v>0.76663669355477304</v>
      </c>
    </row>
    <row r="17" spans="1:6" x14ac:dyDescent="0.2">
      <c r="A17" s="9" t="s">
        <v>292</v>
      </c>
      <c r="B17" s="9" t="s">
        <v>293</v>
      </c>
      <c r="C17" s="9" t="s">
        <v>294</v>
      </c>
      <c r="D17" s="9">
        <v>34754</v>
      </c>
      <c r="E17" s="10">
        <v>250.57633999999999</v>
      </c>
      <c r="F17" s="10">
        <v>0.73316959062765696</v>
      </c>
    </row>
    <row r="18" spans="1:6" x14ac:dyDescent="0.2">
      <c r="A18" s="9" t="s">
        <v>295</v>
      </c>
      <c r="B18" s="9" t="s">
        <v>296</v>
      </c>
      <c r="C18" s="9" t="s">
        <v>282</v>
      </c>
      <c r="D18" s="9">
        <v>16810</v>
      </c>
      <c r="E18" s="10">
        <v>237.45805999999999</v>
      </c>
      <c r="F18" s="10">
        <v>0.69478638183252905</v>
      </c>
    </row>
    <row r="19" spans="1:6" x14ac:dyDescent="0.2">
      <c r="A19" s="9" t="s">
        <v>297</v>
      </c>
      <c r="B19" s="9" t="s">
        <v>298</v>
      </c>
      <c r="C19" s="9" t="s">
        <v>299</v>
      </c>
      <c r="D19" s="9">
        <v>40000</v>
      </c>
      <c r="E19" s="10">
        <v>216.44</v>
      </c>
      <c r="F19" s="10">
        <v>0.63328894577776196</v>
      </c>
    </row>
    <row r="20" spans="1:6" x14ac:dyDescent="0.2">
      <c r="A20" s="9" t="s">
        <v>300</v>
      </c>
      <c r="B20" s="9" t="s">
        <v>301</v>
      </c>
      <c r="C20" s="9" t="s">
        <v>302</v>
      </c>
      <c r="D20" s="9">
        <v>26000</v>
      </c>
      <c r="E20" s="10">
        <v>210.756</v>
      </c>
      <c r="F20" s="10">
        <v>0.61665794241516403</v>
      </c>
    </row>
    <row r="21" spans="1:6" x14ac:dyDescent="0.2">
      <c r="A21" s="9" t="s">
        <v>303</v>
      </c>
      <c r="B21" s="9" t="s">
        <v>304</v>
      </c>
      <c r="C21" s="9" t="s">
        <v>305</v>
      </c>
      <c r="D21" s="9">
        <v>60000</v>
      </c>
      <c r="E21" s="10">
        <v>207.27</v>
      </c>
      <c r="F21" s="10">
        <v>0.60645813986026997</v>
      </c>
    </row>
    <row r="22" spans="1:6" x14ac:dyDescent="0.2">
      <c r="A22" s="9" t="s">
        <v>306</v>
      </c>
      <c r="B22" s="9" t="s">
        <v>307</v>
      </c>
      <c r="C22" s="9" t="s">
        <v>308</v>
      </c>
      <c r="D22" s="9">
        <v>96457</v>
      </c>
      <c r="E22" s="10">
        <v>201.11284499999999</v>
      </c>
      <c r="F22" s="10">
        <v>0.58844271665319003</v>
      </c>
    </row>
    <row r="23" spans="1:6" x14ac:dyDescent="0.2">
      <c r="A23" s="9" t="s">
        <v>309</v>
      </c>
      <c r="B23" s="9" t="s">
        <v>310</v>
      </c>
      <c r="C23" s="9" t="s">
        <v>311</v>
      </c>
      <c r="D23" s="9">
        <v>20015</v>
      </c>
      <c r="E23" s="10">
        <v>157.75823</v>
      </c>
      <c r="F23" s="10">
        <v>0.46159001646860898</v>
      </c>
    </row>
    <row r="24" spans="1:6" x14ac:dyDescent="0.2">
      <c r="A24" s="9" t="s">
        <v>312</v>
      </c>
      <c r="B24" s="9" t="s">
        <v>313</v>
      </c>
      <c r="C24" s="9" t="s">
        <v>288</v>
      </c>
      <c r="D24" s="9">
        <v>45000</v>
      </c>
      <c r="E24" s="10">
        <v>143.5275</v>
      </c>
      <c r="F24" s="10">
        <v>0.41995185347032798</v>
      </c>
    </row>
    <row r="25" spans="1:6" x14ac:dyDescent="0.2">
      <c r="A25" s="9" t="s">
        <v>314</v>
      </c>
      <c r="B25" s="9" t="s">
        <v>315</v>
      </c>
      <c r="C25" s="9" t="s">
        <v>282</v>
      </c>
      <c r="D25" s="9">
        <v>10000</v>
      </c>
      <c r="E25" s="10">
        <v>142.88</v>
      </c>
      <c r="F25" s="10">
        <v>0.418057311831116</v>
      </c>
    </row>
    <row r="26" spans="1:6" x14ac:dyDescent="0.2">
      <c r="A26" s="9" t="s">
        <v>316</v>
      </c>
      <c r="B26" s="9" t="s">
        <v>317</v>
      </c>
      <c r="C26" s="9" t="s">
        <v>276</v>
      </c>
      <c r="D26" s="9">
        <v>25761</v>
      </c>
      <c r="E26" s="10">
        <v>128.80500000000001</v>
      </c>
      <c r="F26" s="10">
        <v>0.376874804384147</v>
      </c>
    </row>
    <row r="27" spans="1:6" x14ac:dyDescent="0.2">
      <c r="A27" s="9" t="s">
        <v>318</v>
      </c>
      <c r="B27" s="9" t="s">
        <v>319</v>
      </c>
      <c r="C27" s="9" t="s">
        <v>302</v>
      </c>
      <c r="D27" s="9">
        <v>17000</v>
      </c>
      <c r="E27" s="10">
        <v>126.64149999999999</v>
      </c>
      <c r="F27" s="10">
        <v>0.37054454826609901</v>
      </c>
    </row>
    <row r="28" spans="1:6" x14ac:dyDescent="0.2">
      <c r="A28" s="9" t="s">
        <v>320</v>
      </c>
      <c r="B28" s="9" t="s">
        <v>321</v>
      </c>
      <c r="C28" s="9" t="s">
        <v>282</v>
      </c>
      <c r="D28" s="9">
        <v>9526</v>
      </c>
      <c r="E28" s="10">
        <v>121.94232599999999</v>
      </c>
      <c r="F28" s="10">
        <v>0.35679507982918202</v>
      </c>
    </row>
    <row r="29" spans="1:6" x14ac:dyDescent="0.2">
      <c r="A29" s="9" t="s">
        <v>322</v>
      </c>
      <c r="B29" s="9" t="s">
        <v>323</v>
      </c>
      <c r="C29" s="9" t="s">
        <v>266</v>
      </c>
      <c r="D29" s="9">
        <v>30374</v>
      </c>
      <c r="E29" s="10">
        <v>110.698043</v>
      </c>
      <c r="F29" s="10">
        <v>0.32389506076109498</v>
      </c>
    </row>
    <row r="30" spans="1:6" x14ac:dyDescent="0.2">
      <c r="A30" s="9" t="s">
        <v>324</v>
      </c>
      <c r="B30" s="9" t="s">
        <v>325</v>
      </c>
      <c r="C30" s="9" t="s">
        <v>326</v>
      </c>
      <c r="D30" s="9">
        <v>97694</v>
      </c>
      <c r="E30" s="10">
        <v>100.478279</v>
      </c>
      <c r="F30" s="10">
        <v>0.29399271567858898</v>
      </c>
    </row>
    <row r="31" spans="1:6" x14ac:dyDescent="0.2">
      <c r="A31" s="9" t="s">
        <v>327</v>
      </c>
      <c r="B31" s="9" t="s">
        <v>328</v>
      </c>
      <c r="C31" s="9" t="s">
        <v>266</v>
      </c>
      <c r="D31" s="9">
        <v>29755</v>
      </c>
      <c r="E31" s="10">
        <v>87.375557499999999</v>
      </c>
      <c r="F31" s="10">
        <v>0.25565503001256401</v>
      </c>
    </row>
    <row r="32" spans="1:6" x14ac:dyDescent="0.2">
      <c r="A32" s="9" t="s">
        <v>329</v>
      </c>
      <c r="B32" s="9" t="s">
        <v>330</v>
      </c>
      <c r="C32" s="9" t="s">
        <v>331</v>
      </c>
      <c r="D32" s="9">
        <v>35367</v>
      </c>
      <c r="E32" s="10">
        <v>74.093864999999994</v>
      </c>
      <c r="F32" s="10">
        <v>0.216793687185593</v>
      </c>
    </row>
    <row r="33" spans="1:6" x14ac:dyDescent="0.2">
      <c r="A33" s="9" t="s">
        <v>332</v>
      </c>
      <c r="B33" s="9" t="s">
        <v>333</v>
      </c>
      <c r="C33" s="9" t="s">
        <v>276</v>
      </c>
      <c r="D33" s="9">
        <v>40000</v>
      </c>
      <c r="E33" s="10">
        <v>72.48</v>
      </c>
      <c r="F33" s="10">
        <v>0.212071626270432</v>
      </c>
    </row>
    <row r="34" spans="1:6" x14ac:dyDescent="0.2">
      <c r="A34" s="9" t="s">
        <v>334</v>
      </c>
      <c r="B34" s="9" t="s">
        <v>335</v>
      </c>
      <c r="C34" s="9" t="s">
        <v>266</v>
      </c>
      <c r="D34" s="9">
        <v>77000</v>
      </c>
      <c r="E34" s="10">
        <v>67.721500000000006</v>
      </c>
      <c r="F34" s="10">
        <v>0.198148573930368</v>
      </c>
    </row>
    <row r="35" spans="1:6" x14ac:dyDescent="0.2">
      <c r="A35" s="9" t="s">
        <v>336</v>
      </c>
      <c r="B35" s="9" t="s">
        <v>337</v>
      </c>
      <c r="C35" s="9" t="s">
        <v>338</v>
      </c>
      <c r="D35" s="9">
        <v>581</v>
      </c>
      <c r="E35" s="10">
        <v>1.3052165</v>
      </c>
      <c r="F35" s="49" t="s">
        <v>899</v>
      </c>
    </row>
    <row r="36" spans="1:6" x14ac:dyDescent="0.2">
      <c r="A36" s="8" t="s">
        <v>35</v>
      </c>
      <c r="B36" s="9"/>
      <c r="C36" s="9"/>
      <c r="D36" s="9"/>
      <c r="E36" s="11">
        <f>SUM(E7:E35)</f>
        <v>6604.0228319999997</v>
      </c>
      <c r="F36" s="11">
        <f>SUM(F7:F35)</f>
        <v>19.319109582278024</v>
      </c>
    </row>
    <row r="37" spans="1:6" x14ac:dyDescent="0.2">
      <c r="A37" s="9"/>
      <c r="B37" s="9"/>
      <c r="C37" s="9"/>
      <c r="D37" s="9"/>
      <c r="E37" s="10"/>
      <c r="F37" s="10"/>
    </row>
    <row r="38" spans="1:6" x14ac:dyDescent="0.2">
      <c r="A38" s="8" t="s">
        <v>6</v>
      </c>
      <c r="B38" s="9"/>
      <c r="C38" s="9"/>
      <c r="D38" s="9"/>
      <c r="E38" s="10"/>
      <c r="F38" s="10"/>
    </row>
    <row r="39" spans="1:6" x14ac:dyDescent="0.2">
      <c r="A39" s="8" t="s">
        <v>7</v>
      </c>
      <c r="B39" s="9"/>
      <c r="C39" s="9"/>
      <c r="D39" s="9"/>
      <c r="E39" s="10"/>
      <c r="F39" s="10"/>
    </row>
    <row r="40" spans="1:6" x14ac:dyDescent="0.2">
      <c r="A40" s="8"/>
      <c r="B40" s="9"/>
      <c r="C40" s="9"/>
      <c r="D40" s="9"/>
      <c r="E40" s="10"/>
      <c r="F40" s="10"/>
    </row>
    <row r="41" spans="1:6" x14ac:dyDescent="0.2">
      <c r="A41" s="9" t="s">
        <v>27</v>
      </c>
      <c r="B41" s="9" t="s">
        <v>1254</v>
      </c>
      <c r="C41" s="9" t="s">
        <v>28</v>
      </c>
      <c r="D41" s="9">
        <v>250</v>
      </c>
      <c r="E41" s="10">
        <v>2460.5324999999998</v>
      </c>
      <c r="F41" s="10">
        <v>7.19935332183017</v>
      </c>
    </row>
    <row r="42" spans="1:6" x14ac:dyDescent="0.2">
      <c r="A42" s="9" t="s">
        <v>339</v>
      </c>
      <c r="B42" s="9" t="s">
        <v>1255</v>
      </c>
      <c r="C42" s="9" t="s">
        <v>53</v>
      </c>
      <c r="D42" s="9">
        <v>200</v>
      </c>
      <c r="E42" s="10">
        <v>1982.806</v>
      </c>
      <c r="F42" s="10">
        <v>5.8015575744863304</v>
      </c>
    </row>
    <row r="43" spans="1:6" x14ac:dyDescent="0.2">
      <c r="A43" s="9" t="s">
        <v>340</v>
      </c>
      <c r="B43" s="9" t="s">
        <v>988</v>
      </c>
      <c r="C43" s="9" t="s">
        <v>111</v>
      </c>
      <c r="D43" s="9">
        <v>200</v>
      </c>
      <c r="E43" s="10">
        <v>1972.4580000000001</v>
      </c>
      <c r="F43" s="10">
        <v>5.7712800194553404</v>
      </c>
    </row>
    <row r="44" spans="1:6" x14ac:dyDescent="0.2">
      <c r="A44" s="9" t="s">
        <v>341</v>
      </c>
      <c r="B44" s="9" t="s">
        <v>1256</v>
      </c>
      <c r="C44" s="9" t="s">
        <v>16</v>
      </c>
      <c r="D44" s="9">
        <v>160</v>
      </c>
      <c r="E44" s="10">
        <v>1607.8496</v>
      </c>
      <c r="F44" s="10">
        <v>4.7044602575919301</v>
      </c>
    </row>
    <row r="45" spans="1:6" x14ac:dyDescent="0.2">
      <c r="A45" s="9" t="s">
        <v>342</v>
      </c>
      <c r="B45" s="9" t="s">
        <v>1257</v>
      </c>
      <c r="C45" s="9" t="s">
        <v>9</v>
      </c>
      <c r="D45" s="9">
        <v>150</v>
      </c>
      <c r="E45" s="10">
        <v>1500.3554999999999</v>
      </c>
      <c r="F45" s="10">
        <v>4.3899397194920899</v>
      </c>
    </row>
    <row r="46" spans="1:6" x14ac:dyDescent="0.2">
      <c r="A46" s="9" t="s">
        <v>343</v>
      </c>
      <c r="B46" s="9" t="s">
        <v>997</v>
      </c>
      <c r="C46" s="9" t="s">
        <v>111</v>
      </c>
      <c r="D46" s="9">
        <v>150</v>
      </c>
      <c r="E46" s="10">
        <v>1489.4385</v>
      </c>
      <c r="F46" s="10">
        <v>4.3579973085650101</v>
      </c>
    </row>
    <row r="47" spans="1:6" x14ac:dyDescent="0.2">
      <c r="A47" s="9" t="s">
        <v>233</v>
      </c>
      <c r="B47" s="9" t="s">
        <v>1110</v>
      </c>
      <c r="C47" s="9" t="s">
        <v>111</v>
      </c>
      <c r="D47" s="9">
        <v>120</v>
      </c>
      <c r="E47" s="10">
        <v>1188.1859999999999</v>
      </c>
      <c r="F47" s="10">
        <v>3.4765526673807798</v>
      </c>
    </row>
    <row r="48" spans="1:6" x14ac:dyDescent="0.2">
      <c r="A48" s="9" t="s">
        <v>344</v>
      </c>
      <c r="B48" s="9" t="s">
        <v>1258</v>
      </c>
      <c r="C48" s="9" t="s">
        <v>345</v>
      </c>
      <c r="D48" s="9">
        <v>100</v>
      </c>
      <c r="E48" s="10">
        <v>1001.221</v>
      </c>
      <c r="F48" s="10">
        <v>2.92950559776639</v>
      </c>
    </row>
    <row r="49" spans="1:6" x14ac:dyDescent="0.2">
      <c r="A49" s="9" t="s">
        <v>346</v>
      </c>
      <c r="B49" s="9" t="s">
        <v>1259</v>
      </c>
      <c r="C49" s="9" t="s">
        <v>9</v>
      </c>
      <c r="D49" s="9">
        <v>100</v>
      </c>
      <c r="E49" s="10">
        <v>1000.45</v>
      </c>
      <c r="F49" s="10">
        <v>2.92724970339754</v>
      </c>
    </row>
    <row r="50" spans="1:6" x14ac:dyDescent="0.2">
      <c r="A50" s="9" t="s">
        <v>347</v>
      </c>
      <c r="B50" s="9" t="s">
        <v>1260</v>
      </c>
      <c r="C50" s="9" t="s">
        <v>55</v>
      </c>
      <c r="D50" s="9">
        <v>100</v>
      </c>
      <c r="E50" s="10">
        <v>999.33399999999995</v>
      </c>
      <c r="F50" s="10">
        <v>2.92398436213211</v>
      </c>
    </row>
    <row r="51" spans="1:6" x14ac:dyDescent="0.2">
      <c r="A51" s="9" t="s">
        <v>348</v>
      </c>
      <c r="B51" s="9" t="s">
        <v>1261</v>
      </c>
      <c r="C51" s="9" t="s">
        <v>9</v>
      </c>
      <c r="D51" s="9">
        <v>100</v>
      </c>
      <c r="E51" s="10">
        <v>996.6</v>
      </c>
      <c r="F51" s="10">
        <v>2.91598486121844</v>
      </c>
    </row>
    <row r="52" spans="1:6" x14ac:dyDescent="0.2">
      <c r="A52" s="9" t="s">
        <v>349</v>
      </c>
      <c r="B52" s="9" t="s">
        <v>1262</v>
      </c>
      <c r="C52" s="9" t="s">
        <v>124</v>
      </c>
      <c r="D52" s="9">
        <v>100</v>
      </c>
      <c r="E52" s="10">
        <v>990.91399999999999</v>
      </c>
      <c r="F52" s="10">
        <v>2.8993480059897698</v>
      </c>
    </row>
    <row r="53" spans="1:6" x14ac:dyDescent="0.2">
      <c r="A53" s="9" t="s">
        <v>350</v>
      </c>
      <c r="B53" s="9" t="s">
        <v>1263</v>
      </c>
      <c r="C53" s="9" t="s">
        <v>9</v>
      </c>
      <c r="D53" s="9">
        <v>90</v>
      </c>
      <c r="E53" s="10">
        <v>842.68169999999998</v>
      </c>
      <c r="F53" s="10">
        <v>2.4656302227832798</v>
      </c>
    </row>
    <row r="54" spans="1:6" x14ac:dyDescent="0.2">
      <c r="A54" s="9" t="s">
        <v>351</v>
      </c>
      <c r="B54" s="9" t="s">
        <v>934</v>
      </c>
      <c r="C54" s="9" t="s">
        <v>14</v>
      </c>
      <c r="D54" s="9">
        <v>70</v>
      </c>
      <c r="E54" s="10">
        <v>708.08989999999994</v>
      </c>
      <c r="F54" s="10">
        <v>2.07182362912069</v>
      </c>
    </row>
    <row r="55" spans="1:6" x14ac:dyDescent="0.2">
      <c r="A55" s="9" t="s">
        <v>352</v>
      </c>
      <c r="B55" s="9" t="s">
        <v>1264</v>
      </c>
      <c r="C55" s="9" t="s">
        <v>16</v>
      </c>
      <c r="D55" s="9">
        <v>50</v>
      </c>
      <c r="E55" s="10">
        <v>499.73198339999999</v>
      </c>
      <c r="F55" s="10">
        <v>1.46218231814275</v>
      </c>
    </row>
    <row r="56" spans="1:6" x14ac:dyDescent="0.2">
      <c r="A56" s="9" t="s">
        <v>353</v>
      </c>
      <c r="B56" s="9" t="s">
        <v>1265</v>
      </c>
      <c r="C56" s="9" t="s">
        <v>32</v>
      </c>
      <c r="D56" s="9">
        <v>50</v>
      </c>
      <c r="E56" s="10">
        <v>499.45749999999998</v>
      </c>
      <c r="F56" s="10">
        <v>1.46137919809553</v>
      </c>
    </row>
    <row r="57" spans="1:6" x14ac:dyDescent="0.2">
      <c r="A57" s="9" t="s">
        <v>354</v>
      </c>
      <c r="B57" s="9" t="s">
        <v>1266</v>
      </c>
      <c r="C57" s="9" t="s">
        <v>111</v>
      </c>
      <c r="D57" s="9">
        <v>50</v>
      </c>
      <c r="E57" s="10">
        <v>490.07100000000003</v>
      </c>
      <c r="F57" s="10">
        <v>1.4339149276762799</v>
      </c>
    </row>
    <row r="58" spans="1:6" x14ac:dyDescent="0.2">
      <c r="A58" s="9" t="s">
        <v>355</v>
      </c>
      <c r="B58" s="9" t="s">
        <v>1267</v>
      </c>
      <c r="C58" s="9" t="s">
        <v>113</v>
      </c>
      <c r="D58" s="9">
        <v>50</v>
      </c>
      <c r="E58" s="10">
        <v>484.92950000000002</v>
      </c>
      <c r="F58" s="10">
        <v>1.41887124298437</v>
      </c>
    </row>
    <row r="59" spans="1:6" x14ac:dyDescent="0.2">
      <c r="A59" s="8" t="s">
        <v>35</v>
      </c>
      <c r="B59" s="9"/>
      <c r="C59" s="9"/>
      <c r="D59" s="9"/>
      <c r="E59" s="11">
        <f>SUM(E41:E58)</f>
        <v>20715.106683400001</v>
      </c>
      <c r="F59" s="11">
        <f>SUM(F41:F58)</f>
        <v>60.611014938108809</v>
      </c>
    </row>
    <row r="60" spans="1:6" x14ac:dyDescent="0.2">
      <c r="A60" s="9"/>
      <c r="B60" s="9"/>
      <c r="C60" s="9"/>
      <c r="D60" s="9"/>
      <c r="E60" s="10"/>
      <c r="F60" s="10"/>
    </row>
    <row r="61" spans="1:6" x14ac:dyDescent="0.2">
      <c r="A61" s="8" t="s">
        <v>356</v>
      </c>
      <c r="B61" s="9"/>
      <c r="C61" s="9"/>
      <c r="D61" s="9"/>
      <c r="E61" s="10"/>
      <c r="F61" s="10"/>
    </row>
    <row r="62" spans="1:6" x14ac:dyDescent="0.2">
      <c r="A62" s="8" t="s">
        <v>357</v>
      </c>
      <c r="B62" s="9"/>
      <c r="C62" s="9"/>
      <c r="D62" s="9"/>
      <c r="E62" s="10"/>
      <c r="F62" s="10"/>
    </row>
    <row r="63" spans="1:6" x14ac:dyDescent="0.2">
      <c r="A63" s="9" t="s">
        <v>358</v>
      </c>
      <c r="B63" s="9" t="s">
        <v>1253</v>
      </c>
      <c r="C63" s="9" t="s">
        <v>359</v>
      </c>
      <c r="D63" s="9">
        <v>2500</v>
      </c>
      <c r="E63" s="10">
        <v>2466.1374999999998</v>
      </c>
      <c r="F63" s="10">
        <v>7.21575317648312</v>
      </c>
    </row>
    <row r="64" spans="1:6" x14ac:dyDescent="0.2">
      <c r="A64" s="8" t="s">
        <v>35</v>
      </c>
      <c r="B64" s="9"/>
      <c r="C64" s="9"/>
      <c r="D64" s="9"/>
      <c r="E64" s="11">
        <f>SUM(E63:E63)</f>
        <v>2466.1374999999998</v>
      </c>
      <c r="F64" s="11">
        <f>SUM(F63:F63)</f>
        <v>7.21575317648312</v>
      </c>
    </row>
    <row r="65" spans="1:6" x14ac:dyDescent="0.2">
      <c r="A65" s="9"/>
      <c r="B65" s="9"/>
      <c r="C65" s="9"/>
      <c r="D65" s="9"/>
      <c r="E65" s="10"/>
      <c r="F65" s="10"/>
    </row>
    <row r="66" spans="1:6" x14ac:dyDescent="0.2">
      <c r="A66" s="8" t="s">
        <v>360</v>
      </c>
      <c r="B66" s="9"/>
      <c r="C66" s="9"/>
      <c r="D66" s="9"/>
      <c r="E66" s="10"/>
      <c r="F66" s="10"/>
    </row>
    <row r="67" spans="1:6" x14ac:dyDescent="0.2">
      <c r="A67" s="9" t="s">
        <v>361</v>
      </c>
      <c r="B67" s="9" t="s">
        <v>1058</v>
      </c>
      <c r="C67" s="9" t="s">
        <v>362</v>
      </c>
      <c r="D67" s="9">
        <v>500</v>
      </c>
      <c r="E67" s="10">
        <v>2325.6025</v>
      </c>
      <c r="F67" s="10">
        <v>6.8045571776156404</v>
      </c>
    </row>
    <row r="68" spans="1:6" x14ac:dyDescent="0.2">
      <c r="A68" s="8" t="s">
        <v>35</v>
      </c>
      <c r="B68" s="9"/>
      <c r="C68" s="9"/>
      <c r="D68" s="9"/>
      <c r="E68" s="11">
        <f>SUM(E67:E67)</f>
        <v>2325.6025</v>
      </c>
      <c r="F68" s="11">
        <f>SUM(F67:F67)</f>
        <v>6.8045571776156404</v>
      </c>
    </row>
    <row r="69" spans="1:6" x14ac:dyDescent="0.2">
      <c r="A69" s="9"/>
      <c r="B69" s="9"/>
      <c r="C69" s="9"/>
      <c r="D69" s="9"/>
      <c r="E69" s="10"/>
      <c r="F69" s="10"/>
    </row>
    <row r="70" spans="1:6" x14ac:dyDescent="0.2">
      <c r="A70" s="8" t="s">
        <v>35</v>
      </c>
      <c r="B70" s="9"/>
      <c r="C70" s="9"/>
      <c r="D70" s="9"/>
      <c r="E70" s="11">
        <f>E36+E59+E64+E68</f>
        <v>32110.869515400002</v>
      </c>
      <c r="F70" s="11">
        <f>F36+F59+F64+F68</f>
        <v>93.950434874485595</v>
      </c>
    </row>
    <row r="71" spans="1:6" x14ac:dyDescent="0.2">
      <c r="A71" s="9"/>
      <c r="B71" s="9"/>
      <c r="C71" s="9"/>
      <c r="D71" s="9"/>
      <c r="E71" s="10"/>
      <c r="F71" s="10"/>
    </row>
    <row r="72" spans="1:6" x14ac:dyDescent="0.2">
      <c r="A72" s="8" t="s">
        <v>36</v>
      </c>
      <c r="B72" s="9"/>
      <c r="C72" s="9"/>
      <c r="D72" s="9"/>
      <c r="E72" s="11">
        <v>2066.2621674000002</v>
      </c>
      <c r="F72" s="11">
        <v>6.05</v>
      </c>
    </row>
    <row r="73" spans="1:6" x14ac:dyDescent="0.2">
      <c r="A73" s="9"/>
      <c r="B73" s="9"/>
      <c r="C73" s="9"/>
      <c r="D73" s="9"/>
      <c r="E73" s="10"/>
      <c r="F73" s="10"/>
    </row>
    <row r="74" spans="1:6" x14ac:dyDescent="0.2">
      <c r="A74" s="12" t="s">
        <v>37</v>
      </c>
      <c r="B74" s="6"/>
      <c r="C74" s="6"/>
      <c r="D74" s="6"/>
      <c r="E74" s="13">
        <f>E70+E72</f>
        <v>34177.131682799998</v>
      </c>
      <c r="F74" s="13">
        <f>F70+F72</f>
        <v>100.00043487448559</v>
      </c>
    </row>
    <row r="75" spans="1:6" x14ac:dyDescent="0.2">
      <c r="A75" s="1" t="s">
        <v>217</v>
      </c>
      <c r="F75" s="17" t="s">
        <v>105</v>
      </c>
    </row>
    <row r="77" spans="1:6" x14ac:dyDescent="0.2">
      <c r="A77" s="1" t="s">
        <v>38</v>
      </c>
    </row>
    <row r="78" spans="1:6" x14ac:dyDescent="0.2">
      <c r="A78" s="1" t="s">
        <v>39</v>
      </c>
    </row>
    <row r="79" spans="1:6" x14ac:dyDescent="0.2">
      <c r="A79" s="1" t="s">
        <v>40</v>
      </c>
    </row>
    <row r="80" spans="1:6" x14ac:dyDescent="0.2">
      <c r="A80" s="3" t="s">
        <v>817</v>
      </c>
      <c r="D80" s="14">
        <v>53.422699999999999</v>
      </c>
    </row>
    <row r="81" spans="1:4" x14ac:dyDescent="0.2">
      <c r="A81" s="3" t="s">
        <v>860</v>
      </c>
      <c r="D81" s="14">
        <v>13.480600000000001</v>
      </c>
    </row>
    <row r="82" spans="1:4" x14ac:dyDescent="0.2">
      <c r="A82" s="3" t="s">
        <v>861</v>
      </c>
      <c r="D82" s="14">
        <v>13.051399999999999</v>
      </c>
    </row>
    <row r="83" spans="1:4" x14ac:dyDescent="0.2">
      <c r="A83" s="3" t="s">
        <v>819</v>
      </c>
      <c r="D83" s="14">
        <v>55.701799999999999</v>
      </c>
    </row>
    <row r="84" spans="1:4" x14ac:dyDescent="0.2">
      <c r="A84" s="3" t="s">
        <v>862</v>
      </c>
      <c r="D84" s="14">
        <v>14.1782</v>
      </c>
    </row>
    <row r="85" spans="1:4" x14ac:dyDescent="0.2">
      <c r="A85" s="3" t="s">
        <v>863</v>
      </c>
      <c r="D85" s="14">
        <v>13.723800000000001</v>
      </c>
    </row>
    <row r="87" spans="1:4" x14ac:dyDescent="0.2">
      <c r="A87" s="1" t="s">
        <v>44</v>
      </c>
    </row>
    <row r="88" spans="1:4" x14ac:dyDescent="0.2">
      <c r="A88" s="3" t="s">
        <v>817</v>
      </c>
      <c r="D88" s="14">
        <v>54.192100000000003</v>
      </c>
    </row>
    <row r="89" spans="1:4" x14ac:dyDescent="0.2">
      <c r="A89" s="3" t="s">
        <v>860</v>
      </c>
      <c r="D89" s="14">
        <v>13.1586</v>
      </c>
    </row>
    <row r="90" spans="1:4" x14ac:dyDescent="0.2">
      <c r="A90" s="3" t="s">
        <v>861</v>
      </c>
      <c r="D90" s="14">
        <v>12.7128</v>
      </c>
    </row>
    <row r="91" spans="1:4" x14ac:dyDescent="0.2">
      <c r="A91" s="3" t="s">
        <v>819</v>
      </c>
      <c r="D91" s="14">
        <v>56.699199999999998</v>
      </c>
    </row>
    <row r="92" spans="1:4" x14ac:dyDescent="0.2">
      <c r="A92" s="3" t="s">
        <v>862</v>
      </c>
      <c r="D92" s="14">
        <v>13.911099999999999</v>
      </c>
    </row>
    <row r="93" spans="1:4" x14ac:dyDescent="0.2">
      <c r="A93" s="3" t="s">
        <v>863</v>
      </c>
      <c r="D93" s="14">
        <v>13.4383</v>
      </c>
    </row>
    <row r="95" spans="1:4" x14ac:dyDescent="0.2">
      <c r="A95" s="1" t="s">
        <v>45</v>
      </c>
      <c r="D95" s="15" t="s">
        <v>404</v>
      </c>
    </row>
    <row r="96" spans="1:4" x14ac:dyDescent="0.2">
      <c r="A96" s="26" t="s">
        <v>821</v>
      </c>
      <c r="B96" s="27"/>
      <c r="C96" s="94" t="s">
        <v>822</v>
      </c>
      <c r="D96" s="94"/>
    </row>
    <row r="97" spans="1:5" x14ac:dyDescent="0.2">
      <c r="A97" s="95"/>
      <c r="B97" s="95"/>
      <c r="C97" s="21" t="s">
        <v>823</v>
      </c>
      <c r="D97" s="21" t="s">
        <v>824</v>
      </c>
    </row>
    <row r="98" spans="1:5" x14ac:dyDescent="0.2">
      <c r="A98" s="22" t="s">
        <v>860</v>
      </c>
      <c r="B98" s="23"/>
      <c r="C98" s="28">
        <v>0.36736457699999997</v>
      </c>
      <c r="D98" s="28">
        <v>0.34018142940000001</v>
      </c>
    </row>
    <row r="99" spans="1:5" x14ac:dyDescent="0.2">
      <c r="A99" s="22" t="s">
        <v>861</v>
      </c>
      <c r="B99" s="23"/>
      <c r="C99" s="28">
        <v>0.374567804</v>
      </c>
      <c r="D99" s="28">
        <v>0.3468516532</v>
      </c>
    </row>
    <row r="100" spans="1:5" x14ac:dyDescent="0.2">
      <c r="A100" s="22" t="s">
        <v>862</v>
      </c>
      <c r="B100" s="23"/>
      <c r="C100" s="28">
        <v>0.36736457699999997</v>
      </c>
      <c r="D100" s="28">
        <v>0.34018142940000001</v>
      </c>
    </row>
    <row r="101" spans="1:5" x14ac:dyDescent="0.2">
      <c r="A101" s="22" t="s">
        <v>863</v>
      </c>
      <c r="B101" s="23"/>
      <c r="C101" s="28">
        <v>0.374567804</v>
      </c>
      <c r="D101" s="28">
        <v>0.3468516532</v>
      </c>
    </row>
    <row r="102" spans="1:5" x14ac:dyDescent="0.2">
      <c r="A102" s="1"/>
      <c r="D102" s="15"/>
    </row>
    <row r="103" spans="1:5" x14ac:dyDescent="0.2">
      <c r="A103" s="1" t="s">
        <v>47</v>
      </c>
      <c r="D103" s="25">
        <v>1.6940536104781019</v>
      </c>
      <c r="E103" s="2" t="s">
        <v>840</v>
      </c>
    </row>
  </sheetData>
  <mergeCells count="3">
    <mergeCell ref="A1:F1"/>
    <mergeCell ref="C96:D96"/>
    <mergeCell ref="A97:B9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888D-3795-4760-A8F6-432FA8EA7430}">
  <dimension ref="A1:F13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.8554687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260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52</v>
      </c>
      <c r="B8" s="9" t="s">
        <v>915</v>
      </c>
      <c r="C8" s="9" t="s">
        <v>53</v>
      </c>
      <c r="D8" s="9">
        <v>2750</v>
      </c>
      <c r="E8" s="10">
        <v>27203.522499999999</v>
      </c>
      <c r="F8" s="10">
        <v>7.0280578776106202</v>
      </c>
    </row>
    <row r="9" spans="1:6" x14ac:dyDescent="0.2">
      <c r="A9" s="9" t="s">
        <v>138</v>
      </c>
      <c r="B9" s="9" t="s">
        <v>918</v>
      </c>
      <c r="C9" s="9" t="s">
        <v>115</v>
      </c>
      <c r="D9" s="9">
        <v>1112</v>
      </c>
      <c r="E9" s="10">
        <v>11143.66336</v>
      </c>
      <c r="F9" s="10">
        <v>2.8789768333379899</v>
      </c>
    </row>
    <row r="10" spans="1:6" x14ac:dyDescent="0.2">
      <c r="A10" s="9" t="s">
        <v>121</v>
      </c>
      <c r="B10" s="9" t="s">
        <v>1268</v>
      </c>
      <c r="C10" s="9" t="s">
        <v>115</v>
      </c>
      <c r="D10" s="9">
        <v>5250</v>
      </c>
      <c r="E10" s="10">
        <v>10618.8495</v>
      </c>
      <c r="F10" s="10">
        <v>2.7433906355192299</v>
      </c>
    </row>
    <row r="11" spans="1:6" x14ac:dyDescent="0.2">
      <c r="A11" s="9" t="s">
        <v>110</v>
      </c>
      <c r="B11" s="9" t="s">
        <v>904</v>
      </c>
      <c r="C11" s="9" t="s">
        <v>111</v>
      </c>
      <c r="D11" s="9">
        <v>1000</v>
      </c>
      <c r="E11" s="10">
        <v>10016.528</v>
      </c>
      <c r="F11" s="10">
        <v>2.5877802595861401</v>
      </c>
    </row>
    <row r="12" spans="1:6" x14ac:dyDescent="0.2">
      <c r="A12" s="9" t="s">
        <v>122</v>
      </c>
      <c r="B12" s="9" t="s">
        <v>1082</v>
      </c>
      <c r="C12" s="9" t="s">
        <v>113</v>
      </c>
      <c r="D12" s="9">
        <v>1000</v>
      </c>
      <c r="E12" s="10">
        <v>10008.958333</v>
      </c>
      <c r="F12" s="10">
        <v>2.5858246283699899</v>
      </c>
    </row>
    <row r="13" spans="1:6" x14ac:dyDescent="0.2">
      <c r="A13" s="9" t="s">
        <v>109</v>
      </c>
      <c r="B13" s="9" t="s">
        <v>907</v>
      </c>
      <c r="C13" s="9" t="s">
        <v>32</v>
      </c>
      <c r="D13" s="9">
        <v>940</v>
      </c>
      <c r="E13" s="10">
        <v>9286.0813999999991</v>
      </c>
      <c r="F13" s="10">
        <v>2.3990686329464701</v>
      </c>
    </row>
    <row r="14" spans="1:6" x14ac:dyDescent="0.2">
      <c r="A14" s="9" t="s">
        <v>128</v>
      </c>
      <c r="B14" s="9" t="s">
        <v>1269</v>
      </c>
      <c r="C14" s="9" t="s">
        <v>129</v>
      </c>
      <c r="D14" s="9">
        <v>850</v>
      </c>
      <c r="E14" s="10">
        <v>9120.9930000000004</v>
      </c>
      <c r="F14" s="10">
        <v>2.3564178758571201</v>
      </c>
    </row>
    <row r="15" spans="1:6" x14ac:dyDescent="0.2">
      <c r="A15" s="9" t="s">
        <v>218</v>
      </c>
      <c r="B15" s="9" t="s">
        <v>911</v>
      </c>
      <c r="C15" s="9" t="s">
        <v>219</v>
      </c>
      <c r="D15" s="9">
        <v>75</v>
      </c>
      <c r="E15" s="10">
        <v>8847.1949999999997</v>
      </c>
      <c r="F15" s="10">
        <v>2.2856818823557599</v>
      </c>
    </row>
    <row r="16" spans="1:6" x14ac:dyDescent="0.2">
      <c r="A16" s="9" t="s">
        <v>117</v>
      </c>
      <c r="B16" s="9" t="s">
        <v>928</v>
      </c>
      <c r="C16" s="9" t="s">
        <v>14</v>
      </c>
      <c r="D16" s="9">
        <v>937</v>
      </c>
      <c r="E16" s="10">
        <v>7465.5662400000001</v>
      </c>
      <c r="F16" s="10">
        <v>1.9287366782686299</v>
      </c>
    </row>
    <row r="17" spans="1:6" x14ac:dyDescent="0.2">
      <c r="A17" s="9" t="s">
        <v>118</v>
      </c>
      <c r="B17" s="9" t="s">
        <v>1079</v>
      </c>
      <c r="C17" s="9" t="s">
        <v>32</v>
      </c>
      <c r="D17" s="9">
        <v>682</v>
      </c>
      <c r="E17" s="10">
        <v>6463.4435800000001</v>
      </c>
      <c r="F17" s="10">
        <v>1.66983726349817</v>
      </c>
    </row>
    <row r="18" spans="1:6" x14ac:dyDescent="0.2">
      <c r="A18" s="9" t="s">
        <v>56</v>
      </c>
      <c r="B18" s="9" t="s">
        <v>902</v>
      </c>
      <c r="C18" s="9" t="s">
        <v>14</v>
      </c>
      <c r="D18" s="9">
        <v>610</v>
      </c>
      <c r="E18" s="10">
        <v>5722.0684000000001</v>
      </c>
      <c r="F18" s="10">
        <v>1.47830222703133</v>
      </c>
    </row>
    <row r="19" spans="1:6" x14ac:dyDescent="0.2">
      <c r="A19" s="9" t="s">
        <v>125</v>
      </c>
      <c r="B19" s="9" t="s">
        <v>920</v>
      </c>
      <c r="C19" s="9" t="s">
        <v>126</v>
      </c>
      <c r="D19" s="9">
        <v>11</v>
      </c>
      <c r="E19" s="10">
        <v>5652.7844999999998</v>
      </c>
      <c r="F19" s="10">
        <v>1.4604026605620699</v>
      </c>
    </row>
    <row r="20" spans="1:6" x14ac:dyDescent="0.2">
      <c r="A20" s="9" t="s">
        <v>220</v>
      </c>
      <c r="B20" s="9" t="s">
        <v>923</v>
      </c>
      <c r="C20" s="9" t="s">
        <v>157</v>
      </c>
      <c r="D20" s="9">
        <v>560</v>
      </c>
      <c r="E20" s="10">
        <v>5514.9863999999998</v>
      </c>
      <c r="F20" s="10">
        <v>1.4248023804062699</v>
      </c>
    </row>
    <row r="21" spans="1:6" x14ac:dyDescent="0.2">
      <c r="A21" s="9" t="s">
        <v>221</v>
      </c>
      <c r="B21" s="9" t="s">
        <v>1095</v>
      </c>
      <c r="C21" s="9" t="s">
        <v>99</v>
      </c>
      <c r="D21" s="9">
        <v>500</v>
      </c>
      <c r="E21" s="10">
        <v>5115.8649999999998</v>
      </c>
      <c r="F21" s="10">
        <v>1.32168895826055</v>
      </c>
    </row>
    <row r="22" spans="1:6" x14ac:dyDescent="0.2">
      <c r="A22" s="9" t="s">
        <v>222</v>
      </c>
      <c r="B22" s="9" t="s">
        <v>1270</v>
      </c>
      <c r="C22" s="9" t="s">
        <v>157</v>
      </c>
      <c r="D22" s="9">
        <v>500</v>
      </c>
      <c r="E22" s="10">
        <v>4967.26</v>
      </c>
      <c r="F22" s="10">
        <v>1.2832967044301</v>
      </c>
    </row>
    <row r="23" spans="1:6" x14ac:dyDescent="0.2">
      <c r="A23" s="9" t="s">
        <v>142</v>
      </c>
      <c r="B23" s="9" t="s">
        <v>1089</v>
      </c>
      <c r="C23" s="9" t="s">
        <v>113</v>
      </c>
      <c r="D23" s="9">
        <v>450</v>
      </c>
      <c r="E23" s="10">
        <v>4373.8559999999998</v>
      </c>
      <c r="F23" s="10">
        <v>1.12999017374807</v>
      </c>
    </row>
    <row r="24" spans="1:6" x14ac:dyDescent="0.2">
      <c r="A24" s="9" t="s">
        <v>223</v>
      </c>
      <c r="B24" s="9" t="s">
        <v>916</v>
      </c>
      <c r="C24" s="9" t="s">
        <v>126</v>
      </c>
      <c r="D24" s="9">
        <v>8</v>
      </c>
      <c r="E24" s="10">
        <v>4111.116</v>
      </c>
      <c r="F24" s="10">
        <v>1.0621110258633299</v>
      </c>
    </row>
    <row r="25" spans="1:6" x14ac:dyDescent="0.2">
      <c r="A25" s="9" t="s">
        <v>224</v>
      </c>
      <c r="B25" s="9" t="s">
        <v>1232</v>
      </c>
      <c r="C25" s="9" t="s">
        <v>14</v>
      </c>
      <c r="D25" s="9">
        <v>475</v>
      </c>
      <c r="E25" s="10">
        <v>3784.5245</v>
      </c>
      <c r="F25" s="10">
        <v>0.97773577760877795</v>
      </c>
    </row>
    <row r="26" spans="1:6" x14ac:dyDescent="0.2">
      <c r="A26" s="9" t="s">
        <v>146</v>
      </c>
      <c r="B26" s="9" t="s">
        <v>1271</v>
      </c>
      <c r="C26" s="9" t="s">
        <v>147</v>
      </c>
      <c r="D26" s="9">
        <v>300</v>
      </c>
      <c r="E26" s="10">
        <v>3055.3110000000001</v>
      </c>
      <c r="F26" s="10">
        <v>0.78934272361604596</v>
      </c>
    </row>
    <row r="27" spans="1:6" x14ac:dyDescent="0.2">
      <c r="A27" s="9" t="s">
        <v>225</v>
      </c>
      <c r="B27" s="9" t="s">
        <v>1272</v>
      </c>
      <c r="C27" s="9" t="s">
        <v>126</v>
      </c>
      <c r="D27" s="9">
        <v>300</v>
      </c>
      <c r="E27" s="10">
        <v>2979.7620000000002</v>
      </c>
      <c r="F27" s="10">
        <v>0.76982456215016903</v>
      </c>
    </row>
    <row r="28" spans="1:6" x14ac:dyDescent="0.2">
      <c r="A28" s="9" t="s">
        <v>141</v>
      </c>
      <c r="B28" s="9" t="s">
        <v>931</v>
      </c>
      <c r="C28" s="9" t="s">
        <v>115</v>
      </c>
      <c r="D28" s="9">
        <v>300</v>
      </c>
      <c r="E28" s="10">
        <v>2977.029</v>
      </c>
      <c r="F28" s="10">
        <v>0.76911848880325195</v>
      </c>
    </row>
    <row r="29" spans="1:6" x14ac:dyDescent="0.2">
      <c r="A29" s="9" t="s">
        <v>29</v>
      </c>
      <c r="B29" s="9" t="s">
        <v>1085</v>
      </c>
      <c r="C29" s="9" t="s">
        <v>30</v>
      </c>
      <c r="D29" s="9">
        <v>300</v>
      </c>
      <c r="E29" s="10">
        <v>2912.5140000000001</v>
      </c>
      <c r="F29" s="10">
        <v>0.75245097252943005</v>
      </c>
    </row>
    <row r="30" spans="1:6" x14ac:dyDescent="0.2">
      <c r="A30" s="9" t="s">
        <v>226</v>
      </c>
      <c r="B30" s="9" t="s">
        <v>989</v>
      </c>
      <c r="C30" s="9" t="s">
        <v>16</v>
      </c>
      <c r="D30" s="9">
        <v>280</v>
      </c>
      <c r="E30" s="10">
        <v>2854.0203999999999</v>
      </c>
      <c r="F30" s="10">
        <v>0.73733909110783002</v>
      </c>
    </row>
    <row r="31" spans="1:6" x14ac:dyDescent="0.2">
      <c r="A31" s="9" t="s">
        <v>227</v>
      </c>
      <c r="B31" s="9" t="s">
        <v>1273</v>
      </c>
      <c r="C31" s="9" t="s">
        <v>115</v>
      </c>
      <c r="D31" s="9">
        <v>270</v>
      </c>
      <c r="E31" s="10">
        <v>2669.1687000000002</v>
      </c>
      <c r="F31" s="10">
        <v>0.68958246523797395</v>
      </c>
    </row>
    <row r="32" spans="1:6" x14ac:dyDescent="0.2">
      <c r="A32" s="9" t="s">
        <v>228</v>
      </c>
      <c r="B32" s="9" t="s">
        <v>1097</v>
      </c>
      <c r="C32" s="9" t="s">
        <v>157</v>
      </c>
      <c r="D32" s="9">
        <v>250</v>
      </c>
      <c r="E32" s="10">
        <v>2499.9050000000002</v>
      </c>
      <c r="F32" s="10">
        <v>0.64585301512067705</v>
      </c>
    </row>
    <row r="33" spans="1:6" x14ac:dyDescent="0.2">
      <c r="A33" s="9" t="s">
        <v>229</v>
      </c>
      <c r="B33" s="9" t="s">
        <v>1001</v>
      </c>
      <c r="C33" s="9" t="s">
        <v>126</v>
      </c>
      <c r="D33" s="9">
        <v>250</v>
      </c>
      <c r="E33" s="10">
        <v>2472.8175000000001</v>
      </c>
      <c r="F33" s="10">
        <v>0.638854931774677</v>
      </c>
    </row>
    <row r="34" spans="1:6" x14ac:dyDescent="0.2">
      <c r="A34" s="9" t="s">
        <v>150</v>
      </c>
      <c r="B34" s="9" t="s">
        <v>1006</v>
      </c>
      <c r="C34" s="9" t="s">
        <v>113</v>
      </c>
      <c r="D34" s="9">
        <v>250</v>
      </c>
      <c r="E34" s="10">
        <v>2426.0949999999998</v>
      </c>
      <c r="F34" s="10">
        <v>0.62678412608447098</v>
      </c>
    </row>
    <row r="35" spans="1:6" x14ac:dyDescent="0.2">
      <c r="A35" s="9" t="s">
        <v>143</v>
      </c>
      <c r="B35" s="9" t="s">
        <v>1111</v>
      </c>
      <c r="C35" s="9" t="s">
        <v>99</v>
      </c>
      <c r="D35" s="9">
        <v>250</v>
      </c>
      <c r="E35" s="10">
        <v>2356.0650000000001</v>
      </c>
      <c r="F35" s="10">
        <v>0.608691803916668</v>
      </c>
    </row>
    <row r="36" spans="1:6" x14ac:dyDescent="0.2">
      <c r="A36" s="9" t="s">
        <v>145</v>
      </c>
      <c r="B36" s="9" t="s">
        <v>1086</v>
      </c>
      <c r="C36" s="9" t="s">
        <v>113</v>
      </c>
      <c r="D36" s="9">
        <v>211</v>
      </c>
      <c r="E36" s="10">
        <v>2181.34121</v>
      </c>
      <c r="F36" s="10">
        <v>0.56355173396008496</v>
      </c>
    </row>
    <row r="37" spans="1:6" x14ac:dyDescent="0.2">
      <c r="A37" s="9" t="s">
        <v>170</v>
      </c>
      <c r="B37" s="9" t="s">
        <v>1104</v>
      </c>
      <c r="C37" s="9" t="s">
        <v>171</v>
      </c>
      <c r="D37" s="9">
        <v>210</v>
      </c>
      <c r="E37" s="10">
        <v>2014.3809000000001</v>
      </c>
      <c r="F37" s="10">
        <v>0.52041736700654795</v>
      </c>
    </row>
    <row r="38" spans="1:6" x14ac:dyDescent="0.2">
      <c r="A38" s="9" t="s">
        <v>230</v>
      </c>
      <c r="B38" s="9" t="s">
        <v>930</v>
      </c>
      <c r="C38" s="9" t="s">
        <v>231</v>
      </c>
      <c r="D38" s="9">
        <v>200</v>
      </c>
      <c r="E38" s="10">
        <v>1988.7280000000001</v>
      </c>
      <c r="F38" s="10">
        <v>0.513789914038699</v>
      </c>
    </row>
    <row r="39" spans="1:6" x14ac:dyDescent="0.2">
      <c r="A39" s="9" t="s">
        <v>232</v>
      </c>
      <c r="B39" s="9" t="s">
        <v>1274</v>
      </c>
      <c r="C39" s="9" t="s">
        <v>126</v>
      </c>
      <c r="D39" s="9">
        <v>200</v>
      </c>
      <c r="E39" s="10">
        <v>1985.88</v>
      </c>
      <c r="F39" s="10">
        <v>0.51305413032409197</v>
      </c>
    </row>
    <row r="40" spans="1:6" x14ac:dyDescent="0.2">
      <c r="A40" s="9" t="s">
        <v>54</v>
      </c>
      <c r="B40" s="9" t="s">
        <v>903</v>
      </c>
      <c r="C40" s="9" t="s">
        <v>55</v>
      </c>
      <c r="D40" s="9">
        <v>170</v>
      </c>
      <c r="E40" s="10">
        <v>1695.0751</v>
      </c>
      <c r="F40" s="10">
        <v>0.43792438680309198</v>
      </c>
    </row>
    <row r="41" spans="1:6" x14ac:dyDescent="0.2">
      <c r="A41" s="9" t="s">
        <v>151</v>
      </c>
      <c r="B41" s="9" t="s">
        <v>926</v>
      </c>
      <c r="C41" s="9" t="s">
        <v>115</v>
      </c>
      <c r="D41" s="9">
        <v>160</v>
      </c>
      <c r="E41" s="10">
        <v>1605.9136000000001</v>
      </c>
      <c r="F41" s="10">
        <v>0.41488942203135798</v>
      </c>
    </row>
    <row r="42" spans="1:6" x14ac:dyDescent="0.2">
      <c r="A42" s="9" t="s">
        <v>233</v>
      </c>
      <c r="B42" s="9" t="s">
        <v>1110</v>
      </c>
      <c r="C42" s="9" t="s">
        <v>111</v>
      </c>
      <c r="D42" s="9">
        <v>150</v>
      </c>
      <c r="E42" s="10">
        <v>1485.2325000000001</v>
      </c>
      <c r="F42" s="10">
        <v>0.38371133634286902</v>
      </c>
    </row>
    <row r="43" spans="1:6" x14ac:dyDescent="0.2">
      <c r="A43" s="9" t="s">
        <v>168</v>
      </c>
      <c r="B43" s="9" t="s">
        <v>1101</v>
      </c>
      <c r="C43" s="9" t="s">
        <v>16</v>
      </c>
      <c r="D43" s="9">
        <v>140</v>
      </c>
      <c r="E43" s="10">
        <v>1430.338</v>
      </c>
      <c r="F43" s="10">
        <v>0.369529286089543</v>
      </c>
    </row>
    <row r="44" spans="1:6" x14ac:dyDescent="0.2">
      <c r="A44" s="9" t="s">
        <v>164</v>
      </c>
      <c r="B44" s="9" t="s">
        <v>927</v>
      </c>
      <c r="C44" s="9" t="s">
        <v>99</v>
      </c>
      <c r="D44" s="9">
        <v>100</v>
      </c>
      <c r="E44" s="10">
        <v>1014.282</v>
      </c>
      <c r="F44" s="10">
        <v>0.26204079270317499</v>
      </c>
    </row>
    <row r="45" spans="1:6" x14ac:dyDescent="0.2">
      <c r="A45" s="9" t="s">
        <v>234</v>
      </c>
      <c r="B45" s="9" t="s">
        <v>998</v>
      </c>
      <c r="C45" s="9" t="s">
        <v>126</v>
      </c>
      <c r="D45" s="9">
        <v>100</v>
      </c>
      <c r="E45" s="10">
        <v>997.21900000000005</v>
      </c>
      <c r="F45" s="10">
        <v>0.25763254919112</v>
      </c>
    </row>
    <row r="46" spans="1:6" x14ac:dyDescent="0.2">
      <c r="A46" s="9" t="s">
        <v>235</v>
      </c>
      <c r="B46" s="9" t="s">
        <v>990</v>
      </c>
      <c r="C46" s="9" t="s">
        <v>126</v>
      </c>
      <c r="D46" s="9">
        <v>100</v>
      </c>
      <c r="E46" s="10">
        <v>995.93899999999996</v>
      </c>
      <c r="F46" s="10">
        <v>0.25730185988118398</v>
      </c>
    </row>
    <row r="47" spans="1:6" x14ac:dyDescent="0.2">
      <c r="A47" s="9" t="s">
        <v>236</v>
      </c>
      <c r="B47" s="9" t="s">
        <v>905</v>
      </c>
      <c r="C47" s="9" t="s">
        <v>115</v>
      </c>
      <c r="D47" s="9">
        <v>452</v>
      </c>
      <c r="E47" s="10">
        <v>914.49182399999995</v>
      </c>
      <c r="F47" s="10">
        <v>0.23625989860959001</v>
      </c>
    </row>
    <row r="48" spans="1:6" x14ac:dyDescent="0.2">
      <c r="A48" s="9" t="s">
        <v>15</v>
      </c>
      <c r="B48" s="9" t="s">
        <v>1087</v>
      </c>
      <c r="C48" s="9" t="s">
        <v>16</v>
      </c>
      <c r="D48" s="9">
        <v>80</v>
      </c>
      <c r="E48" s="10">
        <v>803.56719999999996</v>
      </c>
      <c r="F48" s="10">
        <v>0.20760240848035399</v>
      </c>
    </row>
    <row r="49" spans="1:6" x14ac:dyDescent="0.2">
      <c r="A49" s="9" t="s">
        <v>160</v>
      </c>
      <c r="B49" s="9" t="s">
        <v>1105</v>
      </c>
      <c r="C49" s="9" t="s">
        <v>124</v>
      </c>
      <c r="D49" s="9">
        <v>58</v>
      </c>
      <c r="E49" s="10">
        <v>581.55323999999996</v>
      </c>
      <c r="F49" s="10">
        <v>0.15024487470811801</v>
      </c>
    </row>
    <row r="50" spans="1:6" x14ac:dyDescent="0.2">
      <c r="A50" s="9" t="s">
        <v>237</v>
      </c>
      <c r="B50" s="9" t="s">
        <v>1275</v>
      </c>
      <c r="C50" s="9" t="s">
        <v>124</v>
      </c>
      <c r="D50" s="9">
        <v>50</v>
      </c>
      <c r="E50" s="10">
        <v>507.81299999999999</v>
      </c>
      <c r="F50" s="10">
        <v>0.13119400823930399</v>
      </c>
    </row>
    <row r="51" spans="1:6" x14ac:dyDescent="0.2">
      <c r="A51" s="9" t="s">
        <v>238</v>
      </c>
      <c r="B51" s="9" t="s">
        <v>961</v>
      </c>
      <c r="C51" s="9" t="s">
        <v>30</v>
      </c>
      <c r="D51" s="9">
        <v>40</v>
      </c>
      <c r="E51" s="10">
        <v>399.97559999999999</v>
      </c>
      <c r="F51" s="10">
        <v>0.103334105589893</v>
      </c>
    </row>
    <row r="52" spans="1:6" x14ac:dyDescent="0.2">
      <c r="A52" s="9" t="s">
        <v>239</v>
      </c>
      <c r="B52" s="9" t="s">
        <v>996</v>
      </c>
      <c r="C52" s="9" t="s">
        <v>240</v>
      </c>
      <c r="D52" s="9">
        <v>20</v>
      </c>
      <c r="E52" s="10">
        <v>201.09125599999999</v>
      </c>
      <c r="F52" s="10">
        <v>5.1952131781809303E-2</v>
      </c>
    </row>
    <row r="53" spans="1:6" x14ac:dyDescent="0.2">
      <c r="A53" s="9" t="s">
        <v>119</v>
      </c>
      <c r="B53" s="9" t="s">
        <v>914</v>
      </c>
      <c r="C53" s="9" t="s">
        <v>120</v>
      </c>
      <c r="D53" s="9">
        <v>100</v>
      </c>
      <c r="E53" s="10">
        <v>95.784400000000005</v>
      </c>
      <c r="F53" s="10">
        <v>2.4745997764525001E-2</v>
      </c>
    </row>
    <row r="54" spans="1:6" x14ac:dyDescent="0.2">
      <c r="A54" s="8" t="s">
        <v>35</v>
      </c>
      <c r="B54" s="9"/>
      <c r="C54" s="9"/>
      <c r="D54" s="9"/>
      <c r="E54" s="11">
        <f>SUM(E8:E53)</f>
        <v>197518.55514300003</v>
      </c>
      <c r="F54" s="11">
        <f>SUM(F8:F53)</f>
        <v>51.02912085914717</v>
      </c>
    </row>
    <row r="55" spans="1:6" x14ac:dyDescent="0.2">
      <c r="A55" s="9"/>
      <c r="B55" s="9"/>
      <c r="C55" s="9"/>
      <c r="D55" s="9"/>
      <c r="E55" s="10"/>
      <c r="F55" s="10"/>
    </row>
    <row r="56" spans="1:6" x14ac:dyDescent="0.2">
      <c r="A56" s="8" t="s">
        <v>92</v>
      </c>
      <c r="B56" s="9"/>
      <c r="C56" s="9"/>
      <c r="D56" s="9"/>
      <c r="E56" s="10"/>
      <c r="F56" s="10"/>
    </row>
    <row r="57" spans="1:6" x14ac:dyDescent="0.2">
      <c r="A57" s="9" t="s">
        <v>205</v>
      </c>
      <c r="B57" s="9" t="s">
        <v>1025</v>
      </c>
      <c r="C57" s="9" t="s">
        <v>206</v>
      </c>
      <c r="D57" s="9">
        <v>740</v>
      </c>
      <c r="E57" s="10">
        <v>12388.258599999999</v>
      </c>
      <c r="F57" s="10">
        <v>3.2005192872947799</v>
      </c>
    </row>
    <row r="58" spans="1:6" x14ac:dyDescent="0.2">
      <c r="A58" s="9" t="s">
        <v>241</v>
      </c>
      <c r="B58" s="9" t="s">
        <v>937</v>
      </c>
      <c r="C58" s="9" t="s">
        <v>214</v>
      </c>
      <c r="D58" s="9">
        <v>11978</v>
      </c>
      <c r="E58" s="10">
        <v>11572.987886000001</v>
      </c>
      <c r="F58" s="10">
        <v>2.9898932639953002</v>
      </c>
    </row>
    <row r="59" spans="1:6" x14ac:dyDescent="0.2">
      <c r="A59" s="9" t="s">
        <v>207</v>
      </c>
      <c r="B59" s="9" t="s">
        <v>939</v>
      </c>
      <c r="C59" s="9" t="s">
        <v>179</v>
      </c>
      <c r="D59" s="9">
        <v>100</v>
      </c>
      <c r="E59" s="10">
        <v>10422.33</v>
      </c>
      <c r="F59" s="10">
        <v>2.6926196215786899</v>
      </c>
    </row>
    <row r="60" spans="1:6" x14ac:dyDescent="0.2">
      <c r="A60" s="9" t="s">
        <v>242</v>
      </c>
      <c r="B60" s="9" t="s">
        <v>1144</v>
      </c>
      <c r="C60" s="9" t="s">
        <v>183</v>
      </c>
      <c r="D60" s="9">
        <v>1000</v>
      </c>
      <c r="E60" s="10">
        <v>9833.33</v>
      </c>
      <c r="F60" s="10">
        <v>2.54045086880366</v>
      </c>
    </row>
    <row r="61" spans="1:6" x14ac:dyDescent="0.2">
      <c r="A61" s="9" t="s">
        <v>243</v>
      </c>
      <c r="B61" s="9" t="s">
        <v>945</v>
      </c>
      <c r="C61" s="9" t="s">
        <v>129</v>
      </c>
      <c r="D61" s="9">
        <v>9000</v>
      </c>
      <c r="E61" s="10">
        <v>9205.8119999999999</v>
      </c>
      <c r="F61" s="10">
        <v>2.3783309513097901</v>
      </c>
    </row>
    <row r="62" spans="1:6" x14ac:dyDescent="0.2">
      <c r="A62" s="9" t="s">
        <v>196</v>
      </c>
      <c r="B62" s="9" t="s">
        <v>946</v>
      </c>
      <c r="C62" s="9" t="s">
        <v>197</v>
      </c>
      <c r="D62" s="9">
        <v>950</v>
      </c>
      <c r="E62" s="10">
        <v>9147.3315000000002</v>
      </c>
      <c r="F62" s="10">
        <v>2.3632224542865998</v>
      </c>
    </row>
    <row r="63" spans="1:6" x14ac:dyDescent="0.2">
      <c r="A63" s="9" t="s">
        <v>244</v>
      </c>
      <c r="B63" s="9" t="s">
        <v>1146</v>
      </c>
      <c r="C63" s="9" t="s">
        <v>245</v>
      </c>
      <c r="D63" s="9">
        <v>600</v>
      </c>
      <c r="E63" s="10">
        <v>5977.2240000000002</v>
      </c>
      <c r="F63" s="10">
        <v>1.54422193741429</v>
      </c>
    </row>
    <row r="64" spans="1:6" x14ac:dyDescent="0.2">
      <c r="A64" s="9" t="s">
        <v>246</v>
      </c>
      <c r="B64" s="9" t="s">
        <v>935</v>
      </c>
      <c r="C64" s="9" t="s">
        <v>179</v>
      </c>
      <c r="D64" s="9">
        <v>550</v>
      </c>
      <c r="E64" s="10">
        <v>5411.0320000000002</v>
      </c>
      <c r="F64" s="10">
        <v>1.3979456547806699</v>
      </c>
    </row>
    <row r="65" spans="1:6" x14ac:dyDescent="0.2">
      <c r="A65" s="9" t="s">
        <v>254</v>
      </c>
      <c r="B65" s="9" t="s">
        <v>938</v>
      </c>
      <c r="C65" s="9" t="s">
        <v>129</v>
      </c>
      <c r="D65" s="9">
        <v>500</v>
      </c>
      <c r="E65" s="10">
        <v>5301.31</v>
      </c>
      <c r="F65" s="10">
        <v>1.36959886379258</v>
      </c>
    </row>
    <row r="66" spans="1:6" x14ac:dyDescent="0.2">
      <c r="A66" s="9" t="s">
        <v>247</v>
      </c>
      <c r="B66" s="9" t="s">
        <v>1276</v>
      </c>
      <c r="C66" s="9" t="s">
        <v>30</v>
      </c>
      <c r="D66" s="9">
        <v>500</v>
      </c>
      <c r="E66" s="10">
        <v>5117.2449999999999</v>
      </c>
      <c r="F66" s="10">
        <v>1.3220454826728301</v>
      </c>
    </row>
    <row r="67" spans="1:6" x14ac:dyDescent="0.2">
      <c r="A67" s="9" t="s">
        <v>98</v>
      </c>
      <c r="B67" s="9" t="s">
        <v>1017</v>
      </c>
      <c r="C67" s="9" t="s">
        <v>99</v>
      </c>
      <c r="D67" s="9">
        <v>500</v>
      </c>
      <c r="E67" s="10">
        <v>5011.8900000000003</v>
      </c>
      <c r="F67" s="10">
        <v>1.2948269106038699</v>
      </c>
    </row>
    <row r="68" spans="1:6" x14ac:dyDescent="0.2">
      <c r="A68" s="9" t="s">
        <v>255</v>
      </c>
      <c r="B68" s="9" t="s">
        <v>1038</v>
      </c>
      <c r="C68" s="9" t="s">
        <v>183</v>
      </c>
      <c r="D68" s="9">
        <v>500</v>
      </c>
      <c r="E68" s="10">
        <v>4946.8249999999998</v>
      </c>
      <c r="F68" s="10">
        <v>1.27801730126719</v>
      </c>
    </row>
    <row r="69" spans="1:6" x14ac:dyDescent="0.2">
      <c r="A69" s="9" t="s">
        <v>210</v>
      </c>
      <c r="B69" s="9" t="s">
        <v>1137</v>
      </c>
      <c r="C69" s="9" t="s">
        <v>206</v>
      </c>
      <c r="D69" s="9">
        <v>470</v>
      </c>
      <c r="E69" s="10">
        <v>4588.2199000000001</v>
      </c>
      <c r="F69" s="10">
        <v>1.18537130669033</v>
      </c>
    </row>
    <row r="70" spans="1:6" x14ac:dyDescent="0.2">
      <c r="A70" s="9" t="s">
        <v>180</v>
      </c>
      <c r="B70" s="9" t="s">
        <v>941</v>
      </c>
      <c r="C70" s="9" t="s">
        <v>179</v>
      </c>
      <c r="D70" s="9">
        <v>450</v>
      </c>
      <c r="E70" s="10">
        <v>4483.3230000000003</v>
      </c>
      <c r="F70" s="10">
        <v>1.1582710852251901</v>
      </c>
    </row>
    <row r="71" spans="1:6" x14ac:dyDescent="0.2">
      <c r="A71" s="9" t="s">
        <v>186</v>
      </c>
      <c r="B71" s="9" t="s">
        <v>955</v>
      </c>
      <c r="C71" s="9" t="s">
        <v>129</v>
      </c>
      <c r="D71" s="9">
        <v>440</v>
      </c>
      <c r="E71" s="10">
        <v>4281.2528000000002</v>
      </c>
      <c r="F71" s="10">
        <v>1.10606604225914</v>
      </c>
    </row>
    <row r="72" spans="1:6" x14ac:dyDescent="0.2">
      <c r="A72" s="9" t="s">
        <v>248</v>
      </c>
      <c r="B72" s="9" t="s">
        <v>942</v>
      </c>
      <c r="C72" s="9" t="s">
        <v>129</v>
      </c>
      <c r="D72" s="9">
        <v>450</v>
      </c>
      <c r="E72" s="10">
        <v>4232.1509999999998</v>
      </c>
      <c r="F72" s="10">
        <v>1.0933805419789899</v>
      </c>
    </row>
    <row r="73" spans="1:6" x14ac:dyDescent="0.2">
      <c r="A73" s="9" t="s">
        <v>94</v>
      </c>
      <c r="B73" s="9" t="s">
        <v>1277</v>
      </c>
      <c r="C73" s="9" t="s">
        <v>55</v>
      </c>
      <c r="D73" s="9">
        <v>370</v>
      </c>
      <c r="E73" s="10">
        <v>3954.1197000000002</v>
      </c>
      <c r="F73" s="10">
        <v>1.02155087109033</v>
      </c>
    </row>
    <row r="74" spans="1:6" x14ac:dyDescent="0.2">
      <c r="A74" s="9" t="s">
        <v>199</v>
      </c>
      <c r="B74" s="9" t="s">
        <v>960</v>
      </c>
      <c r="C74" s="9" t="s">
        <v>30</v>
      </c>
      <c r="D74" s="9">
        <v>400</v>
      </c>
      <c r="E74" s="10">
        <v>3923.6120000000001</v>
      </c>
      <c r="F74" s="10">
        <v>1.01366917557414</v>
      </c>
    </row>
    <row r="75" spans="1:6" x14ac:dyDescent="0.2">
      <c r="A75" s="9" t="s">
        <v>202</v>
      </c>
      <c r="B75" s="9" t="s">
        <v>1278</v>
      </c>
      <c r="C75" s="9" t="s">
        <v>175</v>
      </c>
      <c r="D75" s="9">
        <v>390</v>
      </c>
      <c r="E75" s="10">
        <v>3768.7611000000002</v>
      </c>
      <c r="F75" s="10">
        <v>0.97366328708671701</v>
      </c>
    </row>
    <row r="76" spans="1:6" x14ac:dyDescent="0.2">
      <c r="A76" s="9" t="s">
        <v>256</v>
      </c>
      <c r="B76" s="9" t="s">
        <v>959</v>
      </c>
      <c r="C76" s="9" t="s">
        <v>140</v>
      </c>
      <c r="D76" s="9">
        <v>300</v>
      </c>
      <c r="E76" s="10">
        <v>3642.8969999999999</v>
      </c>
      <c r="F76" s="10">
        <v>0.94114616804401297</v>
      </c>
    </row>
    <row r="77" spans="1:6" x14ac:dyDescent="0.2">
      <c r="A77" s="9" t="s">
        <v>192</v>
      </c>
      <c r="B77" s="9" t="s">
        <v>958</v>
      </c>
      <c r="C77" s="9" t="s">
        <v>193</v>
      </c>
      <c r="D77" s="9">
        <v>350</v>
      </c>
      <c r="E77" s="10">
        <v>3462.4904999999999</v>
      </c>
      <c r="F77" s="10">
        <v>0.89453796414331799</v>
      </c>
    </row>
    <row r="78" spans="1:6" x14ac:dyDescent="0.2">
      <c r="A78" s="9" t="s">
        <v>209</v>
      </c>
      <c r="B78" s="9" t="s">
        <v>1279</v>
      </c>
      <c r="C78" s="9" t="s">
        <v>129</v>
      </c>
      <c r="D78" s="9">
        <v>400</v>
      </c>
      <c r="E78" s="10">
        <v>3457.2759999999998</v>
      </c>
      <c r="F78" s="10">
        <v>0.89319079273186497</v>
      </c>
    </row>
    <row r="79" spans="1:6" x14ac:dyDescent="0.2">
      <c r="A79" s="9" t="s">
        <v>213</v>
      </c>
      <c r="B79" s="9" t="s">
        <v>944</v>
      </c>
      <c r="C79" s="9" t="s">
        <v>214</v>
      </c>
      <c r="D79" s="9">
        <v>22</v>
      </c>
      <c r="E79" s="10">
        <v>3223.0264000000002</v>
      </c>
      <c r="F79" s="10">
        <v>0.83267216884383299</v>
      </c>
    </row>
    <row r="80" spans="1:6" x14ac:dyDescent="0.2">
      <c r="A80" s="9" t="s">
        <v>100</v>
      </c>
      <c r="B80" s="9" t="s">
        <v>1131</v>
      </c>
      <c r="C80" s="9" t="s">
        <v>101</v>
      </c>
      <c r="D80" s="9">
        <v>338</v>
      </c>
      <c r="E80" s="10">
        <v>3174.4520600000001</v>
      </c>
      <c r="F80" s="10">
        <v>0.82012293839447703</v>
      </c>
    </row>
    <row r="81" spans="1:6" x14ac:dyDescent="0.2">
      <c r="A81" s="9" t="s">
        <v>249</v>
      </c>
      <c r="B81" s="9" t="s">
        <v>1416</v>
      </c>
      <c r="C81" s="9" t="s">
        <v>177</v>
      </c>
      <c r="D81" s="9">
        <v>300</v>
      </c>
      <c r="E81" s="10">
        <v>2994.873</v>
      </c>
      <c r="F81" s="10">
        <v>0.77372850446457297</v>
      </c>
    </row>
    <row r="82" spans="1:6" x14ac:dyDescent="0.2">
      <c r="A82" s="9" t="s">
        <v>211</v>
      </c>
      <c r="B82" s="9" t="s">
        <v>1139</v>
      </c>
      <c r="C82" s="9" t="s">
        <v>177</v>
      </c>
      <c r="D82" s="9">
        <v>17</v>
      </c>
      <c r="E82" s="10">
        <v>2550.3042999999998</v>
      </c>
      <c r="F82" s="10">
        <v>0.65887372585367399</v>
      </c>
    </row>
    <row r="83" spans="1:6" x14ac:dyDescent="0.2">
      <c r="A83" s="9" t="s">
        <v>250</v>
      </c>
      <c r="B83" s="9" t="s">
        <v>943</v>
      </c>
      <c r="C83" s="9" t="s">
        <v>183</v>
      </c>
      <c r="D83" s="9">
        <v>250</v>
      </c>
      <c r="E83" s="10">
        <v>2523.1750000000002</v>
      </c>
      <c r="F83" s="10">
        <v>0.65186484343489604</v>
      </c>
    </row>
    <row r="84" spans="1:6" x14ac:dyDescent="0.2">
      <c r="A84" s="9" t="s">
        <v>251</v>
      </c>
      <c r="B84" s="9" t="s">
        <v>1132</v>
      </c>
      <c r="C84" s="9" t="s">
        <v>179</v>
      </c>
      <c r="D84" s="9">
        <v>250</v>
      </c>
      <c r="E84" s="10">
        <v>2522.08</v>
      </c>
      <c r="F84" s="10">
        <v>0.65158194906428701</v>
      </c>
    </row>
    <row r="85" spans="1:6" x14ac:dyDescent="0.2">
      <c r="A85" s="9" t="s">
        <v>252</v>
      </c>
      <c r="B85" s="9" t="s">
        <v>1147</v>
      </c>
      <c r="C85" s="9" t="s">
        <v>183</v>
      </c>
      <c r="D85" s="9">
        <v>250</v>
      </c>
      <c r="E85" s="10">
        <v>2499.1999999999998</v>
      </c>
      <c r="F85" s="10">
        <v>0.64567087764918896</v>
      </c>
    </row>
    <row r="86" spans="1:6" x14ac:dyDescent="0.2">
      <c r="A86" s="9" t="s">
        <v>253</v>
      </c>
      <c r="B86" s="9" t="s">
        <v>1043</v>
      </c>
      <c r="C86" s="9" t="s">
        <v>101</v>
      </c>
      <c r="D86" s="9">
        <v>2500</v>
      </c>
      <c r="E86" s="10">
        <v>2308.1774999999998</v>
      </c>
      <c r="F86" s="10">
        <v>0.59632001928421496</v>
      </c>
    </row>
    <row r="87" spans="1:6" x14ac:dyDescent="0.2">
      <c r="A87" s="9" t="s">
        <v>189</v>
      </c>
      <c r="B87" s="9" t="s">
        <v>1280</v>
      </c>
      <c r="C87" s="9" t="s">
        <v>183</v>
      </c>
      <c r="D87" s="9">
        <v>230</v>
      </c>
      <c r="E87" s="10">
        <v>2295.3609000000001</v>
      </c>
      <c r="F87" s="10">
        <v>0.59300883755787204</v>
      </c>
    </row>
    <row r="88" spans="1:6" x14ac:dyDescent="0.2">
      <c r="A88" s="9" t="s">
        <v>191</v>
      </c>
      <c r="B88" s="9" t="s">
        <v>1156</v>
      </c>
      <c r="C88" s="9" t="s">
        <v>183</v>
      </c>
      <c r="D88" s="9">
        <v>230</v>
      </c>
      <c r="E88" s="10">
        <v>2294.6111000000001</v>
      </c>
      <c r="F88" s="10">
        <v>0.59281512596053598</v>
      </c>
    </row>
    <row r="89" spans="1:6" x14ac:dyDescent="0.2">
      <c r="A89" s="9" t="s">
        <v>188</v>
      </c>
      <c r="B89" s="9" t="s">
        <v>1281</v>
      </c>
      <c r="C89" s="9" t="s">
        <v>129</v>
      </c>
      <c r="D89" s="9">
        <v>200</v>
      </c>
      <c r="E89" s="10">
        <v>1999.056</v>
      </c>
      <c r="F89" s="10">
        <v>0.51645816340824202</v>
      </c>
    </row>
    <row r="90" spans="1:6" x14ac:dyDescent="0.2">
      <c r="A90" s="9" t="s">
        <v>216</v>
      </c>
      <c r="B90" s="9" t="s">
        <v>1133</v>
      </c>
      <c r="C90" s="9" t="s">
        <v>140</v>
      </c>
      <c r="D90" s="9">
        <v>150</v>
      </c>
      <c r="E90" s="10">
        <v>1940.127</v>
      </c>
      <c r="F90" s="10">
        <v>0.50123379595105999</v>
      </c>
    </row>
    <row r="91" spans="1:6" x14ac:dyDescent="0.2">
      <c r="A91" s="9" t="s">
        <v>203</v>
      </c>
      <c r="B91" s="9" t="s">
        <v>1135</v>
      </c>
      <c r="C91" s="9" t="s">
        <v>30</v>
      </c>
      <c r="D91" s="9">
        <v>160</v>
      </c>
      <c r="E91" s="10">
        <v>1637.5183999999999</v>
      </c>
      <c r="F91" s="10">
        <v>0.42305455445530399</v>
      </c>
    </row>
    <row r="92" spans="1:6" x14ac:dyDescent="0.2">
      <c r="A92" s="9" t="s">
        <v>97</v>
      </c>
      <c r="B92" s="9" t="s">
        <v>936</v>
      </c>
      <c r="C92" s="9" t="s">
        <v>50</v>
      </c>
      <c r="D92" s="9">
        <v>150</v>
      </c>
      <c r="E92" s="10">
        <v>1615.068</v>
      </c>
      <c r="F92" s="10">
        <v>0.41725447063985299</v>
      </c>
    </row>
    <row r="93" spans="1:6" x14ac:dyDescent="0.2">
      <c r="A93" s="9" t="s">
        <v>96</v>
      </c>
      <c r="B93" s="9" t="s">
        <v>1240</v>
      </c>
      <c r="C93" s="9" t="s">
        <v>50</v>
      </c>
      <c r="D93" s="9">
        <v>140</v>
      </c>
      <c r="E93" s="10">
        <v>1602.2719999999999</v>
      </c>
      <c r="F93" s="10">
        <v>0.41394861094459101</v>
      </c>
    </row>
    <row r="94" spans="1:6" x14ac:dyDescent="0.2">
      <c r="A94" s="9" t="s">
        <v>257</v>
      </c>
      <c r="B94" s="9" t="s">
        <v>1019</v>
      </c>
      <c r="C94" s="9" t="s">
        <v>258</v>
      </c>
      <c r="D94" s="9">
        <v>150</v>
      </c>
      <c r="E94" s="10">
        <v>1502.1915251</v>
      </c>
      <c r="F94" s="10">
        <v>0.38809271783310301</v>
      </c>
    </row>
    <row r="95" spans="1:6" x14ac:dyDescent="0.2">
      <c r="A95" s="9" t="s">
        <v>176</v>
      </c>
      <c r="B95" s="9" t="s">
        <v>1415</v>
      </c>
      <c r="C95" s="9" t="s">
        <v>177</v>
      </c>
      <c r="D95" s="9">
        <v>150</v>
      </c>
      <c r="E95" s="10">
        <v>1494.0315000000001</v>
      </c>
      <c r="F95" s="10">
        <v>0.38598456699765299</v>
      </c>
    </row>
    <row r="96" spans="1:6" x14ac:dyDescent="0.2">
      <c r="A96" s="9" t="s">
        <v>194</v>
      </c>
      <c r="B96" s="9" t="s">
        <v>954</v>
      </c>
      <c r="C96" s="9" t="s">
        <v>113</v>
      </c>
      <c r="D96" s="9">
        <v>150</v>
      </c>
      <c r="E96" s="10">
        <v>1480.2090000000001</v>
      </c>
      <c r="F96" s="10">
        <v>0.382413509976884</v>
      </c>
    </row>
    <row r="97" spans="1:6" x14ac:dyDescent="0.2">
      <c r="A97" s="9" t="s">
        <v>174</v>
      </c>
      <c r="B97" s="9" t="s">
        <v>956</v>
      </c>
      <c r="C97" s="9" t="s">
        <v>175</v>
      </c>
      <c r="D97" s="9">
        <v>10</v>
      </c>
      <c r="E97" s="10">
        <v>1006.05</v>
      </c>
      <c r="F97" s="10">
        <v>0.25991404707865201</v>
      </c>
    </row>
    <row r="98" spans="1:6" x14ac:dyDescent="0.2">
      <c r="A98" s="9" t="s">
        <v>198</v>
      </c>
      <c r="B98" s="9" t="s">
        <v>957</v>
      </c>
      <c r="C98" s="9" t="s">
        <v>129</v>
      </c>
      <c r="D98" s="9">
        <v>100</v>
      </c>
      <c r="E98" s="10">
        <v>1000.342</v>
      </c>
      <c r="F98" s="10">
        <v>0.258439379437158</v>
      </c>
    </row>
    <row r="99" spans="1:6" x14ac:dyDescent="0.2">
      <c r="A99" s="9" t="s">
        <v>204</v>
      </c>
      <c r="B99" s="9" t="s">
        <v>948</v>
      </c>
      <c r="C99" s="9" t="s">
        <v>175</v>
      </c>
      <c r="D99" s="9">
        <v>100</v>
      </c>
      <c r="E99" s="10">
        <v>968.86300000000006</v>
      </c>
      <c r="F99" s="10">
        <v>0.25030674757195398</v>
      </c>
    </row>
    <row r="100" spans="1:6" x14ac:dyDescent="0.2">
      <c r="A100" s="9" t="s">
        <v>259</v>
      </c>
      <c r="B100" s="9" t="s">
        <v>1036</v>
      </c>
      <c r="C100" s="9" t="s">
        <v>140</v>
      </c>
      <c r="D100" s="9">
        <v>50</v>
      </c>
      <c r="E100" s="10">
        <v>610.05200000000002</v>
      </c>
      <c r="F100" s="10">
        <v>0.15760755851938299</v>
      </c>
    </row>
    <row r="101" spans="1:6" x14ac:dyDescent="0.2">
      <c r="A101" s="9" t="s">
        <v>201</v>
      </c>
      <c r="B101" s="9" t="s">
        <v>953</v>
      </c>
      <c r="C101" s="9" t="s">
        <v>129</v>
      </c>
      <c r="D101" s="9">
        <v>50</v>
      </c>
      <c r="E101" s="10">
        <v>481.30250000000001</v>
      </c>
      <c r="F101" s="10">
        <v>0.124344993433798</v>
      </c>
    </row>
    <row r="102" spans="1:6" x14ac:dyDescent="0.2">
      <c r="A102" s="9" t="s">
        <v>208</v>
      </c>
      <c r="B102" s="9" t="s">
        <v>1282</v>
      </c>
      <c r="C102" s="9" t="s">
        <v>30</v>
      </c>
      <c r="D102" s="9">
        <v>40</v>
      </c>
      <c r="E102" s="10">
        <v>397.4144</v>
      </c>
      <c r="F102" s="10">
        <v>0.102672416948794</v>
      </c>
    </row>
    <row r="103" spans="1:6" x14ac:dyDescent="0.2">
      <c r="A103" s="8" t="s">
        <v>35</v>
      </c>
      <c r="B103" s="9"/>
      <c r="C103" s="9"/>
      <c r="D103" s="9"/>
      <c r="E103" s="11">
        <f>SUM(E57:E102)</f>
        <v>178249.4365711</v>
      </c>
      <c r="F103" s="11">
        <f>SUM(F57:F102)</f>
        <v>46.05092435632826</v>
      </c>
    </row>
    <row r="104" spans="1:6" x14ac:dyDescent="0.2">
      <c r="A104" s="9"/>
      <c r="B104" s="9"/>
      <c r="C104" s="9"/>
      <c r="D104" s="9"/>
      <c r="E104" s="10"/>
      <c r="F104" s="10"/>
    </row>
    <row r="105" spans="1:6" x14ac:dyDescent="0.2">
      <c r="A105" s="8" t="s">
        <v>35</v>
      </c>
      <c r="B105" s="9"/>
      <c r="C105" s="9"/>
      <c r="D105" s="9"/>
      <c r="E105" s="11">
        <f>E54+E103</f>
        <v>375767.9917141</v>
      </c>
      <c r="F105" s="11">
        <f>F54+F103</f>
        <v>97.080045215475423</v>
      </c>
    </row>
    <row r="106" spans="1:6" x14ac:dyDescent="0.2">
      <c r="A106" s="9"/>
      <c r="B106" s="9"/>
      <c r="C106" s="9"/>
      <c r="D106" s="9"/>
      <c r="E106" s="10"/>
      <c r="F106" s="10"/>
    </row>
    <row r="107" spans="1:6" x14ac:dyDescent="0.2">
      <c r="A107" s="8" t="s">
        <v>36</v>
      </c>
      <c r="B107" s="9"/>
      <c r="C107" s="9"/>
      <c r="D107" s="9"/>
      <c r="E107" s="11">
        <v>11302.2785398</v>
      </c>
      <c r="F107" s="11">
        <v>2.92</v>
      </c>
    </row>
    <row r="108" spans="1:6" x14ac:dyDescent="0.2">
      <c r="A108" s="9"/>
      <c r="B108" s="9"/>
      <c r="C108" s="9"/>
      <c r="D108" s="9"/>
      <c r="E108" s="10"/>
      <c r="F108" s="10"/>
    </row>
    <row r="109" spans="1:6" x14ac:dyDescent="0.2">
      <c r="A109" s="12" t="s">
        <v>37</v>
      </c>
      <c r="B109" s="6"/>
      <c r="C109" s="6"/>
      <c r="D109" s="6"/>
      <c r="E109" s="13">
        <f>E105+E107</f>
        <v>387070.27025390003</v>
      </c>
      <c r="F109" s="13">
        <f>F105+F107</f>
        <v>100.00004521547542</v>
      </c>
    </row>
    <row r="110" spans="1:6" x14ac:dyDescent="0.2">
      <c r="A110" s="1" t="s">
        <v>217</v>
      </c>
    </row>
    <row r="112" spans="1:6" x14ac:dyDescent="0.2">
      <c r="A112" s="1" t="s">
        <v>38</v>
      </c>
    </row>
    <row r="113" spans="1:4" x14ac:dyDescent="0.2">
      <c r="A113" s="1" t="s">
        <v>39</v>
      </c>
    </row>
    <row r="114" spans="1:4" x14ac:dyDescent="0.2">
      <c r="A114" s="1" t="s">
        <v>40</v>
      </c>
    </row>
    <row r="115" spans="1:4" x14ac:dyDescent="0.2">
      <c r="A115" s="3" t="s">
        <v>817</v>
      </c>
      <c r="D115" s="14">
        <v>62.3947</v>
      </c>
    </row>
    <row r="116" spans="1:4" x14ac:dyDescent="0.2">
      <c r="A116" s="3" t="s">
        <v>818</v>
      </c>
      <c r="D116" s="14">
        <v>11.7905</v>
      </c>
    </row>
    <row r="117" spans="1:4" x14ac:dyDescent="0.2">
      <c r="A117" s="3" t="s">
        <v>819</v>
      </c>
      <c r="D117" s="14">
        <v>65.204599999999999</v>
      </c>
    </row>
    <row r="118" spans="1:4" x14ac:dyDescent="0.2">
      <c r="A118" s="3" t="s">
        <v>820</v>
      </c>
      <c r="D118" s="14">
        <v>12.455</v>
      </c>
    </row>
    <row r="120" spans="1:4" x14ac:dyDescent="0.2">
      <c r="A120" s="1" t="s">
        <v>44</v>
      </c>
    </row>
    <row r="121" spans="1:4" x14ac:dyDescent="0.2">
      <c r="A121" s="3" t="s">
        <v>817</v>
      </c>
      <c r="D121" s="14">
        <v>65.665700000000001</v>
      </c>
    </row>
    <row r="122" spans="1:4" x14ac:dyDescent="0.2">
      <c r="A122" s="3" t="s">
        <v>818</v>
      </c>
      <c r="D122" s="14">
        <v>11.9459</v>
      </c>
    </row>
    <row r="123" spans="1:4" x14ac:dyDescent="0.2">
      <c r="A123" s="3" t="s">
        <v>819</v>
      </c>
      <c r="D123" s="14">
        <v>68.952399999999997</v>
      </c>
    </row>
    <row r="124" spans="1:4" x14ac:dyDescent="0.2">
      <c r="A124" s="3" t="s">
        <v>820</v>
      </c>
      <c r="D124" s="14">
        <v>12.7073</v>
      </c>
    </row>
    <row r="126" spans="1:4" x14ac:dyDescent="0.2">
      <c r="A126" s="1" t="s">
        <v>45</v>
      </c>
      <c r="D126" s="15" t="s">
        <v>404</v>
      </c>
    </row>
    <row r="127" spans="1:4" x14ac:dyDescent="0.2">
      <c r="A127" s="26" t="s">
        <v>821</v>
      </c>
      <c r="B127" s="27"/>
      <c r="C127" s="94" t="s">
        <v>822</v>
      </c>
      <c r="D127" s="94"/>
    </row>
    <row r="128" spans="1:4" x14ac:dyDescent="0.2">
      <c r="A128" s="95"/>
      <c r="B128" s="95"/>
      <c r="C128" s="21" t="s">
        <v>823</v>
      </c>
      <c r="D128" s="21" t="s">
        <v>824</v>
      </c>
    </row>
    <row r="129" spans="1:5" x14ac:dyDescent="0.2">
      <c r="A129" s="22" t="s">
        <v>818</v>
      </c>
      <c r="B129" s="23"/>
      <c r="C129" s="28">
        <v>0.32414521499999999</v>
      </c>
      <c r="D129" s="28">
        <v>0.30016008459999999</v>
      </c>
    </row>
    <row r="130" spans="1:5" x14ac:dyDescent="0.2">
      <c r="A130" s="22" t="s">
        <v>820</v>
      </c>
      <c r="B130" s="23"/>
      <c r="C130" s="28">
        <v>0.32414521499999999</v>
      </c>
      <c r="D130" s="28">
        <v>0.30016008459999999</v>
      </c>
    </row>
    <row r="132" spans="1:5" x14ac:dyDescent="0.2">
      <c r="A132" s="1" t="s">
        <v>47</v>
      </c>
      <c r="D132" s="25">
        <v>2.55720483824489</v>
      </c>
      <c r="E132" s="2" t="s">
        <v>840</v>
      </c>
    </row>
  </sheetData>
  <mergeCells count="3">
    <mergeCell ref="A1:F1"/>
    <mergeCell ref="C127:D127"/>
    <mergeCell ref="A128:B12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B693-9FE2-465E-9D7C-0B59EFF7ED33}">
  <dimension ref="A1:F13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76.8554687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ht="15" customHeight="1" x14ac:dyDescent="0.2">
      <c r="A1" s="97" t="s">
        <v>108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52</v>
      </c>
      <c r="B8" s="9" t="s">
        <v>915</v>
      </c>
      <c r="C8" s="9" t="s">
        <v>53</v>
      </c>
      <c r="D8" s="9">
        <v>3930</v>
      </c>
      <c r="E8" s="10">
        <v>38876.306700000001</v>
      </c>
      <c r="F8" s="10">
        <v>5.3829351559637297</v>
      </c>
    </row>
    <row r="9" spans="1:6" x14ac:dyDescent="0.2">
      <c r="A9" s="9" t="s">
        <v>109</v>
      </c>
      <c r="B9" s="9" t="s">
        <v>907</v>
      </c>
      <c r="C9" s="9" t="s">
        <v>32</v>
      </c>
      <c r="D9" s="9">
        <v>3370</v>
      </c>
      <c r="E9" s="10">
        <v>33291.589699999997</v>
      </c>
      <c r="F9" s="10">
        <v>4.6096577531643401</v>
      </c>
    </row>
    <row r="10" spans="1:6" x14ac:dyDescent="0.2">
      <c r="A10" s="9" t="s">
        <v>110</v>
      </c>
      <c r="B10" s="9" t="s">
        <v>904</v>
      </c>
      <c r="C10" s="9" t="s">
        <v>111</v>
      </c>
      <c r="D10" s="9">
        <v>2400</v>
      </c>
      <c r="E10" s="10">
        <v>24039.6672</v>
      </c>
      <c r="F10" s="10">
        <v>3.3286075940065598</v>
      </c>
    </row>
    <row r="11" spans="1:6" x14ac:dyDescent="0.2">
      <c r="A11" s="9" t="s">
        <v>112</v>
      </c>
      <c r="B11" s="9" t="s">
        <v>1081</v>
      </c>
      <c r="C11" s="9" t="s">
        <v>113</v>
      </c>
      <c r="D11" s="9">
        <v>2300</v>
      </c>
      <c r="E11" s="10">
        <v>23020.6041659</v>
      </c>
      <c r="F11" s="10">
        <v>3.1875049353941902</v>
      </c>
    </row>
    <row r="12" spans="1:6" x14ac:dyDescent="0.2">
      <c r="A12" s="9" t="s">
        <v>114</v>
      </c>
      <c r="B12" s="9" t="s">
        <v>1100</v>
      </c>
      <c r="C12" s="9" t="s">
        <v>115</v>
      </c>
      <c r="D12" s="9">
        <v>10225</v>
      </c>
      <c r="E12" s="10">
        <v>20652.230049999998</v>
      </c>
      <c r="F12" s="10">
        <v>2.8595724394055</v>
      </c>
    </row>
    <row r="13" spans="1:6" x14ac:dyDescent="0.2">
      <c r="A13" s="9" t="s">
        <v>116</v>
      </c>
      <c r="B13" s="9" t="s">
        <v>1080</v>
      </c>
      <c r="C13" s="9" t="s">
        <v>111</v>
      </c>
      <c r="D13" s="9">
        <v>1830</v>
      </c>
      <c r="E13" s="10">
        <v>18288.233100000001</v>
      </c>
      <c r="F13" s="10">
        <v>2.5322460195132002</v>
      </c>
    </row>
    <row r="14" spans="1:6" x14ac:dyDescent="0.2">
      <c r="A14" s="9" t="s">
        <v>117</v>
      </c>
      <c r="B14" s="9" t="s">
        <v>928</v>
      </c>
      <c r="C14" s="9" t="s">
        <v>14</v>
      </c>
      <c r="D14" s="9">
        <v>2125</v>
      </c>
      <c r="E14" s="10">
        <v>16930.98</v>
      </c>
      <c r="F14" s="10">
        <v>2.3443165054287101</v>
      </c>
    </row>
    <row r="15" spans="1:6" x14ac:dyDescent="0.2">
      <c r="A15" s="9" t="s">
        <v>118</v>
      </c>
      <c r="B15" s="9" t="s">
        <v>1079</v>
      </c>
      <c r="C15" s="9" t="s">
        <v>32</v>
      </c>
      <c r="D15" s="9">
        <v>1695</v>
      </c>
      <c r="E15" s="10">
        <v>16063.83705</v>
      </c>
      <c r="F15" s="10">
        <v>2.22424917735608</v>
      </c>
    </row>
    <row r="16" spans="1:6" x14ac:dyDescent="0.2">
      <c r="A16" s="9" t="s">
        <v>119</v>
      </c>
      <c r="B16" s="9" t="s">
        <v>914</v>
      </c>
      <c r="C16" s="9" t="s">
        <v>120</v>
      </c>
      <c r="D16" s="9">
        <v>13200</v>
      </c>
      <c r="E16" s="10">
        <v>12643.540800000001</v>
      </c>
      <c r="F16" s="10">
        <v>1.75066424887994</v>
      </c>
    </row>
    <row r="17" spans="1:6" x14ac:dyDescent="0.2">
      <c r="A17" s="9" t="s">
        <v>121</v>
      </c>
      <c r="B17" s="9" t="s">
        <v>1268</v>
      </c>
      <c r="C17" s="9" t="s">
        <v>115</v>
      </c>
      <c r="D17" s="9">
        <v>6025</v>
      </c>
      <c r="E17" s="10">
        <v>12186.39395</v>
      </c>
      <c r="F17" s="10">
        <v>1.68736626460143</v>
      </c>
    </row>
    <row r="18" spans="1:6" x14ac:dyDescent="0.2">
      <c r="A18" s="9" t="s">
        <v>122</v>
      </c>
      <c r="B18" s="9" t="s">
        <v>1082</v>
      </c>
      <c r="C18" s="9" t="s">
        <v>113</v>
      </c>
      <c r="D18" s="9">
        <v>1150</v>
      </c>
      <c r="E18" s="10">
        <v>11510.302083</v>
      </c>
      <c r="F18" s="10">
        <v>1.59375246770402</v>
      </c>
    </row>
    <row r="19" spans="1:6" x14ac:dyDescent="0.2">
      <c r="A19" s="9" t="s">
        <v>54</v>
      </c>
      <c r="B19" s="9" t="s">
        <v>903</v>
      </c>
      <c r="C19" s="9" t="s">
        <v>55</v>
      </c>
      <c r="D19" s="9">
        <v>1150</v>
      </c>
      <c r="E19" s="10">
        <v>11466.684499999999</v>
      </c>
      <c r="F19" s="10">
        <v>1.5877130405855799</v>
      </c>
    </row>
    <row r="20" spans="1:6" x14ac:dyDescent="0.2">
      <c r="A20" s="9" t="s">
        <v>123</v>
      </c>
      <c r="B20" s="9" t="s">
        <v>917</v>
      </c>
      <c r="C20" s="9" t="s">
        <v>124</v>
      </c>
      <c r="D20" s="9">
        <v>1000</v>
      </c>
      <c r="E20" s="10">
        <v>10374.32</v>
      </c>
      <c r="F20" s="10">
        <v>1.43646083148165</v>
      </c>
    </row>
    <row r="21" spans="1:6" x14ac:dyDescent="0.2">
      <c r="A21" s="9" t="s">
        <v>125</v>
      </c>
      <c r="B21" s="9" t="s">
        <v>920</v>
      </c>
      <c r="C21" s="9" t="s">
        <v>126</v>
      </c>
      <c r="D21" s="9">
        <v>19</v>
      </c>
      <c r="E21" s="10">
        <v>9763.9004999999997</v>
      </c>
      <c r="F21" s="10">
        <v>1.3519402361537001</v>
      </c>
    </row>
    <row r="22" spans="1:6" x14ac:dyDescent="0.2">
      <c r="A22" s="9" t="s">
        <v>127</v>
      </c>
      <c r="B22" s="9" t="s">
        <v>906</v>
      </c>
      <c r="C22" s="9" t="s">
        <v>53</v>
      </c>
      <c r="D22" s="9">
        <v>1000</v>
      </c>
      <c r="E22" s="10">
        <v>9735.4699999999993</v>
      </c>
      <c r="F22" s="10">
        <v>1.3480036601015399</v>
      </c>
    </row>
    <row r="23" spans="1:6" x14ac:dyDescent="0.2">
      <c r="A23" s="9" t="s">
        <v>128</v>
      </c>
      <c r="B23" s="9" t="s">
        <v>1269</v>
      </c>
      <c r="C23" s="9" t="s">
        <v>129</v>
      </c>
      <c r="D23" s="9">
        <v>850</v>
      </c>
      <c r="E23" s="10">
        <v>9120.9930000000004</v>
      </c>
      <c r="F23" s="10">
        <v>1.26292125061867</v>
      </c>
    </row>
    <row r="24" spans="1:6" x14ac:dyDescent="0.2">
      <c r="A24" s="9" t="s">
        <v>130</v>
      </c>
      <c r="B24" s="9" t="s">
        <v>932</v>
      </c>
      <c r="C24" s="9" t="s">
        <v>99</v>
      </c>
      <c r="D24" s="9">
        <v>850</v>
      </c>
      <c r="E24" s="10">
        <v>7942.4679999999998</v>
      </c>
      <c r="F24" s="10">
        <v>1.09973898889724</v>
      </c>
    </row>
    <row r="25" spans="1:6" x14ac:dyDescent="0.2">
      <c r="A25" s="9" t="s">
        <v>131</v>
      </c>
      <c r="B25" s="9" t="s">
        <v>1283</v>
      </c>
      <c r="C25" s="9" t="s">
        <v>101</v>
      </c>
      <c r="D25" s="9">
        <v>650</v>
      </c>
      <c r="E25" s="10">
        <v>6472.2969999999996</v>
      </c>
      <c r="F25" s="10">
        <v>0.89617450880792104</v>
      </c>
    </row>
    <row r="26" spans="1:6" x14ac:dyDescent="0.2">
      <c r="A26" s="9" t="s">
        <v>132</v>
      </c>
      <c r="B26" s="9" t="s">
        <v>924</v>
      </c>
      <c r="C26" s="9" t="s">
        <v>115</v>
      </c>
      <c r="D26" s="9">
        <v>648</v>
      </c>
      <c r="E26" s="10">
        <v>6458.8233600000003</v>
      </c>
      <c r="F26" s="10">
        <v>0.89430890642458505</v>
      </c>
    </row>
    <row r="27" spans="1:6" x14ac:dyDescent="0.2">
      <c r="A27" s="9" t="s">
        <v>133</v>
      </c>
      <c r="B27" s="9" t="s">
        <v>1284</v>
      </c>
      <c r="C27" s="9" t="s">
        <v>101</v>
      </c>
      <c r="D27" s="9">
        <v>650</v>
      </c>
      <c r="E27" s="10">
        <v>6449.1244999999999</v>
      </c>
      <c r="F27" s="10">
        <v>0.89296597189971805</v>
      </c>
    </row>
    <row r="28" spans="1:6" x14ac:dyDescent="0.2">
      <c r="A28" s="9" t="s">
        <v>134</v>
      </c>
      <c r="B28" s="9" t="s">
        <v>1109</v>
      </c>
      <c r="C28" s="9" t="s">
        <v>135</v>
      </c>
      <c r="D28" s="9">
        <v>650</v>
      </c>
      <c r="E28" s="10">
        <v>6421.3175000000001</v>
      </c>
      <c r="F28" s="10">
        <v>0.88911572760987401</v>
      </c>
    </row>
    <row r="29" spans="1:6" x14ac:dyDescent="0.2">
      <c r="A29" s="9" t="s">
        <v>136</v>
      </c>
      <c r="B29" s="9" t="s">
        <v>1109</v>
      </c>
      <c r="C29" s="9" t="s">
        <v>135</v>
      </c>
      <c r="D29" s="9">
        <v>650</v>
      </c>
      <c r="E29" s="10">
        <v>6421.3175000000001</v>
      </c>
      <c r="F29" s="10">
        <v>0.88911572760987401</v>
      </c>
    </row>
    <row r="30" spans="1:6" x14ac:dyDescent="0.2">
      <c r="A30" s="9" t="s">
        <v>137</v>
      </c>
      <c r="B30" s="9" t="s">
        <v>919</v>
      </c>
      <c r="C30" s="9" t="s">
        <v>101</v>
      </c>
      <c r="D30" s="9">
        <v>600</v>
      </c>
      <c r="E30" s="10">
        <v>6226.1940000000004</v>
      </c>
      <c r="F30" s="10">
        <v>0.86209831682520499</v>
      </c>
    </row>
    <row r="31" spans="1:6" x14ac:dyDescent="0.2">
      <c r="A31" s="9" t="s">
        <v>138</v>
      </c>
      <c r="B31" s="9" t="s">
        <v>918</v>
      </c>
      <c r="C31" s="9" t="s">
        <v>115</v>
      </c>
      <c r="D31" s="9">
        <v>606</v>
      </c>
      <c r="E31" s="10">
        <v>6072.8956799999996</v>
      </c>
      <c r="F31" s="10">
        <v>0.84087215142718896</v>
      </c>
    </row>
    <row r="32" spans="1:6" x14ac:dyDescent="0.2">
      <c r="A32" s="9" t="s">
        <v>139</v>
      </c>
      <c r="B32" s="9" t="s">
        <v>1107</v>
      </c>
      <c r="C32" s="9" t="s">
        <v>140</v>
      </c>
      <c r="D32" s="9">
        <v>5500</v>
      </c>
      <c r="E32" s="10">
        <v>5475.9375</v>
      </c>
      <c r="F32" s="10">
        <v>0.75821545261680201</v>
      </c>
    </row>
    <row r="33" spans="1:6" x14ac:dyDescent="0.2">
      <c r="A33" s="9" t="s">
        <v>141</v>
      </c>
      <c r="B33" s="9" t="s">
        <v>931</v>
      </c>
      <c r="C33" s="9" t="s">
        <v>115</v>
      </c>
      <c r="D33" s="9">
        <v>550</v>
      </c>
      <c r="E33" s="10">
        <v>5457.8864999999996</v>
      </c>
      <c r="F33" s="10">
        <v>0.75571605463514402</v>
      </c>
    </row>
    <row r="34" spans="1:6" x14ac:dyDescent="0.2">
      <c r="A34" s="9" t="s">
        <v>142</v>
      </c>
      <c r="B34" s="9" t="s">
        <v>1089</v>
      </c>
      <c r="C34" s="9" t="s">
        <v>113</v>
      </c>
      <c r="D34" s="9">
        <v>550</v>
      </c>
      <c r="E34" s="10">
        <v>5345.8239999999996</v>
      </c>
      <c r="F34" s="10">
        <v>0.74019952999276695</v>
      </c>
    </row>
    <row r="35" spans="1:6" x14ac:dyDescent="0.2">
      <c r="A35" s="9" t="s">
        <v>143</v>
      </c>
      <c r="B35" s="9" t="s">
        <v>1111</v>
      </c>
      <c r="C35" s="9" t="s">
        <v>99</v>
      </c>
      <c r="D35" s="9">
        <v>550</v>
      </c>
      <c r="E35" s="10">
        <v>5183.3429999999998</v>
      </c>
      <c r="F35" s="10">
        <v>0.717701901968957</v>
      </c>
    </row>
    <row r="36" spans="1:6" x14ac:dyDescent="0.2">
      <c r="A36" s="9" t="s">
        <v>144</v>
      </c>
      <c r="B36" s="9" t="s">
        <v>1285</v>
      </c>
      <c r="C36" s="9" t="s">
        <v>140</v>
      </c>
      <c r="D36" s="9">
        <v>5000</v>
      </c>
      <c r="E36" s="10">
        <v>4969.96</v>
      </c>
      <c r="F36" s="10">
        <v>0.68815622363977003</v>
      </c>
    </row>
    <row r="37" spans="1:6" x14ac:dyDescent="0.2">
      <c r="A37" s="9" t="s">
        <v>145</v>
      </c>
      <c r="B37" s="9" t="s">
        <v>1086</v>
      </c>
      <c r="C37" s="9" t="s">
        <v>113</v>
      </c>
      <c r="D37" s="9">
        <v>459</v>
      </c>
      <c r="E37" s="10">
        <v>4745.1924900000004</v>
      </c>
      <c r="F37" s="10">
        <v>0.65703421040857402</v>
      </c>
    </row>
    <row r="38" spans="1:6" x14ac:dyDescent="0.2">
      <c r="A38" s="9" t="s">
        <v>146</v>
      </c>
      <c r="B38" s="9" t="s">
        <v>1271</v>
      </c>
      <c r="C38" s="9" t="s">
        <v>147</v>
      </c>
      <c r="D38" s="9">
        <v>450</v>
      </c>
      <c r="E38" s="10">
        <v>4582.9665000000005</v>
      </c>
      <c r="F38" s="10">
        <v>0.63457189186785701</v>
      </c>
    </row>
    <row r="39" spans="1:6" x14ac:dyDescent="0.2">
      <c r="A39" s="9" t="s">
        <v>148</v>
      </c>
      <c r="B39" s="9" t="s">
        <v>1096</v>
      </c>
      <c r="C39" s="9" t="s">
        <v>126</v>
      </c>
      <c r="D39" s="9">
        <v>9</v>
      </c>
      <c r="E39" s="10">
        <v>4557.4155000000001</v>
      </c>
      <c r="F39" s="10">
        <v>0.63103402040204604</v>
      </c>
    </row>
    <row r="40" spans="1:6" x14ac:dyDescent="0.2">
      <c r="A40" s="9" t="s">
        <v>149</v>
      </c>
      <c r="B40" s="9" t="s">
        <v>1231</v>
      </c>
      <c r="C40" s="9" t="s">
        <v>135</v>
      </c>
      <c r="D40" s="9">
        <v>450</v>
      </c>
      <c r="E40" s="10">
        <v>4450.3694999999998</v>
      </c>
      <c r="F40" s="10">
        <v>0.61621209605743499</v>
      </c>
    </row>
    <row r="41" spans="1:6" x14ac:dyDescent="0.2">
      <c r="A41" s="9" t="s">
        <v>150</v>
      </c>
      <c r="B41" s="9" t="s">
        <v>1006</v>
      </c>
      <c r="C41" s="9" t="s">
        <v>113</v>
      </c>
      <c r="D41" s="9">
        <v>380</v>
      </c>
      <c r="E41" s="10">
        <v>3687.6644000000001</v>
      </c>
      <c r="F41" s="10">
        <v>0.51060555971372401</v>
      </c>
    </row>
    <row r="42" spans="1:6" x14ac:dyDescent="0.2">
      <c r="A42" s="9" t="s">
        <v>15</v>
      </c>
      <c r="B42" s="9" t="s">
        <v>1087</v>
      </c>
      <c r="C42" s="9" t="s">
        <v>16</v>
      </c>
      <c r="D42" s="9">
        <v>360</v>
      </c>
      <c r="E42" s="10">
        <v>3616.0524</v>
      </c>
      <c r="F42" s="10">
        <v>0.50068993796077399</v>
      </c>
    </row>
    <row r="43" spans="1:6" x14ac:dyDescent="0.2">
      <c r="A43" s="9" t="s">
        <v>151</v>
      </c>
      <c r="B43" s="9" t="s">
        <v>926</v>
      </c>
      <c r="C43" s="9" t="s">
        <v>115</v>
      </c>
      <c r="D43" s="9">
        <v>351</v>
      </c>
      <c r="E43" s="10">
        <v>3522.9729600000001</v>
      </c>
      <c r="F43" s="10">
        <v>0.487801867246139</v>
      </c>
    </row>
    <row r="44" spans="1:6" x14ac:dyDescent="0.2">
      <c r="A44" s="9" t="s">
        <v>152</v>
      </c>
      <c r="B44" s="9" t="s">
        <v>913</v>
      </c>
      <c r="C44" s="9" t="s">
        <v>115</v>
      </c>
      <c r="D44" s="9">
        <v>352</v>
      </c>
      <c r="E44" s="10">
        <v>3505.6700799999999</v>
      </c>
      <c r="F44" s="10">
        <v>0.48540605630221001</v>
      </c>
    </row>
    <row r="45" spans="1:6" x14ac:dyDescent="0.2">
      <c r="A45" s="9" t="s">
        <v>153</v>
      </c>
      <c r="B45" s="9" t="s">
        <v>1102</v>
      </c>
      <c r="C45" s="9" t="s">
        <v>115</v>
      </c>
      <c r="D45" s="9">
        <v>350</v>
      </c>
      <c r="E45" s="10">
        <v>3482.9690000000001</v>
      </c>
      <c r="F45" s="10">
        <v>0.48226279368332697</v>
      </c>
    </row>
    <row r="46" spans="1:6" x14ac:dyDescent="0.2">
      <c r="A46" s="9" t="s">
        <v>154</v>
      </c>
      <c r="B46" s="9" t="s">
        <v>1092</v>
      </c>
      <c r="C46" s="9" t="s">
        <v>115</v>
      </c>
      <c r="D46" s="9">
        <v>306</v>
      </c>
      <c r="E46" s="10">
        <v>3052.2704399999998</v>
      </c>
      <c r="F46" s="10">
        <v>0.42262692245364097</v>
      </c>
    </row>
    <row r="47" spans="1:6" x14ac:dyDescent="0.2">
      <c r="A47" s="9" t="s">
        <v>155</v>
      </c>
      <c r="B47" s="9" t="s">
        <v>1109</v>
      </c>
      <c r="C47" s="9" t="s">
        <v>135</v>
      </c>
      <c r="D47" s="9">
        <v>260</v>
      </c>
      <c r="E47" s="10">
        <v>2568.527</v>
      </c>
      <c r="F47" s="10">
        <v>0.35564629104395001</v>
      </c>
    </row>
    <row r="48" spans="1:6" x14ac:dyDescent="0.2">
      <c r="A48" s="9" t="s">
        <v>156</v>
      </c>
      <c r="B48" s="9" t="s">
        <v>1097</v>
      </c>
      <c r="C48" s="9" t="s">
        <v>157</v>
      </c>
      <c r="D48" s="9">
        <v>250</v>
      </c>
      <c r="E48" s="10">
        <v>2483.665</v>
      </c>
      <c r="F48" s="10">
        <v>0.34389603280233</v>
      </c>
    </row>
    <row r="49" spans="1:6" x14ac:dyDescent="0.2">
      <c r="A49" s="9" t="s">
        <v>29</v>
      </c>
      <c r="B49" s="9" t="s">
        <v>1085</v>
      </c>
      <c r="C49" s="9" t="s">
        <v>30</v>
      </c>
      <c r="D49" s="9">
        <v>250</v>
      </c>
      <c r="E49" s="10">
        <v>2427.0949999999998</v>
      </c>
      <c r="F49" s="10">
        <v>0.33606317346919601</v>
      </c>
    </row>
    <row r="50" spans="1:6" x14ac:dyDescent="0.2">
      <c r="A50" s="9" t="s">
        <v>158</v>
      </c>
      <c r="B50" s="9" t="s">
        <v>921</v>
      </c>
      <c r="C50" s="9" t="s">
        <v>14</v>
      </c>
      <c r="D50" s="9">
        <v>252</v>
      </c>
      <c r="E50" s="10">
        <v>2424.1543200000001</v>
      </c>
      <c r="F50" s="10">
        <v>0.33565599770847998</v>
      </c>
    </row>
    <row r="51" spans="1:6" x14ac:dyDescent="0.2">
      <c r="A51" s="9" t="s">
        <v>159</v>
      </c>
      <c r="B51" s="9" t="s">
        <v>1094</v>
      </c>
      <c r="C51" s="9" t="s">
        <v>140</v>
      </c>
      <c r="D51" s="9">
        <v>2000</v>
      </c>
      <c r="E51" s="10">
        <v>1989.336</v>
      </c>
      <c r="F51" s="10">
        <v>0.27544969160931798</v>
      </c>
    </row>
    <row r="52" spans="1:6" x14ac:dyDescent="0.2">
      <c r="A52" s="9" t="s">
        <v>160</v>
      </c>
      <c r="B52" s="9" t="s">
        <v>1105</v>
      </c>
      <c r="C52" s="9" t="s">
        <v>124</v>
      </c>
      <c r="D52" s="9">
        <v>179</v>
      </c>
      <c r="E52" s="10">
        <v>1794.7936199999999</v>
      </c>
      <c r="F52" s="10">
        <v>0.24851274451946301</v>
      </c>
    </row>
    <row r="53" spans="1:6" x14ac:dyDescent="0.2">
      <c r="A53" s="9" t="s">
        <v>161</v>
      </c>
      <c r="B53" s="9" t="s">
        <v>1090</v>
      </c>
      <c r="C53" s="9" t="s">
        <v>115</v>
      </c>
      <c r="D53" s="9">
        <v>176</v>
      </c>
      <c r="E53" s="10">
        <v>1758.94928</v>
      </c>
      <c r="F53" s="10">
        <v>0.24354962496653701</v>
      </c>
    </row>
    <row r="54" spans="1:6" x14ac:dyDescent="0.2">
      <c r="A54" s="9" t="s">
        <v>162</v>
      </c>
      <c r="B54" s="9" t="s">
        <v>1091</v>
      </c>
      <c r="C54" s="9" t="s">
        <v>115</v>
      </c>
      <c r="D54" s="9">
        <v>176</v>
      </c>
      <c r="E54" s="10">
        <v>1755.9924799999999</v>
      </c>
      <c r="F54" s="10">
        <v>0.243140217180145</v>
      </c>
    </row>
    <row r="55" spans="1:6" x14ac:dyDescent="0.2">
      <c r="A55" s="9" t="s">
        <v>163</v>
      </c>
      <c r="B55" s="9" t="s">
        <v>1103</v>
      </c>
      <c r="C55" s="9" t="s">
        <v>14</v>
      </c>
      <c r="D55" s="9">
        <v>160</v>
      </c>
      <c r="E55" s="10">
        <v>1610.9264000000001</v>
      </c>
      <c r="F55" s="10">
        <v>0.223053913509487</v>
      </c>
    </row>
    <row r="56" spans="1:6" x14ac:dyDescent="0.2">
      <c r="A56" s="9" t="s">
        <v>164</v>
      </c>
      <c r="B56" s="9" t="s">
        <v>927</v>
      </c>
      <c r="C56" s="9" t="s">
        <v>99</v>
      </c>
      <c r="D56" s="9">
        <v>150</v>
      </c>
      <c r="E56" s="10">
        <v>1521.423</v>
      </c>
      <c r="F56" s="10">
        <v>0.21066099249062201</v>
      </c>
    </row>
    <row r="57" spans="1:6" x14ac:dyDescent="0.2">
      <c r="A57" s="9" t="s">
        <v>56</v>
      </c>
      <c r="B57" s="9" t="s">
        <v>902</v>
      </c>
      <c r="C57" s="9" t="s">
        <v>14</v>
      </c>
      <c r="D57" s="9">
        <v>145</v>
      </c>
      <c r="E57" s="10">
        <v>1360.1638</v>
      </c>
      <c r="F57" s="10">
        <v>0.18833253872053701</v>
      </c>
    </row>
    <row r="58" spans="1:6" x14ac:dyDescent="0.2">
      <c r="A58" s="9" t="s">
        <v>165</v>
      </c>
      <c r="B58" s="9" t="s">
        <v>1286</v>
      </c>
      <c r="C58" s="9" t="s">
        <v>9</v>
      </c>
      <c r="D58" s="9">
        <v>12</v>
      </c>
      <c r="E58" s="10">
        <v>1200.7583999999999</v>
      </c>
      <c r="F58" s="10">
        <v>0.16626076790310801</v>
      </c>
    </row>
    <row r="59" spans="1:6" x14ac:dyDescent="0.2">
      <c r="A59" s="9" t="s">
        <v>166</v>
      </c>
      <c r="B59" s="9" t="s">
        <v>1112</v>
      </c>
      <c r="C59" s="9" t="s">
        <v>30</v>
      </c>
      <c r="D59" s="9">
        <v>110</v>
      </c>
      <c r="E59" s="10">
        <v>1109.086</v>
      </c>
      <c r="F59" s="10">
        <v>0.153567520352626</v>
      </c>
    </row>
    <row r="60" spans="1:6" x14ac:dyDescent="0.2">
      <c r="A60" s="9" t="s">
        <v>167</v>
      </c>
      <c r="B60" s="9" t="s">
        <v>999</v>
      </c>
      <c r="C60" s="9" t="s">
        <v>126</v>
      </c>
      <c r="D60" s="9">
        <v>100</v>
      </c>
      <c r="E60" s="10">
        <v>1000.4880000000001</v>
      </c>
      <c r="F60" s="10">
        <v>0.138530701228361</v>
      </c>
    </row>
    <row r="61" spans="1:6" x14ac:dyDescent="0.2">
      <c r="A61" s="9" t="s">
        <v>168</v>
      </c>
      <c r="B61" s="9" t="s">
        <v>1101</v>
      </c>
      <c r="C61" s="9" t="s">
        <v>16</v>
      </c>
      <c r="D61" s="9">
        <v>90</v>
      </c>
      <c r="E61" s="10">
        <v>919.50300000000004</v>
      </c>
      <c r="F61" s="10">
        <v>0.12731726454648301</v>
      </c>
    </row>
    <row r="62" spans="1:6" x14ac:dyDescent="0.2">
      <c r="A62" s="9" t="s">
        <v>13</v>
      </c>
      <c r="B62" s="9" t="s">
        <v>1287</v>
      </c>
      <c r="C62" s="9" t="s">
        <v>14</v>
      </c>
      <c r="D62" s="9">
        <v>85</v>
      </c>
      <c r="E62" s="10">
        <v>837.41914999999995</v>
      </c>
      <c r="F62" s="10">
        <v>0.115951677652864</v>
      </c>
    </row>
    <row r="63" spans="1:6" x14ac:dyDescent="0.2">
      <c r="A63" s="9" t="s">
        <v>169</v>
      </c>
      <c r="B63" s="9" t="s">
        <v>1288</v>
      </c>
      <c r="C63" s="9" t="s">
        <v>21</v>
      </c>
      <c r="D63" s="9">
        <v>74</v>
      </c>
      <c r="E63" s="10">
        <v>737.76742000000002</v>
      </c>
      <c r="F63" s="10">
        <v>0.10215358708554099</v>
      </c>
    </row>
    <row r="64" spans="1:6" x14ac:dyDescent="0.2">
      <c r="A64" s="9" t="s">
        <v>170</v>
      </c>
      <c r="B64" s="9" t="s">
        <v>1104</v>
      </c>
      <c r="C64" s="9" t="s">
        <v>171</v>
      </c>
      <c r="D64" s="9">
        <v>40</v>
      </c>
      <c r="E64" s="10">
        <v>383.69159999999999</v>
      </c>
      <c r="F64" s="10">
        <v>5.3127140358936703E-2</v>
      </c>
    </row>
    <row r="65" spans="1:6" x14ac:dyDescent="0.2">
      <c r="A65" s="9" t="s">
        <v>172</v>
      </c>
      <c r="B65" s="9" t="s">
        <v>908</v>
      </c>
      <c r="C65" s="9" t="s">
        <v>124</v>
      </c>
      <c r="D65" s="9">
        <v>400</v>
      </c>
      <c r="E65" s="10">
        <v>381.9896</v>
      </c>
      <c r="F65" s="10">
        <v>5.2891476109599697E-2</v>
      </c>
    </row>
    <row r="66" spans="1:6" x14ac:dyDescent="0.2">
      <c r="A66" s="9" t="s">
        <v>68</v>
      </c>
      <c r="B66" s="9" t="s">
        <v>933</v>
      </c>
      <c r="C66" s="9" t="s">
        <v>9</v>
      </c>
      <c r="D66" s="9">
        <v>26</v>
      </c>
      <c r="E66" s="10">
        <v>253.50857999999999</v>
      </c>
      <c r="F66" s="10">
        <v>3.5101591778018401E-2</v>
      </c>
    </row>
    <row r="67" spans="1:6" x14ac:dyDescent="0.2">
      <c r="A67" s="9" t="s">
        <v>173</v>
      </c>
      <c r="B67" s="9" t="s">
        <v>1289</v>
      </c>
      <c r="C67" s="9" t="s">
        <v>9</v>
      </c>
      <c r="D67" s="9">
        <v>1</v>
      </c>
      <c r="E67" s="10">
        <v>9.9276599999999995</v>
      </c>
      <c r="F67" s="49" t="s">
        <v>899</v>
      </c>
    </row>
    <row r="68" spans="1:6" x14ac:dyDescent="0.2">
      <c r="A68" s="8" t="s">
        <v>35</v>
      </c>
      <c r="B68" s="9"/>
      <c r="C68" s="9"/>
      <c r="D68" s="9"/>
      <c r="E68" s="11">
        <f>SUM(E8:E67)</f>
        <v>424595.14991889993</v>
      </c>
      <c r="F68" s="11">
        <f>SUM(F8:F67)</f>
        <v>58.789399343845254</v>
      </c>
    </row>
    <row r="69" spans="1:6" x14ac:dyDescent="0.2">
      <c r="A69" s="9"/>
      <c r="B69" s="9"/>
      <c r="C69" s="9"/>
      <c r="D69" s="9"/>
      <c r="E69" s="10"/>
      <c r="F69" s="10"/>
    </row>
    <row r="70" spans="1:6" x14ac:dyDescent="0.2">
      <c r="A70" s="8" t="s">
        <v>92</v>
      </c>
      <c r="B70" s="9"/>
      <c r="C70" s="9"/>
      <c r="D70" s="9"/>
      <c r="E70" s="10"/>
      <c r="F70" s="10"/>
    </row>
    <row r="71" spans="1:6" x14ac:dyDescent="0.2">
      <c r="A71" s="9" t="s">
        <v>205</v>
      </c>
      <c r="B71" s="9" t="s">
        <v>1025</v>
      </c>
      <c r="C71" s="9" t="s">
        <v>206</v>
      </c>
      <c r="D71" s="9">
        <v>2750</v>
      </c>
      <c r="E71" s="10">
        <v>46037.447500000002</v>
      </c>
      <c r="F71" s="10">
        <v>6.3744891342413599</v>
      </c>
    </row>
    <row r="72" spans="1:6" x14ac:dyDescent="0.2">
      <c r="A72" s="9" t="s">
        <v>207</v>
      </c>
      <c r="B72" s="9" t="s">
        <v>939</v>
      </c>
      <c r="C72" s="9" t="s">
        <v>179</v>
      </c>
      <c r="D72" s="9">
        <v>300</v>
      </c>
      <c r="E72" s="10">
        <v>31266.99</v>
      </c>
      <c r="F72" s="10">
        <v>4.32932533923461</v>
      </c>
    </row>
    <row r="73" spans="1:6" x14ac:dyDescent="0.2">
      <c r="A73" s="9" t="s">
        <v>208</v>
      </c>
      <c r="B73" s="9" t="s">
        <v>1282</v>
      </c>
      <c r="C73" s="9" t="s">
        <v>30</v>
      </c>
      <c r="D73" s="9">
        <v>2795</v>
      </c>
      <c r="E73" s="10">
        <v>27769.331200000001</v>
      </c>
      <c r="F73" s="10">
        <v>3.8450285498462899</v>
      </c>
    </row>
    <row r="74" spans="1:6" x14ac:dyDescent="0.2">
      <c r="A74" s="9" t="s">
        <v>174</v>
      </c>
      <c r="B74" s="9" t="s">
        <v>956</v>
      </c>
      <c r="C74" s="9" t="s">
        <v>175</v>
      </c>
      <c r="D74" s="9">
        <v>230</v>
      </c>
      <c r="E74" s="10">
        <v>23139.15</v>
      </c>
      <c r="F74" s="10">
        <v>3.2039191627768</v>
      </c>
    </row>
    <row r="75" spans="1:6" x14ac:dyDescent="0.2">
      <c r="A75" s="9" t="s">
        <v>176</v>
      </c>
      <c r="B75" s="9" t="s">
        <v>1415</v>
      </c>
      <c r="C75" s="9" t="s">
        <v>177</v>
      </c>
      <c r="D75" s="9">
        <v>1400</v>
      </c>
      <c r="E75" s="10">
        <v>13944.294</v>
      </c>
      <c r="F75" s="10">
        <v>1.9307706098968</v>
      </c>
    </row>
    <row r="76" spans="1:6" x14ac:dyDescent="0.2">
      <c r="A76" s="9" t="s">
        <v>178</v>
      </c>
      <c r="B76" s="9" t="s">
        <v>1126</v>
      </c>
      <c r="C76" s="9" t="s">
        <v>179</v>
      </c>
      <c r="D76" s="9">
        <v>1360</v>
      </c>
      <c r="E76" s="10">
        <v>13433.0056</v>
      </c>
      <c r="F76" s="10">
        <v>1.8599760170761701</v>
      </c>
    </row>
    <row r="77" spans="1:6" x14ac:dyDescent="0.2">
      <c r="A77" s="9" t="s">
        <v>180</v>
      </c>
      <c r="B77" s="9" t="s">
        <v>941</v>
      </c>
      <c r="C77" s="9" t="s">
        <v>179</v>
      </c>
      <c r="D77" s="9">
        <v>1200</v>
      </c>
      <c r="E77" s="10">
        <v>11955.528</v>
      </c>
      <c r="F77" s="10">
        <v>1.65539984227228</v>
      </c>
    </row>
    <row r="78" spans="1:6" x14ac:dyDescent="0.2">
      <c r="A78" s="9" t="s">
        <v>181</v>
      </c>
      <c r="B78" s="9" t="s">
        <v>1130</v>
      </c>
      <c r="C78" s="9" t="s">
        <v>179</v>
      </c>
      <c r="D78" s="9">
        <v>900</v>
      </c>
      <c r="E78" s="10">
        <v>8970.9570000000003</v>
      </c>
      <c r="F78" s="10">
        <v>1.2421467962629</v>
      </c>
    </row>
    <row r="79" spans="1:6" x14ac:dyDescent="0.2">
      <c r="A79" s="9" t="s">
        <v>209</v>
      </c>
      <c r="B79" s="9" t="s">
        <v>1279</v>
      </c>
      <c r="C79" s="9" t="s">
        <v>129</v>
      </c>
      <c r="D79" s="9">
        <v>1000</v>
      </c>
      <c r="E79" s="10">
        <v>8643.19</v>
      </c>
      <c r="F79" s="10">
        <v>1.1967631511322101</v>
      </c>
    </row>
    <row r="80" spans="1:6" x14ac:dyDescent="0.2">
      <c r="A80" s="9" t="s">
        <v>182</v>
      </c>
      <c r="B80" s="9" t="s">
        <v>1290</v>
      </c>
      <c r="C80" s="9" t="s">
        <v>183</v>
      </c>
      <c r="D80" s="9">
        <v>750</v>
      </c>
      <c r="E80" s="10">
        <v>7563.87</v>
      </c>
      <c r="F80" s="10">
        <v>1.04731712434349</v>
      </c>
    </row>
    <row r="81" spans="1:6" x14ac:dyDescent="0.2">
      <c r="A81" s="9" t="s">
        <v>184</v>
      </c>
      <c r="B81" s="9" t="s">
        <v>1291</v>
      </c>
      <c r="C81" s="9" t="s">
        <v>183</v>
      </c>
      <c r="D81" s="9">
        <v>750</v>
      </c>
      <c r="E81" s="10">
        <v>7500.9975000000004</v>
      </c>
      <c r="F81" s="10">
        <v>1.0386116011258399</v>
      </c>
    </row>
    <row r="82" spans="1:6" x14ac:dyDescent="0.2">
      <c r="A82" s="9" t="s">
        <v>185</v>
      </c>
      <c r="B82" s="9" t="s">
        <v>1292</v>
      </c>
      <c r="C82" s="9" t="s">
        <v>183</v>
      </c>
      <c r="D82" s="9">
        <v>644</v>
      </c>
      <c r="E82" s="10">
        <v>6440.1159200000002</v>
      </c>
      <c r="F82" s="10">
        <v>0.89171861570506905</v>
      </c>
    </row>
    <row r="83" spans="1:6" x14ac:dyDescent="0.2">
      <c r="A83" s="9" t="s">
        <v>98</v>
      </c>
      <c r="B83" s="9" t="s">
        <v>1017</v>
      </c>
      <c r="C83" s="9" t="s">
        <v>99</v>
      </c>
      <c r="D83" s="9">
        <v>600</v>
      </c>
      <c r="E83" s="10">
        <v>6014.268</v>
      </c>
      <c r="F83" s="10">
        <v>0.83275437927820595</v>
      </c>
    </row>
    <row r="84" spans="1:6" x14ac:dyDescent="0.2">
      <c r="A84" s="9" t="s">
        <v>210</v>
      </c>
      <c r="B84" s="9" t="s">
        <v>1137</v>
      </c>
      <c r="C84" s="9" t="s">
        <v>206</v>
      </c>
      <c r="D84" s="9">
        <v>580</v>
      </c>
      <c r="E84" s="10">
        <v>5662.0586000000003</v>
      </c>
      <c r="F84" s="10">
        <v>0.78398636290897405</v>
      </c>
    </row>
    <row r="85" spans="1:6" x14ac:dyDescent="0.2">
      <c r="A85" s="9" t="s">
        <v>186</v>
      </c>
      <c r="B85" s="9" t="s">
        <v>955</v>
      </c>
      <c r="C85" s="9" t="s">
        <v>129</v>
      </c>
      <c r="D85" s="9">
        <v>580</v>
      </c>
      <c r="E85" s="10">
        <v>5643.4696000000004</v>
      </c>
      <c r="F85" s="10">
        <v>0.781412471762719</v>
      </c>
    </row>
    <row r="86" spans="1:6" x14ac:dyDescent="0.2">
      <c r="A86" s="9" t="s">
        <v>211</v>
      </c>
      <c r="B86" s="9" t="s">
        <v>1139</v>
      </c>
      <c r="C86" s="9" t="s">
        <v>177</v>
      </c>
      <c r="D86" s="9">
        <v>37</v>
      </c>
      <c r="E86" s="10">
        <v>5550.6623</v>
      </c>
      <c r="F86" s="10">
        <v>0.76856208240461499</v>
      </c>
    </row>
    <row r="87" spans="1:6" x14ac:dyDescent="0.2">
      <c r="A87" s="9" t="s">
        <v>187</v>
      </c>
      <c r="B87" s="9" t="s">
        <v>1293</v>
      </c>
      <c r="C87" s="9" t="s">
        <v>30</v>
      </c>
      <c r="D87" s="9">
        <v>500</v>
      </c>
      <c r="E87" s="10">
        <v>5117.2449999999999</v>
      </c>
      <c r="F87" s="10">
        <v>0.70854976592155605</v>
      </c>
    </row>
    <row r="88" spans="1:6" x14ac:dyDescent="0.2">
      <c r="A88" s="9" t="s">
        <v>212</v>
      </c>
      <c r="B88" s="9" t="s">
        <v>1128</v>
      </c>
      <c r="C88" s="9" t="s">
        <v>177</v>
      </c>
      <c r="D88" s="9">
        <v>34</v>
      </c>
      <c r="E88" s="10">
        <v>5087.4336000000003</v>
      </c>
      <c r="F88" s="10">
        <v>0.70442198613149398</v>
      </c>
    </row>
    <row r="89" spans="1:6" x14ac:dyDescent="0.2">
      <c r="A89" s="9" t="s">
        <v>188</v>
      </c>
      <c r="B89" s="9" t="s">
        <v>1281</v>
      </c>
      <c r="C89" s="9" t="s">
        <v>129</v>
      </c>
      <c r="D89" s="9">
        <v>422</v>
      </c>
      <c r="E89" s="10">
        <v>4218.0081600000003</v>
      </c>
      <c r="F89" s="10">
        <v>0.58403861734648499</v>
      </c>
    </row>
    <row r="90" spans="1:6" x14ac:dyDescent="0.2">
      <c r="A90" s="9" t="s">
        <v>189</v>
      </c>
      <c r="B90" s="9" t="s">
        <v>1280</v>
      </c>
      <c r="C90" s="9" t="s">
        <v>183</v>
      </c>
      <c r="D90" s="9">
        <v>370</v>
      </c>
      <c r="E90" s="10">
        <v>3692.5371</v>
      </c>
      <c r="F90" s="10">
        <v>0.511280249013221</v>
      </c>
    </row>
    <row r="91" spans="1:6" x14ac:dyDescent="0.2">
      <c r="A91" s="9" t="s">
        <v>190</v>
      </c>
      <c r="B91" s="9" t="s">
        <v>1237</v>
      </c>
      <c r="C91" s="9" t="s">
        <v>129</v>
      </c>
      <c r="D91" s="9">
        <v>323</v>
      </c>
      <c r="E91" s="10">
        <v>3235.2713600000002</v>
      </c>
      <c r="F91" s="10">
        <v>0.44796580285304199</v>
      </c>
    </row>
    <row r="92" spans="1:6" x14ac:dyDescent="0.2">
      <c r="A92" s="9" t="s">
        <v>191</v>
      </c>
      <c r="B92" s="9" t="s">
        <v>1156</v>
      </c>
      <c r="C92" s="9" t="s">
        <v>183</v>
      </c>
      <c r="D92" s="9">
        <v>320</v>
      </c>
      <c r="E92" s="10">
        <v>3192.5023999999999</v>
      </c>
      <c r="F92" s="10">
        <v>0.44204387873240503</v>
      </c>
    </row>
    <row r="93" spans="1:6" x14ac:dyDescent="0.2">
      <c r="A93" s="9" t="s">
        <v>192</v>
      </c>
      <c r="B93" s="9" t="s">
        <v>958</v>
      </c>
      <c r="C93" s="9" t="s">
        <v>193</v>
      </c>
      <c r="D93" s="9">
        <v>300</v>
      </c>
      <c r="E93" s="10">
        <v>2967.8490000000002</v>
      </c>
      <c r="F93" s="10">
        <v>0.41093766552911298</v>
      </c>
    </row>
    <row r="94" spans="1:6" x14ac:dyDescent="0.2">
      <c r="A94" s="9" t="s">
        <v>194</v>
      </c>
      <c r="B94" s="9" t="s">
        <v>954</v>
      </c>
      <c r="C94" s="9" t="s">
        <v>113</v>
      </c>
      <c r="D94" s="9">
        <v>300</v>
      </c>
      <c r="E94" s="10">
        <v>2960.4180000000001</v>
      </c>
      <c r="F94" s="10">
        <v>0.40990874600101401</v>
      </c>
    </row>
    <row r="95" spans="1:6" x14ac:dyDescent="0.2">
      <c r="A95" s="9" t="s">
        <v>195</v>
      </c>
      <c r="B95" s="9" t="s">
        <v>1238</v>
      </c>
      <c r="C95" s="9" t="s">
        <v>183</v>
      </c>
      <c r="D95" s="9">
        <v>280</v>
      </c>
      <c r="E95" s="10">
        <v>2805.2528000000002</v>
      </c>
      <c r="F95" s="10">
        <v>0.38842408655258598</v>
      </c>
    </row>
    <row r="96" spans="1:6" x14ac:dyDescent="0.2">
      <c r="A96" s="9" t="s">
        <v>213</v>
      </c>
      <c r="B96" s="9" t="s">
        <v>944</v>
      </c>
      <c r="C96" s="9" t="s">
        <v>214</v>
      </c>
      <c r="D96" s="9">
        <v>15</v>
      </c>
      <c r="E96" s="10">
        <v>2197.518</v>
      </c>
      <c r="F96" s="10">
        <v>0.30427522319302802</v>
      </c>
    </row>
    <row r="97" spans="1:6" x14ac:dyDescent="0.2">
      <c r="A97" s="9" t="s">
        <v>196</v>
      </c>
      <c r="B97" s="9" t="s">
        <v>946</v>
      </c>
      <c r="C97" s="9" t="s">
        <v>197</v>
      </c>
      <c r="D97" s="9">
        <v>220</v>
      </c>
      <c r="E97" s="10">
        <v>2118.3294000000001</v>
      </c>
      <c r="F97" s="10">
        <v>0.29331052168007399</v>
      </c>
    </row>
    <row r="98" spans="1:6" x14ac:dyDescent="0.2">
      <c r="A98" s="9" t="s">
        <v>198</v>
      </c>
      <c r="B98" s="9" t="s">
        <v>957</v>
      </c>
      <c r="C98" s="9" t="s">
        <v>129</v>
      </c>
      <c r="D98" s="9">
        <v>200</v>
      </c>
      <c r="E98" s="10">
        <v>2000.684</v>
      </c>
      <c r="F98" s="10">
        <v>0.27702097122240599</v>
      </c>
    </row>
    <row r="99" spans="1:6" x14ac:dyDescent="0.2">
      <c r="A99" s="9" t="s">
        <v>215</v>
      </c>
      <c r="B99" s="9" t="s">
        <v>1044</v>
      </c>
      <c r="C99" s="9" t="s">
        <v>183</v>
      </c>
      <c r="D99" s="9">
        <v>200</v>
      </c>
      <c r="E99" s="10">
        <v>1978.7760000000001</v>
      </c>
      <c r="F99" s="10">
        <v>0.27398752094363099</v>
      </c>
    </row>
    <row r="100" spans="1:6" x14ac:dyDescent="0.2">
      <c r="A100" s="9" t="s">
        <v>199</v>
      </c>
      <c r="B100" s="9" t="s">
        <v>960</v>
      </c>
      <c r="C100" s="9" t="s">
        <v>30</v>
      </c>
      <c r="D100" s="9">
        <v>200</v>
      </c>
      <c r="E100" s="10">
        <v>1961.806</v>
      </c>
      <c r="F100" s="10">
        <v>0.27163780160682199</v>
      </c>
    </row>
    <row r="101" spans="1:6" x14ac:dyDescent="0.2">
      <c r="A101" s="9" t="s">
        <v>97</v>
      </c>
      <c r="B101" s="9" t="s">
        <v>936</v>
      </c>
      <c r="C101" s="9" t="s">
        <v>50</v>
      </c>
      <c r="D101" s="9">
        <v>160</v>
      </c>
      <c r="E101" s="10">
        <v>1722.7392</v>
      </c>
      <c r="F101" s="10">
        <v>0.238535863907999</v>
      </c>
    </row>
    <row r="102" spans="1:6" x14ac:dyDescent="0.2">
      <c r="A102" s="9" t="s">
        <v>200</v>
      </c>
      <c r="B102" s="9" t="s">
        <v>1149</v>
      </c>
      <c r="C102" s="9" t="s">
        <v>179</v>
      </c>
      <c r="D102" s="9">
        <v>150</v>
      </c>
      <c r="E102" s="10">
        <v>1513.962</v>
      </c>
      <c r="F102" s="10">
        <v>0.20962791906858699</v>
      </c>
    </row>
    <row r="103" spans="1:6" x14ac:dyDescent="0.2">
      <c r="A103" s="9" t="s">
        <v>216</v>
      </c>
      <c r="B103" s="9" t="s">
        <v>1133</v>
      </c>
      <c r="C103" s="9" t="s">
        <v>140</v>
      </c>
      <c r="D103" s="9">
        <v>100</v>
      </c>
      <c r="E103" s="10">
        <v>1293.4179999999999</v>
      </c>
      <c r="F103" s="10">
        <v>0.17909070625673101</v>
      </c>
    </row>
    <row r="104" spans="1:6" x14ac:dyDescent="0.2">
      <c r="A104" s="9" t="s">
        <v>201</v>
      </c>
      <c r="B104" s="9" t="s">
        <v>953</v>
      </c>
      <c r="C104" s="9" t="s">
        <v>129</v>
      </c>
      <c r="D104" s="9">
        <v>130</v>
      </c>
      <c r="E104" s="10">
        <v>1251.3865000000001</v>
      </c>
      <c r="F104" s="10">
        <v>0.17327089315684399</v>
      </c>
    </row>
    <row r="105" spans="1:6" x14ac:dyDescent="0.2">
      <c r="A105" s="9" t="s">
        <v>202</v>
      </c>
      <c r="B105" s="9" t="s">
        <v>1278</v>
      </c>
      <c r="C105" s="9" t="s">
        <v>175</v>
      </c>
      <c r="D105" s="9">
        <v>110</v>
      </c>
      <c r="E105" s="10">
        <v>1062.9838999999999</v>
      </c>
      <c r="F105" s="10">
        <v>0.14718407923079399</v>
      </c>
    </row>
    <row r="106" spans="1:6" x14ac:dyDescent="0.2">
      <c r="A106" s="9" t="s">
        <v>203</v>
      </c>
      <c r="B106" s="9" t="s">
        <v>1135</v>
      </c>
      <c r="C106" s="9" t="s">
        <v>30</v>
      </c>
      <c r="D106" s="9">
        <v>90</v>
      </c>
      <c r="E106" s="10">
        <v>921.10410000000002</v>
      </c>
      <c r="F106" s="10">
        <v>0.12753895786587999</v>
      </c>
    </row>
    <row r="107" spans="1:6" x14ac:dyDescent="0.2">
      <c r="A107" s="9" t="s">
        <v>204</v>
      </c>
      <c r="B107" s="9" t="s">
        <v>948</v>
      </c>
      <c r="C107" s="9" t="s">
        <v>175</v>
      </c>
      <c r="D107" s="9">
        <v>50</v>
      </c>
      <c r="E107" s="10">
        <v>484.43150000000003</v>
      </c>
      <c r="F107" s="10">
        <v>6.7075902351759198E-2</v>
      </c>
    </row>
    <row r="108" spans="1:6" x14ac:dyDescent="0.2">
      <c r="A108" s="8" t="s">
        <v>35</v>
      </c>
      <c r="B108" s="9"/>
      <c r="C108" s="9"/>
      <c r="D108" s="9"/>
      <c r="E108" s="11">
        <f>SUM(E71:E107)</f>
        <v>281318.99124</v>
      </c>
      <c r="F108" s="11">
        <f>SUM(F71:F107)</f>
        <v>38.952308398833807</v>
      </c>
    </row>
    <row r="109" spans="1:6" x14ac:dyDescent="0.2">
      <c r="A109" s="9"/>
      <c r="B109" s="9"/>
      <c r="C109" s="9"/>
      <c r="D109" s="9"/>
      <c r="E109" s="10"/>
      <c r="F109" s="10"/>
    </row>
    <row r="110" spans="1:6" x14ac:dyDescent="0.2">
      <c r="A110" s="8" t="s">
        <v>35</v>
      </c>
      <c r="B110" s="9"/>
      <c r="C110" s="9"/>
      <c r="D110" s="9"/>
      <c r="E110" s="11">
        <f>E68+E108</f>
        <v>705914.14115889999</v>
      </c>
      <c r="F110" s="11">
        <f>F68+F108</f>
        <v>97.741707742679068</v>
      </c>
    </row>
    <row r="111" spans="1:6" x14ac:dyDescent="0.2">
      <c r="A111" s="9"/>
      <c r="B111" s="9"/>
      <c r="C111" s="9"/>
      <c r="D111" s="9"/>
      <c r="E111" s="10"/>
      <c r="F111" s="10"/>
    </row>
    <row r="112" spans="1:6" x14ac:dyDescent="0.2">
      <c r="A112" s="8" t="s">
        <v>36</v>
      </c>
      <c r="B112" s="9"/>
      <c r="C112" s="9"/>
      <c r="D112" s="9"/>
      <c r="E112" s="11">
        <v>16299.7744093</v>
      </c>
      <c r="F112" s="11">
        <v>2.2599999999999998</v>
      </c>
    </row>
    <row r="113" spans="1:6" x14ac:dyDescent="0.2">
      <c r="A113" s="9"/>
      <c r="B113" s="9"/>
      <c r="C113" s="9"/>
      <c r="D113" s="9"/>
      <c r="E113" s="10"/>
      <c r="F113" s="10"/>
    </row>
    <row r="114" spans="1:6" x14ac:dyDescent="0.2">
      <c r="A114" s="12" t="s">
        <v>37</v>
      </c>
      <c r="B114" s="6"/>
      <c r="C114" s="6"/>
      <c r="D114" s="6"/>
      <c r="E114" s="13">
        <f>E110+E112</f>
        <v>722213.91556819994</v>
      </c>
      <c r="F114" s="13">
        <f>F110+F112</f>
        <v>100.00170774267907</v>
      </c>
    </row>
    <row r="115" spans="1:6" x14ac:dyDescent="0.2">
      <c r="A115" s="1" t="s">
        <v>217</v>
      </c>
      <c r="F115" s="17" t="s">
        <v>105</v>
      </c>
    </row>
    <row r="117" spans="1:6" x14ac:dyDescent="0.2">
      <c r="A117" s="1" t="s">
        <v>38</v>
      </c>
    </row>
    <row r="118" spans="1:6" x14ac:dyDescent="0.2">
      <c r="A118" s="1" t="s">
        <v>39</v>
      </c>
    </row>
    <row r="119" spans="1:6" x14ac:dyDescent="0.2">
      <c r="A119" s="1" t="s">
        <v>40</v>
      </c>
    </row>
    <row r="120" spans="1:6" x14ac:dyDescent="0.2">
      <c r="A120" s="3" t="s">
        <v>817</v>
      </c>
      <c r="D120" s="14">
        <v>18.389199999999999</v>
      </c>
    </row>
    <row r="121" spans="1:6" x14ac:dyDescent="0.2">
      <c r="A121" s="3" t="s">
        <v>818</v>
      </c>
      <c r="D121" s="14">
        <v>11.1136</v>
      </c>
    </row>
    <row r="122" spans="1:6" x14ac:dyDescent="0.2">
      <c r="A122" s="3" t="s">
        <v>819</v>
      </c>
      <c r="D122" s="14">
        <v>19.250900000000001</v>
      </c>
    </row>
    <row r="123" spans="1:6" x14ac:dyDescent="0.2">
      <c r="A123" s="3" t="s">
        <v>820</v>
      </c>
      <c r="D123" s="14">
        <v>11.793100000000001</v>
      </c>
    </row>
    <row r="125" spans="1:6" x14ac:dyDescent="0.2">
      <c r="A125" s="1" t="s">
        <v>44</v>
      </c>
    </row>
    <row r="126" spans="1:6" x14ac:dyDescent="0.2">
      <c r="A126" s="3" t="s">
        <v>817</v>
      </c>
      <c r="D126" s="14">
        <v>19.338000000000001</v>
      </c>
    </row>
    <row r="127" spans="1:6" x14ac:dyDescent="0.2">
      <c r="A127" s="3" t="s">
        <v>818</v>
      </c>
      <c r="D127" s="14">
        <v>11.2342</v>
      </c>
    </row>
    <row r="128" spans="1:6" x14ac:dyDescent="0.2">
      <c r="A128" s="3" t="s">
        <v>819</v>
      </c>
      <c r="D128" s="14">
        <v>20.3185</v>
      </c>
    </row>
    <row r="129" spans="1:5" x14ac:dyDescent="0.2">
      <c r="A129" s="3" t="s">
        <v>820</v>
      </c>
      <c r="D129" s="14">
        <v>11.994400000000001</v>
      </c>
    </row>
    <row r="131" spans="1:5" x14ac:dyDescent="0.2">
      <c r="A131" s="1" t="s">
        <v>45</v>
      </c>
      <c r="D131" s="15" t="s">
        <v>404</v>
      </c>
    </row>
    <row r="132" spans="1:5" x14ac:dyDescent="0.2">
      <c r="A132" s="26" t="s">
        <v>821</v>
      </c>
      <c r="B132" s="27"/>
      <c r="C132" s="94" t="s">
        <v>822</v>
      </c>
      <c r="D132" s="94"/>
    </row>
    <row r="133" spans="1:5" x14ac:dyDescent="0.2">
      <c r="A133" s="95"/>
      <c r="B133" s="95"/>
      <c r="C133" s="21" t="s">
        <v>823</v>
      </c>
      <c r="D133" s="21" t="s">
        <v>824</v>
      </c>
    </row>
    <row r="134" spans="1:5" x14ac:dyDescent="0.2">
      <c r="A134" s="22" t="s">
        <v>818</v>
      </c>
      <c r="B134" s="23"/>
      <c r="C134" s="28">
        <v>0.31694198800000001</v>
      </c>
      <c r="D134" s="28">
        <v>0.29348986040000002</v>
      </c>
    </row>
    <row r="135" spans="1:5" x14ac:dyDescent="0.2">
      <c r="A135" s="22" t="s">
        <v>820</v>
      </c>
      <c r="B135" s="23"/>
      <c r="C135" s="28">
        <v>0.31694198800000001</v>
      </c>
      <c r="D135" s="28">
        <v>0.29348986040000002</v>
      </c>
    </row>
    <row r="137" spans="1:5" x14ac:dyDescent="0.2">
      <c r="A137" s="1" t="s">
        <v>47</v>
      </c>
      <c r="D137" s="25">
        <v>2.9343477364133324</v>
      </c>
      <c r="E137" s="2" t="s">
        <v>840</v>
      </c>
    </row>
  </sheetData>
  <mergeCells count="3">
    <mergeCell ref="A1:F1"/>
    <mergeCell ref="C132:D132"/>
    <mergeCell ref="A133:B13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C6801-0535-4372-841C-C4BFA08FCFEB}">
  <dimension ref="A1:F11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3.710937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6384" width="9.140625" style="3"/>
  </cols>
  <sheetData>
    <row r="1" spans="1:6" ht="15" customHeight="1" x14ac:dyDescent="0.2">
      <c r="A1" s="97" t="s">
        <v>107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49</v>
      </c>
      <c r="B8" s="9" t="s">
        <v>1294</v>
      </c>
      <c r="C8" s="9" t="s">
        <v>50</v>
      </c>
      <c r="D8" s="9">
        <v>629</v>
      </c>
      <c r="E8" s="10">
        <v>6282.2381400000004</v>
      </c>
      <c r="F8" s="10">
        <v>7.1540841334574203</v>
      </c>
    </row>
    <row r="9" spans="1:6" x14ac:dyDescent="0.2">
      <c r="A9" s="9" t="s">
        <v>51</v>
      </c>
      <c r="B9" s="9" t="s">
        <v>1295</v>
      </c>
      <c r="C9" s="9" t="s">
        <v>9</v>
      </c>
      <c r="D9" s="9">
        <v>506</v>
      </c>
      <c r="E9" s="10">
        <v>5191.8332399999999</v>
      </c>
      <c r="F9" s="10">
        <v>5.9123533648536304</v>
      </c>
    </row>
    <row r="10" spans="1:6" x14ac:dyDescent="0.2">
      <c r="A10" s="9" t="s">
        <v>52</v>
      </c>
      <c r="B10" s="9" t="s">
        <v>915</v>
      </c>
      <c r="C10" s="9" t="s">
        <v>53</v>
      </c>
      <c r="D10" s="9">
        <v>500</v>
      </c>
      <c r="E10" s="10">
        <v>4946.0950000000003</v>
      </c>
      <c r="F10" s="10">
        <v>5.6325116898661598</v>
      </c>
    </row>
    <row r="11" spans="1:6" x14ac:dyDescent="0.2">
      <c r="A11" s="9" t="s">
        <v>54</v>
      </c>
      <c r="B11" s="9" t="s">
        <v>903</v>
      </c>
      <c r="C11" s="9" t="s">
        <v>55</v>
      </c>
      <c r="D11" s="9">
        <v>410</v>
      </c>
      <c r="E11" s="10">
        <v>4088.1223</v>
      </c>
      <c r="F11" s="10">
        <v>4.6554699504058403</v>
      </c>
    </row>
    <row r="12" spans="1:6" x14ac:dyDescent="0.2">
      <c r="A12" s="9" t="s">
        <v>56</v>
      </c>
      <c r="B12" s="9" t="s">
        <v>902</v>
      </c>
      <c r="C12" s="9" t="s">
        <v>14</v>
      </c>
      <c r="D12" s="9">
        <v>430</v>
      </c>
      <c r="E12" s="10">
        <v>4033.5891999999999</v>
      </c>
      <c r="F12" s="10">
        <v>4.5933687729649204</v>
      </c>
    </row>
    <row r="13" spans="1:6" x14ac:dyDescent="0.2">
      <c r="A13" s="9" t="s">
        <v>57</v>
      </c>
      <c r="B13" s="9" t="s">
        <v>1296</v>
      </c>
      <c r="C13" s="9" t="s">
        <v>9</v>
      </c>
      <c r="D13" s="9">
        <v>350</v>
      </c>
      <c r="E13" s="10">
        <v>3565.0475000000001</v>
      </c>
      <c r="F13" s="10">
        <v>4.0598030807491901</v>
      </c>
    </row>
    <row r="14" spans="1:6" x14ac:dyDescent="0.2">
      <c r="A14" s="9" t="s">
        <v>13</v>
      </c>
      <c r="B14" s="9" t="s">
        <v>1287</v>
      </c>
      <c r="C14" s="9" t="s">
        <v>14</v>
      </c>
      <c r="D14" s="9">
        <v>350</v>
      </c>
      <c r="E14" s="10">
        <v>3448.1965</v>
      </c>
      <c r="F14" s="10">
        <v>3.9267355550602199</v>
      </c>
    </row>
    <row r="15" spans="1:6" x14ac:dyDescent="0.2">
      <c r="A15" s="9" t="s">
        <v>58</v>
      </c>
      <c r="B15" s="9" t="s">
        <v>1297</v>
      </c>
      <c r="C15" s="9" t="s">
        <v>9</v>
      </c>
      <c r="D15" s="9">
        <v>337</v>
      </c>
      <c r="E15" s="10">
        <v>3274.7199900000001</v>
      </c>
      <c r="F15" s="10">
        <v>3.72918405827494</v>
      </c>
    </row>
    <row r="16" spans="1:6" x14ac:dyDescent="0.2">
      <c r="A16" s="9" t="s">
        <v>59</v>
      </c>
      <c r="B16" s="9" t="s">
        <v>1298</v>
      </c>
      <c r="C16" s="9" t="s">
        <v>53</v>
      </c>
      <c r="D16" s="9">
        <v>300</v>
      </c>
      <c r="E16" s="10">
        <v>2918.4479999999999</v>
      </c>
      <c r="F16" s="10">
        <v>3.3234688125210901</v>
      </c>
    </row>
    <row r="17" spans="1:6" x14ac:dyDescent="0.2">
      <c r="A17" s="9" t="s">
        <v>60</v>
      </c>
      <c r="B17" s="9" t="s">
        <v>1299</v>
      </c>
      <c r="C17" s="9" t="s">
        <v>9</v>
      </c>
      <c r="D17" s="9">
        <v>250</v>
      </c>
      <c r="E17" s="10">
        <v>2519.3125</v>
      </c>
      <c r="F17" s="10">
        <v>2.86894147942487</v>
      </c>
    </row>
    <row r="18" spans="1:6" x14ac:dyDescent="0.2">
      <c r="A18" s="9" t="s">
        <v>61</v>
      </c>
      <c r="B18" s="9" t="s">
        <v>1300</v>
      </c>
      <c r="C18" s="9" t="s">
        <v>9</v>
      </c>
      <c r="D18" s="9">
        <v>250</v>
      </c>
      <c r="E18" s="10">
        <v>2395.69</v>
      </c>
      <c r="F18" s="10">
        <v>2.72816270821638</v>
      </c>
    </row>
    <row r="19" spans="1:6" x14ac:dyDescent="0.2">
      <c r="A19" s="9" t="s">
        <v>62</v>
      </c>
      <c r="B19" s="9" t="s">
        <v>1301</v>
      </c>
      <c r="C19" s="9" t="s">
        <v>9</v>
      </c>
      <c r="D19" s="9">
        <v>223</v>
      </c>
      <c r="E19" s="10">
        <v>2255.7498099999998</v>
      </c>
      <c r="F19" s="10">
        <v>2.56880168582253</v>
      </c>
    </row>
    <row r="20" spans="1:6" x14ac:dyDescent="0.2">
      <c r="A20" s="9" t="s">
        <v>63</v>
      </c>
      <c r="B20" s="9" t="s">
        <v>1117</v>
      </c>
      <c r="C20" s="9" t="s">
        <v>9</v>
      </c>
      <c r="D20" s="9">
        <v>192</v>
      </c>
      <c r="E20" s="10">
        <v>1901.7696000000001</v>
      </c>
      <c r="F20" s="10">
        <v>2.1656962721969801</v>
      </c>
    </row>
    <row r="21" spans="1:6" x14ac:dyDescent="0.2">
      <c r="A21" s="9" t="s">
        <v>64</v>
      </c>
      <c r="B21" s="9" t="s">
        <v>1302</v>
      </c>
      <c r="C21" s="9" t="s">
        <v>21</v>
      </c>
      <c r="D21" s="9">
        <v>178</v>
      </c>
      <c r="E21" s="10">
        <v>1833.8485599999999</v>
      </c>
      <c r="F21" s="10">
        <v>2.0883491828693601</v>
      </c>
    </row>
    <row r="22" spans="1:6" x14ac:dyDescent="0.2">
      <c r="A22" s="9" t="s">
        <v>25</v>
      </c>
      <c r="B22" s="9" t="s">
        <v>1303</v>
      </c>
      <c r="C22" s="9" t="s">
        <v>21</v>
      </c>
      <c r="D22" s="9">
        <v>179</v>
      </c>
      <c r="E22" s="10">
        <v>1805.8092799999999</v>
      </c>
      <c r="F22" s="10">
        <v>2.0564186250504299</v>
      </c>
    </row>
    <row r="23" spans="1:6" x14ac:dyDescent="0.2">
      <c r="A23" s="9" t="s">
        <v>65</v>
      </c>
      <c r="B23" s="9" t="s">
        <v>1408</v>
      </c>
      <c r="C23" s="9" t="s">
        <v>9</v>
      </c>
      <c r="D23" s="9">
        <v>166</v>
      </c>
      <c r="E23" s="10">
        <v>1707.0576799999999</v>
      </c>
      <c r="F23" s="10">
        <v>1.94396232540536</v>
      </c>
    </row>
    <row r="24" spans="1:6" x14ac:dyDescent="0.2">
      <c r="A24" s="9" t="s">
        <v>66</v>
      </c>
      <c r="B24" s="9" t="s">
        <v>1304</v>
      </c>
      <c r="C24" s="9" t="s">
        <v>9</v>
      </c>
      <c r="D24" s="9">
        <v>157</v>
      </c>
      <c r="E24" s="10">
        <v>1578.3429799999999</v>
      </c>
      <c r="F24" s="10">
        <v>1.79738466112523</v>
      </c>
    </row>
    <row r="25" spans="1:6" x14ac:dyDescent="0.2">
      <c r="A25" s="9" t="s">
        <v>67</v>
      </c>
      <c r="B25" s="9" t="s">
        <v>1305</v>
      </c>
      <c r="C25" s="9" t="s">
        <v>9</v>
      </c>
      <c r="D25" s="9">
        <v>156</v>
      </c>
      <c r="E25" s="10">
        <v>1551.7398000000001</v>
      </c>
      <c r="F25" s="10">
        <v>1.76708950457494</v>
      </c>
    </row>
    <row r="26" spans="1:6" x14ac:dyDescent="0.2">
      <c r="A26" s="9" t="s">
        <v>68</v>
      </c>
      <c r="B26" s="9" t="s">
        <v>933</v>
      </c>
      <c r="C26" s="9" t="s">
        <v>9</v>
      </c>
      <c r="D26" s="9">
        <v>158</v>
      </c>
      <c r="E26" s="10">
        <v>1540.55214</v>
      </c>
      <c r="F26" s="10">
        <v>1.7543492264904601</v>
      </c>
    </row>
    <row r="27" spans="1:6" x14ac:dyDescent="0.2">
      <c r="A27" s="9" t="s">
        <v>69</v>
      </c>
      <c r="B27" s="9" t="s">
        <v>1306</v>
      </c>
      <c r="C27" s="9" t="s">
        <v>11</v>
      </c>
      <c r="D27" s="9">
        <v>150</v>
      </c>
      <c r="E27" s="10">
        <v>1508.6505</v>
      </c>
      <c r="F27" s="10">
        <v>1.7180202922047501</v>
      </c>
    </row>
    <row r="28" spans="1:6" x14ac:dyDescent="0.2">
      <c r="A28" s="9" t="s">
        <v>70</v>
      </c>
      <c r="B28" s="9" t="s">
        <v>1307</v>
      </c>
      <c r="C28" s="9" t="s">
        <v>14</v>
      </c>
      <c r="D28" s="9">
        <v>100</v>
      </c>
      <c r="E28" s="10">
        <v>974.66899999999998</v>
      </c>
      <c r="F28" s="10">
        <v>1.10993309595755</v>
      </c>
    </row>
    <row r="29" spans="1:6" x14ac:dyDescent="0.2">
      <c r="A29" s="9" t="s">
        <v>71</v>
      </c>
      <c r="B29" s="9" t="s">
        <v>1308</v>
      </c>
      <c r="C29" s="9" t="s">
        <v>9</v>
      </c>
      <c r="D29" s="9">
        <v>55</v>
      </c>
      <c r="E29" s="10">
        <v>552.24180000000001</v>
      </c>
      <c r="F29" s="10">
        <v>0.62888165191585099</v>
      </c>
    </row>
    <row r="30" spans="1:6" x14ac:dyDescent="0.2">
      <c r="A30" s="9" t="s">
        <v>72</v>
      </c>
      <c r="B30" s="9" t="s">
        <v>1309</v>
      </c>
      <c r="C30" s="9" t="s">
        <v>9</v>
      </c>
      <c r="D30" s="9">
        <v>55</v>
      </c>
      <c r="E30" s="10">
        <v>544.66390000000001</v>
      </c>
      <c r="F30" s="10">
        <v>0.62025209459140895</v>
      </c>
    </row>
    <row r="31" spans="1:6" x14ac:dyDescent="0.2">
      <c r="A31" s="51" t="s">
        <v>10</v>
      </c>
      <c r="B31" s="51" t="s">
        <v>1310</v>
      </c>
      <c r="C31" s="51" t="s">
        <v>11</v>
      </c>
      <c r="D31" s="51">
        <v>47</v>
      </c>
      <c r="E31" s="52">
        <v>494.14107999999999</v>
      </c>
      <c r="F31" s="52">
        <v>0.56271774188386803</v>
      </c>
    </row>
    <row r="32" spans="1:6" x14ac:dyDescent="0.2">
      <c r="A32" s="9" t="s">
        <v>73</v>
      </c>
      <c r="B32" s="9" t="s">
        <v>1311</v>
      </c>
      <c r="C32" s="9" t="s">
        <v>9</v>
      </c>
      <c r="D32" s="9">
        <v>45</v>
      </c>
      <c r="E32" s="10">
        <v>445.53285</v>
      </c>
      <c r="F32" s="10">
        <v>0.50736368505748197</v>
      </c>
    </row>
    <row r="33" spans="1:6" x14ac:dyDescent="0.2">
      <c r="A33" s="9" t="s">
        <v>74</v>
      </c>
      <c r="B33" s="9" t="s">
        <v>1312</v>
      </c>
      <c r="C33" s="9" t="s">
        <v>9</v>
      </c>
      <c r="D33" s="9">
        <v>42</v>
      </c>
      <c r="E33" s="10">
        <v>436.76639999999998</v>
      </c>
      <c r="F33" s="10">
        <v>0.49738063133457</v>
      </c>
    </row>
    <row r="34" spans="1:6" x14ac:dyDescent="0.2">
      <c r="A34" s="9" t="s">
        <v>17</v>
      </c>
      <c r="B34" s="9" t="s">
        <v>1008</v>
      </c>
      <c r="C34" s="9" t="s">
        <v>18</v>
      </c>
      <c r="D34" s="9">
        <v>40</v>
      </c>
      <c r="E34" s="10">
        <v>400.21359999999999</v>
      </c>
      <c r="F34" s="10">
        <v>0.45575505129671401</v>
      </c>
    </row>
    <row r="35" spans="1:6" x14ac:dyDescent="0.2">
      <c r="A35" s="9" t="s">
        <v>26</v>
      </c>
      <c r="B35" s="9" t="s">
        <v>1118</v>
      </c>
      <c r="C35" s="9" t="s">
        <v>9</v>
      </c>
      <c r="D35" s="9">
        <v>38</v>
      </c>
      <c r="E35" s="10">
        <v>381.65147999999999</v>
      </c>
      <c r="F35" s="10">
        <v>0.43461688919333802</v>
      </c>
    </row>
    <row r="36" spans="1:6" x14ac:dyDescent="0.2">
      <c r="A36" s="9" t="s">
        <v>75</v>
      </c>
      <c r="B36" s="9" t="s">
        <v>1313</v>
      </c>
      <c r="C36" s="9" t="s">
        <v>9</v>
      </c>
      <c r="D36" s="9">
        <v>37</v>
      </c>
      <c r="E36" s="10">
        <v>370.29304000000002</v>
      </c>
      <c r="F36" s="10">
        <v>0.42168213034243801</v>
      </c>
    </row>
    <row r="37" spans="1:6" x14ac:dyDescent="0.2">
      <c r="A37" s="9" t="s">
        <v>76</v>
      </c>
      <c r="B37" s="9" t="s">
        <v>1314</v>
      </c>
      <c r="C37" s="9" t="s">
        <v>9</v>
      </c>
      <c r="D37" s="9">
        <v>36</v>
      </c>
      <c r="E37" s="10">
        <v>361.94868000000002</v>
      </c>
      <c r="F37" s="10">
        <v>0.412179744067113</v>
      </c>
    </row>
    <row r="38" spans="1:6" x14ac:dyDescent="0.2">
      <c r="A38" s="9" t="s">
        <v>77</v>
      </c>
      <c r="B38" s="9" t="s">
        <v>1315</v>
      </c>
      <c r="C38" s="9" t="s">
        <v>9</v>
      </c>
      <c r="D38" s="9">
        <v>23</v>
      </c>
      <c r="E38" s="10">
        <v>229.66166999999999</v>
      </c>
      <c r="F38" s="10">
        <v>0.26153400631997298</v>
      </c>
    </row>
    <row r="39" spans="1:6" x14ac:dyDescent="0.2">
      <c r="A39" s="9" t="s">
        <v>19</v>
      </c>
      <c r="B39" s="9" t="s">
        <v>1316</v>
      </c>
      <c r="C39" s="9" t="s">
        <v>9</v>
      </c>
      <c r="D39" s="9">
        <v>22</v>
      </c>
      <c r="E39" s="10">
        <v>212.74923999999999</v>
      </c>
      <c r="F39" s="10">
        <v>0.242274477402909</v>
      </c>
    </row>
    <row r="40" spans="1:6" x14ac:dyDescent="0.2">
      <c r="A40" s="9" t="s">
        <v>33</v>
      </c>
      <c r="B40" s="9" t="s">
        <v>1317</v>
      </c>
      <c r="C40" s="9" t="s">
        <v>9</v>
      </c>
      <c r="D40" s="9">
        <v>20</v>
      </c>
      <c r="E40" s="10">
        <v>201.21559999999999</v>
      </c>
      <c r="F40" s="10">
        <v>0.22914020438010901</v>
      </c>
    </row>
    <row r="41" spans="1:6" x14ac:dyDescent="0.2">
      <c r="A41" s="9" t="s">
        <v>78</v>
      </c>
      <c r="B41" s="9" t="s">
        <v>1121</v>
      </c>
      <c r="C41" s="9" t="s">
        <v>9</v>
      </c>
      <c r="D41" s="9">
        <v>20</v>
      </c>
      <c r="E41" s="10">
        <v>197.0326</v>
      </c>
      <c r="F41" s="10">
        <v>0.22437668964804</v>
      </c>
    </row>
    <row r="42" spans="1:6" x14ac:dyDescent="0.2">
      <c r="A42" s="9" t="s">
        <v>12</v>
      </c>
      <c r="B42" s="9" t="s">
        <v>1318</v>
      </c>
      <c r="C42" s="9" t="s">
        <v>9</v>
      </c>
      <c r="D42" s="9">
        <v>19</v>
      </c>
      <c r="E42" s="10">
        <v>185.14967999999999</v>
      </c>
      <c r="F42" s="10">
        <v>0.210844663714502</v>
      </c>
    </row>
    <row r="43" spans="1:6" x14ac:dyDescent="0.2">
      <c r="A43" s="9" t="s">
        <v>27</v>
      </c>
      <c r="B43" s="9" t="s">
        <v>1254</v>
      </c>
      <c r="C43" s="9" t="s">
        <v>28</v>
      </c>
      <c r="D43" s="9">
        <v>15</v>
      </c>
      <c r="E43" s="10">
        <v>147.63194999999999</v>
      </c>
      <c r="F43" s="10">
        <v>0.168120241154433</v>
      </c>
    </row>
    <row r="44" spans="1:6" x14ac:dyDescent="0.2">
      <c r="A44" s="9" t="s">
        <v>79</v>
      </c>
      <c r="B44" s="9" t="s">
        <v>1319</v>
      </c>
      <c r="C44" s="9" t="s">
        <v>18</v>
      </c>
      <c r="D44" s="9">
        <v>12</v>
      </c>
      <c r="E44" s="10">
        <v>122.166</v>
      </c>
      <c r="F44" s="10">
        <v>0.13912013883764701</v>
      </c>
    </row>
    <row r="45" spans="1:6" x14ac:dyDescent="0.2">
      <c r="A45" s="9" t="s">
        <v>80</v>
      </c>
      <c r="B45" s="9" t="s">
        <v>1320</v>
      </c>
      <c r="C45" s="9" t="s">
        <v>21</v>
      </c>
      <c r="D45" s="9">
        <v>60</v>
      </c>
      <c r="E45" s="10">
        <v>60.532499999999999</v>
      </c>
      <c r="F45" s="10">
        <v>6.8933171293075399E-2</v>
      </c>
    </row>
    <row r="46" spans="1:6" x14ac:dyDescent="0.2">
      <c r="A46" s="9" t="s">
        <v>81</v>
      </c>
      <c r="B46" s="9" t="s">
        <v>1321</v>
      </c>
      <c r="C46" s="9" t="s">
        <v>82</v>
      </c>
      <c r="D46" s="9">
        <v>6</v>
      </c>
      <c r="E46" s="10">
        <v>60.091920000000002</v>
      </c>
      <c r="F46" s="10">
        <v>6.8431447812163398E-2</v>
      </c>
    </row>
    <row r="47" spans="1:6" x14ac:dyDescent="0.2">
      <c r="A47" s="9" t="s">
        <v>83</v>
      </c>
      <c r="B47" s="9" t="s">
        <v>1322</v>
      </c>
      <c r="C47" s="9" t="s">
        <v>9</v>
      </c>
      <c r="D47" s="9">
        <v>4</v>
      </c>
      <c r="E47" s="10">
        <v>41.407200000000003</v>
      </c>
      <c r="F47" s="10">
        <v>4.7153671339637902E-2</v>
      </c>
    </row>
    <row r="48" spans="1:6" x14ac:dyDescent="0.2">
      <c r="A48" s="9" t="s">
        <v>84</v>
      </c>
      <c r="B48" s="9" t="s">
        <v>1323</v>
      </c>
      <c r="C48" s="9" t="s">
        <v>82</v>
      </c>
      <c r="D48" s="9">
        <v>3</v>
      </c>
      <c r="E48" s="10">
        <v>31.130369999999999</v>
      </c>
      <c r="F48" s="10">
        <v>3.5450627805341202E-2</v>
      </c>
    </row>
    <row r="49" spans="1:6" x14ac:dyDescent="0.2">
      <c r="A49" s="9" t="s">
        <v>85</v>
      </c>
      <c r="B49" s="9" t="s">
        <v>1324</v>
      </c>
      <c r="C49" s="9" t="s">
        <v>9</v>
      </c>
      <c r="D49" s="9">
        <v>3</v>
      </c>
      <c r="E49" s="10">
        <v>29.652059999999999</v>
      </c>
      <c r="F49" s="10">
        <v>3.3767158653162301E-2</v>
      </c>
    </row>
    <row r="50" spans="1:6" x14ac:dyDescent="0.2">
      <c r="A50" s="9" t="s">
        <v>86</v>
      </c>
      <c r="B50" s="9" t="s">
        <v>1325</v>
      </c>
      <c r="C50" s="9" t="s">
        <v>9</v>
      </c>
      <c r="D50" s="9">
        <v>2</v>
      </c>
      <c r="E50" s="10">
        <v>19.779959999999999</v>
      </c>
      <c r="F50" s="10">
        <v>2.2525013353986399E-2</v>
      </c>
    </row>
    <row r="51" spans="1:6" x14ac:dyDescent="0.2">
      <c r="A51" s="9" t="s">
        <v>87</v>
      </c>
      <c r="B51" s="9" t="s">
        <v>1326</v>
      </c>
      <c r="C51" s="9" t="s">
        <v>9</v>
      </c>
      <c r="D51" s="9">
        <v>1</v>
      </c>
      <c r="E51" s="10">
        <v>10.07672</v>
      </c>
      <c r="F51" s="50">
        <v>1.1475162015646849E-2</v>
      </c>
    </row>
    <row r="52" spans="1:6" x14ac:dyDescent="0.2">
      <c r="A52" s="9" t="s">
        <v>88</v>
      </c>
      <c r="B52" s="9" t="s">
        <v>1409</v>
      </c>
      <c r="C52" s="9" t="s">
        <v>9</v>
      </c>
      <c r="D52" s="9">
        <v>1</v>
      </c>
      <c r="E52" s="10">
        <v>9.9634699999999992</v>
      </c>
      <c r="F52" s="50">
        <v>1.1346195238930613E-2</v>
      </c>
    </row>
    <row r="53" spans="1:6" x14ac:dyDescent="0.2">
      <c r="A53" s="9" t="s">
        <v>89</v>
      </c>
      <c r="B53" s="9" t="s">
        <v>1327</v>
      </c>
      <c r="C53" s="9" t="s">
        <v>21</v>
      </c>
      <c r="D53" s="9">
        <v>1</v>
      </c>
      <c r="E53" s="10">
        <v>9.9125999999999994</v>
      </c>
      <c r="F53" s="50">
        <v>1.1288265526510704E-2</v>
      </c>
    </row>
    <row r="54" spans="1:6" x14ac:dyDescent="0.2">
      <c r="A54" s="9" t="s">
        <v>90</v>
      </c>
      <c r="B54" s="9" t="s">
        <v>1328</v>
      </c>
      <c r="C54" s="9" t="s">
        <v>9</v>
      </c>
      <c r="D54" s="9">
        <v>1</v>
      </c>
      <c r="E54" s="10">
        <v>9.8553700000000006</v>
      </c>
      <c r="F54" s="50">
        <v>1.1223093176563949E-2</v>
      </c>
    </row>
    <row r="55" spans="1:6" x14ac:dyDescent="0.2">
      <c r="A55" s="9" t="s">
        <v>91</v>
      </c>
      <c r="B55" s="9" t="s">
        <v>1329</v>
      </c>
      <c r="C55" s="9" t="s">
        <v>9</v>
      </c>
      <c r="D55" s="9">
        <v>1</v>
      </c>
      <c r="E55" s="10">
        <v>9.7275100000000005</v>
      </c>
      <c r="F55" s="50">
        <v>1.1077488831566708E-2</v>
      </c>
    </row>
    <row r="56" spans="1:6" x14ac:dyDescent="0.2">
      <c r="A56" s="8" t="s">
        <v>35</v>
      </c>
      <c r="B56" s="9"/>
      <c r="C56" s="9"/>
      <c r="D56" s="9"/>
      <c r="E56" s="11">
        <f>SUM(E8:E55)</f>
        <v>64896.670970000014</v>
      </c>
      <c r="F56" s="11">
        <f>SUM(F8:F55)</f>
        <v>73.90299981367923</v>
      </c>
    </row>
    <row r="57" spans="1:6" x14ac:dyDescent="0.2">
      <c r="A57" s="9"/>
      <c r="B57" s="9"/>
      <c r="C57" s="9"/>
      <c r="D57" s="9"/>
      <c r="E57" s="10"/>
      <c r="F57" s="10"/>
    </row>
    <row r="58" spans="1:6" x14ac:dyDescent="0.2">
      <c r="A58" s="8" t="s">
        <v>92</v>
      </c>
      <c r="B58" s="9"/>
      <c r="C58" s="9"/>
      <c r="D58" s="9"/>
      <c r="E58" s="10"/>
      <c r="F58" s="10"/>
    </row>
    <row r="59" spans="1:6" x14ac:dyDescent="0.2">
      <c r="A59" s="9" t="s">
        <v>96</v>
      </c>
      <c r="B59" s="9" t="s">
        <v>1240</v>
      </c>
      <c r="C59" s="9" t="s">
        <v>50</v>
      </c>
      <c r="D59" s="9">
        <v>294</v>
      </c>
      <c r="E59" s="10">
        <v>3364.7712000000001</v>
      </c>
      <c r="F59" s="10">
        <v>3.83173253197219</v>
      </c>
    </row>
    <row r="60" spans="1:6" x14ac:dyDescent="0.2">
      <c r="A60" s="9" t="s">
        <v>97</v>
      </c>
      <c r="B60" s="9" t="s">
        <v>936</v>
      </c>
      <c r="C60" s="9" t="s">
        <v>50</v>
      </c>
      <c r="D60" s="9">
        <v>300</v>
      </c>
      <c r="E60" s="10">
        <v>3230.136</v>
      </c>
      <c r="F60" s="10">
        <v>3.6784127235440298</v>
      </c>
    </row>
    <row r="61" spans="1:6" x14ac:dyDescent="0.2">
      <c r="A61" s="9" t="s">
        <v>98</v>
      </c>
      <c r="B61" s="9" t="s">
        <v>1017</v>
      </c>
      <c r="C61" s="9" t="s">
        <v>99</v>
      </c>
      <c r="D61" s="9">
        <v>300</v>
      </c>
      <c r="E61" s="10">
        <v>3007.134</v>
      </c>
      <c r="F61" s="10">
        <v>3.4244626130298701</v>
      </c>
    </row>
    <row r="62" spans="1:6" x14ac:dyDescent="0.2">
      <c r="A62" s="9" t="s">
        <v>100</v>
      </c>
      <c r="B62" s="9" t="s">
        <v>1131</v>
      </c>
      <c r="C62" s="9" t="s">
        <v>101</v>
      </c>
      <c r="D62" s="9">
        <v>250</v>
      </c>
      <c r="E62" s="10">
        <v>2347.9675000000002</v>
      </c>
      <c r="F62" s="10">
        <v>2.67381730257422</v>
      </c>
    </row>
    <row r="63" spans="1:6" x14ac:dyDescent="0.2">
      <c r="A63" s="9" t="s">
        <v>93</v>
      </c>
      <c r="B63" s="9" t="s">
        <v>1143</v>
      </c>
      <c r="C63" s="9" t="s">
        <v>55</v>
      </c>
      <c r="D63" s="9">
        <v>200</v>
      </c>
      <c r="E63" s="10">
        <v>2108.1660000000002</v>
      </c>
      <c r="F63" s="10">
        <v>2.4007362655141899</v>
      </c>
    </row>
    <row r="64" spans="1:6" x14ac:dyDescent="0.2">
      <c r="A64" s="9" t="s">
        <v>94</v>
      </c>
      <c r="B64" s="9" t="s">
        <v>1277</v>
      </c>
      <c r="C64" s="9" t="s">
        <v>55</v>
      </c>
      <c r="D64" s="9">
        <v>130</v>
      </c>
      <c r="E64" s="10">
        <v>1389.2853</v>
      </c>
      <c r="F64" s="10">
        <v>1.5820896470466499</v>
      </c>
    </row>
    <row r="65" spans="1:6" x14ac:dyDescent="0.2">
      <c r="A65" s="9" t="s">
        <v>95</v>
      </c>
      <c r="B65" s="9" t="s">
        <v>1330</v>
      </c>
      <c r="C65" s="9" t="s">
        <v>9</v>
      </c>
      <c r="D65" s="9">
        <v>36</v>
      </c>
      <c r="E65" s="10">
        <v>352.78019999999998</v>
      </c>
      <c r="F65" s="10">
        <v>0.40173886681378401</v>
      </c>
    </row>
    <row r="66" spans="1:6" x14ac:dyDescent="0.2">
      <c r="A66" s="8" t="s">
        <v>35</v>
      </c>
      <c r="B66" s="9"/>
      <c r="C66" s="9"/>
      <c r="D66" s="9"/>
      <c r="E66" s="11">
        <f>SUM(E59:E65)</f>
        <v>15800.240199999998</v>
      </c>
      <c r="F66" s="11">
        <f>SUM(F59:F65)</f>
        <v>17.992989950494934</v>
      </c>
    </row>
    <row r="67" spans="1:6" x14ac:dyDescent="0.2">
      <c r="A67" s="9"/>
      <c r="B67" s="9"/>
      <c r="C67" s="9"/>
      <c r="D67" s="9"/>
      <c r="E67" s="10"/>
      <c r="F67" s="10"/>
    </row>
    <row r="68" spans="1:6" x14ac:dyDescent="0.2">
      <c r="A68" s="8" t="s">
        <v>102</v>
      </c>
      <c r="B68" s="9"/>
      <c r="C68" s="9"/>
      <c r="D68" s="9"/>
      <c r="E68" s="10"/>
      <c r="F68" s="10"/>
    </row>
    <row r="69" spans="1:6" x14ac:dyDescent="0.2">
      <c r="A69" s="51" t="s">
        <v>103</v>
      </c>
      <c r="B69" s="51" t="s">
        <v>1331</v>
      </c>
      <c r="C69" s="51" t="s">
        <v>104</v>
      </c>
      <c r="D69" s="51">
        <v>500000</v>
      </c>
      <c r="E69" s="52">
        <v>506.66149999999999</v>
      </c>
      <c r="F69" s="52">
        <v>0.57697573976139305</v>
      </c>
    </row>
    <row r="70" spans="1:6" x14ac:dyDescent="0.2">
      <c r="A70" s="8" t="s">
        <v>35</v>
      </c>
      <c r="B70" s="9"/>
      <c r="C70" s="9"/>
      <c r="D70" s="9"/>
      <c r="E70" s="11">
        <f>SUM(E69:E69)</f>
        <v>506.66149999999999</v>
      </c>
      <c r="F70" s="11">
        <f>SUM(F69:F69)</f>
        <v>0.57697573976139305</v>
      </c>
    </row>
    <row r="71" spans="1:6" x14ac:dyDescent="0.2">
      <c r="A71" s="9"/>
      <c r="B71" s="9"/>
      <c r="C71" s="9"/>
      <c r="D71" s="9"/>
      <c r="E71" s="10"/>
      <c r="F71" s="10"/>
    </row>
    <row r="72" spans="1:6" x14ac:dyDescent="0.2">
      <c r="A72" s="8" t="s">
        <v>35</v>
      </c>
      <c r="B72" s="9"/>
      <c r="C72" s="9"/>
      <c r="D72" s="9"/>
      <c r="E72" s="11">
        <f>E56+E66+E70</f>
        <v>81203.572670000009</v>
      </c>
      <c r="F72" s="11">
        <f>F56+F66+F70</f>
        <v>92.472965503935555</v>
      </c>
    </row>
    <row r="73" spans="1:6" x14ac:dyDescent="0.2">
      <c r="A73" s="9"/>
      <c r="B73" s="9"/>
      <c r="C73" s="9"/>
      <c r="D73" s="9"/>
      <c r="E73" s="10"/>
      <c r="F73" s="10"/>
    </row>
    <row r="74" spans="1:6" x14ac:dyDescent="0.2">
      <c r="A74" s="8" t="s">
        <v>36</v>
      </c>
      <c r="B74" s="9"/>
      <c r="C74" s="9"/>
      <c r="D74" s="9"/>
      <c r="E74" s="11">
        <v>6609.7408697999999</v>
      </c>
      <c r="F74" s="11">
        <v>7.53</v>
      </c>
    </row>
    <row r="75" spans="1:6" x14ac:dyDescent="0.2">
      <c r="A75" s="9"/>
      <c r="B75" s="9"/>
      <c r="C75" s="9"/>
      <c r="D75" s="9"/>
      <c r="E75" s="10"/>
      <c r="F75" s="10"/>
    </row>
    <row r="76" spans="1:6" x14ac:dyDescent="0.2">
      <c r="A76" s="12" t="s">
        <v>37</v>
      </c>
      <c r="B76" s="6"/>
      <c r="C76" s="6"/>
      <c r="D76" s="6"/>
      <c r="E76" s="13">
        <f>E72+E74</f>
        <v>87813.313539800001</v>
      </c>
      <c r="F76" s="13">
        <f>F72+F74</f>
        <v>100.00296550393556</v>
      </c>
    </row>
    <row r="77" spans="1:6" x14ac:dyDescent="0.2">
      <c r="A77" s="58" t="s">
        <v>217</v>
      </c>
      <c r="F77" s="41"/>
    </row>
    <row r="78" spans="1:6" x14ac:dyDescent="0.2">
      <c r="F78" s="41"/>
    </row>
    <row r="79" spans="1:6" x14ac:dyDescent="0.2">
      <c r="A79" s="1" t="s">
        <v>38</v>
      </c>
    </row>
    <row r="80" spans="1:6" x14ac:dyDescent="0.2">
      <c r="A80" s="1" t="s">
        <v>39</v>
      </c>
    </row>
    <row r="81" spans="1:4" x14ac:dyDescent="0.2">
      <c r="A81" s="1" t="s">
        <v>40</v>
      </c>
    </row>
    <row r="82" spans="1:4" x14ac:dyDescent="0.2">
      <c r="A82" s="3" t="s">
        <v>817</v>
      </c>
      <c r="D82" s="14">
        <v>62.047499999999999</v>
      </c>
    </row>
    <row r="83" spans="1:4" x14ac:dyDescent="0.2">
      <c r="A83" s="3" t="s">
        <v>860</v>
      </c>
      <c r="D83" s="14">
        <v>15.742599999999999</v>
      </c>
    </row>
    <row r="84" spans="1:4" x14ac:dyDescent="0.2">
      <c r="A84" s="3" t="s">
        <v>861</v>
      </c>
      <c r="D84" s="14">
        <v>13.3155</v>
      </c>
    </row>
    <row r="85" spans="1:4" x14ac:dyDescent="0.2">
      <c r="A85" s="3" t="s">
        <v>868</v>
      </c>
      <c r="D85" s="14">
        <v>13.9498</v>
      </c>
    </row>
    <row r="86" spans="1:4" x14ac:dyDescent="0.2">
      <c r="A86" s="3" t="s">
        <v>869</v>
      </c>
      <c r="D86" s="14">
        <v>17.425599999999999</v>
      </c>
    </row>
    <row r="87" spans="1:4" x14ac:dyDescent="0.2">
      <c r="A87" s="3" t="s">
        <v>819</v>
      </c>
      <c r="D87" s="14">
        <v>64.676900000000003</v>
      </c>
    </row>
    <row r="88" spans="1:4" x14ac:dyDescent="0.2">
      <c r="A88" s="3" t="s">
        <v>862</v>
      </c>
      <c r="D88" s="14">
        <v>16.605599999999999</v>
      </c>
    </row>
    <row r="89" spans="1:4" x14ac:dyDescent="0.2">
      <c r="A89" s="3" t="s">
        <v>863</v>
      </c>
      <c r="D89" s="14">
        <v>14.0631</v>
      </c>
    </row>
    <row r="90" spans="1:4" x14ac:dyDescent="0.2">
      <c r="A90" s="3" t="s">
        <v>870</v>
      </c>
      <c r="D90" s="14">
        <v>14.9663</v>
      </c>
    </row>
    <row r="91" spans="1:4" x14ac:dyDescent="0.2">
      <c r="A91" s="3" t="s">
        <v>871</v>
      </c>
      <c r="D91" s="14">
        <v>18.415099999999999</v>
      </c>
    </row>
    <row r="93" spans="1:4" x14ac:dyDescent="0.2">
      <c r="A93" s="1" t="s">
        <v>44</v>
      </c>
    </row>
    <row r="94" spans="1:4" x14ac:dyDescent="0.2">
      <c r="A94" s="3" t="s">
        <v>817</v>
      </c>
      <c r="D94" s="14">
        <v>64.899600000000007</v>
      </c>
    </row>
    <row r="95" spans="1:4" x14ac:dyDescent="0.2">
      <c r="A95" s="3" t="s">
        <v>860</v>
      </c>
      <c r="D95" s="14">
        <v>15.850199999999999</v>
      </c>
    </row>
    <row r="96" spans="1:4" x14ac:dyDescent="0.2">
      <c r="A96" s="3" t="s">
        <v>861</v>
      </c>
      <c r="D96" s="14">
        <v>13.362399999999999</v>
      </c>
    </row>
    <row r="97" spans="1:4" x14ac:dyDescent="0.2">
      <c r="A97" s="3" t="s">
        <v>868</v>
      </c>
      <c r="D97" s="14">
        <v>14.067500000000001</v>
      </c>
    </row>
    <row r="98" spans="1:4" x14ac:dyDescent="0.2">
      <c r="A98" s="3" t="s">
        <v>869</v>
      </c>
      <c r="D98" s="14">
        <v>18.226600000000001</v>
      </c>
    </row>
    <row r="99" spans="1:4" x14ac:dyDescent="0.2">
      <c r="A99" s="3" t="s">
        <v>819</v>
      </c>
      <c r="D99" s="14">
        <v>67.843900000000005</v>
      </c>
    </row>
    <row r="100" spans="1:4" x14ac:dyDescent="0.2">
      <c r="A100" s="3" t="s">
        <v>862</v>
      </c>
      <c r="D100" s="14">
        <v>16.802199999999999</v>
      </c>
    </row>
    <row r="101" spans="1:4" x14ac:dyDescent="0.2">
      <c r="A101" s="3" t="s">
        <v>863</v>
      </c>
      <c r="D101" s="14">
        <v>14.186</v>
      </c>
    </row>
    <row r="102" spans="1:4" x14ac:dyDescent="0.2">
      <c r="A102" s="3" t="s">
        <v>870</v>
      </c>
      <c r="D102" s="14">
        <v>15.1762</v>
      </c>
    </row>
    <row r="103" spans="1:4" x14ac:dyDescent="0.2">
      <c r="A103" s="3" t="s">
        <v>871</v>
      </c>
      <c r="D103" s="14">
        <v>19.317499999999999</v>
      </c>
    </row>
    <row r="105" spans="1:4" x14ac:dyDescent="0.2">
      <c r="A105" s="1" t="s">
        <v>45</v>
      </c>
      <c r="D105" s="15" t="s">
        <v>404</v>
      </c>
    </row>
    <row r="106" spans="1:4" x14ac:dyDescent="0.2">
      <c r="A106" s="26" t="s">
        <v>821</v>
      </c>
      <c r="B106" s="27"/>
      <c r="C106" s="94" t="s">
        <v>822</v>
      </c>
      <c r="D106" s="94"/>
    </row>
    <row r="107" spans="1:4" x14ac:dyDescent="0.2">
      <c r="A107" s="95"/>
      <c r="B107" s="95"/>
      <c r="C107" s="21" t="s">
        <v>823</v>
      </c>
      <c r="D107" s="21" t="s">
        <v>824</v>
      </c>
    </row>
    <row r="108" spans="1:4" x14ac:dyDescent="0.2">
      <c r="A108" s="22" t="s">
        <v>860</v>
      </c>
      <c r="B108" s="23"/>
      <c r="C108" s="28">
        <v>0.43219362000000006</v>
      </c>
      <c r="D108" s="28">
        <v>0.40021344600000003</v>
      </c>
    </row>
    <row r="109" spans="1:4" x14ac:dyDescent="0.2">
      <c r="A109" s="22" t="s">
        <v>861</v>
      </c>
      <c r="B109" s="23"/>
      <c r="C109" s="28">
        <v>0.396177485</v>
      </c>
      <c r="D109" s="28">
        <v>0.36686232560000004</v>
      </c>
    </row>
    <row r="110" spans="1:4" x14ac:dyDescent="0.2">
      <c r="A110" s="22" t="s">
        <v>868</v>
      </c>
      <c r="B110" s="23"/>
      <c r="C110" s="28">
        <v>0.36016134999999999</v>
      </c>
      <c r="D110" s="28">
        <v>0.33351120500000003</v>
      </c>
    </row>
    <row r="111" spans="1:4" x14ac:dyDescent="0.2">
      <c r="A111" s="22" t="s">
        <v>862</v>
      </c>
      <c r="B111" s="23"/>
      <c r="C111" s="28">
        <v>0.43219362000000006</v>
      </c>
      <c r="D111" s="28">
        <v>0.40021344600000003</v>
      </c>
    </row>
    <row r="112" spans="1:4" x14ac:dyDescent="0.2">
      <c r="A112" s="22" t="s">
        <v>863</v>
      </c>
      <c r="B112" s="23"/>
      <c r="C112" s="28">
        <v>0.396177485</v>
      </c>
      <c r="D112" s="28">
        <v>0.36686232560000004</v>
      </c>
    </row>
    <row r="113" spans="1:5" x14ac:dyDescent="0.2">
      <c r="A113" s="22" t="s">
        <v>870</v>
      </c>
      <c r="B113" s="23"/>
      <c r="C113" s="28">
        <v>0.36016134999999999</v>
      </c>
      <c r="D113" s="28">
        <v>0.33351120500000003</v>
      </c>
    </row>
    <row r="115" spans="1:5" x14ac:dyDescent="0.2">
      <c r="A115" s="1" t="s">
        <v>47</v>
      </c>
      <c r="D115" s="25">
        <v>3.1069674442414246</v>
      </c>
      <c r="E115" s="2" t="s">
        <v>840</v>
      </c>
    </row>
  </sheetData>
  <mergeCells count="3">
    <mergeCell ref="A1:F1"/>
    <mergeCell ref="C106:D106"/>
    <mergeCell ref="A107:B10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8A5D-E76D-444F-BCB5-4E8186CC2755}">
  <dimension ref="A1:F5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28515625" style="3" bestFit="1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48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</v>
      </c>
      <c r="B8" s="9" t="s">
        <v>965</v>
      </c>
      <c r="C8" s="9" t="s">
        <v>9</v>
      </c>
      <c r="D8" s="9">
        <v>60</v>
      </c>
      <c r="E8" s="10">
        <v>896.39279999999997</v>
      </c>
      <c r="F8" s="10">
        <v>9.4496382497810103</v>
      </c>
    </row>
    <row r="9" spans="1:6" x14ac:dyDescent="0.2">
      <c r="A9" s="51" t="s">
        <v>10</v>
      </c>
      <c r="B9" s="51" t="s">
        <v>1310</v>
      </c>
      <c r="C9" s="51" t="s">
        <v>11</v>
      </c>
      <c r="D9" s="51">
        <v>77</v>
      </c>
      <c r="E9" s="52">
        <v>809.55028000000004</v>
      </c>
      <c r="F9" s="52">
        <v>8.5341574486195402</v>
      </c>
    </row>
    <row r="10" spans="1:6" x14ac:dyDescent="0.2">
      <c r="A10" s="9" t="s">
        <v>12</v>
      </c>
      <c r="B10" s="9" t="s">
        <v>1318</v>
      </c>
      <c r="C10" s="9" t="s">
        <v>9</v>
      </c>
      <c r="D10" s="9">
        <v>70</v>
      </c>
      <c r="E10" s="10">
        <v>682.13040000000001</v>
      </c>
      <c r="F10" s="10">
        <v>7.19091621349303</v>
      </c>
    </row>
    <row r="11" spans="1:6" x14ac:dyDescent="0.2">
      <c r="A11" s="9" t="s">
        <v>13</v>
      </c>
      <c r="B11" s="9" t="s">
        <v>1287</v>
      </c>
      <c r="C11" s="9" t="s">
        <v>14</v>
      </c>
      <c r="D11" s="9">
        <v>65</v>
      </c>
      <c r="E11" s="10">
        <v>640.37935000000004</v>
      </c>
      <c r="F11" s="10">
        <v>6.7507829158488297</v>
      </c>
    </row>
    <row r="12" spans="1:6" x14ac:dyDescent="0.2">
      <c r="A12" s="9" t="s">
        <v>15</v>
      </c>
      <c r="B12" s="9" t="s">
        <v>1087</v>
      </c>
      <c r="C12" s="9" t="s">
        <v>16</v>
      </c>
      <c r="D12" s="9">
        <v>60</v>
      </c>
      <c r="E12" s="10">
        <v>602.67539999999997</v>
      </c>
      <c r="F12" s="10">
        <v>6.3533135384867796</v>
      </c>
    </row>
    <row r="13" spans="1:6" x14ac:dyDescent="0.2">
      <c r="A13" s="9" t="s">
        <v>17</v>
      </c>
      <c r="B13" s="9" t="s">
        <v>1008</v>
      </c>
      <c r="C13" s="9" t="s">
        <v>18</v>
      </c>
      <c r="D13" s="9">
        <v>60</v>
      </c>
      <c r="E13" s="10">
        <v>600.32039999999995</v>
      </c>
      <c r="F13" s="10">
        <v>6.3284874822330499</v>
      </c>
    </row>
    <row r="14" spans="1:6" x14ac:dyDescent="0.2">
      <c r="A14" s="9" t="s">
        <v>19</v>
      </c>
      <c r="B14" s="9" t="s">
        <v>1316</v>
      </c>
      <c r="C14" s="9" t="s">
        <v>9</v>
      </c>
      <c r="D14" s="9">
        <v>53</v>
      </c>
      <c r="E14" s="10">
        <v>512.53225999999995</v>
      </c>
      <c r="F14" s="10">
        <v>5.4030380970738499</v>
      </c>
    </row>
    <row r="15" spans="1:6" x14ac:dyDescent="0.2">
      <c r="A15" s="9" t="s">
        <v>20</v>
      </c>
      <c r="B15" s="9" t="s">
        <v>1332</v>
      </c>
      <c r="C15" s="9" t="s">
        <v>21</v>
      </c>
      <c r="D15" s="9">
        <v>50</v>
      </c>
      <c r="E15" s="10">
        <v>509.762</v>
      </c>
      <c r="F15" s="10">
        <v>5.3738344322766398</v>
      </c>
    </row>
    <row r="16" spans="1:6" x14ac:dyDescent="0.2">
      <c r="A16" s="9" t="s">
        <v>22</v>
      </c>
      <c r="B16" s="9" t="s">
        <v>1333</v>
      </c>
      <c r="C16" s="9" t="s">
        <v>9</v>
      </c>
      <c r="D16" s="9">
        <v>50</v>
      </c>
      <c r="E16" s="10">
        <v>508.72050000000002</v>
      </c>
      <c r="F16" s="10">
        <v>5.3628550957211196</v>
      </c>
    </row>
    <row r="17" spans="1:6" x14ac:dyDescent="0.2">
      <c r="A17" s="9" t="s">
        <v>23</v>
      </c>
      <c r="B17" s="9" t="s">
        <v>1334</v>
      </c>
      <c r="C17" s="9" t="s">
        <v>9</v>
      </c>
      <c r="D17" s="9">
        <v>50</v>
      </c>
      <c r="E17" s="10">
        <v>489.4785</v>
      </c>
      <c r="F17" s="10">
        <v>5.1600088220760298</v>
      </c>
    </row>
    <row r="18" spans="1:6" x14ac:dyDescent="0.2">
      <c r="A18" s="9" t="s">
        <v>24</v>
      </c>
      <c r="B18" s="9" t="s">
        <v>1335</v>
      </c>
      <c r="C18" s="9" t="s">
        <v>9</v>
      </c>
      <c r="D18" s="9">
        <v>50</v>
      </c>
      <c r="E18" s="10">
        <v>481.6705</v>
      </c>
      <c r="F18" s="10">
        <v>5.0776980589214302</v>
      </c>
    </row>
    <row r="19" spans="1:6" x14ac:dyDescent="0.2">
      <c r="A19" s="9" t="s">
        <v>25</v>
      </c>
      <c r="B19" s="9" t="s">
        <v>1303</v>
      </c>
      <c r="C19" s="9" t="s">
        <v>21</v>
      </c>
      <c r="D19" s="9">
        <v>40</v>
      </c>
      <c r="E19" s="10">
        <v>403.53280000000001</v>
      </c>
      <c r="F19" s="10">
        <v>4.2539821626425702</v>
      </c>
    </row>
    <row r="20" spans="1:6" x14ac:dyDescent="0.2">
      <c r="A20" s="9" t="s">
        <v>26</v>
      </c>
      <c r="B20" s="9" t="s">
        <v>1118</v>
      </c>
      <c r="C20" s="9" t="s">
        <v>9</v>
      </c>
      <c r="D20" s="9">
        <v>40</v>
      </c>
      <c r="E20" s="10">
        <v>401.73840000000001</v>
      </c>
      <c r="F20" s="10">
        <v>4.23506586738071</v>
      </c>
    </row>
    <row r="21" spans="1:6" x14ac:dyDescent="0.2">
      <c r="A21" s="9" t="s">
        <v>27</v>
      </c>
      <c r="B21" s="9" t="s">
        <v>1254</v>
      </c>
      <c r="C21" s="9" t="s">
        <v>28</v>
      </c>
      <c r="D21" s="9">
        <v>35</v>
      </c>
      <c r="E21" s="10">
        <v>344.47455000000002</v>
      </c>
      <c r="F21" s="10">
        <v>3.63139896232556</v>
      </c>
    </row>
    <row r="22" spans="1:6" x14ac:dyDescent="0.2">
      <c r="A22" s="9" t="s">
        <v>29</v>
      </c>
      <c r="B22" s="9" t="s">
        <v>1085</v>
      </c>
      <c r="C22" s="9" t="s">
        <v>30</v>
      </c>
      <c r="D22" s="9">
        <v>35</v>
      </c>
      <c r="E22" s="10">
        <v>339.79329999999999</v>
      </c>
      <c r="F22" s="10">
        <v>3.5820499279995501</v>
      </c>
    </row>
    <row r="23" spans="1:6" x14ac:dyDescent="0.2">
      <c r="A23" s="9" t="s">
        <v>31</v>
      </c>
      <c r="B23" s="9" t="s">
        <v>1114</v>
      </c>
      <c r="C23" s="9" t="s">
        <v>32</v>
      </c>
      <c r="D23" s="9">
        <v>35</v>
      </c>
      <c r="E23" s="10">
        <v>336.81864999999999</v>
      </c>
      <c r="F23" s="10">
        <v>3.5506916145238998</v>
      </c>
    </row>
    <row r="24" spans="1:6" x14ac:dyDescent="0.2">
      <c r="A24" s="9" t="s">
        <v>33</v>
      </c>
      <c r="B24" s="9" t="s">
        <v>1317</v>
      </c>
      <c r="C24" s="9" t="s">
        <v>9</v>
      </c>
      <c r="D24" s="9">
        <v>30</v>
      </c>
      <c r="E24" s="10">
        <v>301.82339999999999</v>
      </c>
      <c r="F24" s="10">
        <v>3.1817769456860399</v>
      </c>
    </row>
    <row r="25" spans="1:6" x14ac:dyDescent="0.2">
      <c r="A25" s="9" t="s">
        <v>34</v>
      </c>
      <c r="B25" s="9" t="s">
        <v>1336</v>
      </c>
      <c r="C25" s="9" t="s">
        <v>9</v>
      </c>
      <c r="D25" s="9">
        <v>1</v>
      </c>
      <c r="E25" s="10">
        <v>10.022130000000001</v>
      </c>
      <c r="F25" s="10">
        <v>0.10565178902851299</v>
      </c>
    </row>
    <row r="26" spans="1:6" x14ac:dyDescent="0.2">
      <c r="A26" s="8" t="s">
        <v>35</v>
      </c>
      <c r="B26" s="9"/>
      <c r="C26" s="9"/>
      <c r="D26" s="9"/>
      <c r="E26" s="11">
        <f>SUM(E8:E25)</f>
        <v>8871.8156199999976</v>
      </c>
      <c r="F26" s="11">
        <f>SUM(F8:F25)</f>
        <v>93.52534762411814</v>
      </c>
    </row>
    <row r="27" spans="1:6" x14ac:dyDescent="0.2">
      <c r="A27" s="9"/>
      <c r="B27" s="9"/>
      <c r="C27" s="9"/>
      <c r="D27" s="9"/>
      <c r="E27" s="10"/>
      <c r="F27" s="10"/>
    </row>
    <row r="28" spans="1:6" x14ac:dyDescent="0.2">
      <c r="A28" s="8" t="s">
        <v>35</v>
      </c>
      <c r="B28" s="9"/>
      <c r="C28" s="9"/>
      <c r="D28" s="9"/>
      <c r="E28" s="11">
        <f>E26</f>
        <v>8871.8156199999976</v>
      </c>
      <c r="F28" s="11">
        <f>F26</f>
        <v>93.52534762411814</v>
      </c>
    </row>
    <row r="29" spans="1:6" x14ac:dyDescent="0.2">
      <c r="A29" s="9"/>
      <c r="B29" s="9"/>
      <c r="C29" s="9"/>
      <c r="D29" s="9"/>
      <c r="E29" s="10"/>
      <c r="F29" s="10"/>
    </row>
    <row r="30" spans="1:6" x14ac:dyDescent="0.2">
      <c r="A30" s="8" t="s">
        <v>36</v>
      </c>
      <c r="B30" s="9"/>
      <c r="C30" s="9"/>
      <c r="D30" s="9"/>
      <c r="E30" s="11">
        <v>614.18122359999995</v>
      </c>
      <c r="F30" s="11">
        <v>6.47</v>
      </c>
    </row>
    <row r="31" spans="1:6" x14ac:dyDescent="0.2">
      <c r="A31" s="9"/>
      <c r="B31" s="9"/>
      <c r="C31" s="9"/>
      <c r="D31" s="9"/>
      <c r="E31" s="10"/>
      <c r="F31" s="10"/>
    </row>
    <row r="32" spans="1:6" x14ac:dyDescent="0.2">
      <c r="A32" s="12" t="s">
        <v>37</v>
      </c>
      <c r="B32" s="6"/>
      <c r="C32" s="6"/>
      <c r="D32" s="6"/>
      <c r="E32" s="13">
        <f>E28+E30</f>
        <v>9485.9968435999981</v>
      </c>
      <c r="F32" s="13">
        <f>F28+F30</f>
        <v>99.995347624118139</v>
      </c>
    </row>
    <row r="33" spans="1:4" x14ac:dyDescent="0.2">
      <c r="A33" s="58" t="s">
        <v>217</v>
      </c>
    </row>
    <row r="34" spans="1:4" x14ac:dyDescent="0.2">
      <c r="A34" s="58"/>
    </row>
    <row r="35" spans="1:4" x14ac:dyDescent="0.2">
      <c r="A35" s="1" t="s">
        <v>38</v>
      </c>
    </row>
    <row r="36" spans="1:4" x14ac:dyDescent="0.2">
      <c r="A36" s="1" t="s">
        <v>39</v>
      </c>
    </row>
    <row r="37" spans="1:4" x14ac:dyDescent="0.2">
      <c r="A37" s="1" t="s">
        <v>40</v>
      </c>
    </row>
    <row r="38" spans="1:4" x14ac:dyDescent="0.2">
      <c r="A38" s="3" t="s">
        <v>817</v>
      </c>
      <c r="D38" s="14">
        <v>13.7971</v>
      </c>
    </row>
    <row r="39" spans="1:4" x14ac:dyDescent="0.2">
      <c r="A39" s="3" t="s">
        <v>818</v>
      </c>
      <c r="D39" s="14">
        <v>10.290100000000001</v>
      </c>
    </row>
    <row r="40" spans="1:4" x14ac:dyDescent="0.2">
      <c r="A40" s="3" t="s">
        <v>819</v>
      </c>
      <c r="D40" s="14">
        <v>14.084099999999999</v>
      </c>
    </row>
    <row r="41" spans="1:4" x14ac:dyDescent="0.2">
      <c r="A41" s="3" t="s">
        <v>820</v>
      </c>
      <c r="D41" s="14">
        <v>10.5265</v>
      </c>
    </row>
    <row r="43" spans="1:4" x14ac:dyDescent="0.2">
      <c r="A43" s="1" t="s">
        <v>44</v>
      </c>
    </row>
    <row r="44" spans="1:4" x14ac:dyDescent="0.2">
      <c r="A44" s="3" t="s">
        <v>817</v>
      </c>
      <c r="D44" s="14">
        <v>14.4779</v>
      </c>
    </row>
    <row r="45" spans="1:4" x14ac:dyDescent="0.2">
      <c r="A45" s="3" t="s">
        <v>818</v>
      </c>
      <c r="D45" s="14">
        <v>10.386699999999999</v>
      </c>
    </row>
    <row r="46" spans="1:4" x14ac:dyDescent="0.2">
      <c r="A46" s="3" t="s">
        <v>819</v>
      </c>
      <c r="D46" s="14">
        <v>14.806699999999999</v>
      </c>
    </row>
    <row r="47" spans="1:4" x14ac:dyDescent="0.2">
      <c r="A47" s="3" t="s">
        <v>820</v>
      </c>
      <c r="D47" s="14">
        <v>10.6539</v>
      </c>
    </row>
    <row r="49" spans="1:5" x14ac:dyDescent="0.2">
      <c r="A49" s="1" t="s">
        <v>45</v>
      </c>
      <c r="D49" s="15"/>
    </row>
    <row r="50" spans="1:5" x14ac:dyDescent="0.2">
      <c r="A50" s="26" t="s">
        <v>821</v>
      </c>
      <c r="B50" s="27"/>
      <c r="C50" s="94" t="s">
        <v>822</v>
      </c>
      <c r="D50" s="94"/>
    </row>
    <row r="51" spans="1:5" x14ac:dyDescent="0.2">
      <c r="A51" s="95"/>
      <c r="B51" s="95"/>
      <c r="C51" s="21" t="s">
        <v>823</v>
      </c>
      <c r="D51" s="21" t="s">
        <v>824</v>
      </c>
    </row>
    <row r="52" spans="1:5" x14ac:dyDescent="0.2">
      <c r="A52" s="22" t="s">
        <v>872</v>
      </c>
      <c r="B52" s="23"/>
      <c r="C52" s="28">
        <v>0.28812908000000004</v>
      </c>
      <c r="D52" s="28">
        <v>0.26680896400000004</v>
      </c>
    </row>
    <row r="53" spans="1:5" x14ac:dyDescent="0.2">
      <c r="A53" s="22" t="s">
        <v>873</v>
      </c>
      <c r="B53" s="23"/>
      <c r="C53" s="28">
        <v>0.28812908000000004</v>
      </c>
      <c r="D53" s="28">
        <v>0.26680896400000004</v>
      </c>
    </row>
    <row r="55" spans="1:5" x14ac:dyDescent="0.2">
      <c r="A55" s="1" t="s">
        <v>47</v>
      </c>
      <c r="D55" s="25">
        <v>2.7576174085999585</v>
      </c>
      <c r="E55" s="2" t="s">
        <v>840</v>
      </c>
    </row>
  </sheetData>
  <mergeCells count="3">
    <mergeCell ref="A1:F1"/>
    <mergeCell ref="C50:D50"/>
    <mergeCell ref="A51:B5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B1B5D-B1FD-4B8B-A471-B45B67E51CE6}">
  <dimension ref="A1:G10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3.7109375" style="3" bestFit="1" customWidth="1"/>
    <col min="3" max="3" width="18" style="3" bestFit="1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7" width="10.42578125" style="3" bestFit="1" customWidth="1"/>
    <col min="8" max="16384" width="9.140625" style="3"/>
  </cols>
  <sheetData>
    <row r="1" spans="1:6" ht="15" customHeight="1" x14ac:dyDescent="0.2">
      <c r="A1" s="97" t="s">
        <v>548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262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263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9" t="s">
        <v>267</v>
      </c>
      <c r="B7" s="9" t="s">
        <v>268</v>
      </c>
      <c r="C7" s="9" t="s">
        <v>266</v>
      </c>
      <c r="D7" s="9">
        <v>79000</v>
      </c>
      <c r="E7" s="10">
        <v>1643.1605</v>
      </c>
      <c r="F7" s="10">
        <v>3.8203266760896799</v>
      </c>
    </row>
    <row r="8" spans="1:6" x14ac:dyDescent="0.2">
      <c r="A8" s="9" t="s">
        <v>264</v>
      </c>
      <c r="B8" s="9" t="s">
        <v>265</v>
      </c>
      <c r="C8" s="9" t="s">
        <v>266</v>
      </c>
      <c r="D8" s="9">
        <v>206475</v>
      </c>
      <c r="E8" s="10">
        <v>1492.194825</v>
      </c>
      <c r="F8" s="10">
        <v>3.4693334557825999</v>
      </c>
    </row>
    <row r="9" spans="1:6" x14ac:dyDescent="0.2">
      <c r="A9" s="9" t="s">
        <v>269</v>
      </c>
      <c r="B9" s="9" t="s">
        <v>270</v>
      </c>
      <c r="C9" s="9" t="s">
        <v>271</v>
      </c>
      <c r="D9" s="9">
        <v>109904</v>
      </c>
      <c r="E9" s="10">
        <v>823.78543200000001</v>
      </c>
      <c r="F9" s="10">
        <v>1.9152903573592801</v>
      </c>
    </row>
    <row r="10" spans="1:6" x14ac:dyDescent="0.2">
      <c r="A10" s="9" t="s">
        <v>286</v>
      </c>
      <c r="B10" s="9" t="s">
        <v>287</v>
      </c>
      <c r="C10" s="9" t="s">
        <v>288</v>
      </c>
      <c r="D10" s="9">
        <v>25367</v>
      </c>
      <c r="E10" s="10">
        <v>690.18533600000001</v>
      </c>
      <c r="F10" s="10">
        <v>1.6046718811502101</v>
      </c>
    </row>
    <row r="11" spans="1:6" x14ac:dyDescent="0.2">
      <c r="A11" s="9" t="s">
        <v>272</v>
      </c>
      <c r="B11" s="9" t="s">
        <v>273</v>
      </c>
      <c r="C11" s="9" t="s">
        <v>266</v>
      </c>
      <c r="D11" s="9">
        <v>53853</v>
      </c>
      <c r="E11" s="10">
        <v>676.25904749999995</v>
      </c>
      <c r="F11" s="10">
        <v>1.57229344249162</v>
      </c>
    </row>
    <row r="12" spans="1:6" x14ac:dyDescent="0.2">
      <c r="A12" s="9" t="s">
        <v>292</v>
      </c>
      <c r="B12" s="9" t="s">
        <v>293</v>
      </c>
      <c r="C12" s="9" t="s">
        <v>294</v>
      </c>
      <c r="D12" s="9">
        <v>79950</v>
      </c>
      <c r="E12" s="10">
        <v>576.43949999999995</v>
      </c>
      <c r="F12" s="10">
        <v>1.3402142998214699</v>
      </c>
    </row>
    <row r="13" spans="1:6" x14ac:dyDescent="0.2">
      <c r="A13" s="9" t="s">
        <v>306</v>
      </c>
      <c r="B13" s="9" t="s">
        <v>307</v>
      </c>
      <c r="C13" s="9" t="s">
        <v>308</v>
      </c>
      <c r="D13" s="9">
        <v>254936</v>
      </c>
      <c r="E13" s="10">
        <v>531.54156</v>
      </c>
      <c r="F13" s="10">
        <v>1.23582717641905</v>
      </c>
    </row>
    <row r="14" spans="1:6" x14ac:dyDescent="0.2">
      <c r="A14" s="9" t="s">
        <v>277</v>
      </c>
      <c r="B14" s="9" t="s">
        <v>278</v>
      </c>
      <c r="C14" s="9" t="s">
        <v>279</v>
      </c>
      <c r="D14" s="9">
        <v>160000</v>
      </c>
      <c r="E14" s="10">
        <v>490.24</v>
      </c>
      <c r="F14" s="10">
        <v>1.1398015894894</v>
      </c>
    </row>
    <row r="15" spans="1:6" x14ac:dyDescent="0.2">
      <c r="A15" s="9" t="s">
        <v>295</v>
      </c>
      <c r="B15" s="9" t="s">
        <v>296</v>
      </c>
      <c r="C15" s="9" t="s">
        <v>282</v>
      </c>
      <c r="D15" s="9">
        <v>34000</v>
      </c>
      <c r="E15" s="10">
        <v>480.28399999999999</v>
      </c>
      <c r="F15" s="10">
        <v>1.11665401967675</v>
      </c>
    </row>
    <row r="16" spans="1:6" x14ac:dyDescent="0.2">
      <c r="A16" s="9" t="s">
        <v>378</v>
      </c>
      <c r="B16" s="9" t="s">
        <v>379</v>
      </c>
      <c r="C16" s="9" t="s">
        <v>305</v>
      </c>
      <c r="D16" s="9">
        <v>203475</v>
      </c>
      <c r="E16" s="10">
        <v>475.114125</v>
      </c>
      <c r="F16" s="10">
        <v>1.1046341279044301</v>
      </c>
    </row>
    <row r="17" spans="1:6" x14ac:dyDescent="0.2">
      <c r="A17" s="9" t="s">
        <v>274</v>
      </c>
      <c r="B17" s="9" t="s">
        <v>275</v>
      </c>
      <c r="C17" s="9" t="s">
        <v>276</v>
      </c>
      <c r="D17" s="9">
        <v>66526</v>
      </c>
      <c r="E17" s="10">
        <v>452.41006299999998</v>
      </c>
      <c r="F17" s="10">
        <v>1.05184748063887</v>
      </c>
    </row>
    <row r="18" spans="1:6" x14ac:dyDescent="0.2">
      <c r="A18" s="9" t="s">
        <v>369</v>
      </c>
      <c r="B18" s="9" t="s">
        <v>370</v>
      </c>
      <c r="C18" s="9" t="s">
        <v>285</v>
      </c>
      <c r="D18" s="9">
        <v>190244</v>
      </c>
      <c r="E18" s="10">
        <v>433.09046599999999</v>
      </c>
      <c r="F18" s="10">
        <v>1.00692967024214</v>
      </c>
    </row>
    <row r="19" spans="1:6" x14ac:dyDescent="0.2">
      <c r="A19" s="9" t="s">
        <v>322</v>
      </c>
      <c r="B19" s="9" t="s">
        <v>323</v>
      </c>
      <c r="C19" s="9" t="s">
        <v>266</v>
      </c>
      <c r="D19" s="9">
        <v>106474</v>
      </c>
      <c r="E19" s="10">
        <v>388.04449299999999</v>
      </c>
      <c r="F19" s="10">
        <v>0.90219837205044395</v>
      </c>
    </row>
    <row r="20" spans="1:6" x14ac:dyDescent="0.2">
      <c r="A20" s="9" t="s">
        <v>375</v>
      </c>
      <c r="B20" s="9" t="s">
        <v>376</v>
      </c>
      <c r="C20" s="9" t="s">
        <v>377</v>
      </c>
      <c r="D20" s="9">
        <v>74355</v>
      </c>
      <c r="E20" s="10">
        <v>354.45028500000001</v>
      </c>
      <c r="F20" s="10">
        <v>0.82409227773737803</v>
      </c>
    </row>
    <row r="21" spans="1:6" x14ac:dyDescent="0.2">
      <c r="A21" s="9" t="s">
        <v>320</v>
      </c>
      <c r="B21" s="9" t="s">
        <v>321</v>
      </c>
      <c r="C21" s="9" t="s">
        <v>282</v>
      </c>
      <c r="D21" s="9">
        <v>26468</v>
      </c>
      <c r="E21" s="10">
        <v>338.816868</v>
      </c>
      <c r="F21" s="10">
        <v>0.78774478763915901</v>
      </c>
    </row>
    <row r="22" spans="1:6" x14ac:dyDescent="0.2">
      <c r="A22" s="9" t="s">
        <v>297</v>
      </c>
      <c r="B22" s="9" t="s">
        <v>298</v>
      </c>
      <c r="C22" s="9" t="s">
        <v>299</v>
      </c>
      <c r="D22" s="9">
        <v>60000</v>
      </c>
      <c r="E22" s="10">
        <v>324.66000000000003</v>
      </c>
      <c r="F22" s="10">
        <v>0.75483025465818698</v>
      </c>
    </row>
    <row r="23" spans="1:6" x14ac:dyDescent="0.2">
      <c r="A23" s="9" t="s">
        <v>300</v>
      </c>
      <c r="B23" s="9" t="s">
        <v>301</v>
      </c>
      <c r="C23" s="9" t="s">
        <v>302</v>
      </c>
      <c r="D23" s="9">
        <v>40000</v>
      </c>
      <c r="E23" s="10">
        <v>324.24</v>
      </c>
      <c r="F23" s="10">
        <v>0.75385376015022099</v>
      </c>
    </row>
    <row r="24" spans="1:6" x14ac:dyDescent="0.2">
      <c r="A24" s="9" t="s">
        <v>303</v>
      </c>
      <c r="B24" s="9" t="s">
        <v>304</v>
      </c>
      <c r="C24" s="9" t="s">
        <v>305</v>
      </c>
      <c r="D24" s="9">
        <v>93000</v>
      </c>
      <c r="E24" s="10">
        <v>321.26850000000002</v>
      </c>
      <c r="F24" s="10">
        <v>0.74694506150635698</v>
      </c>
    </row>
    <row r="25" spans="1:6" x14ac:dyDescent="0.2">
      <c r="A25" s="9" t="s">
        <v>283</v>
      </c>
      <c r="B25" s="9" t="s">
        <v>284</v>
      </c>
      <c r="C25" s="9" t="s">
        <v>285</v>
      </c>
      <c r="D25" s="9">
        <v>168573</v>
      </c>
      <c r="E25" s="10">
        <v>296.77276649999999</v>
      </c>
      <c r="F25" s="10">
        <v>0.68999280143168196</v>
      </c>
    </row>
    <row r="26" spans="1:6" x14ac:dyDescent="0.2">
      <c r="A26" s="9" t="s">
        <v>334</v>
      </c>
      <c r="B26" s="9" t="s">
        <v>335</v>
      </c>
      <c r="C26" s="9" t="s">
        <v>266</v>
      </c>
      <c r="D26" s="9">
        <v>301582</v>
      </c>
      <c r="E26" s="10">
        <v>265.24136900000002</v>
      </c>
      <c r="F26" s="10">
        <v>0.61668271455724799</v>
      </c>
    </row>
    <row r="27" spans="1:6" x14ac:dyDescent="0.2">
      <c r="A27" s="9" t="s">
        <v>327</v>
      </c>
      <c r="B27" s="9" t="s">
        <v>328</v>
      </c>
      <c r="C27" s="9" t="s">
        <v>266</v>
      </c>
      <c r="D27" s="9">
        <v>88509</v>
      </c>
      <c r="E27" s="10">
        <v>259.9066785</v>
      </c>
      <c r="F27" s="10">
        <v>0.60427962890260201</v>
      </c>
    </row>
    <row r="28" spans="1:6" x14ac:dyDescent="0.2">
      <c r="A28" s="9" t="s">
        <v>373</v>
      </c>
      <c r="B28" s="9" t="s">
        <v>374</v>
      </c>
      <c r="C28" s="9" t="s">
        <v>291</v>
      </c>
      <c r="D28" s="9">
        <v>184376</v>
      </c>
      <c r="E28" s="10">
        <v>257.57327199999997</v>
      </c>
      <c r="F28" s="10">
        <v>0.59885448930235496</v>
      </c>
    </row>
    <row r="29" spans="1:6" x14ac:dyDescent="0.2">
      <c r="A29" s="9" t="s">
        <v>280</v>
      </c>
      <c r="B29" s="9" t="s">
        <v>281</v>
      </c>
      <c r="C29" s="9" t="s">
        <v>282</v>
      </c>
      <c r="D29" s="9">
        <v>57182</v>
      </c>
      <c r="E29" s="10">
        <v>255.23185699999999</v>
      </c>
      <c r="F29" s="10">
        <v>0.59341073004432998</v>
      </c>
    </row>
    <row r="30" spans="1:6" x14ac:dyDescent="0.2">
      <c r="A30" s="9" t="s">
        <v>309</v>
      </c>
      <c r="B30" s="9" t="s">
        <v>310</v>
      </c>
      <c r="C30" s="9" t="s">
        <v>311</v>
      </c>
      <c r="D30" s="9">
        <v>32100</v>
      </c>
      <c r="E30" s="10">
        <v>253.01220000000001</v>
      </c>
      <c r="F30" s="10">
        <v>0.58825005654416396</v>
      </c>
    </row>
    <row r="31" spans="1:6" x14ac:dyDescent="0.2">
      <c r="A31" s="9" t="s">
        <v>289</v>
      </c>
      <c r="B31" s="9" t="s">
        <v>290</v>
      </c>
      <c r="C31" s="9" t="s">
        <v>291</v>
      </c>
      <c r="D31" s="9">
        <v>130625</v>
      </c>
      <c r="E31" s="10">
        <v>246.35874999999999</v>
      </c>
      <c r="F31" s="10">
        <v>0.57278087229647201</v>
      </c>
    </row>
    <row r="32" spans="1:6" x14ac:dyDescent="0.2">
      <c r="A32" s="9" t="s">
        <v>312</v>
      </c>
      <c r="B32" s="9" t="s">
        <v>313</v>
      </c>
      <c r="C32" s="9" t="s">
        <v>288</v>
      </c>
      <c r="D32" s="9">
        <v>72000</v>
      </c>
      <c r="E32" s="10">
        <v>229.64400000000001</v>
      </c>
      <c r="F32" s="10">
        <v>0.53391929711305597</v>
      </c>
    </row>
    <row r="33" spans="1:7" x14ac:dyDescent="0.2">
      <c r="A33" s="9" t="s">
        <v>314</v>
      </c>
      <c r="B33" s="9" t="s">
        <v>315</v>
      </c>
      <c r="C33" s="9" t="s">
        <v>282</v>
      </c>
      <c r="D33" s="9">
        <v>15000</v>
      </c>
      <c r="E33" s="10">
        <v>214.32</v>
      </c>
      <c r="F33" s="10">
        <v>0.49829119749381701</v>
      </c>
    </row>
    <row r="34" spans="1:7" x14ac:dyDescent="0.2">
      <c r="A34" s="9" t="s">
        <v>318</v>
      </c>
      <c r="B34" s="9" t="s">
        <v>319</v>
      </c>
      <c r="C34" s="9" t="s">
        <v>302</v>
      </c>
      <c r="D34" s="9">
        <v>27000</v>
      </c>
      <c r="E34" s="10">
        <v>201.13650000000001</v>
      </c>
      <c r="F34" s="10">
        <v>0.46763973238482298</v>
      </c>
    </row>
    <row r="35" spans="1:7" x14ac:dyDescent="0.2">
      <c r="A35" s="9" t="s">
        <v>391</v>
      </c>
      <c r="B35" s="9" t="s">
        <v>392</v>
      </c>
      <c r="C35" s="9" t="s">
        <v>276</v>
      </c>
      <c r="D35" s="9">
        <v>7423</v>
      </c>
      <c r="E35" s="10">
        <v>189.6242465</v>
      </c>
      <c r="F35" s="10">
        <v>0.440873893534657</v>
      </c>
    </row>
    <row r="36" spans="1:7" x14ac:dyDescent="0.2">
      <c r="A36" s="9" t="s">
        <v>324</v>
      </c>
      <c r="B36" s="9" t="s">
        <v>325</v>
      </c>
      <c r="C36" s="9" t="s">
        <v>326</v>
      </c>
      <c r="D36" s="9">
        <v>153047</v>
      </c>
      <c r="E36" s="10">
        <v>157.4088395</v>
      </c>
      <c r="F36" s="10">
        <v>0.36597349351701702</v>
      </c>
    </row>
    <row r="37" spans="1:7" x14ac:dyDescent="0.2">
      <c r="A37" s="9" t="s">
        <v>329</v>
      </c>
      <c r="B37" s="9" t="s">
        <v>330</v>
      </c>
      <c r="C37" s="9" t="s">
        <v>331</v>
      </c>
      <c r="D37" s="9">
        <v>65910</v>
      </c>
      <c r="E37" s="10">
        <v>138.08144999999999</v>
      </c>
      <c r="F37" s="10">
        <v>0.32103756565968</v>
      </c>
    </row>
    <row r="38" spans="1:7" x14ac:dyDescent="0.2">
      <c r="A38" s="9" t="s">
        <v>332</v>
      </c>
      <c r="B38" s="9" t="s">
        <v>333</v>
      </c>
      <c r="C38" s="9" t="s">
        <v>276</v>
      </c>
      <c r="D38" s="9">
        <v>74940</v>
      </c>
      <c r="E38" s="10">
        <v>135.79128</v>
      </c>
      <c r="F38" s="10">
        <v>0.315712950356561</v>
      </c>
    </row>
    <row r="39" spans="1:7" x14ac:dyDescent="0.2">
      <c r="A39" s="9" t="s">
        <v>549</v>
      </c>
      <c r="B39" s="9" t="s">
        <v>550</v>
      </c>
      <c r="C39" s="9" t="s">
        <v>288</v>
      </c>
      <c r="D39" s="9">
        <v>7072</v>
      </c>
      <c r="E39" s="10">
        <v>128.62553600000001</v>
      </c>
      <c r="F39" s="10">
        <v>0.29905268925776501</v>
      </c>
    </row>
    <row r="40" spans="1:7" x14ac:dyDescent="0.2">
      <c r="A40" s="9" t="s">
        <v>316</v>
      </c>
      <c r="B40" s="9" t="s">
        <v>317</v>
      </c>
      <c r="C40" s="9" t="s">
        <v>276</v>
      </c>
      <c r="D40" s="9">
        <v>23121</v>
      </c>
      <c r="E40" s="10">
        <v>115.605</v>
      </c>
      <c r="F40" s="10">
        <v>0.26878011331780899</v>
      </c>
    </row>
    <row r="41" spans="1:7" x14ac:dyDescent="0.2">
      <c r="A41" s="9" t="s">
        <v>336</v>
      </c>
      <c r="B41" s="9" t="s">
        <v>337</v>
      </c>
      <c r="C41" s="9" t="s">
        <v>338</v>
      </c>
      <c r="D41" s="9">
        <v>984</v>
      </c>
      <c r="E41" s="10">
        <v>2.210556</v>
      </c>
      <c r="F41" s="49">
        <v>5.1395139943357041E-3</v>
      </c>
      <c r="G41" s="48"/>
    </row>
    <row r="42" spans="1:7" x14ac:dyDescent="0.2">
      <c r="A42" s="8" t="s">
        <v>35</v>
      </c>
      <c r="B42" s="9"/>
      <c r="C42" s="9"/>
      <c r="D42" s="9"/>
      <c r="E42" s="11">
        <f>SUM(E7:E41)</f>
        <v>14162.729301499994</v>
      </c>
      <c r="F42" s="11">
        <f>SUM(F7:F41)</f>
        <v>32.928160430515625</v>
      </c>
    </row>
    <row r="43" spans="1:7" x14ac:dyDescent="0.2">
      <c r="A43" s="9"/>
      <c r="B43" s="9"/>
      <c r="C43" s="9"/>
      <c r="D43" s="9"/>
      <c r="E43" s="10"/>
      <c r="F43" s="10"/>
    </row>
    <row r="44" spans="1:7" x14ac:dyDescent="0.2">
      <c r="A44" s="8" t="s">
        <v>6</v>
      </c>
      <c r="B44" s="9"/>
      <c r="C44" s="9"/>
      <c r="D44" s="9"/>
      <c r="E44" s="10"/>
      <c r="F44" s="10"/>
    </row>
    <row r="45" spans="1:7" x14ac:dyDescent="0.2">
      <c r="A45" s="8" t="s">
        <v>7</v>
      </c>
      <c r="B45" s="9"/>
      <c r="C45" s="9"/>
      <c r="D45" s="9"/>
      <c r="E45" s="10"/>
      <c r="F45" s="10"/>
    </row>
    <row r="46" spans="1:7" x14ac:dyDescent="0.2">
      <c r="A46" s="8"/>
      <c r="B46" s="9"/>
      <c r="C46" s="9"/>
      <c r="D46" s="9"/>
      <c r="E46" s="10"/>
      <c r="F46" s="10"/>
    </row>
    <row r="47" spans="1:7" x14ac:dyDescent="0.2">
      <c r="A47" s="9" t="s">
        <v>342</v>
      </c>
      <c r="B47" s="9" t="s">
        <v>1257</v>
      </c>
      <c r="C47" s="9" t="s">
        <v>9</v>
      </c>
      <c r="D47" s="9">
        <v>400</v>
      </c>
      <c r="E47" s="10">
        <v>4000.9479999999999</v>
      </c>
      <c r="F47" s="10">
        <v>9.3021517825237598</v>
      </c>
    </row>
    <row r="48" spans="1:7" x14ac:dyDescent="0.2">
      <c r="A48" s="9" t="s">
        <v>339</v>
      </c>
      <c r="B48" s="9" t="s">
        <v>1255</v>
      </c>
      <c r="C48" s="9" t="s">
        <v>53</v>
      </c>
      <c r="D48" s="9">
        <v>250</v>
      </c>
      <c r="E48" s="10">
        <v>2478.5075000000002</v>
      </c>
      <c r="F48" s="10">
        <v>5.7624975278667803</v>
      </c>
    </row>
    <row r="49" spans="1:6" x14ac:dyDescent="0.2">
      <c r="A49" s="9" t="s">
        <v>406</v>
      </c>
      <c r="B49" s="9" t="s">
        <v>1400</v>
      </c>
      <c r="C49" s="9" t="s">
        <v>147</v>
      </c>
      <c r="D49" s="9">
        <v>200</v>
      </c>
      <c r="E49" s="10">
        <v>2034.0840000000001</v>
      </c>
      <c r="F49" s="10">
        <v>4.7292187017684499</v>
      </c>
    </row>
    <row r="50" spans="1:6" x14ac:dyDescent="0.2">
      <c r="A50" s="9" t="s">
        <v>340</v>
      </c>
      <c r="B50" s="9" t="s">
        <v>988</v>
      </c>
      <c r="C50" s="9" t="s">
        <v>111</v>
      </c>
      <c r="D50" s="9">
        <v>200</v>
      </c>
      <c r="E50" s="10">
        <v>1972.4580000000001</v>
      </c>
      <c r="F50" s="10">
        <v>4.5859390576066597</v>
      </c>
    </row>
    <row r="51" spans="1:6" x14ac:dyDescent="0.2">
      <c r="A51" s="9" t="s">
        <v>354</v>
      </c>
      <c r="B51" s="9" t="s">
        <v>1266</v>
      </c>
      <c r="C51" s="9" t="s">
        <v>111</v>
      </c>
      <c r="D51" s="9">
        <v>200</v>
      </c>
      <c r="E51" s="10">
        <v>1960.2840000000001</v>
      </c>
      <c r="F51" s="10">
        <v>4.5576346667971697</v>
      </c>
    </row>
    <row r="52" spans="1:6" x14ac:dyDescent="0.2">
      <c r="A52" s="9" t="s">
        <v>410</v>
      </c>
      <c r="B52" s="9" t="s">
        <v>1046</v>
      </c>
      <c r="C52" s="9" t="s">
        <v>53</v>
      </c>
      <c r="D52" s="9">
        <v>14</v>
      </c>
      <c r="E52" s="10">
        <v>1647.73</v>
      </c>
      <c r="F52" s="10">
        <v>3.8309507038376598</v>
      </c>
    </row>
    <row r="53" spans="1:6" x14ac:dyDescent="0.2">
      <c r="A53" s="9" t="s">
        <v>344</v>
      </c>
      <c r="B53" s="9" t="s">
        <v>1258</v>
      </c>
      <c r="C53" s="9" t="s">
        <v>345</v>
      </c>
      <c r="D53" s="9">
        <v>150</v>
      </c>
      <c r="E53" s="10">
        <v>1501.8315</v>
      </c>
      <c r="F53" s="10">
        <v>3.4917385991458398</v>
      </c>
    </row>
    <row r="54" spans="1:6" x14ac:dyDescent="0.2">
      <c r="A54" s="9" t="s">
        <v>343</v>
      </c>
      <c r="B54" s="9" t="s">
        <v>997</v>
      </c>
      <c r="C54" s="9" t="s">
        <v>111</v>
      </c>
      <c r="D54" s="9">
        <v>150</v>
      </c>
      <c r="E54" s="10">
        <v>1489.4385</v>
      </c>
      <c r="F54" s="10">
        <v>3.4629250362000499</v>
      </c>
    </row>
    <row r="55" spans="1:6" x14ac:dyDescent="0.2">
      <c r="A55" s="9" t="s">
        <v>27</v>
      </c>
      <c r="B55" s="9" t="s">
        <v>1254</v>
      </c>
      <c r="C55" s="9" t="s">
        <v>28</v>
      </c>
      <c r="D55" s="9">
        <v>150</v>
      </c>
      <c r="E55" s="10">
        <v>1476.3195000000001</v>
      </c>
      <c r="F55" s="10">
        <v>3.4324235327476398</v>
      </c>
    </row>
    <row r="56" spans="1:6" x14ac:dyDescent="0.2">
      <c r="A56" s="9" t="s">
        <v>347</v>
      </c>
      <c r="B56" s="9" t="s">
        <v>1260</v>
      </c>
      <c r="C56" s="9" t="s">
        <v>55</v>
      </c>
      <c r="D56" s="9">
        <v>100</v>
      </c>
      <c r="E56" s="10">
        <v>999.33399999999995</v>
      </c>
      <c r="F56" s="10">
        <v>2.3234384824388101</v>
      </c>
    </row>
    <row r="57" spans="1:6" x14ac:dyDescent="0.2">
      <c r="A57" s="9" t="s">
        <v>350</v>
      </c>
      <c r="B57" s="9" t="s">
        <v>1263</v>
      </c>
      <c r="C57" s="9" t="s">
        <v>9</v>
      </c>
      <c r="D57" s="9">
        <v>100</v>
      </c>
      <c r="E57" s="10">
        <v>936.31299999999999</v>
      </c>
      <c r="F57" s="10">
        <v>2.17691548151842</v>
      </c>
    </row>
    <row r="58" spans="1:6" x14ac:dyDescent="0.2">
      <c r="A58" s="9" t="s">
        <v>341</v>
      </c>
      <c r="B58" s="9" t="s">
        <v>1256</v>
      </c>
      <c r="C58" s="9" t="s">
        <v>16</v>
      </c>
      <c r="D58" s="9">
        <v>90</v>
      </c>
      <c r="E58" s="10">
        <v>904.41539999999998</v>
      </c>
      <c r="F58" s="10">
        <v>2.1027539786200502</v>
      </c>
    </row>
    <row r="59" spans="1:6" x14ac:dyDescent="0.2">
      <c r="A59" s="9" t="s">
        <v>407</v>
      </c>
      <c r="B59" s="9" t="s">
        <v>962</v>
      </c>
      <c r="C59" s="9" t="s">
        <v>99</v>
      </c>
      <c r="D59" s="9">
        <v>50</v>
      </c>
      <c r="E59" s="10">
        <v>500.22399999999999</v>
      </c>
      <c r="F59" s="10">
        <v>1.16301425893592</v>
      </c>
    </row>
    <row r="60" spans="1:6" x14ac:dyDescent="0.2">
      <c r="A60" s="9" t="s">
        <v>352</v>
      </c>
      <c r="B60" s="9" t="s">
        <v>1264</v>
      </c>
      <c r="C60" s="9" t="s">
        <v>16</v>
      </c>
      <c r="D60" s="9">
        <v>50</v>
      </c>
      <c r="E60" s="10">
        <v>499.73198339999999</v>
      </c>
      <c r="F60" s="10">
        <v>1.1618703267746699</v>
      </c>
    </row>
    <row r="61" spans="1:6" x14ac:dyDescent="0.2">
      <c r="A61" s="9" t="s">
        <v>355</v>
      </c>
      <c r="B61" s="9" t="s">
        <v>1267</v>
      </c>
      <c r="C61" s="9" t="s">
        <v>113</v>
      </c>
      <c r="D61" s="9">
        <v>50</v>
      </c>
      <c r="E61" s="10">
        <v>484.92950000000002</v>
      </c>
      <c r="F61" s="10">
        <v>1.1274547464309399</v>
      </c>
    </row>
    <row r="62" spans="1:6" x14ac:dyDescent="0.2">
      <c r="A62" s="9" t="s">
        <v>551</v>
      </c>
      <c r="B62" s="9" t="s">
        <v>992</v>
      </c>
      <c r="C62" s="9" t="s">
        <v>231</v>
      </c>
      <c r="D62" s="9">
        <v>44</v>
      </c>
      <c r="E62" s="10">
        <v>444.13864000000001</v>
      </c>
      <c r="F62" s="10">
        <v>1.03261653032323</v>
      </c>
    </row>
    <row r="63" spans="1:6" x14ac:dyDescent="0.2">
      <c r="A63" s="9" t="s">
        <v>346</v>
      </c>
      <c r="B63" s="9" t="s">
        <v>1259</v>
      </c>
      <c r="C63" s="9" t="s">
        <v>9</v>
      </c>
      <c r="D63" s="9">
        <v>40</v>
      </c>
      <c r="E63" s="10">
        <v>400.18</v>
      </c>
      <c r="F63" s="10">
        <v>0.93041326713827799</v>
      </c>
    </row>
    <row r="64" spans="1:6" x14ac:dyDescent="0.2">
      <c r="A64" s="8" t="s">
        <v>35</v>
      </c>
      <c r="B64" s="9"/>
      <c r="C64" s="9"/>
      <c r="D64" s="9"/>
      <c r="E64" s="11">
        <f>SUM(E47:E63)</f>
        <v>23730.8675234</v>
      </c>
      <c r="F64" s="11">
        <f>SUM(F47:F63)</f>
        <v>55.173956680674323</v>
      </c>
    </row>
    <row r="65" spans="1:6" x14ac:dyDescent="0.2">
      <c r="A65" s="9"/>
      <c r="B65" s="9"/>
      <c r="C65" s="9"/>
      <c r="D65" s="9"/>
      <c r="E65" s="10"/>
      <c r="F65" s="10"/>
    </row>
    <row r="66" spans="1:6" x14ac:dyDescent="0.2">
      <c r="A66" s="8" t="s">
        <v>356</v>
      </c>
      <c r="B66" s="9"/>
      <c r="C66" s="9"/>
      <c r="D66" s="9"/>
      <c r="E66" s="10"/>
      <c r="F66" s="10"/>
    </row>
    <row r="67" spans="1:6" x14ac:dyDescent="0.2">
      <c r="A67" s="8" t="s">
        <v>357</v>
      </c>
      <c r="B67" s="9"/>
      <c r="C67" s="9"/>
      <c r="D67" s="9"/>
      <c r="E67" s="10"/>
      <c r="F67" s="10"/>
    </row>
    <row r="68" spans="1:6" x14ac:dyDescent="0.2">
      <c r="A68" s="9" t="s">
        <v>358</v>
      </c>
      <c r="B68" s="9" t="s">
        <v>1253</v>
      </c>
      <c r="C68" s="9" t="s">
        <v>359</v>
      </c>
      <c r="D68" s="9">
        <v>2000</v>
      </c>
      <c r="E68" s="10">
        <v>1972.91</v>
      </c>
      <c r="F68" s="10">
        <v>4.5869899516961903</v>
      </c>
    </row>
    <row r="69" spans="1:6" x14ac:dyDescent="0.2">
      <c r="A69" s="8" t="s">
        <v>35</v>
      </c>
      <c r="B69" s="9"/>
      <c r="C69" s="9"/>
      <c r="D69" s="9"/>
      <c r="E69" s="11">
        <f>SUM(E68:E68)</f>
        <v>1972.91</v>
      </c>
      <c r="F69" s="11">
        <f>SUM(F68:F68)</f>
        <v>4.5869899516961903</v>
      </c>
    </row>
    <row r="70" spans="1:6" x14ac:dyDescent="0.2">
      <c r="A70" s="9"/>
      <c r="B70" s="9"/>
      <c r="C70" s="9"/>
      <c r="D70" s="9"/>
      <c r="E70" s="10"/>
      <c r="F70" s="10"/>
    </row>
    <row r="71" spans="1:6" x14ac:dyDescent="0.2">
      <c r="A71" s="8" t="s">
        <v>360</v>
      </c>
      <c r="B71" s="9"/>
      <c r="C71" s="9"/>
      <c r="D71" s="9"/>
      <c r="E71" s="10"/>
      <c r="F71" s="10"/>
    </row>
    <row r="72" spans="1:6" x14ac:dyDescent="0.2">
      <c r="A72" s="9" t="s">
        <v>361</v>
      </c>
      <c r="B72" s="9" t="s">
        <v>1058</v>
      </c>
      <c r="C72" s="9" t="s">
        <v>362</v>
      </c>
      <c r="D72" s="9">
        <v>300</v>
      </c>
      <c r="E72" s="10">
        <v>1395.3615</v>
      </c>
      <c r="F72" s="10">
        <v>3.2441972413763001</v>
      </c>
    </row>
    <row r="73" spans="1:6" x14ac:dyDescent="0.2">
      <c r="A73" s="8" t="s">
        <v>35</v>
      </c>
      <c r="B73" s="9"/>
      <c r="C73" s="9"/>
      <c r="D73" s="9"/>
      <c r="E73" s="11">
        <f>SUM(E72:E72)</f>
        <v>1395.3615</v>
      </c>
      <c r="F73" s="11">
        <f>SUM(F72:F72)</f>
        <v>3.2441972413763001</v>
      </c>
    </row>
    <row r="74" spans="1:6" x14ac:dyDescent="0.2">
      <c r="A74" s="9"/>
      <c r="B74" s="9"/>
      <c r="C74" s="9"/>
      <c r="D74" s="9"/>
      <c r="E74" s="10"/>
      <c r="F74" s="10"/>
    </row>
    <row r="75" spans="1:6" x14ac:dyDescent="0.2">
      <c r="A75" s="8" t="s">
        <v>35</v>
      </c>
      <c r="B75" s="9"/>
      <c r="C75" s="9"/>
      <c r="D75" s="9"/>
      <c r="E75" s="11">
        <f>E42+E64+E69+E73</f>
        <v>41261.868324899995</v>
      </c>
      <c r="F75" s="11">
        <f>F42+F64+F69+F73</f>
        <v>95.93330430426245</v>
      </c>
    </row>
    <row r="76" spans="1:6" x14ac:dyDescent="0.2">
      <c r="A76" s="9"/>
      <c r="B76" s="9"/>
      <c r="C76" s="9"/>
      <c r="D76" s="9"/>
      <c r="E76" s="10"/>
      <c r="F76" s="10"/>
    </row>
    <row r="77" spans="1:6" x14ac:dyDescent="0.2">
      <c r="A77" s="8" t="s">
        <v>36</v>
      </c>
      <c r="B77" s="9"/>
      <c r="C77" s="9"/>
      <c r="D77" s="9"/>
      <c r="E77" s="11">
        <v>1749.1245907</v>
      </c>
      <c r="F77" s="11">
        <v>4.07</v>
      </c>
    </row>
    <row r="78" spans="1:6" x14ac:dyDescent="0.2">
      <c r="A78" s="9"/>
      <c r="B78" s="9"/>
      <c r="C78" s="9"/>
      <c r="D78" s="9"/>
      <c r="E78" s="10"/>
      <c r="F78" s="10"/>
    </row>
    <row r="79" spans="1:6" x14ac:dyDescent="0.2">
      <c r="A79" s="12" t="s">
        <v>37</v>
      </c>
      <c r="B79" s="6"/>
      <c r="C79" s="6"/>
      <c r="D79" s="6"/>
      <c r="E79" s="13">
        <f>E75+E77</f>
        <v>43010.992915599993</v>
      </c>
      <c r="F79" s="13">
        <f>F75+F77</f>
        <v>100.00330430426246</v>
      </c>
    </row>
    <row r="80" spans="1:6" x14ac:dyDescent="0.2">
      <c r="A80" s="1" t="s">
        <v>217</v>
      </c>
      <c r="F80" s="17"/>
    </row>
    <row r="82" spans="1:4" x14ac:dyDescent="0.2">
      <c r="A82" s="1" t="s">
        <v>38</v>
      </c>
    </row>
    <row r="83" spans="1:4" x14ac:dyDescent="0.2">
      <c r="A83" s="1" t="s">
        <v>39</v>
      </c>
    </row>
    <row r="84" spans="1:4" x14ac:dyDescent="0.2">
      <c r="A84" s="1" t="s">
        <v>40</v>
      </c>
    </row>
    <row r="85" spans="1:4" x14ac:dyDescent="0.2">
      <c r="A85" s="3" t="s">
        <v>817</v>
      </c>
      <c r="D85" s="14">
        <v>122.63420000000001</v>
      </c>
    </row>
    <row r="86" spans="1:4" x14ac:dyDescent="0.2">
      <c r="A86" s="3" t="s">
        <v>818</v>
      </c>
      <c r="D86" s="14">
        <v>17.992100000000001</v>
      </c>
    </row>
    <row r="87" spans="1:4" x14ac:dyDescent="0.2">
      <c r="A87" s="3" t="s">
        <v>819</v>
      </c>
      <c r="D87" s="14">
        <v>127.4657</v>
      </c>
    </row>
    <row r="88" spans="1:4" x14ac:dyDescent="0.2">
      <c r="A88" s="3" t="s">
        <v>820</v>
      </c>
      <c r="D88" s="14">
        <v>18.792000000000002</v>
      </c>
    </row>
    <row r="89" spans="1:4" x14ac:dyDescent="0.2">
      <c r="D89" s="14"/>
    </row>
    <row r="90" spans="1:4" x14ac:dyDescent="0.2">
      <c r="A90" s="1" t="s">
        <v>44</v>
      </c>
    </row>
    <row r="91" spans="1:4" x14ac:dyDescent="0.2">
      <c r="A91" s="3" t="s">
        <v>817</v>
      </c>
      <c r="D91" s="14">
        <v>123.0958</v>
      </c>
    </row>
    <row r="92" spans="1:4" x14ac:dyDescent="0.2">
      <c r="A92" s="3" t="s">
        <v>818</v>
      </c>
      <c r="D92" s="14">
        <v>16.562200000000001</v>
      </c>
    </row>
    <row r="93" spans="1:4" x14ac:dyDescent="0.2">
      <c r="A93" s="3" t="s">
        <v>819</v>
      </c>
      <c r="D93" s="14">
        <v>128.40479999999999</v>
      </c>
    </row>
    <row r="94" spans="1:4" x14ac:dyDescent="0.2">
      <c r="A94" s="3" t="s">
        <v>820</v>
      </c>
      <c r="D94" s="14">
        <v>17.427800000000001</v>
      </c>
    </row>
    <row r="96" spans="1:4" x14ac:dyDescent="0.2">
      <c r="A96" s="1" t="s">
        <v>45</v>
      </c>
      <c r="D96" s="15" t="s">
        <v>404</v>
      </c>
    </row>
    <row r="97" spans="1:5" x14ac:dyDescent="0.2">
      <c r="A97" s="26" t="s">
        <v>821</v>
      </c>
      <c r="B97" s="27"/>
      <c r="C97" s="94" t="s">
        <v>822</v>
      </c>
      <c r="D97" s="94"/>
    </row>
    <row r="98" spans="1:5" x14ac:dyDescent="0.2">
      <c r="A98" s="95"/>
      <c r="B98" s="95"/>
      <c r="C98" s="21" t="s">
        <v>823</v>
      </c>
      <c r="D98" s="21" t="s">
        <v>824</v>
      </c>
    </row>
    <row r="99" spans="1:5" x14ac:dyDescent="0.2">
      <c r="A99" s="22" t="s">
        <v>818</v>
      </c>
      <c r="B99" s="23"/>
      <c r="C99" s="28">
        <v>1.0804840500000001</v>
      </c>
      <c r="D99" s="28">
        <v>1.0005336149999999</v>
      </c>
    </row>
    <row r="100" spans="1:5" x14ac:dyDescent="0.2">
      <c r="A100" s="22" t="s">
        <v>820</v>
      </c>
      <c r="B100" s="23"/>
      <c r="C100" s="28">
        <v>1.0804840500000001</v>
      </c>
      <c r="D100" s="28">
        <v>1.0005336149999999</v>
      </c>
    </row>
    <row r="102" spans="1:5" x14ac:dyDescent="0.2">
      <c r="A102" s="1" t="s">
        <v>47</v>
      </c>
      <c r="D102" s="25">
        <v>1.7985653036911993</v>
      </c>
      <c r="E102" s="2" t="s">
        <v>840</v>
      </c>
    </row>
  </sheetData>
  <mergeCells count="3">
    <mergeCell ref="A1:F1"/>
    <mergeCell ref="C97:D97"/>
    <mergeCell ref="A98:B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73DBB-A96A-4522-B547-B01BA0C96403}">
  <dimension ref="A1:M11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83.7109375" style="3" bestFit="1" customWidth="1"/>
    <col min="3" max="3" width="33" style="3" customWidth="1"/>
    <col min="4" max="4" width="7.42578125" style="3" bestFit="1" customWidth="1"/>
    <col min="5" max="5" width="23" style="2" bestFit="1" customWidth="1"/>
    <col min="6" max="6" width="15.5703125" style="2" bestFit="1" customWidth="1"/>
    <col min="7" max="13" width="9.140625" style="34"/>
    <col min="14" max="16384" width="9.140625" style="3"/>
  </cols>
  <sheetData>
    <row r="1" spans="1:13" ht="15" customHeight="1" x14ac:dyDescent="0.2">
      <c r="A1" s="97" t="s">
        <v>364</v>
      </c>
      <c r="B1" s="97"/>
      <c r="C1" s="97"/>
      <c r="D1" s="97"/>
      <c r="E1" s="97"/>
      <c r="F1" s="97"/>
    </row>
    <row r="3" spans="1:13" s="1" customFormat="1" x14ac:dyDescent="0.2">
      <c r="A3" s="4" t="s">
        <v>0</v>
      </c>
      <c r="B3" s="4" t="s">
        <v>1</v>
      </c>
      <c r="C3" s="4" t="s">
        <v>262</v>
      </c>
      <c r="D3" s="4" t="s">
        <v>3</v>
      </c>
      <c r="E3" s="5" t="s">
        <v>4</v>
      </c>
      <c r="F3" s="5" t="s">
        <v>5</v>
      </c>
      <c r="G3" s="33"/>
      <c r="H3" s="33"/>
      <c r="I3" s="33"/>
      <c r="J3" s="33"/>
      <c r="K3" s="33"/>
      <c r="L3" s="33"/>
      <c r="M3" s="33"/>
    </row>
    <row r="4" spans="1:13" x14ac:dyDescent="0.2">
      <c r="A4" s="6"/>
      <c r="B4" s="6"/>
      <c r="C4" s="6"/>
      <c r="D4" s="6"/>
      <c r="E4" s="7"/>
      <c r="F4" s="7"/>
    </row>
    <row r="5" spans="1:13" x14ac:dyDescent="0.2">
      <c r="A5" s="8" t="s">
        <v>263</v>
      </c>
      <c r="B5" s="9"/>
      <c r="C5" s="9"/>
      <c r="D5" s="9"/>
      <c r="E5" s="10"/>
      <c r="F5" s="10"/>
    </row>
    <row r="6" spans="1:13" x14ac:dyDescent="0.2">
      <c r="A6" s="8" t="s">
        <v>7</v>
      </c>
      <c r="B6" s="9"/>
      <c r="C6" s="9"/>
      <c r="D6" s="9"/>
      <c r="E6" s="10"/>
      <c r="F6" s="10"/>
    </row>
    <row r="7" spans="1:13" x14ac:dyDescent="0.2">
      <c r="A7" s="9" t="s">
        <v>264</v>
      </c>
      <c r="B7" s="9" t="s">
        <v>265</v>
      </c>
      <c r="C7" s="9" t="s">
        <v>266</v>
      </c>
      <c r="D7" s="9">
        <v>2000862</v>
      </c>
      <c r="E7" s="10">
        <v>14460.229674</v>
      </c>
      <c r="F7" s="10">
        <v>7.4599799399491404</v>
      </c>
    </row>
    <row r="8" spans="1:13" x14ac:dyDescent="0.2">
      <c r="A8" s="9" t="s">
        <v>267</v>
      </c>
      <c r="B8" s="9" t="s">
        <v>268</v>
      </c>
      <c r="C8" s="9" t="s">
        <v>266</v>
      </c>
      <c r="D8" s="9">
        <v>494434</v>
      </c>
      <c r="E8" s="10">
        <v>10283.979982999999</v>
      </c>
      <c r="F8" s="10">
        <v>5.30546790096707</v>
      </c>
    </row>
    <row r="9" spans="1:13" x14ac:dyDescent="0.2">
      <c r="A9" s="9" t="s">
        <v>272</v>
      </c>
      <c r="B9" s="9" t="s">
        <v>273</v>
      </c>
      <c r="C9" s="9" t="s">
        <v>266</v>
      </c>
      <c r="D9" s="9">
        <v>559760</v>
      </c>
      <c r="E9" s="10">
        <v>7029.1862000000001</v>
      </c>
      <c r="F9" s="10">
        <v>3.6263316163264001</v>
      </c>
    </row>
    <row r="10" spans="1:13" x14ac:dyDescent="0.2">
      <c r="A10" s="9" t="s">
        <v>306</v>
      </c>
      <c r="B10" s="9" t="s">
        <v>307</v>
      </c>
      <c r="C10" s="9" t="s">
        <v>308</v>
      </c>
      <c r="D10" s="9">
        <v>3044188</v>
      </c>
      <c r="E10" s="10">
        <v>6347.1319800000001</v>
      </c>
      <c r="F10" s="10">
        <v>3.27446232283196</v>
      </c>
    </row>
    <row r="11" spans="1:13" x14ac:dyDescent="0.2">
      <c r="A11" s="9" t="s">
        <v>269</v>
      </c>
      <c r="B11" s="9" t="s">
        <v>270</v>
      </c>
      <c r="C11" s="9" t="s">
        <v>271</v>
      </c>
      <c r="D11" s="9">
        <v>763784</v>
      </c>
      <c r="E11" s="10">
        <v>5724.9429719999998</v>
      </c>
      <c r="F11" s="10">
        <v>2.9534772746565201</v>
      </c>
    </row>
    <row r="12" spans="1:13" x14ac:dyDescent="0.2">
      <c r="A12" s="9" t="s">
        <v>274</v>
      </c>
      <c r="B12" s="9" t="s">
        <v>275</v>
      </c>
      <c r="C12" s="9" t="s">
        <v>276</v>
      </c>
      <c r="D12" s="9">
        <v>821320</v>
      </c>
      <c r="E12" s="10">
        <v>5585.3866600000001</v>
      </c>
      <c r="F12" s="10">
        <v>2.88148068044715</v>
      </c>
    </row>
    <row r="13" spans="1:13" x14ac:dyDescent="0.2">
      <c r="A13" s="9" t="s">
        <v>322</v>
      </c>
      <c r="B13" s="9" t="s">
        <v>323</v>
      </c>
      <c r="C13" s="9" t="s">
        <v>266</v>
      </c>
      <c r="D13" s="9">
        <v>1506302</v>
      </c>
      <c r="E13" s="10">
        <v>5489.7176390000004</v>
      </c>
      <c r="F13" s="10">
        <v>2.8321253801770698</v>
      </c>
    </row>
    <row r="14" spans="1:13" x14ac:dyDescent="0.2">
      <c r="A14" s="9" t="s">
        <v>289</v>
      </c>
      <c r="B14" s="9" t="s">
        <v>290</v>
      </c>
      <c r="C14" s="9" t="s">
        <v>291</v>
      </c>
      <c r="D14" s="9">
        <v>2508769</v>
      </c>
      <c r="E14" s="10">
        <v>4731.5383339999998</v>
      </c>
      <c r="F14" s="10">
        <v>2.4409834319717598</v>
      </c>
    </row>
    <row r="15" spans="1:13" x14ac:dyDescent="0.2">
      <c r="A15" s="9" t="s">
        <v>292</v>
      </c>
      <c r="B15" s="9" t="s">
        <v>293</v>
      </c>
      <c r="C15" s="9" t="s">
        <v>294</v>
      </c>
      <c r="D15" s="9">
        <v>600350</v>
      </c>
      <c r="E15" s="10">
        <v>4328.5235000000002</v>
      </c>
      <c r="F15" s="10">
        <v>2.2330695436780101</v>
      </c>
    </row>
    <row r="16" spans="1:13" x14ac:dyDescent="0.2">
      <c r="A16" s="9" t="s">
        <v>286</v>
      </c>
      <c r="B16" s="9" t="s">
        <v>287</v>
      </c>
      <c r="C16" s="9" t="s">
        <v>288</v>
      </c>
      <c r="D16" s="9">
        <v>154688</v>
      </c>
      <c r="E16" s="10">
        <v>4208.7511039999999</v>
      </c>
      <c r="F16" s="10">
        <v>2.1712793998377502</v>
      </c>
    </row>
    <row r="17" spans="1:6" x14ac:dyDescent="0.2">
      <c r="A17" s="9" t="s">
        <v>365</v>
      </c>
      <c r="B17" s="9" t="s">
        <v>366</v>
      </c>
      <c r="C17" s="9" t="s">
        <v>305</v>
      </c>
      <c r="D17" s="9">
        <v>2637936</v>
      </c>
      <c r="E17" s="10">
        <v>3610.0154160000002</v>
      </c>
      <c r="F17" s="10">
        <v>1.8623938342203099</v>
      </c>
    </row>
    <row r="18" spans="1:6" x14ac:dyDescent="0.2">
      <c r="A18" s="9" t="s">
        <v>320</v>
      </c>
      <c r="B18" s="9" t="s">
        <v>321</v>
      </c>
      <c r="C18" s="9" t="s">
        <v>282</v>
      </c>
      <c r="D18" s="9">
        <v>276850</v>
      </c>
      <c r="E18" s="10">
        <v>3543.95685</v>
      </c>
      <c r="F18" s="10">
        <v>1.82831446007953</v>
      </c>
    </row>
    <row r="19" spans="1:6" x14ac:dyDescent="0.2">
      <c r="A19" s="9" t="s">
        <v>367</v>
      </c>
      <c r="B19" s="9" t="s">
        <v>368</v>
      </c>
      <c r="C19" s="9" t="s">
        <v>282</v>
      </c>
      <c r="D19" s="9">
        <v>28764</v>
      </c>
      <c r="E19" s="10">
        <v>3307.2415740000001</v>
      </c>
      <c r="F19" s="10">
        <v>1.70619390942088</v>
      </c>
    </row>
    <row r="20" spans="1:6" x14ac:dyDescent="0.2">
      <c r="A20" s="9" t="s">
        <v>369</v>
      </c>
      <c r="B20" s="9" t="s">
        <v>370</v>
      </c>
      <c r="C20" s="9" t="s">
        <v>285</v>
      </c>
      <c r="D20" s="9">
        <v>1446976</v>
      </c>
      <c r="E20" s="10">
        <v>3294.0408640000001</v>
      </c>
      <c r="F20" s="10">
        <v>1.6993837111036101</v>
      </c>
    </row>
    <row r="21" spans="1:6" x14ac:dyDescent="0.2">
      <c r="A21" s="9" t="s">
        <v>371</v>
      </c>
      <c r="B21" s="9" t="s">
        <v>372</v>
      </c>
      <c r="C21" s="9" t="s">
        <v>271</v>
      </c>
      <c r="D21" s="9">
        <v>437745</v>
      </c>
      <c r="E21" s="10">
        <v>3203.8556549999998</v>
      </c>
      <c r="F21" s="10">
        <v>1.65285748951601</v>
      </c>
    </row>
    <row r="22" spans="1:6" x14ac:dyDescent="0.2">
      <c r="A22" s="9" t="s">
        <v>277</v>
      </c>
      <c r="B22" s="9" t="s">
        <v>278</v>
      </c>
      <c r="C22" s="9" t="s">
        <v>279</v>
      </c>
      <c r="D22" s="9">
        <v>985150</v>
      </c>
      <c r="E22" s="10">
        <v>3018.4996000000001</v>
      </c>
      <c r="F22" s="10">
        <v>1.55723297433045</v>
      </c>
    </row>
    <row r="23" spans="1:6" x14ac:dyDescent="0.2">
      <c r="A23" s="9" t="s">
        <v>373</v>
      </c>
      <c r="B23" s="9" t="s">
        <v>374</v>
      </c>
      <c r="C23" s="9" t="s">
        <v>291</v>
      </c>
      <c r="D23" s="9">
        <v>2093346</v>
      </c>
      <c r="E23" s="10">
        <v>2924.4043620000002</v>
      </c>
      <c r="F23" s="10">
        <v>1.5086895829908999</v>
      </c>
    </row>
    <row r="24" spans="1:6" x14ac:dyDescent="0.2">
      <c r="A24" s="9" t="s">
        <v>283</v>
      </c>
      <c r="B24" s="9" t="s">
        <v>284</v>
      </c>
      <c r="C24" s="9" t="s">
        <v>285</v>
      </c>
      <c r="D24" s="9">
        <v>1516102</v>
      </c>
      <c r="E24" s="10">
        <v>2669.0975709999998</v>
      </c>
      <c r="F24" s="10">
        <v>1.3769777373058201</v>
      </c>
    </row>
    <row r="25" spans="1:6" x14ac:dyDescent="0.2">
      <c r="A25" s="9" t="s">
        <v>375</v>
      </c>
      <c r="B25" s="9" t="s">
        <v>376</v>
      </c>
      <c r="C25" s="9" t="s">
        <v>377</v>
      </c>
      <c r="D25" s="9">
        <v>535077</v>
      </c>
      <c r="E25" s="10">
        <v>2550.712059</v>
      </c>
      <c r="F25" s="10">
        <v>1.3159030818811901</v>
      </c>
    </row>
    <row r="26" spans="1:6" x14ac:dyDescent="0.2">
      <c r="A26" s="9" t="s">
        <v>314</v>
      </c>
      <c r="B26" s="9" t="s">
        <v>315</v>
      </c>
      <c r="C26" s="9" t="s">
        <v>282</v>
      </c>
      <c r="D26" s="9">
        <v>178251</v>
      </c>
      <c r="E26" s="10">
        <v>2546.8502880000001</v>
      </c>
      <c r="F26" s="10">
        <v>1.31391080825607</v>
      </c>
    </row>
    <row r="27" spans="1:6" x14ac:dyDescent="0.2">
      <c r="A27" s="9" t="s">
        <v>378</v>
      </c>
      <c r="B27" s="9" t="s">
        <v>379</v>
      </c>
      <c r="C27" s="9" t="s">
        <v>305</v>
      </c>
      <c r="D27" s="9">
        <v>998372</v>
      </c>
      <c r="E27" s="10">
        <v>2331.1986200000001</v>
      </c>
      <c r="F27" s="10">
        <v>1.20265689641889</v>
      </c>
    </row>
    <row r="28" spans="1:6" x14ac:dyDescent="0.2">
      <c r="A28" s="9" t="s">
        <v>380</v>
      </c>
      <c r="B28" s="9" t="s">
        <v>381</v>
      </c>
      <c r="C28" s="51" t="s">
        <v>900</v>
      </c>
      <c r="D28" s="9">
        <v>1583382</v>
      </c>
      <c r="E28" s="10">
        <v>2249.1941310000002</v>
      </c>
      <c r="F28" s="10">
        <v>1.1603510785503299</v>
      </c>
    </row>
    <row r="29" spans="1:6" x14ac:dyDescent="0.2">
      <c r="A29" s="9" t="s">
        <v>332</v>
      </c>
      <c r="B29" s="9" t="s">
        <v>333</v>
      </c>
      <c r="C29" s="9" t="s">
        <v>276</v>
      </c>
      <c r="D29" s="9">
        <v>1081483</v>
      </c>
      <c r="E29" s="10">
        <v>1959.6471959999999</v>
      </c>
      <c r="F29" s="10">
        <v>1.0109748670052501</v>
      </c>
    </row>
    <row r="30" spans="1:6" x14ac:dyDescent="0.2">
      <c r="A30" s="9" t="s">
        <v>382</v>
      </c>
      <c r="B30" s="9" t="s">
        <v>383</v>
      </c>
      <c r="C30" s="9" t="s">
        <v>384</v>
      </c>
      <c r="D30" s="9">
        <v>921918</v>
      </c>
      <c r="E30" s="10">
        <v>1855.8209340000001</v>
      </c>
      <c r="F30" s="10">
        <v>0.95741127574691098</v>
      </c>
    </row>
    <row r="31" spans="1:6" x14ac:dyDescent="0.2">
      <c r="A31" s="9" t="s">
        <v>327</v>
      </c>
      <c r="B31" s="9" t="s">
        <v>328</v>
      </c>
      <c r="C31" s="9" t="s">
        <v>266</v>
      </c>
      <c r="D31" s="9">
        <v>615662</v>
      </c>
      <c r="E31" s="10">
        <v>1807.8914629999999</v>
      </c>
      <c r="F31" s="10">
        <v>0.93268463583501005</v>
      </c>
    </row>
    <row r="32" spans="1:6" x14ac:dyDescent="0.2">
      <c r="A32" s="9" t="s">
        <v>385</v>
      </c>
      <c r="B32" s="9" t="s">
        <v>386</v>
      </c>
      <c r="C32" s="9" t="s">
        <v>387</v>
      </c>
      <c r="D32" s="9">
        <v>196933</v>
      </c>
      <c r="E32" s="10">
        <v>1777.2218585000001</v>
      </c>
      <c r="F32" s="10">
        <v>0.91686229832763599</v>
      </c>
    </row>
    <row r="33" spans="1:9" x14ac:dyDescent="0.2">
      <c r="A33" s="9" t="s">
        <v>297</v>
      </c>
      <c r="B33" s="9" t="s">
        <v>298</v>
      </c>
      <c r="C33" s="9" t="s">
        <v>299</v>
      </c>
      <c r="D33" s="9">
        <v>324626</v>
      </c>
      <c r="E33" s="10">
        <v>1756.5512859999999</v>
      </c>
      <c r="F33" s="10">
        <v>0.90619842509230897</v>
      </c>
    </row>
    <row r="34" spans="1:9" x14ac:dyDescent="0.2">
      <c r="A34" s="9" t="s">
        <v>318</v>
      </c>
      <c r="B34" s="9" t="s">
        <v>319</v>
      </c>
      <c r="C34" s="9" t="s">
        <v>302</v>
      </c>
      <c r="D34" s="9">
        <v>219383</v>
      </c>
      <c r="E34" s="10">
        <v>1634.2936585</v>
      </c>
      <c r="F34" s="10">
        <v>0.84312615935259805</v>
      </c>
    </row>
    <row r="35" spans="1:9" x14ac:dyDescent="0.2">
      <c r="A35" s="9" t="s">
        <v>388</v>
      </c>
      <c r="B35" s="9" t="s">
        <v>389</v>
      </c>
      <c r="C35" s="9" t="s">
        <v>390</v>
      </c>
      <c r="D35" s="9">
        <v>147561</v>
      </c>
      <c r="E35" s="10">
        <v>1469.4124380000001</v>
      </c>
      <c r="F35" s="10">
        <v>0.75806453687948305</v>
      </c>
    </row>
    <row r="36" spans="1:9" x14ac:dyDescent="0.2">
      <c r="A36" s="9" t="s">
        <v>300</v>
      </c>
      <c r="B36" s="9" t="s">
        <v>301</v>
      </c>
      <c r="C36" s="9" t="s">
        <v>302</v>
      </c>
      <c r="D36" s="9">
        <v>180000</v>
      </c>
      <c r="E36" s="10">
        <v>1459.08</v>
      </c>
      <c r="F36" s="10">
        <v>0.75273406966364298</v>
      </c>
    </row>
    <row r="37" spans="1:9" x14ac:dyDescent="0.2">
      <c r="A37" s="9" t="s">
        <v>295</v>
      </c>
      <c r="B37" s="9" t="s">
        <v>296</v>
      </c>
      <c r="C37" s="9" t="s">
        <v>282</v>
      </c>
      <c r="D37" s="9">
        <v>100000</v>
      </c>
      <c r="E37" s="10">
        <v>1412.6</v>
      </c>
      <c r="F37" s="10">
        <v>0.72875520657322501</v>
      </c>
    </row>
    <row r="38" spans="1:9" x14ac:dyDescent="0.2">
      <c r="A38" s="9" t="s">
        <v>303</v>
      </c>
      <c r="B38" s="9" t="s">
        <v>304</v>
      </c>
      <c r="C38" s="9" t="s">
        <v>305</v>
      </c>
      <c r="D38" s="9">
        <v>398568</v>
      </c>
      <c r="E38" s="10">
        <v>1376.8531559999999</v>
      </c>
      <c r="F38" s="10">
        <v>0.71031353965862798</v>
      </c>
    </row>
    <row r="39" spans="1:9" x14ac:dyDescent="0.2">
      <c r="A39" s="9" t="s">
        <v>329</v>
      </c>
      <c r="B39" s="9" t="s">
        <v>330</v>
      </c>
      <c r="C39" s="9" t="s">
        <v>331</v>
      </c>
      <c r="D39" s="9">
        <v>649104</v>
      </c>
      <c r="E39" s="10">
        <v>1359.8728799999999</v>
      </c>
      <c r="F39" s="10">
        <v>0.70155347697701198</v>
      </c>
    </row>
    <row r="40" spans="1:9" x14ac:dyDescent="0.2">
      <c r="A40" s="9" t="s">
        <v>391</v>
      </c>
      <c r="B40" s="9" t="s">
        <v>392</v>
      </c>
      <c r="C40" s="9" t="s">
        <v>276</v>
      </c>
      <c r="D40" s="9">
        <v>51783</v>
      </c>
      <c r="E40" s="10">
        <v>1322.8226265000001</v>
      </c>
      <c r="F40" s="10">
        <v>0.68243938583799002</v>
      </c>
    </row>
    <row r="41" spans="1:9" x14ac:dyDescent="0.2">
      <c r="A41" s="9" t="s">
        <v>324</v>
      </c>
      <c r="B41" s="9" t="s">
        <v>325</v>
      </c>
      <c r="C41" s="9" t="s">
        <v>326</v>
      </c>
      <c r="D41" s="9">
        <v>1265151</v>
      </c>
      <c r="E41" s="10">
        <v>1301.2078035</v>
      </c>
      <c r="F41" s="10">
        <v>0.67128837720114398</v>
      </c>
    </row>
    <row r="42" spans="1:9" x14ac:dyDescent="0.2">
      <c r="A42" s="9" t="s">
        <v>312</v>
      </c>
      <c r="B42" s="9" t="s">
        <v>313</v>
      </c>
      <c r="C42" s="9" t="s">
        <v>288</v>
      </c>
      <c r="D42" s="9">
        <v>374001</v>
      </c>
      <c r="E42" s="10">
        <v>1192.8761895</v>
      </c>
      <c r="F42" s="10">
        <v>0.61540049121857199</v>
      </c>
    </row>
    <row r="43" spans="1:9" x14ac:dyDescent="0.2">
      <c r="A43" s="9" t="s">
        <v>393</v>
      </c>
      <c r="B43" s="9" t="s">
        <v>394</v>
      </c>
      <c r="C43" s="9" t="s">
        <v>311</v>
      </c>
      <c r="D43" s="9">
        <v>377910</v>
      </c>
      <c r="E43" s="10">
        <v>889.97805000000005</v>
      </c>
      <c r="F43" s="10">
        <v>0.45913644179058899</v>
      </c>
    </row>
    <row r="44" spans="1:9" x14ac:dyDescent="0.2">
      <c r="A44" s="9" t="s">
        <v>395</v>
      </c>
      <c r="B44" s="9" t="s">
        <v>396</v>
      </c>
      <c r="C44" s="9" t="s">
        <v>266</v>
      </c>
      <c r="D44" s="9">
        <v>389628</v>
      </c>
      <c r="E44" s="10">
        <v>878.22151199999996</v>
      </c>
      <c r="F44" s="10">
        <v>0.45307128655996798</v>
      </c>
    </row>
    <row r="45" spans="1:9" x14ac:dyDescent="0.2">
      <c r="A45" s="9" t="s">
        <v>397</v>
      </c>
      <c r="B45" s="9" t="s">
        <v>398</v>
      </c>
      <c r="C45" s="9" t="s">
        <v>387</v>
      </c>
      <c r="D45" s="9">
        <v>195421</v>
      </c>
      <c r="E45" s="10">
        <v>868.25550299999998</v>
      </c>
      <c r="F45" s="10">
        <v>0.44792985873361502</v>
      </c>
    </row>
    <row r="46" spans="1:9" x14ac:dyDescent="0.2">
      <c r="A46" s="9" t="s">
        <v>399</v>
      </c>
      <c r="B46" s="9" t="s">
        <v>400</v>
      </c>
      <c r="C46" s="9" t="s">
        <v>302</v>
      </c>
      <c r="D46" s="9">
        <v>414842</v>
      </c>
      <c r="E46" s="10">
        <v>847.72962700000005</v>
      </c>
      <c r="F46" s="10">
        <v>0.437340633896806</v>
      </c>
    </row>
    <row r="47" spans="1:9" x14ac:dyDescent="0.2">
      <c r="A47" s="8" t="s">
        <v>35</v>
      </c>
      <c r="B47" s="9"/>
      <c r="C47" s="9"/>
      <c r="D47" s="9"/>
      <c r="E47" s="11">
        <f>SUM(E7:E46)</f>
        <v>128608.79121749999</v>
      </c>
      <c r="F47" s="11">
        <f>SUM(F7:F46)</f>
        <v>66.348808021267203</v>
      </c>
    </row>
    <row r="48" spans="1:9" x14ac:dyDescent="0.2">
      <c r="A48" s="9"/>
      <c r="B48" s="9"/>
      <c r="C48" s="9"/>
      <c r="D48" s="9"/>
      <c r="E48" s="10"/>
      <c r="F48" s="10"/>
      <c r="H48" s="37"/>
      <c r="I48" s="37"/>
    </row>
    <row r="49" spans="1:6" x14ac:dyDescent="0.2">
      <c r="A49" s="11" t="s">
        <v>888</v>
      </c>
      <c r="B49" s="9"/>
      <c r="C49" s="9"/>
      <c r="D49" s="9"/>
      <c r="E49" s="10"/>
      <c r="F49" s="10"/>
    </row>
    <row r="50" spans="1:6" s="34" customFormat="1" x14ac:dyDescent="0.2">
      <c r="A50" s="51" t="s">
        <v>401</v>
      </c>
      <c r="B50" s="51" t="s">
        <v>402</v>
      </c>
      <c r="C50" s="51" t="s">
        <v>403</v>
      </c>
      <c r="D50" s="51">
        <v>270000</v>
      </c>
      <c r="E50" s="52">
        <v>2.7E-2</v>
      </c>
      <c r="F50" s="50" t="s">
        <v>899</v>
      </c>
    </row>
    <row r="51" spans="1:6" s="34" customFormat="1" x14ac:dyDescent="0.2">
      <c r="A51" s="51" t="s">
        <v>404</v>
      </c>
      <c r="B51" s="51" t="s">
        <v>405</v>
      </c>
      <c r="C51" s="51" t="s">
        <v>403</v>
      </c>
      <c r="D51" s="51">
        <v>27500</v>
      </c>
      <c r="E51" s="52">
        <v>2.7499999999999998E-3</v>
      </c>
      <c r="F51" s="50" t="s">
        <v>899</v>
      </c>
    </row>
    <row r="52" spans="1:6" x14ac:dyDescent="0.2">
      <c r="A52" s="8" t="s">
        <v>35</v>
      </c>
      <c r="B52" s="9"/>
      <c r="C52" s="9"/>
      <c r="D52" s="9"/>
      <c r="E52" s="11">
        <f>SUM(E50:E51)</f>
        <v>2.9749999999999999E-2</v>
      </c>
      <c r="F52" s="11">
        <f>SUM(F50:F51)</f>
        <v>0</v>
      </c>
    </row>
    <row r="53" spans="1:6" x14ac:dyDescent="0.2">
      <c r="A53" s="9"/>
      <c r="B53" s="9"/>
      <c r="C53" s="9"/>
      <c r="D53" s="9"/>
      <c r="E53" s="10"/>
      <c r="F53" s="10"/>
    </row>
    <row r="54" spans="1:6" x14ac:dyDescent="0.2">
      <c r="A54" s="8" t="s">
        <v>6</v>
      </c>
      <c r="B54" s="9"/>
      <c r="C54" s="9"/>
      <c r="D54" s="9"/>
      <c r="E54" s="10"/>
      <c r="F54" s="10"/>
    </row>
    <row r="55" spans="1:6" x14ac:dyDescent="0.2">
      <c r="A55" s="8" t="s">
        <v>7</v>
      </c>
      <c r="B55" s="9"/>
      <c r="C55" s="9"/>
      <c r="D55" s="9"/>
      <c r="E55" s="10"/>
      <c r="F55" s="10"/>
    </row>
    <row r="56" spans="1:6" x14ac:dyDescent="0.2">
      <c r="A56" s="8"/>
      <c r="B56" s="9"/>
      <c r="C56" s="9"/>
      <c r="D56" s="9"/>
      <c r="E56" s="10"/>
      <c r="F56" s="10"/>
    </row>
    <row r="57" spans="1:6" x14ac:dyDescent="0.2">
      <c r="A57" s="9" t="s">
        <v>406</v>
      </c>
      <c r="B57" s="9" t="s">
        <v>1400</v>
      </c>
      <c r="C57" s="9" t="s">
        <v>147</v>
      </c>
      <c r="D57" s="9">
        <v>900</v>
      </c>
      <c r="E57" s="10">
        <v>9153.3780000000006</v>
      </c>
      <c r="F57" s="10">
        <v>4.7221944465756902</v>
      </c>
    </row>
    <row r="58" spans="1:6" x14ac:dyDescent="0.2">
      <c r="A58" s="9" t="s">
        <v>27</v>
      </c>
      <c r="B58" s="9" t="s">
        <v>1254</v>
      </c>
      <c r="C58" s="9" t="s">
        <v>28</v>
      </c>
      <c r="D58" s="9">
        <v>900</v>
      </c>
      <c r="E58" s="10">
        <v>8857.9169999999995</v>
      </c>
      <c r="F58" s="10">
        <v>4.5697671903889896</v>
      </c>
    </row>
    <row r="59" spans="1:6" x14ac:dyDescent="0.2">
      <c r="A59" s="9" t="s">
        <v>347</v>
      </c>
      <c r="B59" s="9" t="s">
        <v>1260</v>
      </c>
      <c r="C59" s="9" t="s">
        <v>55</v>
      </c>
      <c r="D59" s="9">
        <v>800</v>
      </c>
      <c r="E59" s="10">
        <v>7994.6719999999996</v>
      </c>
      <c r="F59" s="10">
        <v>4.1244222319447701</v>
      </c>
    </row>
    <row r="60" spans="1:6" x14ac:dyDescent="0.2">
      <c r="A60" s="9" t="s">
        <v>343</v>
      </c>
      <c r="B60" s="9" t="s">
        <v>997</v>
      </c>
      <c r="C60" s="9" t="s">
        <v>111</v>
      </c>
      <c r="D60" s="9">
        <v>500</v>
      </c>
      <c r="E60" s="10">
        <v>4964.7950000000001</v>
      </c>
      <c r="F60" s="10">
        <v>2.5613196983001001</v>
      </c>
    </row>
    <row r="61" spans="1:6" x14ac:dyDescent="0.2">
      <c r="A61" s="9" t="s">
        <v>407</v>
      </c>
      <c r="B61" s="9" t="s">
        <v>962</v>
      </c>
      <c r="C61" s="9" t="s">
        <v>99</v>
      </c>
      <c r="D61" s="9">
        <v>450</v>
      </c>
      <c r="E61" s="10">
        <v>4502.0159999999996</v>
      </c>
      <c r="F61" s="10">
        <v>2.32257369395156</v>
      </c>
    </row>
    <row r="62" spans="1:6" x14ac:dyDescent="0.2">
      <c r="A62" s="9" t="s">
        <v>339</v>
      </c>
      <c r="B62" s="9" t="s">
        <v>1255</v>
      </c>
      <c r="C62" s="9" t="s">
        <v>53</v>
      </c>
      <c r="D62" s="9">
        <v>350</v>
      </c>
      <c r="E62" s="10">
        <v>3469.9105</v>
      </c>
      <c r="F62" s="10">
        <v>1.7901142172009801</v>
      </c>
    </row>
    <row r="63" spans="1:6" x14ac:dyDescent="0.2">
      <c r="A63" s="9" t="s">
        <v>352</v>
      </c>
      <c r="B63" s="9" t="s">
        <v>1264</v>
      </c>
      <c r="C63" s="9" t="s">
        <v>16</v>
      </c>
      <c r="D63" s="9">
        <v>300</v>
      </c>
      <c r="E63" s="10">
        <v>2998.3919000999999</v>
      </c>
      <c r="F63" s="10">
        <v>1.5468594850239701</v>
      </c>
    </row>
    <row r="64" spans="1:6" x14ac:dyDescent="0.2">
      <c r="A64" s="9" t="s">
        <v>342</v>
      </c>
      <c r="B64" s="9" t="s">
        <v>1257</v>
      </c>
      <c r="C64" s="9" t="s">
        <v>9</v>
      </c>
      <c r="D64" s="9">
        <v>250</v>
      </c>
      <c r="E64" s="10">
        <v>2500.5925000000002</v>
      </c>
      <c r="F64" s="10">
        <v>1.2900465835289201</v>
      </c>
    </row>
    <row r="65" spans="1:9" x14ac:dyDescent="0.2">
      <c r="A65" s="9" t="s">
        <v>408</v>
      </c>
      <c r="B65" s="9" t="s">
        <v>1401</v>
      </c>
      <c r="C65" s="9" t="s">
        <v>16</v>
      </c>
      <c r="D65" s="9">
        <v>250</v>
      </c>
      <c r="E65" s="10">
        <v>2436.6824999999999</v>
      </c>
      <c r="F65" s="10">
        <v>1.2570756467796</v>
      </c>
    </row>
    <row r="66" spans="1:9" x14ac:dyDescent="0.2">
      <c r="A66" s="9" t="s">
        <v>350</v>
      </c>
      <c r="B66" s="9" t="s">
        <v>1263</v>
      </c>
      <c r="C66" s="9" t="s">
        <v>9</v>
      </c>
      <c r="D66" s="9">
        <v>210</v>
      </c>
      <c r="E66" s="10">
        <v>1966.2573</v>
      </c>
      <c r="F66" s="10">
        <v>1.0143849956375599</v>
      </c>
    </row>
    <row r="67" spans="1:9" x14ac:dyDescent="0.2">
      <c r="A67" s="9" t="s">
        <v>354</v>
      </c>
      <c r="B67" s="9" t="s">
        <v>1266</v>
      </c>
      <c r="C67" s="9" t="s">
        <v>111</v>
      </c>
      <c r="D67" s="9">
        <v>150</v>
      </c>
      <c r="E67" s="10">
        <v>1470.213</v>
      </c>
      <c r="F67" s="10">
        <v>0.75847754390601796</v>
      </c>
    </row>
    <row r="68" spans="1:9" x14ac:dyDescent="0.2">
      <c r="A68" s="9" t="s">
        <v>349</v>
      </c>
      <c r="B68" s="9" t="s">
        <v>1262</v>
      </c>
      <c r="C68" s="9" t="s">
        <v>124</v>
      </c>
      <c r="D68" s="9">
        <v>141</v>
      </c>
      <c r="E68" s="10">
        <v>1397.1887400000001</v>
      </c>
      <c r="F68" s="10">
        <v>0.72080459354416304</v>
      </c>
    </row>
    <row r="69" spans="1:9" x14ac:dyDescent="0.2">
      <c r="A69" s="9" t="s">
        <v>346</v>
      </c>
      <c r="B69" s="9" t="s">
        <v>1259</v>
      </c>
      <c r="C69" s="9" t="s">
        <v>9</v>
      </c>
      <c r="D69" s="9">
        <v>110</v>
      </c>
      <c r="E69" s="10">
        <v>1100.4949999999999</v>
      </c>
      <c r="F69" s="10">
        <v>0.567741371271274</v>
      </c>
    </row>
    <row r="70" spans="1:9" x14ac:dyDescent="0.2">
      <c r="A70" s="9" t="s">
        <v>355</v>
      </c>
      <c r="B70" s="9" t="s">
        <v>1267</v>
      </c>
      <c r="C70" s="9" t="s">
        <v>113</v>
      </c>
      <c r="D70" s="9">
        <v>20</v>
      </c>
      <c r="E70" s="10">
        <v>193.9718</v>
      </c>
      <c r="F70" s="10">
        <v>0.100069346721209</v>
      </c>
    </row>
    <row r="71" spans="1:9" x14ac:dyDescent="0.2">
      <c r="A71" s="8" t="s">
        <v>35</v>
      </c>
      <c r="B71" s="9"/>
      <c r="C71" s="9"/>
      <c r="D71" s="9"/>
      <c r="E71" s="11">
        <f>SUM(E57:E70)</f>
        <v>53006.481240099994</v>
      </c>
      <c r="F71" s="11">
        <f>SUM(F57:F70)</f>
        <v>27.345851044774804</v>
      </c>
    </row>
    <row r="72" spans="1:9" x14ac:dyDescent="0.2">
      <c r="A72" s="9"/>
      <c r="B72" s="9"/>
      <c r="C72" s="9"/>
      <c r="D72" s="9"/>
      <c r="E72" s="10"/>
      <c r="F72" s="10"/>
    </row>
    <row r="73" spans="1:9" x14ac:dyDescent="0.2">
      <c r="A73" s="8" t="s">
        <v>92</v>
      </c>
      <c r="B73" s="9"/>
      <c r="C73" s="9"/>
      <c r="D73" s="9"/>
      <c r="E73" s="10"/>
      <c r="F73" s="10"/>
    </row>
    <row r="74" spans="1:9" x14ac:dyDescent="0.2">
      <c r="A74" s="9" t="s">
        <v>98</v>
      </c>
      <c r="B74" s="9" t="s">
        <v>1017</v>
      </c>
      <c r="C74" s="9" t="s">
        <v>99</v>
      </c>
      <c r="D74" s="9">
        <v>250</v>
      </c>
      <c r="E74" s="10">
        <v>2505.9450000000002</v>
      </c>
      <c r="F74" s="10">
        <v>1.2928079188277899</v>
      </c>
    </row>
    <row r="75" spans="1:9" x14ac:dyDescent="0.2">
      <c r="A75" s="9" t="s">
        <v>409</v>
      </c>
      <c r="B75" s="9" t="s">
        <v>1037</v>
      </c>
      <c r="C75" s="9" t="s">
        <v>30</v>
      </c>
      <c r="D75" s="9">
        <v>200</v>
      </c>
      <c r="E75" s="10">
        <v>2009.2660000000001</v>
      </c>
      <c r="F75" s="10">
        <v>1.03657302767277</v>
      </c>
    </row>
    <row r="76" spans="1:9" x14ac:dyDescent="0.2">
      <c r="A76" s="9" t="s">
        <v>410</v>
      </c>
      <c r="B76" s="9" t="s">
        <v>1046</v>
      </c>
      <c r="C76" s="9" t="s">
        <v>53</v>
      </c>
      <c r="D76" s="9">
        <v>14</v>
      </c>
      <c r="E76" s="10">
        <v>1647.73</v>
      </c>
      <c r="F76" s="10">
        <v>0.85005791910441797</v>
      </c>
    </row>
    <row r="77" spans="1:9" x14ac:dyDescent="0.2">
      <c r="A77" s="8" t="s">
        <v>35</v>
      </c>
      <c r="B77" s="9"/>
      <c r="C77" s="9"/>
      <c r="D77" s="9"/>
      <c r="E77" s="11">
        <f>SUM(E74:E76)</f>
        <v>6162.9410000000007</v>
      </c>
      <c r="F77" s="11">
        <f>SUM(F74:F76)</f>
        <v>3.1794388656049781</v>
      </c>
      <c r="H77" s="37"/>
      <c r="I77" s="37"/>
    </row>
    <row r="78" spans="1:9" x14ac:dyDescent="0.2">
      <c r="A78" s="9"/>
      <c r="B78" s="9"/>
      <c r="C78" s="9"/>
      <c r="D78" s="9"/>
      <c r="E78" s="10"/>
      <c r="F78" s="10"/>
    </row>
    <row r="79" spans="1:9" x14ac:dyDescent="0.2">
      <c r="A79" s="8" t="s">
        <v>360</v>
      </c>
      <c r="B79" s="9"/>
      <c r="C79" s="9"/>
      <c r="D79" s="9"/>
      <c r="E79" s="10"/>
      <c r="F79" s="10"/>
    </row>
    <row r="80" spans="1:9" x14ac:dyDescent="0.2">
      <c r="A80" s="9" t="s">
        <v>411</v>
      </c>
      <c r="B80" s="9" t="s">
        <v>1422</v>
      </c>
      <c r="C80" s="9" t="s">
        <v>362</v>
      </c>
      <c r="D80" s="9">
        <v>520</v>
      </c>
      <c r="E80" s="10">
        <v>2366.8501999999999</v>
      </c>
      <c r="F80" s="10">
        <v>1.22104941698208</v>
      </c>
    </row>
    <row r="81" spans="1:11" x14ac:dyDescent="0.2">
      <c r="A81" s="9" t="s">
        <v>412</v>
      </c>
      <c r="B81" s="9" t="s">
        <v>1062</v>
      </c>
      <c r="C81" s="9" t="s">
        <v>359</v>
      </c>
      <c r="D81" s="9">
        <v>200</v>
      </c>
      <c r="E81" s="10">
        <v>1000</v>
      </c>
      <c r="F81" s="10">
        <v>0.51589636597283395</v>
      </c>
    </row>
    <row r="82" spans="1:11" x14ac:dyDescent="0.2">
      <c r="A82" s="8" t="s">
        <v>35</v>
      </c>
      <c r="B82" s="9"/>
      <c r="C82" s="9"/>
      <c r="D82" s="9"/>
      <c r="E82" s="11">
        <f>SUM(E80:E81)</f>
        <v>3366.8501999999999</v>
      </c>
      <c r="F82" s="11">
        <f>SUM(F80:F81)</f>
        <v>1.736945782954914</v>
      </c>
      <c r="J82" s="37"/>
      <c r="K82" s="37"/>
    </row>
    <row r="83" spans="1:11" x14ac:dyDescent="0.2">
      <c r="A83" s="9"/>
      <c r="B83" s="9"/>
      <c r="C83" s="9"/>
      <c r="D83" s="9"/>
      <c r="E83" s="10"/>
      <c r="F83" s="10"/>
    </row>
    <row r="84" spans="1:11" x14ac:dyDescent="0.2">
      <c r="A84" s="8" t="s">
        <v>35</v>
      </c>
      <c r="B84" s="9"/>
      <c r="C84" s="9"/>
      <c r="D84" s="9"/>
      <c r="E84" s="11">
        <f>E52+E71+E77+E82+E47</f>
        <v>191145.09340759998</v>
      </c>
      <c r="F84" s="11">
        <f>F52+F71+F77+F82+F47</f>
        <v>98.611043714601891</v>
      </c>
    </row>
    <row r="85" spans="1:11" x14ac:dyDescent="0.2">
      <c r="A85" s="9"/>
      <c r="B85" s="9"/>
      <c r="C85" s="9"/>
      <c r="D85" s="9"/>
      <c r="E85" s="10"/>
      <c r="F85" s="10"/>
    </row>
    <row r="86" spans="1:11" x14ac:dyDescent="0.2">
      <c r="A86" s="8" t="s">
        <v>36</v>
      </c>
      <c r="B86" s="9"/>
      <c r="C86" s="9"/>
      <c r="D86" s="9"/>
      <c r="E86" s="11">
        <v>2692.2901323999999</v>
      </c>
      <c r="F86" s="11">
        <v>1.39</v>
      </c>
      <c r="H86" s="64"/>
      <c r="I86" s="64"/>
      <c r="J86" s="37"/>
      <c r="K86" s="37"/>
    </row>
    <row r="87" spans="1:11" x14ac:dyDescent="0.2">
      <c r="A87" s="9"/>
      <c r="B87" s="9"/>
      <c r="C87" s="9"/>
      <c r="D87" s="9"/>
      <c r="E87" s="10"/>
      <c r="F87" s="10"/>
    </row>
    <row r="88" spans="1:11" x14ac:dyDescent="0.2">
      <c r="A88" s="12" t="s">
        <v>37</v>
      </c>
      <c r="B88" s="6"/>
      <c r="C88" s="6"/>
      <c r="D88" s="6"/>
      <c r="E88" s="13">
        <f>E84+E86</f>
        <v>193837.38353999998</v>
      </c>
      <c r="F88" s="13">
        <f>F84+F86</f>
        <v>100.00104371460189</v>
      </c>
      <c r="H88" s="64"/>
      <c r="I88" s="41"/>
      <c r="J88" s="37"/>
      <c r="K88" s="37"/>
    </row>
    <row r="89" spans="1:11" x14ac:dyDescent="0.2">
      <c r="A89" s="1" t="s">
        <v>217</v>
      </c>
      <c r="F89" s="17" t="s">
        <v>105</v>
      </c>
    </row>
    <row r="91" spans="1:11" x14ac:dyDescent="0.2">
      <c r="A91" s="1" t="s">
        <v>38</v>
      </c>
    </row>
    <row r="92" spans="1:11" x14ac:dyDescent="0.2">
      <c r="A92" s="1" t="s">
        <v>39</v>
      </c>
    </row>
    <row r="93" spans="1:11" x14ac:dyDescent="0.2">
      <c r="A93" s="1" t="s">
        <v>40</v>
      </c>
    </row>
    <row r="94" spans="1:11" x14ac:dyDescent="0.2">
      <c r="A94" s="3" t="s">
        <v>817</v>
      </c>
      <c r="D94" s="14">
        <v>116.9504</v>
      </c>
    </row>
    <row r="95" spans="1:11" x14ac:dyDescent="0.2">
      <c r="A95" s="3" t="s">
        <v>818</v>
      </c>
      <c r="D95" s="14">
        <v>21.689900000000002</v>
      </c>
    </row>
    <row r="96" spans="1:11" x14ac:dyDescent="0.2">
      <c r="A96" s="3" t="s">
        <v>819</v>
      </c>
      <c r="D96" s="14">
        <v>124.2637</v>
      </c>
    </row>
    <row r="97" spans="1:6" x14ac:dyDescent="0.2">
      <c r="A97" s="3" t="s">
        <v>820</v>
      </c>
      <c r="D97" s="14">
        <v>23.389700000000001</v>
      </c>
    </row>
    <row r="99" spans="1:6" x14ac:dyDescent="0.2">
      <c r="A99" s="1" t="s">
        <v>44</v>
      </c>
    </row>
    <row r="100" spans="1:6" x14ac:dyDescent="0.2">
      <c r="A100" s="3" t="s">
        <v>817</v>
      </c>
      <c r="D100" s="14">
        <v>114.78660000000001</v>
      </c>
    </row>
    <row r="101" spans="1:6" x14ac:dyDescent="0.2">
      <c r="A101" s="3" t="s">
        <v>818</v>
      </c>
      <c r="D101" s="14">
        <v>21.288799999999998</v>
      </c>
    </row>
    <row r="102" spans="1:6" x14ac:dyDescent="0.2">
      <c r="A102" s="3" t="s">
        <v>819</v>
      </c>
      <c r="D102" s="14">
        <v>122.65900000000001</v>
      </c>
    </row>
    <row r="103" spans="1:6" x14ac:dyDescent="0.2">
      <c r="A103" s="3" t="s">
        <v>820</v>
      </c>
      <c r="D103" s="14">
        <v>23.087199999999999</v>
      </c>
    </row>
    <row r="105" spans="1:6" x14ac:dyDescent="0.2">
      <c r="A105" s="33" t="s">
        <v>45</v>
      </c>
      <c r="B105" s="34"/>
      <c r="C105" s="34"/>
      <c r="D105" s="36" t="s">
        <v>46</v>
      </c>
      <c r="E105" s="37"/>
      <c r="F105" s="37"/>
    </row>
    <row r="106" spans="1:6" x14ac:dyDescent="0.2">
      <c r="A106" s="31"/>
      <c r="B106" s="31"/>
      <c r="C106" s="32"/>
      <c r="D106" s="32"/>
      <c r="E106" s="37"/>
      <c r="F106" s="37"/>
    </row>
    <row r="107" spans="1:6" x14ac:dyDescent="0.2">
      <c r="A107" s="33" t="s">
        <v>47</v>
      </c>
      <c r="B107" s="34"/>
      <c r="C107" s="34"/>
      <c r="D107" s="38">
        <v>1.9913558708815571</v>
      </c>
      <c r="E107" s="37" t="s">
        <v>840</v>
      </c>
      <c r="F107" s="37"/>
    </row>
    <row r="108" spans="1:6" x14ac:dyDescent="0.2">
      <c r="A108" s="34"/>
      <c r="B108" s="34"/>
      <c r="C108" s="34"/>
      <c r="D108" s="34"/>
      <c r="E108" s="37"/>
      <c r="F108" s="37"/>
    </row>
    <row r="109" spans="1:6" x14ac:dyDescent="0.2">
      <c r="A109" s="63" t="s">
        <v>901</v>
      </c>
      <c r="B109" s="62"/>
      <c r="C109" s="34"/>
      <c r="D109" s="62">
        <v>0.67999097901994754</v>
      </c>
      <c r="E109" s="37"/>
      <c r="F109" s="37"/>
    </row>
    <row r="110" spans="1:6" x14ac:dyDescent="0.2">
      <c r="A110" s="34"/>
      <c r="B110" s="34"/>
      <c r="C110" s="34"/>
      <c r="D110" s="34"/>
      <c r="E110" s="37"/>
      <c r="F110" s="37"/>
    </row>
    <row r="111" spans="1:6" x14ac:dyDescent="0.2">
      <c r="A111" s="34"/>
      <c r="B111" s="34"/>
      <c r="C111" s="34"/>
      <c r="D111" s="34"/>
      <c r="E111" s="37"/>
      <c r="F111" s="37"/>
    </row>
    <row r="112" spans="1:6" x14ac:dyDescent="0.2">
      <c r="A112" s="34"/>
      <c r="B112" s="34"/>
      <c r="C112" s="34"/>
      <c r="D112" s="34"/>
      <c r="E112" s="37"/>
      <c r="F112" s="37"/>
    </row>
  </sheetData>
  <mergeCells count="1">
    <mergeCell ref="A1:F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3F23-CF24-46C3-9B62-5182A18A2925}">
  <dimension ref="A1:G101"/>
  <sheetViews>
    <sheetView showGridLines="0" workbookViewId="0">
      <selection sqref="A1:G1"/>
    </sheetView>
  </sheetViews>
  <sheetFormatPr defaultRowHeight="11.25" x14ac:dyDescent="0.2"/>
  <cols>
    <col min="1" max="1" width="59" style="2" bestFit="1" customWidth="1"/>
    <col min="2" max="2" width="42.85546875" style="2" bestFit="1" customWidth="1"/>
    <col min="3" max="3" width="32.710937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7" width="14.28515625" style="3" customWidth="1"/>
    <col min="8" max="16384" width="9.140625" style="3"/>
  </cols>
  <sheetData>
    <row r="1" spans="1:7" x14ac:dyDescent="0.2">
      <c r="A1" s="93" t="s">
        <v>816</v>
      </c>
      <c r="B1" s="93"/>
      <c r="C1" s="93"/>
      <c r="D1" s="93"/>
      <c r="E1" s="93"/>
      <c r="F1" s="93"/>
      <c r="G1" s="93"/>
    </row>
    <row r="3" spans="1:7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  <c r="G3" s="106" t="s">
        <v>889</v>
      </c>
    </row>
    <row r="4" spans="1:7" ht="19.5" customHeight="1" x14ac:dyDescent="0.2">
      <c r="A4" s="7"/>
      <c r="B4" s="7"/>
      <c r="C4" s="7"/>
      <c r="D4" s="7"/>
      <c r="E4" s="7"/>
      <c r="F4" s="7"/>
      <c r="G4" s="107"/>
    </row>
    <row r="5" spans="1:7" x14ac:dyDescent="0.2">
      <c r="A5" s="11" t="s">
        <v>263</v>
      </c>
      <c r="B5" s="10"/>
      <c r="C5" s="10"/>
      <c r="D5" s="10"/>
      <c r="E5" s="10"/>
      <c r="F5" s="10"/>
      <c r="G5" s="53"/>
    </row>
    <row r="6" spans="1:7" x14ac:dyDescent="0.2">
      <c r="A6" s="11" t="s">
        <v>7</v>
      </c>
      <c r="B6" s="10"/>
      <c r="C6" s="10"/>
      <c r="D6" s="10"/>
      <c r="E6" s="10"/>
      <c r="F6" s="10"/>
      <c r="G6" s="53"/>
    </row>
    <row r="7" spans="1:7" x14ac:dyDescent="0.2">
      <c r="A7" s="10" t="s">
        <v>814</v>
      </c>
      <c r="B7" s="10" t="s">
        <v>813</v>
      </c>
      <c r="C7" s="10" t="s">
        <v>305</v>
      </c>
      <c r="D7" s="10">
        <v>157500</v>
      </c>
      <c r="E7" s="10">
        <v>1932.76125</v>
      </c>
      <c r="F7" s="10">
        <v>7.1817032764276973</v>
      </c>
      <c r="G7" s="53">
        <v>-7.2065757362380394</v>
      </c>
    </row>
    <row r="8" spans="1:7" x14ac:dyDescent="0.2">
      <c r="A8" s="10" t="s">
        <v>264</v>
      </c>
      <c r="B8" s="10" t="s">
        <v>265</v>
      </c>
      <c r="C8" s="10" t="s">
        <v>266</v>
      </c>
      <c r="D8" s="10">
        <v>208200</v>
      </c>
      <c r="E8" s="10">
        <v>1504.6614</v>
      </c>
      <c r="F8" s="10">
        <v>5.5909811448746112</v>
      </c>
      <c r="G8" s="53">
        <v>-2.2860524348052107</v>
      </c>
    </row>
    <row r="9" spans="1:7" x14ac:dyDescent="0.2">
      <c r="A9" s="10" t="s">
        <v>812</v>
      </c>
      <c r="B9" s="10" t="s">
        <v>811</v>
      </c>
      <c r="C9" s="10" t="s">
        <v>266</v>
      </c>
      <c r="D9" s="10">
        <v>542500</v>
      </c>
      <c r="E9" s="10">
        <v>1052.9925000000001</v>
      </c>
      <c r="F9" s="10">
        <v>3.9126817589621026</v>
      </c>
      <c r="G9" s="53">
        <v>-3.928808216553572</v>
      </c>
    </row>
    <row r="10" spans="1:7" x14ac:dyDescent="0.2">
      <c r="A10" s="10" t="s">
        <v>267</v>
      </c>
      <c r="B10" s="10" t="s">
        <v>268</v>
      </c>
      <c r="C10" s="10" t="s">
        <v>266</v>
      </c>
      <c r="D10" s="10">
        <v>35799</v>
      </c>
      <c r="E10" s="10">
        <v>744.60130049999998</v>
      </c>
      <c r="F10" s="10">
        <v>2.7667698736370951</v>
      </c>
      <c r="G10" s="53"/>
    </row>
    <row r="11" spans="1:7" x14ac:dyDescent="0.2">
      <c r="A11" s="10" t="s">
        <v>388</v>
      </c>
      <c r="B11" s="10" t="s">
        <v>389</v>
      </c>
      <c r="C11" s="10" t="s">
        <v>390</v>
      </c>
      <c r="D11" s="10">
        <v>58500</v>
      </c>
      <c r="E11" s="10">
        <v>582.54300000000001</v>
      </c>
      <c r="F11" s="10">
        <v>2.1645979149054337</v>
      </c>
      <c r="G11" s="53">
        <v>-2.1751404936556704</v>
      </c>
    </row>
    <row r="12" spans="1:7" x14ac:dyDescent="0.2">
      <c r="A12" s="10" t="s">
        <v>272</v>
      </c>
      <c r="B12" s="10" t="s">
        <v>273</v>
      </c>
      <c r="C12" s="10" t="s">
        <v>266</v>
      </c>
      <c r="D12" s="10">
        <v>42087</v>
      </c>
      <c r="E12" s="10">
        <v>528.50750249999999</v>
      </c>
      <c r="F12" s="10">
        <v>1.9638142384740327</v>
      </c>
      <c r="G12" s="53"/>
    </row>
    <row r="13" spans="1:7" x14ac:dyDescent="0.2">
      <c r="A13" s="10" t="s">
        <v>810</v>
      </c>
      <c r="B13" s="10" t="s">
        <v>809</v>
      </c>
      <c r="C13" s="10" t="s">
        <v>271</v>
      </c>
      <c r="D13" s="10">
        <v>139500</v>
      </c>
      <c r="E13" s="10">
        <v>477.92700000000002</v>
      </c>
      <c r="F13" s="10">
        <v>1.7758685413385953</v>
      </c>
      <c r="G13" s="53">
        <v>-1.7706850371578546</v>
      </c>
    </row>
    <row r="14" spans="1:7" x14ac:dyDescent="0.2">
      <c r="A14" s="10" t="s">
        <v>312</v>
      </c>
      <c r="B14" s="10" t="s">
        <v>313</v>
      </c>
      <c r="C14" s="10" t="s">
        <v>288</v>
      </c>
      <c r="D14" s="10">
        <v>148800</v>
      </c>
      <c r="E14" s="10">
        <v>474.5976</v>
      </c>
      <c r="F14" s="10">
        <v>1.7634972446310799</v>
      </c>
      <c r="G14" s="53">
        <v>-1.77179085138871</v>
      </c>
    </row>
    <row r="15" spans="1:7" x14ac:dyDescent="0.2">
      <c r="A15" s="10" t="s">
        <v>808</v>
      </c>
      <c r="B15" s="10" t="s">
        <v>807</v>
      </c>
      <c r="C15" s="10" t="s">
        <v>276</v>
      </c>
      <c r="D15" s="10">
        <v>520000</v>
      </c>
      <c r="E15" s="10">
        <v>422.76</v>
      </c>
      <c r="F15" s="10">
        <v>1.5708804577609228</v>
      </c>
      <c r="G15" s="53">
        <v>-1.5815075703523074</v>
      </c>
    </row>
    <row r="16" spans="1:7" x14ac:dyDescent="0.2">
      <c r="A16" s="10" t="s">
        <v>806</v>
      </c>
      <c r="B16" s="10" t="s">
        <v>805</v>
      </c>
      <c r="C16" s="10" t="s">
        <v>387</v>
      </c>
      <c r="D16" s="10">
        <v>15750</v>
      </c>
      <c r="E16" s="10">
        <v>405.53887500000002</v>
      </c>
      <c r="F16" s="10">
        <v>1.5068906556908168</v>
      </c>
      <c r="G16" s="53">
        <v>-1.5127137374555863</v>
      </c>
    </row>
    <row r="17" spans="1:7" x14ac:dyDescent="0.2">
      <c r="A17" s="10" t="s">
        <v>804</v>
      </c>
      <c r="B17" s="10" t="s">
        <v>803</v>
      </c>
      <c r="C17" s="10" t="s">
        <v>266</v>
      </c>
      <c r="D17" s="10">
        <v>511000</v>
      </c>
      <c r="E17" s="10">
        <v>396.02499999999998</v>
      </c>
      <c r="F17" s="10">
        <v>1.4715392498930111</v>
      </c>
      <c r="G17" s="53">
        <v>-1.4781849110435308</v>
      </c>
    </row>
    <row r="18" spans="1:7" x14ac:dyDescent="0.2">
      <c r="A18" s="10" t="s">
        <v>269</v>
      </c>
      <c r="B18" s="10" t="s">
        <v>270</v>
      </c>
      <c r="C18" s="10" t="s">
        <v>271</v>
      </c>
      <c r="D18" s="10">
        <v>52195</v>
      </c>
      <c r="E18" s="10">
        <v>391.2276225</v>
      </c>
      <c r="F18" s="10">
        <v>1.4537132811087083</v>
      </c>
      <c r="G18" s="53"/>
    </row>
    <row r="19" spans="1:7" x14ac:dyDescent="0.2">
      <c r="A19" s="10" t="s">
        <v>397</v>
      </c>
      <c r="B19" s="10" t="s">
        <v>398</v>
      </c>
      <c r="C19" s="10" t="s">
        <v>387</v>
      </c>
      <c r="D19" s="10">
        <v>86040</v>
      </c>
      <c r="E19" s="10">
        <v>382.27571999999998</v>
      </c>
      <c r="F19" s="10">
        <v>1.4204500379044522</v>
      </c>
      <c r="G19" s="53"/>
    </row>
    <row r="20" spans="1:7" x14ac:dyDescent="0.2">
      <c r="A20" s="10" t="s">
        <v>322</v>
      </c>
      <c r="B20" s="10" t="s">
        <v>323</v>
      </c>
      <c r="C20" s="10" t="s">
        <v>266</v>
      </c>
      <c r="D20" s="10">
        <v>95061</v>
      </c>
      <c r="E20" s="10">
        <v>346.4498145</v>
      </c>
      <c r="F20" s="10">
        <v>1.2873290831510711</v>
      </c>
      <c r="G20" s="53"/>
    </row>
    <row r="21" spans="1:7" x14ac:dyDescent="0.2">
      <c r="A21" s="10" t="s">
        <v>320</v>
      </c>
      <c r="B21" s="10" t="s">
        <v>321</v>
      </c>
      <c r="C21" s="10" t="s">
        <v>282</v>
      </c>
      <c r="D21" s="10">
        <v>25287</v>
      </c>
      <c r="E21" s="10">
        <v>323.69888700000001</v>
      </c>
      <c r="F21" s="10">
        <v>1.2027917867992743</v>
      </c>
      <c r="G21" s="53"/>
    </row>
    <row r="22" spans="1:7" x14ac:dyDescent="0.2">
      <c r="A22" s="10" t="s">
        <v>802</v>
      </c>
      <c r="B22" s="10" t="s">
        <v>801</v>
      </c>
      <c r="C22" s="10" t="s">
        <v>288</v>
      </c>
      <c r="D22" s="10">
        <v>40000</v>
      </c>
      <c r="E22" s="10">
        <v>315.12</v>
      </c>
      <c r="F22" s="10">
        <v>1.1709145847516842</v>
      </c>
      <c r="G22" s="53">
        <v>-1.1752248821743052</v>
      </c>
    </row>
    <row r="23" spans="1:7" x14ac:dyDescent="0.2">
      <c r="A23" s="10" t="s">
        <v>306</v>
      </c>
      <c r="B23" s="10" t="s">
        <v>307</v>
      </c>
      <c r="C23" s="10" t="s">
        <v>308</v>
      </c>
      <c r="D23" s="10">
        <v>150335</v>
      </c>
      <c r="E23" s="10">
        <v>313.44847499999997</v>
      </c>
      <c r="F23" s="10">
        <v>1.1647035762429347</v>
      </c>
      <c r="G23" s="53"/>
    </row>
    <row r="24" spans="1:7" x14ac:dyDescent="0.2">
      <c r="A24" s="10" t="s">
        <v>800</v>
      </c>
      <c r="B24" s="10" t="s">
        <v>799</v>
      </c>
      <c r="C24" s="10" t="s">
        <v>282</v>
      </c>
      <c r="D24" s="10">
        <v>16800</v>
      </c>
      <c r="E24" s="10">
        <v>296.226</v>
      </c>
      <c r="F24" s="10">
        <v>1.1007087578784347</v>
      </c>
      <c r="G24" s="53">
        <v>-1.1059836701331114</v>
      </c>
    </row>
    <row r="25" spans="1:7" x14ac:dyDescent="0.2">
      <c r="A25" s="10" t="s">
        <v>327</v>
      </c>
      <c r="B25" s="10" t="s">
        <v>328</v>
      </c>
      <c r="C25" s="10" t="s">
        <v>266</v>
      </c>
      <c r="D25" s="10">
        <v>97218</v>
      </c>
      <c r="E25" s="10">
        <v>285.48065700000001</v>
      </c>
      <c r="F25" s="10">
        <v>1.0607814957660351</v>
      </c>
      <c r="G25" s="53"/>
    </row>
    <row r="26" spans="1:7" x14ac:dyDescent="0.2">
      <c r="A26" s="10" t="s">
        <v>369</v>
      </c>
      <c r="B26" s="10" t="s">
        <v>370</v>
      </c>
      <c r="C26" s="10" t="s">
        <v>285</v>
      </c>
      <c r="D26" s="10">
        <v>123156</v>
      </c>
      <c r="E26" s="10">
        <v>280.36463400000002</v>
      </c>
      <c r="F26" s="10">
        <v>1.041771512437065</v>
      </c>
      <c r="G26" s="53"/>
    </row>
    <row r="27" spans="1:7" x14ac:dyDescent="0.2">
      <c r="A27" s="10" t="s">
        <v>292</v>
      </c>
      <c r="B27" s="10" t="s">
        <v>293</v>
      </c>
      <c r="C27" s="10" t="s">
        <v>294</v>
      </c>
      <c r="D27" s="10">
        <v>38712</v>
      </c>
      <c r="E27" s="10">
        <v>279.11351999999999</v>
      </c>
      <c r="F27" s="10">
        <v>1.0371226560338311</v>
      </c>
      <c r="G27" s="53"/>
    </row>
    <row r="28" spans="1:7" x14ac:dyDescent="0.2">
      <c r="A28" s="10" t="s">
        <v>274</v>
      </c>
      <c r="B28" s="10" t="s">
        <v>275</v>
      </c>
      <c r="C28" s="10" t="s">
        <v>276</v>
      </c>
      <c r="D28" s="10">
        <v>40438</v>
      </c>
      <c r="E28" s="10">
        <v>274.99861900000002</v>
      </c>
      <c r="F28" s="10">
        <v>1.0218326154280009</v>
      </c>
      <c r="G28" s="53"/>
    </row>
    <row r="29" spans="1:7" x14ac:dyDescent="0.2">
      <c r="A29" s="10" t="s">
        <v>289</v>
      </c>
      <c r="B29" s="10" t="s">
        <v>290</v>
      </c>
      <c r="C29" s="10" t="s">
        <v>291</v>
      </c>
      <c r="D29" s="10">
        <v>145523</v>
      </c>
      <c r="E29" s="10">
        <v>274.45637799999997</v>
      </c>
      <c r="F29" s="10">
        <v>1.0198177706217353</v>
      </c>
      <c r="G29" s="53"/>
    </row>
    <row r="30" spans="1:7" x14ac:dyDescent="0.2">
      <c r="A30" s="10" t="s">
        <v>798</v>
      </c>
      <c r="B30" s="10" t="s">
        <v>797</v>
      </c>
      <c r="C30" s="10" t="s">
        <v>276</v>
      </c>
      <c r="D30" s="10">
        <v>4050</v>
      </c>
      <c r="E30" s="10">
        <v>268.96657499999998</v>
      </c>
      <c r="F30" s="10">
        <v>0.99941890542716327</v>
      </c>
      <c r="G30" s="53">
        <v>-1.0030080640809271</v>
      </c>
    </row>
    <row r="31" spans="1:7" x14ac:dyDescent="0.2">
      <c r="A31" s="10" t="s">
        <v>314</v>
      </c>
      <c r="B31" s="10" t="s">
        <v>315</v>
      </c>
      <c r="C31" s="10" t="s">
        <v>282</v>
      </c>
      <c r="D31" s="10">
        <v>18456</v>
      </c>
      <c r="E31" s="10">
        <v>263.69932799999998</v>
      </c>
      <c r="F31" s="10">
        <v>0.97984700794750601</v>
      </c>
      <c r="G31" s="53"/>
    </row>
    <row r="32" spans="1:7" x14ac:dyDescent="0.2">
      <c r="A32" s="10" t="s">
        <v>378</v>
      </c>
      <c r="B32" s="10" t="s">
        <v>379</v>
      </c>
      <c r="C32" s="10" t="s">
        <v>305</v>
      </c>
      <c r="D32" s="10">
        <v>110000</v>
      </c>
      <c r="E32" s="10">
        <v>256.85000000000002</v>
      </c>
      <c r="F32" s="10">
        <v>0.95439645561522612</v>
      </c>
      <c r="G32" s="53"/>
    </row>
    <row r="33" spans="1:7" x14ac:dyDescent="0.2">
      <c r="A33" s="10" t="s">
        <v>283</v>
      </c>
      <c r="B33" s="10" t="s">
        <v>284</v>
      </c>
      <c r="C33" s="10" t="s">
        <v>285</v>
      </c>
      <c r="D33" s="10">
        <v>132933</v>
      </c>
      <c r="E33" s="10">
        <v>234.0285465</v>
      </c>
      <c r="F33" s="10">
        <v>0.86959710061274342</v>
      </c>
      <c r="G33" s="53"/>
    </row>
    <row r="34" spans="1:7" x14ac:dyDescent="0.2">
      <c r="A34" s="10" t="s">
        <v>277</v>
      </c>
      <c r="B34" s="10" t="s">
        <v>278</v>
      </c>
      <c r="C34" s="10" t="s">
        <v>279</v>
      </c>
      <c r="D34" s="10">
        <v>75999</v>
      </c>
      <c r="E34" s="10">
        <v>232.86093600000001</v>
      </c>
      <c r="F34" s="10">
        <v>0.8652585243124159</v>
      </c>
      <c r="G34" s="53">
        <v>-9.7247369431594899E-2</v>
      </c>
    </row>
    <row r="35" spans="1:7" x14ac:dyDescent="0.2">
      <c r="A35" s="10" t="s">
        <v>395</v>
      </c>
      <c r="B35" s="10" t="s">
        <v>396</v>
      </c>
      <c r="C35" s="10" t="s">
        <v>266</v>
      </c>
      <c r="D35" s="10">
        <v>100633</v>
      </c>
      <c r="E35" s="10">
        <v>226.82678200000001</v>
      </c>
      <c r="F35" s="10">
        <v>0.84283697402922941</v>
      </c>
      <c r="G35" s="53"/>
    </row>
    <row r="36" spans="1:7" x14ac:dyDescent="0.2">
      <c r="A36" s="10" t="s">
        <v>796</v>
      </c>
      <c r="B36" s="10" t="s">
        <v>795</v>
      </c>
      <c r="C36" s="10" t="s">
        <v>291</v>
      </c>
      <c r="D36" s="10">
        <v>317938</v>
      </c>
      <c r="E36" s="10">
        <v>226.68979400000001</v>
      </c>
      <c r="F36" s="10">
        <v>0.84232795763186985</v>
      </c>
      <c r="G36" s="53"/>
    </row>
    <row r="37" spans="1:7" x14ac:dyDescent="0.2">
      <c r="A37" s="10" t="s">
        <v>371</v>
      </c>
      <c r="B37" s="10" t="s">
        <v>372</v>
      </c>
      <c r="C37" s="10" t="s">
        <v>271</v>
      </c>
      <c r="D37" s="10">
        <v>30288</v>
      </c>
      <c r="E37" s="10">
        <v>221.67787200000001</v>
      </c>
      <c r="F37" s="10">
        <v>0.82370479005304964</v>
      </c>
      <c r="G37" s="53"/>
    </row>
    <row r="38" spans="1:7" x14ac:dyDescent="0.2">
      <c r="A38" s="10" t="s">
        <v>367</v>
      </c>
      <c r="B38" s="10" t="s">
        <v>368</v>
      </c>
      <c r="C38" s="10" t="s">
        <v>282</v>
      </c>
      <c r="D38" s="10">
        <v>1902</v>
      </c>
      <c r="E38" s="10">
        <v>218.68910700000001</v>
      </c>
      <c r="F38" s="10">
        <v>0.81259921589433115</v>
      </c>
      <c r="G38" s="53"/>
    </row>
    <row r="39" spans="1:7" x14ac:dyDescent="0.2">
      <c r="A39" s="10" t="s">
        <v>286</v>
      </c>
      <c r="B39" s="10" t="s">
        <v>287</v>
      </c>
      <c r="C39" s="10" t="s">
        <v>288</v>
      </c>
      <c r="D39" s="10">
        <v>7942</v>
      </c>
      <c r="E39" s="10">
        <v>216.085936</v>
      </c>
      <c r="F39" s="10">
        <v>0.80292642175082196</v>
      </c>
      <c r="G39" s="53"/>
    </row>
    <row r="40" spans="1:7" x14ac:dyDescent="0.2">
      <c r="A40" s="10" t="s">
        <v>794</v>
      </c>
      <c r="B40" s="10" t="s">
        <v>793</v>
      </c>
      <c r="C40" s="10" t="s">
        <v>282</v>
      </c>
      <c r="D40" s="10">
        <v>76800</v>
      </c>
      <c r="E40" s="10">
        <v>214.00319999999999</v>
      </c>
      <c r="F40" s="10">
        <v>0.79518744625390825</v>
      </c>
      <c r="G40" s="53">
        <v>-0.79903996036032177</v>
      </c>
    </row>
    <row r="41" spans="1:7" x14ac:dyDescent="0.2">
      <c r="A41" s="10" t="s">
        <v>373</v>
      </c>
      <c r="B41" s="10" t="s">
        <v>374</v>
      </c>
      <c r="C41" s="10" t="s">
        <v>291</v>
      </c>
      <c r="D41" s="10">
        <v>152948</v>
      </c>
      <c r="E41" s="10">
        <v>213.66835599999999</v>
      </c>
      <c r="F41" s="10">
        <v>0.7939432417501745</v>
      </c>
      <c r="G41" s="53"/>
    </row>
    <row r="42" spans="1:7" x14ac:dyDescent="0.2">
      <c r="A42" s="10" t="s">
        <v>385</v>
      </c>
      <c r="B42" s="10" t="s">
        <v>386</v>
      </c>
      <c r="C42" s="10" t="s">
        <v>387</v>
      </c>
      <c r="D42" s="10">
        <v>21957</v>
      </c>
      <c r="E42" s="10">
        <v>198.1509465</v>
      </c>
      <c r="F42" s="10">
        <v>0.73628406079969744</v>
      </c>
      <c r="G42" s="53"/>
    </row>
    <row r="43" spans="1:7" x14ac:dyDescent="0.2">
      <c r="A43" s="10" t="s">
        <v>399</v>
      </c>
      <c r="B43" s="10" t="s">
        <v>400</v>
      </c>
      <c r="C43" s="10" t="s">
        <v>302</v>
      </c>
      <c r="D43" s="10">
        <v>92685</v>
      </c>
      <c r="E43" s="10">
        <v>189.40179749999999</v>
      </c>
      <c r="F43" s="10">
        <v>0.70377420370314492</v>
      </c>
      <c r="G43" s="53"/>
    </row>
    <row r="44" spans="1:7" x14ac:dyDescent="0.2">
      <c r="A44" s="10" t="s">
        <v>375</v>
      </c>
      <c r="B44" s="10" t="s">
        <v>376</v>
      </c>
      <c r="C44" s="10" t="s">
        <v>377</v>
      </c>
      <c r="D44" s="10">
        <v>38144</v>
      </c>
      <c r="E44" s="10">
        <v>181.832448</v>
      </c>
      <c r="F44" s="10">
        <v>0.67564821447163681</v>
      </c>
      <c r="G44" s="53"/>
    </row>
    <row r="45" spans="1:7" x14ac:dyDescent="0.2">
      <c r="A45" s="10" t="s">
        <v>391</v>
      </c>
      <c r="B45" s="10" t="s">
        <v>392</v>
      </c>
      <c r="C45" s="10" t="s">
        <v>276</v>
      </c>
      <c r="D45" s="10">
        <v>7091</v>
      </c>
      <c r="E45" s="10">
        <v>181.14314049999999</v>
      </c>
      <c r="F45" s="10">
        <v>0.67308690384353087</v>
      </c>
      <c r="G45" s="53"/>
    </row>
    <row r="46" spans="1:7" x14ac:dyDescent="0.2">
      <c r="A46" s="10" t="s">
        <v>332</v>
      </c>
      <c r="B46" s="10" t="s">
        <v>333</v>
      </c>
      <c r="C46" s="10" t="s">
        <v>276</v>
      </c>
      <c r="D46" s="10">
        <v>96169</v>
      </c>
      <c r="E46" s="10">
        <v>174.258228</v>
      </c>
      <c r="F46" s="10">
        <v>0.64750412756468745</v>
      </c>
      <c r="G46" s="53"/>
    </row>
    <row r="47" spans="1:7" x14ac:dyDescent="0.2">
      <c r="A47" s="10" t="s">
        <v>380</v>
      </c>
      <c r="B47" s="10" t="s">
        <v>381</v>
      </c>
      <c r="C47" s="52" t="s">
        <v>900</v>
      </c>
      <c r="D47" s="10">
        <v>122059</v>
      </c>
      <c r="E47" s="10">
        <v>173.38480949999999</v>
      </c>
      <c r="F47" s="10">
        <v>0.64425870213868475</v>
      </c>
      <c r="G47" s="53"/>
    </row>
    <row r="48" spans="1:7" x14ac:dyDescent="0.2">
      <c r="A48" s="10" t="s">
        <v>365</v>
      </c>
      <c r="B48" s="10" t="s">
        <v>366</v>
      </c>
      <c r="C48" s="10" t="s">
        <v>305</v>
      </c>
      <c r="D48" s="10">
        <v>125203</v>
      </c>
      <c r="E48" s="10">
        <v>171.3403055</v>
      </c>
      <c r="F48" s="10">
        <v>0.63666178809900731</v>
      </c>
      <c r="G48" s="53"/>
    </row>
    <row r="49" spans="1:7" x14ac:dyDescent="0.2">
      <c r="A49" s="10" t="s">
        <v>792</v>
      </c>
      <c r="B49" s="10" t="s">
        <v>791</v>
      </c>
      <c r="C49" s="10" t="s">
        <v>790</v>
      </c>
      <c r="D49" s="10">
        <v>50000</v>
      </c>
      <c r="E49" s="10">
        <v>169.32499999999999</v>
      </c>
      <c r="F49" s="10">
        <v>0.62917336907552335</v>
      </c>
      <c r="G49" s="53">
        <v>-0.63298203705069211</v>
      </c>
    </row>
    <row r="50" spans="1:7" x14ac:dyDescent="0.2">
      <c r="A50" s="10" t="s">
        <v>382</v>
      </c>
      <c r="B50" s="10" t="s">
        <v>383</v>
      </c>
      <c r="C50" s="10" t="s">
        <v>384</v>
      </c>
      <c r="D50" s="10">
        <v>76471</v>
      </c>
      <c r="E50" s="10">
        <v>153.93612300000001</v>
      </c>
      <c r="F50" s="10">
        <v>0.57199178579851861</v>
      </c>
      <c r="G50" s="53"/>
    </row>
    <row r="51" spans="1:7" x14ac:dyDescent="0.2">
      <c r="A51" s="10" t="s">
        <v>789</v>
      </c>
      <c r="B51" s="10" t="s">
        <v>788</v>
      </c>
      <c r="C51" s="10" t="s">
        <v>387</v>
      </c>
      <c r="D51" s="10">
        <v>8000</v>
      </c>
      <c r="E51" s="10">
        <v>153.78800000000001</v>
      </c>
      <c r="F51" s="10">
        <v>0.57144139426184315</v>
      </c>
      <c r="G51" s="53">
        <v>-0.57408702509147014</v>
      </c>
    </row>
    <row r="52" spans="1:7" x14ac:dyDescent="0.2">
      <c r="A52" s="10" t="s">
        <v>393</v>
      </c>
      <c r="B52" s="10" t="s">
        <v>394</v>
      </c>
      <c r="C52" s="10" t="s">
        <v>311</v>
      </c>
      <c r="D52" s="10">
        <v>64953</v>
      </c>
      <c r="E52" s="10">
        <v>152.964315</v>
      </c>
      <c r="F52" s="10">
        <v>0.56838076726342601</v>
      </c>
      <c r="G52" s="53"/>
    </row>
    <row r="53" spans="1:7" x14ac:dyDescent="0.2">
      <c r="A53" s="10" t="s">
        <v>787</v>
      </c>
      <c r="B53" s="10" t="s">
        <v>786</v>
      </c>
      <c r="C53" s="10" t="s">
        <v>266</v>
      </c>
      <c r="D53" s="10">
        <v>136000</v>
      </c>
      <c r="E53" s="10">
        <v>152.93199999999999</v>
      </c>
      <c r="F53" s="10">
        <v>0.56826069203872986</v>
      </c>
      <c r="G53" s="53">
        <v>-0.57154543593184182</v>
      </c>
    </row>
    <row r="54" spans="1:7" x14ac:dyDescent="0.2">
      <c r="A54" s="10" t="s">
        <v>785</v>
      </c>
      <c r="B54" s="10" t="s">
        <v>784</v>
      </c>
      <c r="C54" s="10" t="s">
        <v>285</v>
      </c>
      <c r="D54" s="10">
        <v>23686</v>
      </c>
      <c r="E54" s="10">
        <v>78.673049000000006</v>
      </c>
      <c r="F54" s="10">
        <v>0.29233124048293951</v>
      </c>
      <c r="G54" s="53"/>
    </row>
    <row r="55" spans="1:7" x14ac:dyDescent="0.2">
      <c r="A55" s="10" t="s">
        <v>783</v>
      </c>
      <c r="B55" s="10" t="s">
        <v>782</v>
      </c>
      <c r="C55" s="10" t="s">
        <v>282</v>
      </c>
      <c r="D55" s="10">
        <v>12500</v>
      </c>
      <c r="E55" s="10">
        <v>55.456249999999997</v>
      </c>
      <c r="F55" s="10">
        <v>0.206062871098742</v>
      </c>
      <c r="G55" s="53">
        <v>-0.20754918055187979</v>
      </c>
    </row>
    <row r="56" spans="1:7" x14ac:dyDescent="0.2">
      <c r="A56" s="10" t="s">
        <v>781</v>
      </c>
      <c r="B56" s="10" t="s">
        <v>780</v>
      </c>
      <c r="C56" s="10" t="s">
        <v>294</v>
      </c>
      <c r="D56" s="10">
        <v>20000</v>
      </c>
      <c r="E56" s="10">
        <v>41.98</v>
      </c>
      <c r="F56" s="10">
        <v>0.1559881767830531</v>
      </c>
      <c r="G56" s="53">
        <v>-0.15591386131286789</v>
      </c>
    </row>
    <row r="57" spans="1:7" x14ac:dyDescent="0.2">
      <c r="A57" s="10" t="s">
        <v>779</v>
      </c>
      <c r="B57" s="10" t="s">
        <v>778</v>
      </c>
      <c r="C57" s="10" t="s">
        <v>387</v>
      </c>
      <c r="D57" s="10">
        <v>2500</v>
      </c>
      <c r="E57" s="10">
        <v>10.112500000000001</v>
      </c>
      <c r="F57" s="10">
        <v>3.7575760784150182E-2</v>
      </c>
      <c r="G57" s="53">
        <v>-3.778941776815696E-2</v>
      </c>
    </row>
    <row r="58" spans="1:7" x14ac:dyDescent="0.2">
      <c r="A58" s="11" t="s">
        <v>35</v>
      </c>
      <c r="B58" s="10"/>
      <c r="C58" s="10"/>
      <c r="D58" s="10"/>
      <c r="E58" s="11">
        <f xml:space="preserve"> SUM(E7:E57)</f>
        <v>17318.501100000001</v>
      </c>
      <c r="F58" s="11">
        <f>SUM(F7:F57)</f>
        <v>64.351629614204384</v>
      </c>
      <c r="G58" s="54">
        <f>SUM(G7:G57)</f>
        <v>-30.07182989253765</v>
      </c>
    </row>
    <row r="59" spans="1:7" x14ac:dyDescent="0.2">
      <c r="A59" s="10"/>
      <c r="B59" s="10"/>
      <c r="C59" s="10"/>
      <c r="D59" s="10"/>
      <c r="E59" s="10"/>
      <c r="F59" s="10"/>
      <c r="G59" s="53"/>
    </row>
    <row r="60" spans="1:7" x14ac:dyDescent="0.2">
      <c r="A60" s="11" t="s">
        <v>6</v>
      </c>
      <c r="B60" s="10"/>
      <c r="C60" s="10"/>
      <c r="D60" s="10"/>
      <c r="E60" s="10"/>
      <c r="F60" s="10"/>
      <c r="G60" s="53"/>
    </row>
    <row r="61" spans="1:7" x14ac:dyDescent="0.2">
      <c r="A61" s="11" t="s">
        <v>7</v>
      </c>
      <c r="B61" s="10"/>
      <c r="C61" s="10"/>
      <c r="D61" s="10"/>
      <c r="E61" s="10"/>
      <c r="F61" s="10"/>
      <c r="G61" s="53"/>
    </row>
    <row r="62" spans="1:7" x14ac:dyDescent="0.2">
      <c r="A62" s="11" t="s">
        <v>777</v>
      </c>
      <c r="B62" s="10"/>
      <c r="C62" s="10"/>
      <c r="D62" s="10"/>
      <c r="E62" s="10"/>
      <c r="F62" s="10"/>
      <c r="G62" s="53"/>
    </row>
    <row r="63" spans="1:7" x14ac:dyDescent="0.2">
      <c r="A63" s="10" t="s">
        <v>78</v>
      </c>
      <c r="B63" s="9" t="s">
        <v>1121</v>
      </c>
      <c r="C63" s="10" t="s">
        <v>9</v>
      </c>
      <c r="D63" s="10">
        <v>100</v>
      </c>
      <c r="E63" s="10">
        <v>985.16300000000001</v>
      </c>
      <c r="F63" s="10">
        <v>3.6606426918561925</v>
      </c>
      <c r="G63" s="53"/>
    </row>
    <row r="64" spans="1:7" x14ac:dyDescent="0.2">
      <c r="A64" s="10" t="s">
        <v>23</v>
      </c>
      <c r="B64" s="9" t="s">
        <v>1334</v>
      </c>
      <c r="C64" s="10" t="s">
        <v>9</v>
      </c>
      <c r="D64" s="10">
        <v>100</v>
      </c>
      <c r="E64" s="10">
        <v>978.95699999999999</v>
      </c>
      <c r="F64" s="10">
        <v>3.6375826007386216</v>
      </c>
      <c r="G64" s="53"/>
    </row>
    <row r="65" spans="1:7" x14ac:dyDescent="0.2">
      <c r="A65" s="10" t="s">
        <v>355</v>
      </c>
      <c r="B65" s="9" t="s">
        <v>1267</v>
      </c>
      <c r="C65" s="10" t="s">
        <v>113</v>
      </c>
      <c r="D65" s="10">
        <v>80</v>
      </c>
      <c r="E65" s="10">
        <v>775.88720000000001</v>
      </c>
      <c r="F65" s="10">
        <v>2.8830211938377346</v>
      </c>
      <c r="G65" s="53"/>
    </row>
    <row r="66" spans="1:7" x14ac:dyDescent="0.2">
      <c r="A66" s="10" t="s">
        <v>776</v>
      </c>
      <c r="B66" s="9" t="s">
        <v>1412</v>
      </c>
      <c r="C66" s="10" t="s">
        <v>9</v>
      </c>
      <c r="D66" s="10">
        <v>50</v>
      </c>
      <c r="E66" s="10">
        <v>500.10371670000001</v>
      </c>
      <c r="F66" s="10">
        <v>1.8582722003444858</v>
      </c>
      <c r="G66" s="53"/>
    </row>
    <row r="67" spans="1:7" x14ac:dyDescent="0.2">
      <c r="A67" s="10" t="s">
        <v>614</v>
      </c>
      <c r="B67" s="9" t="s">
        <v>966</v>
      </c>
      <c r="C67" s="10" t="s">
        <v>111</v>
      </c>
      <c r="D67" s="10">
        <v>50</v>
      </c>
      <c r="E67" s="10">
        <v>498.22250000000003</v>
      </c>
      <c r="F67" s="10">
        <v>1.8512820249474675</v>
      </c>
      <c r="G67" s="53"/>
    </row>
    <row r="68" spans="1:7" x14ac:dyDescent="0.2">
      <c r="A68" s="10" t="s">
        <v>233</v>
      </c>
      <c r="B68" s="9" t="s">
        <v>1110</v>
      </c>
      <c r="C68" s="10" t="s">
        <v>111</v>
      </c>
      <c r="D68" s="10">
        <v>30</v>
      </c>
      <c r="E68" s="10">
        <v>297.04649999999998</v>
      </c>
      <c r="F68" s="10">
        <v>1.1037575501378558</v>
      </c>
      <c r="G68" s="53"/>
    </row>
    <row r="69" spans="1:7" x14ac:dyDescent="0.2">
      <c r="A69" s="11" t="s">
        <v>35</v>
      </c>
      <c r="B69" s="10"/>
      <c r="C69" s="10"/>
      <c r="D69" s="10"/>
      <c r="E69" s="11">
        <f>SUM(E63:E68)</f>
        <v>4035.3799166999997</v>
      </c>
      <c r="F69" s="11">
        <f>SUM(F63:F68)</f>
        <v>14.994558261862357</v>
      </c>
      <c r="G69" s="53"/>
    </row>
    <row r="70" spans="1:7" x14ac:dyDescent="0.2">
      <c r="A70" s="11"/>
      <c r="B70" s="10"/>
      <c r="C70" s="10"/>
      <c r="D70" s="10"/>
      <c r="E70" s="11"/>
      <c r="F70" s="11"/>
      <c r="G70" s="53"/>
    </row>
    <row r="71" spans="1:7" x14ac:dyDescent="0.2">
      <c r="A71" s="8" t="s">
        <v>360</v>
      </c>
      <c r="B71" s="10"/>
      <c r="C71" s="10"/>
      <c r="D71" s="10"/>
      <c r="E71" s="11"/>
      <c r="F71" s="11"/>
      <c r="G71" s="53"/>
    </row>
    <row r="72" spans="1:7" s="34" customFormat="1" x14ac:dyDescent="0.2">
      <c r="A72" s="65" t="s">
        <v>361</v>
      </c>
      <c r="B72" s="66" t="s">
        <v>1058</v>
      </c>
      <c r="C72" s="65" t="s">
        <v>362</v>
      </c>
      <c r="D72" s="65">
        <v>400</v>
      </c>
      <c r="E72" s="65">
        <v>1860.482</v>
      </c>
      <c r="F72" s="65">
        <v>6.9131299456333544</v>
      </c>
      <c r="G72" s="67"/>
    </row>
    <row r="73" spans="1:7" x14ac:dyDescent="0.2">
      <c r="A73" s="11" t="s">
        <v>35</v>
      </c>
      <c r="B73" s="9"/>
      <c r="C73" s="10"/>
      <c r="D73" s="10"/>
      <c r="E73" s="11">
        <f>SUM(E72)</f>
        <v>1860.482</v>
      </c>
      <c r="F73" s="11">
        <f>SUM(F72)</f>
        <v>6.9131299456333544</v>
      </c>
      <c r="G73" s="53"/>
    </row>
    <row r="74" spans="1:7" x14ac:dyDescent="0.2">
      <c r="A74" s="10"/>
      <c r="B74" s="9"/>
      <c r="C74" s="10"/>
      <c r="D74" s="10"/>
      <c r="E74" s="10"/>
      <c r="F74" s="10"/>
      <c r="G74" s="53"/>
    </row>
    <row r="75" spans="1:7" x14ac:dyDescent="0.2">
      <c r="A75" s="11" t="s">
        <v>35</v>
      </c>
      <c r="B75" s="10"/>
      <c r="C75" s="10"/>
      <c r="D75" s="10"/>
      <c r="E75" s="11">
        <f>E58+E69+E73</f>
        <v>23214.363016700001</v>
      </c>
      <c r="F75" s="11">
        <f>F58+F69+F73</f>
        <v>86.259317821700094</v>
      </c>
      <c r="G75" s="53"/>
    </row>
    <row r="76" spans="1:7" x14ac:dyDescent="0.2">
      <c r="A76" s="10"/>
      <c r="B76" s="10"/>
      <c r="C76" s="10"/>
      <c r="D76" s="10"/>
      <c r="E76" s="10"/>
      <c r="F76" s="10"/>
      <c r="G76" s="53"/>
    </row>
    <row r="77" spans="1:7" s="34" customFormat="1" x14ac:dyDescent="0.2">
      <c r="A77" s="68" t="s">
        <v>890</v>
      </c>
      <c r="B77" s="52"/>
      <c r="C77" s="52"/>
      <c r="D77" s="52"/>
      <c r="E77" s="68">
        <v>2536.3219672999999</v>
      </c>
      <c r="F77" s="68">
        <v>9.4243982709369565</v>
      </c>
      <c r="G77" s="53"/>
    </row>
    <row r="78" spans="1:7" s="34" customFormat="1" x14ac:dyDescent="0.2">
      <c r="A78" s="68" t="s">
        <v>36</v>
      </c>
      <c r="B78" s="52"/>
      <c r="C78" s="52"/>
      <c r="D78" s="52"/>
      <c r="E78" s="68">
        <v>1161.6111052000074</v>
      </c>
      <c r="F78" s="68">
        <v>4.316283907362946</v>
      </c>
      <c r="G78" s="53"/>
    </row>
    <row r="79" spans="1:7" x14ac:dyDescent="0.2">
      <c r="A79" s="10"/>
      <c r="B79" s="10"/>
      <c r="C79" s="10"/>
      <c r="D79" s="10"/>
      <c r="E79" s="10"/>
      <c r="F79" s="10"/>
      <c r="G79" s="53"/>
    </row>
    <row r="80" spans="1:7" ht="12.75" customHeight="1" x14ac:dyDescent="0.2">
      <c r="A80" s="13" t="s">
        <v>37</v>
      </c>
      <c r="B80" s="7"/>
      <c r="C80" s="7"/>
      <c r="D80" s="7"/>
      <c r="E80" s="13">
        <f>E75+E78+E77</f>
        <v>26912.296089200008</v>
      </c>
      <c r="F80" s="13">
        <f>F75+F78+F77</f>
        <v>100</v>
      </c>
      <c r="G80" s="55"/>
    </row>
    <row r="81" spans="1:3" x14ac:dyDescent="0.2">
      <c r="A81" s="1" t="s">
        <v>217</v>
      </c>
    </row>
    <row r="82" spans="1:3" x14ac:dyDescent="0.2">
      <c r="A82" s="1"/>
    </row>
    <row r="83" spans="1:3" x14ac:dyDescent="0.2">
      <c r="A83" s="17" t="s">
        <v>38</v>
      </c>
    </row>
    <row r="84" spans="1:3" x14ac:dyDescent="0.2">
      <c r="A84" s="17" t="s">
        <v>39</v>
      </c>
    </row>
    <row r="85" spans="1:3" x14ac:dyDescent="0.2">
      <c r="A85" s="17" t="s">
        <v>40</v>
      </c>
      <c r="B85" s="18" t="s">
        <v>874</v>
      </c>
    </row>
    <row r="87" spans="1:3" x14ac:dyDescent="0.2">
      <c r="A87" s="17" t="s">
        <v>44</v>
      </c>
    </row>
    <row r="88" spans="1:3" x14ac:dyDescent="0.2">
      <c r="A88" s="2" t="s">
        <v>817</v>
      </c>
      <c r="B88" s="14">
        <v>9.9109712999999999</v>
      </c>
    </row>
    <row r="89" spans="1:3" x14ac:dyDescent="0.2">
      <c r="A89" s="2" t="s">
        <v>818</v>
      </c>
      <c r="B89" s="14">
        <v>9.9109800000000003</v>
      </c>
    </row>
    <row r="90" spans="1:3" x14ac:dyDescent="0.2">
      <c r="A90" s="2" t="s">
        <v>860</v>
      </c>
      <c r="B90" s="14">
        <v>9.9110481000000004</v>
      </c>
    </row>
    <row r="91" spans="1:3" x14ac:dyDescent="0.2">
      <c r="A91" s="2" t="s">
        <v>861</v>
      </c>
      <c r="B91" s="14">
        <v>9.9110476999999992</v>
      </c>
    </row>
    <row r="92" spans="1:3" x14ac:dyDescent="0.2">
      <c r="A92" s="2" t="s">
        <v>819</v>
      </c>
      <c r="B92" s="14">
        <v>9.9888755000000007</v>
      </c>
    </row>
    <row r="93" spans="1:3" x14ac:dyDescent="0.2">
      <c r="A93" s="2" t="s">
        <v>820</v>
      </c>
      <c r="B93" s="14">
        <v>9.9888560000000002</v>
      </c>
    </row>
    <row r="94" spans="1:3" x14ac:dyDescent="0.2">
      <c r="A94" s="2" t="s">
        <v>862</v>
      </c>
      <c r="B94" s="14">
        <v>9.9888642999999995</v>
      </c>
    </row>
    <row r="95" spans="1:3" x14ac:dyDescent="0.2">
      <c r="A95" s="2" t="s">
        <v>863</v>
      </c>
      <c r="B95" s="14">
        <v>9.9888676000000007</v>
      </c>
    </row>
    <row r="96" spans="1:3" x14ac:dyDescent="0.2">
      <c r="C96" s="37"/>
    </row>
    <row r="97" spans="1:3" x14ac:dyDescent="0.2">
      <c r="A97" s="17" t="s">
        <v>45</v>
      </c>
      <c r="B97" s="18" t="s">
        <v>46</v>
      </c>
      <c r="C97" s="37"/>
    </row>
    <row r="98" spans="1:3" x14ac:dyDescent="0.2">
      <c r="A98" s="17"/>
      <c r="B98" s="18"/>
      <c r="C98" s="37"/>
    </row>
    <row r="99" spans="1:3" x14ac:dyDescent="0.2">
      <c r="A99" s="17" t="s">
        <v>775</v>
      </c>
      <c r="B99" s="62">
        <v>2.6299193785750954</v>
      </c>
      <c r="C99" s="37"/>
    </row>
    <row r="101" spans="1:3" x14ac:dyDescent="0.2">
      <c r="A101" s="41" t="s">
        <v>891</v>
      </c>
    </row>
  </sheetData>
  <mergeCells count="2">
    <mergeCell ref="G3:G4"/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92B84-79D6-4AD9-BFEA-8BA4525D84D0}">
  <dimension ref="A1:J70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37.7109375" style="2" bestFit="1" customWidth="1"/>
    <col min="3" max="3" width="19.140625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1510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269</v>
      </c>
      <c r="B8" s="10" t="s">
        <v>270</v>
      </c>
      <c r="C8" s="10" t="s">
        <v>271</v>
      </c>
      <c r="D8" s="69">
        <v>755196</v>
      </c>
      <c r="E8" s="10">
        <v>5660.5716179999999</v>
      </c>
      <c r="F8" s="10">
        <f t="shared" ref="F8:F22" si="0">E8/$E$48*100</f>
        <v>23.461623770682468</v>
      </c>
    </row>
    <row r="9" spans="1:6" x14ac:dyDescent="0.2">
      <c r="A9" s="10" t="s">
        <v>1447</v>
      </c>
      <c r="B9" s="10" t="s">
        <v>1448</v>
      </c>
      <c r="C9" s="10" t="s">
        <v>271</v>
      </c>
      <c r="D9" s="69">
        <v>206795</v>
      </c>
      <c r="E9" s="10">
        <v>2078.70334</v>
      </c>
      <c r="F9" s="10">
        <f t="shared" si="0"/>
        <v>8.6156944890262572</v>
      </c>
    </row>
    <row r="10" spans="1:6" x14ac:dyDescent="0.2">
      <c r="A10" s="10" t="s">
        <v>1511</v>
      </c>
      <c r="B10" s="10" t="s">
        <v>1512</v>
      </c>
      <c r="C10" s="10" t="s">
        <v>271</v>
      </c>
      <c r="D10" s="69">
        <v>97942</v>
      </c>
      <c r="E10" s="10">
        <v>1972.6498220000001</v>
      </c>
      <c r="F10" s="10">
        <f t="shared" si="0"/>
        <v>8.1761297406603628</v>
      </c>
    </row>
    <row r="11" spans="1:6" x14ac:dyDescent="0.2">
      <c r="A11" s="10" t="s">
        <v>371</v>
      </c>
      <c r="B11" s="10" t="s">
        <v>372</v>
      </c>
      <c r="C11" s="10" t="s">
        <v>271</v>
      </c>
      <c r="D11" s="69">
        <v>266902</v>
      </c>
      <c r="E11" s="10">
        <v>1953.4557380000001</v>
      </c>
      <c r="F11" s="10">
        <f t="shared" si="0"/>
        <v>8.0965751642287351</v>
      </c>
    </row>
    <row r="12" spans="1:6" x14ac:dyDescent="0.2">
      <c r="A12" s="10" t="s">
        <v>277</v>
      </c>
      <c r="B12" s="10" t="s">
        <v>278</v>
      </c>
      <c r="C12" s="10" t="s">
        <v>279</v>
      </c>
      <c r="D12" s="69">
        <v>324366</v>
      </c>
      <c r="E12" s="10">
        <v>993.85742400000004</v>
      </c>
      <c r="F12" s="10">
        <f t="shared" si="0"/>
        <v>4.1192852130764521</v>
      </c>
    </row>
    <row r="13" spans="1:6" x14ac:dyDescent="0.2">
      <c r="A13" s="10" t="s">
        <v>1513</v>
      </c>
      <c r="B13" s="10" t="s">
        <v>1514</v>
      </c>
      <c r="C13" s="10" t="s">
        <v>271</v>
      </c>
      <c r="D13" s="69">
        <v>55000</v>
      </c>
      <c r="E13" s="10">
        <v>961.04250000000002</v>
      </c>
      <c r="F13" s="10">
        <f t="shared" si="0"/>
        <v>3.9832757333088309</v>
      </c>
    </row>
    <row r="14" spans="1:6" x14ac:dyDescent="0.2">
      <c r="A14" s="10" t="s">
        <v>1515</v>
      </c>
      <c r="B14" s="10" t="s">
        <v>1516</v>
      </c>
      <c r="C14" s="10" t="s">
        <v>271</v>
      </c>
      <c r="D14" s="69">
        <v>87502</v>
      </c>
      <c r="E14" s="10">
        <v>940.07773699999996</v>
      </c>
      <c r="F14" s="10">
        <f t="shared" si="0"/>
        <v>3.8963821446148126</v>
      </c>
    </row>
    <row r="15" spans="1:6" x14ac:dyDescent="0.2">
      <c r="A15" s="10" t="s">
        <v>1499</v>
      </c>
      <c r="B15" s="10" t="s">
        <v>1500</v>
      </c>
      <c r="C15" s="10" t="s">
        <v>271</v>
      </c>
      <c r="D15" s="69">
        <v>106143</v>
      </c>
      <c r="E15" s="10">
        <v>646.94158500000003</v>
      </c>
      <c r="F15" s="10">
        <f t="shared" si="0"/>
        <v>2.6814076551233192</v>
      </c>
    </row>
    <row r="16" spans="1:6" x14ac:dyDescent="0.2">
      <c r="A16" s="10" t="s">
        <v>1517</v>
      </c>
      <c r="B16" s="10" t="s">
        <v>1518</v>
      </c>
      <c r="C16" s="10" t="s">
        <v>271</v>
      </c>
      <c r="D16" s="69">
        <v>15000</v>
      </c>
      <c r="E16" s="10">
        <v>570.15750000000003</v>
      </c>
      <c r="F16" s="10">
        <f t="shared" si="0"/>
        <v>2.3631572317707383</v>
      </c>
    </row>
    <row r="17" spans="1:6" x14ac:dyDescent="0.2">
      <c r="A17" s="10" t="s">
        <v>1519</v>
      </c>
      <c r="B17" s="10" t="s">
        <v>1520</v>
      </c>
      <c r="C17" s="10" t="s">
        <v>271</v>
      </c>
      <c r="D17" s="69">
        <v>57000</v>
      </c>
      <c r="E17" s="10">
        <v>509.60849999999999</v>
      </c>
      <c r="F17" s="10">
        <f t="shared" si="0"/>
        <v>2.1121970896582756</v>
      </c>
    </row>
    <row r="18" spans="1:6" x14ac:dyDescent="0.2">
      <c r="A18" s="10" t="s">
        <v>324</v>
      </c>
      <c r="B18" s="10" t="s">
        <v>325</v>
      </c>
      <c r="C18" s="10" t="s">
        <v>326</v>
      </c>
      <c r="D18" s="69">
        <v>428519</v>
      </c>
      <c r="E18" s="10">
        <v>440.73179149999999</v>
      </c>
      <c r="F18" s="10">
        <f t="shared" si="0"/>
        <v>1.8267207225275441</v>
      </c>
    </row>
    <row r="19" spans="1:6" x14ac:dyDescent="0.2">
      <c r="A19" s="10" t="s">
        <v>1521</v>
      </c>
      <c r="B19" s="10" t="s">
        <v>1522</v>
      </c>
      <c r="C19" s="10" t="s">
        <v>279</v>
      </c>
      <c r="D19" s="69">
        <v>1452876</v>
      </c>
      <c r="E19" s="10">
        <v>437.315676</v>
      </c>
      <c r="F19" s="10">
        <f t="shared" si="0"/>
        <v>1.8125617961810714</v>
      </c>
    </row>
    <row r="20" spans="1:6" x14ac:dyDescent="0.2">
      <c r="A20" s="10" t="s">
        <v>1523</v>
      </c>
      <c r="B20" s="10" t="s">
        <v>1524</v>
      </c>
      <c r="C20" s="10" t="s">
        <v>326</v>
      </c>
      <c r="D20" s="69">
        <v>70683</v>
      </c>
      <c r="E20" s="10">
        <v>206.04094499999999</v>
      </c>
      <c r="F20" s="10">
        <f t="shared" si="0"/>
        <v>0.85398709868348133</v>
      </c>
    </row>
    <row r="21" spans="1:6" x14ac:dyDescent="0.2">
      <c r="A21" s="10" t="s">
        <v>1525</v>
      </c>
      <c r="B21" s="10" t="s">
        <v>1526</v>
      </c>
      <c r="C21" s="10" t="s">
        <v>271</v>
      </c>
      <c r="D21" s="69">
        <v>41262</v>
      </c>
      <c r="E21" s="10">
        <v>94.923231000000001</v>
      </c>
      <c r="F21" s="10">
        <f t="shared" si="0"/>
        <v>0.39343255118225112</v>
      </c>
    </row>
    <row r="22" spans="1:6" x14ac:dyDescent="0.2">
      <c r="A22" s="10" t="s">
        <v>1527</v>
      </c>
      <c r="B22" s="10" t="s">
        <v>1528</v>
      </c>
      <c r="C22" s="10" t="s">
        <v>326</v>
      </c>
      <c r="D22" s="69">
        <v>254904</v>
      </c>
      <c r="E22" s="10">
        <v>60.284796</v>
      </c>
      <c r="F22" s="10">
        <f t="shared" si="0"/>
        <v>0.24986508400437366</v>
      </c>
    </row>
    <row r="23" spans="1:6" x14ac:dyDescent="0.2">
      <c r="A23" s="11" t="s">
        <v>35</v>
      </c>
      <c r="B23" s="10"/>
      <c r="C23" s="10"/>
      <c r="D23" s="69"/>
      <c r="E23" s="11">
        <f>SUM(E8:E22)</f>
        <v>17526.362203499997</v>
      </c>
      <c r="F23" s="11">
        <f>SUM(F8:F22)</f>
        <v>72.642295484728976</v>
      </c>
    </row>
    <row r="24" spans="1:6" x14ac:dyDescent="0.2">
      <c r="A24" s="11"/>
      <c r="B24" s="10"/>
      <c r="C24" s="10"/>
      <c r="D24" s="69"/>
      <c r="E24" s="11"/>
      <c r="F24" s="11"/>
    </row>
    <row r="25" spans="1:6" s="34" customFormat="1" x14ac:dyDescent="0.2">
      <c r="A25" s="68" t="s">
        <v>888</v>
      </c>
      <c r="B25" s="52"/>
      <c r="C25" s="52"/>
      <c r="D25" s="76"/>
      <c r="E25" s="54"/>
      <c r="F25" s="54"/>
    </row>
    <row r="26" spans="1:6" s="34" customFormat="1" x14ac:dyDescent="0.2">
      <c r="A26" s="52" t="s">
        <v>404</v>
      </c>
      <c r="B26" s="52" t="s">
        <v>1529</v>
      </c>
      <c r="C26" s="52" t="s">
        <v>271</v>
      </c>
      <c r="D26" s="76">
        <v>970000</v>
      </c>
      <c r="E26" s="53">
        <v>9.7000000000000003E-2</v>
      </c>
      <c r="F26" s="77" t="s">
        <v>899</v>
      </c>
    </row>
    <row r="27" spans="1:6" s="34" customFormat="1" x14ac:dyDescent="0.2">
      <c r="A27" s="68" t="s">
        <v>35</v>
      </c>
      <c r="B27" s="52"/>
      <c r="C27" s="52"/>
      <c r="D27" s="76"/>
      <c r="E27" s="54">
        <f>SUM(E26)</f>
        <v>9.7000000000000003E-2</v>
      </c>
      <c r="F27" s="78">
        <f>SUM(F26)</f>
        <v>0</v>
      </c>
    </row>
    <row r="28" spans="1:6" s="34" customFormat="1" x14ac:dyDescent="0.2">
      <c r="A28" s="68"/>
      <c r="B28" s="52"/>
      <c r="C28" s="52"/>
      <c r="D28" s="76"/>
      <c r="E28" s="54"/>
      <c r="F28" s="54"/>
    </row>
    <row r="29" spans="1:6" x14ac:dyDescent="0.2">
      <c r="A29" s="11" t="s">
        <v>1530</v>
      </c>
      <c r="B29" s="10"/>
      <c r="C29" s="10"/>
      <c r="D29" s="69"/>
      <c r="E29" s="10"/>
      <c r="F29" s="10"/>
    </row>
    <row r="30" spans="1:6" x14ac:dyDescent="0.2">
      <c r="A30" s="10" t="s">
        <v>1531</v>
      </c>
      <c r="B30" s="10" t="str">
        <f>VLOOKUP(A30,[1]FITF!$A$30:$B$37,2,0)</f>
        <v>Cognizant Technology Solutions Corp.</v>
      </c>
      <c r="C30" s="10" t="s">
        <v>271</v>
      </c>
      <c r="D30" s="69">
        <v>35000</v>
      </c>
      <c r="E30" s="10">
        <v>1734.7141999999999</v>
      </c>
      <c r="F30" s="10">
        <f t="shared" ref="F30:F37" si="1">E30/$E$48*100</f>
        <v>7.1899473510133438</v>
      </c>
    </row>
    <row r="31" spans="1:6" x14ac:dyDescent="0.2">
      <c r="A31" s="10" t="s">
        <v>1532</v>
      </c>
      <c r="B31" s="10" t="str">
        <f>VLOOKUP(A31,[1]FITF!$A$30:$B$37,2,0)</f>
        <v>Samsung Electronics Co. Ltd.</v>
      </c>
      <c r="C31" s="10" t="s">
        <v>1533</v>
      </c>
      <c r="D31" s="69">
        <v>17000</v>
      </c>
      <c r="E31" s="10">
        <v>501.25789500000002</v>
      </c>
      <c r="F31" s="10">
        <f t="shared" si="1"/>
        <v>2.0775859644947712</v>
      </c>
    </row>
    <row r="32" spans="1:6" x14ac:dyDescent="0.2">
      <c r="A32" s="10" t="s">
        <v>1534</v>
      </c>
      <c r="B32" s="10" t="str">
        <f>VLOOKUP(A32,[1]FITF!$A$30:$B$37,2,0)</f>
        <v>Twitter Inc.</v>
      </c>
      <c r="C32" s="10" t="s">
        <v>271</v>
      </c>
      <c r="D32" s="69">
        <v>14500</v>
      </c>
      <c r="E32" s="10">
        <v>346.13196009999996</v>
      </c>
      <c r="F32" s="10">
        <f t="shared" si="1"/>
        <v>1.4346285800981231</v>
      </c>
    </row>
    <row r="33" spans="1:10" x14ac:dyDescent="0.2">
      <c r="A33" s="10" t="s">
        <v>1535</v>
      </c>
      <c r="B33" s="10" t="str">
        <f>VLOOKUP(A33,[1]FITF!$A$30:$B$37,2,0)</f>
        <v>Facebook Inc.</v>
      </c>
      <c r="C33" s="10" t="s">
        <v>271</v>
      </c>
      <c r="D33" s="69">
        <v>2400</v>
      </c>
      <c r="E33" s="10">
        <v>284.55913730000003</v>
      </c>
      <c r="F33" s="10">
        <f t="shared" si="1"/>
        <v>1.1794249539415647</v>
      </c>
    </row>
    <row r="34" spans="1:10" x14ac:dyDescent="0.2">
      <c r="A34" s="10" t="s">
        <v>1536</v>
      </c>
      <c r="B34" s="10" t="s">
        <v>1537</v>
      </c>
      <c r="C34" s="10" t="s">
        <v>1533</v>
      </c>
      <c r="D34" s="69">
        <v>35000</v>
      </c>
      <c r="E34" s="10">
        <v>244.65383539999999</v>
      </c>
      <c r="F34" s="10">
        <f t="shared" si="1"/>
        <v>1.0140276685055583</v>
      </c>
    </row>
    <row r="35" spans="1:10" x14ac:dyDescent="0.2">
      <c r="A35" s="10" t="s">
        <v>1538</v>
      </c>
      <c r="B35" s="10" t="str">
        <f>VLOOKUP(A35,[1]FITF!$A$30:$B$37,2,0)</f>
        <v>Taiwan Semiconductor Manufacturing Co. Ltd.</v>
      </c>
      <c r="C35" s="10" t="s">
        <v>1533</v>
      </c>
      <c r="D35" s="69">
        <v>44000</v>
      </c>
      <c r="E35" s="10">
        <v>225.0864444</v>
      </c>
      <c r="F35" s="10">
        <f t="shared" si="1"/>
        <v>0.93292582989335793</v>
      </c>
    </row>
    <row r="36" spans="1:10" x14ac:dyDescent="0.2">
      <c r="A36" s="10" t="s">
        <v>1539</v>
      </c>
      <c r="B36" s="10" t="str">
        <f>VLOOKUP(A36,[1]FITF!$A$30:$B$37,2,0)</f>
        <v>Microsoft Corp.</v>
      </c>
      <c r="C36" s="10" t="s">
        <v>271</v>
      </c>
      <c r="D36" s="69">
        <v>3000</v>
      </c>
      <c r="E36" s="10">
        <v>222.84263239999999</v>
      </c>
      <c r="F36" s="10">
        <f t="shared" si="1"/>
        <v>0.92362580217376467</v>
      </c>
    </row>
    <row r="37" spans="1:10" x14ac:dyDescent="0.2">
      <c r="A37" s="10" t="s">
        <v>1540</v>
      </c>
      <c r="B37" s="10" t="str">
        <f>VLOOKUP(A37,[1]FITF!$A$30:$B$37,2,0)</f>
        <v>General Electric Co.</v>
      </c>
      <c r="C37" s="10" t="s">
        <v>311</v>
      </c>
      <c r="D37" s="69">
        <v>30000</v>
      </c>
      <c r="E37" s="10">
        <v>216.80371010000002</v>
      </c>
      <c r="F37" s="10">
        <f t="shared" si="1"/>
        <v>0.89859601144866419</v>
      </c>
    </row>
    <row r="38" spans="1:10" x14ac:dyDescent="0.2">
      <c r="A38" s="11" t="s">
        <v>35</v>
      </c>
      <c r="B38" s="10"/>
      <c r="C38" s="10"/>
      <c r="D38" s="69"/>
      <c r="E38" s="11">
        <f>SUM(E30:E37)</f>
        <v>3776.0498147000003</v>
      </c>
      <c r="F38" s="11">
        <f>SUM(F30:F37)</f>
        <v>15.650762161569148</v>
      </c>
    </row>
    <row r="39" spans="1:10" x14ac:dyDescent="0.2">
      <c r="A39" s="11"/>
      <c r="B39" s="10"/>
      <c r="C39" s="10"/>
      <c r="D39" s="69"/>
      <c r="E39" s="11"/>
      <c r="F39" s="11"/>
    </row>
    <row r="40" spans="1:10" x14ac:dyDescent="0.2">
      <c r="A40" s="68" t="s">
        <v>1541</v>
      </c>
      <c r="B40" s="10"/>
      <c r="C40" s="10"/>
      <c r="D40" s="69"/>
      <c r="E40" s="72"/>
      <c r="F40" s="72"/>
    </row>
    <row r="41" spans="1:10" x14ac:dyDescent="0.2">
      <c r="A41" s="10" t="s">
        <v>1542</v>
      </c>
      <c r="B41" s="10" t="s">
        <v>1543</v>
      </c>
      <c r="C41" s="10" t="s">
        <v>1488</v>
      </c>
      <c r="D41" s="69">
        <v>102868.481</v>
      </c>
      <c r="E41" s="71">
        <v>1988.033565</v>
      </c>
      <c r="F41" s="10">
        <v>8.2398914267245686</v>
      </c>
    </row>
    <row r="42" spans="1:10" x14ac:dyDescent="0.2">
      <c r="A42" s="11" t="s">
        <v>35</v>
      </c>
      <c r="B42" s="10"/>
      <c r="C42" s="10"/>
      <c r="D42" s="69"/>
      <c r="E42" s="72">
        <f>SUM(E41)</f>
        <v>1988.033565</v>
      </c>
      <c r="F42" s="72">
        <f>SUM(F41)</f>
        <v>8.2398914267245686</v>
      </c>
    </row>
    <row r="43" spans="1:10" x14ac:dyDescent="0.2">
      <c r="A43" s="10"/>
      <c r="B43" s="10"/>
      <c r="C43" s="10"/>
      <c r="D43" s="10"/>
      <c r="E43" s="10"/>
      <c r="F43" s="10"/>
    </row>
    <row r="44" spans="1:10" x14ac:dyDescent="0.2">
      <c r="A44" s="11" t="s">
        <v>35</v>
      </c>
      <c r="B44" s="10"/>
      <c r="C44" s="10"/>
      <c r="D44" s="10"/>
      <c r="E44" s="11">
        <f>E23+E38+E42+E27</f>
        <v>23290.5425832</v>
      </c>
      <c r="F44" s="11">
        <f>F23+F38+F42+F27</f>
        <v>96.532949073022692</v>
      </c>
      <c r="I44" s="2"/>
      <c r="J44" s="2"/>
    </row>
    <row r="45" spans="1:10" x14ac:dyDescent="0.2">
      <c r="A45" s="10"/>
      <c r="B45" s="10"/>
      <c r="C45" s="10"/>
      <c r="D45" s="10"/>
      <c r="E45" s="10"/>
      <c r="F45" s="10"/>
    </row>
    <row r="46" spans="1:10" x14ac:dyDescent="0.2">
      <c r="A46" s="11" t="s">
        <v>36</v>
      </c>
      <c r="B46" s="10"/>
      <c r="C46" s="10"/>
      <c r="D46" s="10"/>
      <c r="E46" s="11">
        <v>836.39625670000169</v>
      </c>
      <c r="F46" s="11">
        <f t="shared" ref="F46" si="2">E46/$E$48*100</f>
        <v>3.4666488867489837</v>
      </c>
      <c r="I46" s="2"/>
      <c r="J46" s="2"/>
    </row>
    <row r="47" spans="1:10" x14ac:dyDescent="0.2">
      <c r="A47" s="10"/>
      <c r="B47" s="10"/>
      <c r="C47" s="10"/>
      <c r="D47" s="10"/>
      <c r="E47" s="10"/>
      <c r="F47" s="10"/>
    </row>
    <row r="48" spans="1:10" x14ac:dyDescent="0.2">
      <c r="A48" s="13" t="s">
        <v>37</v>
      </c>
      <c r="B48" s="7"/>
      <c r="C48" s="7"/>
      <c r="D48" s="7"/>
      <c r="E48" s="13">
        <f>E44+E46</f>
        <v>24126.938839900002</v>
      </c>
      <c r="F48" s="13">
        <f xml:space="preserve"> ROUND(SUM(F44:F47),2)</f>
        <v>100</v>
      </c>
      <c r="I48" s="2"/>
      <c r="J48" s="2"/>
    </row>
    <row r="49" spans="1:6" x14ac:dyDescent="0.2">
      <c r="F49" s="2" t="s">
        <v>1509</v>
      </c>
    </row>
    <row r="50" spans="1:6" x14ac:dyDescent="0.2">
      <c r="A50" s="17" t="s">
        <v>38</v>
      </c>
    </row>
    <row r="51" spans="1:6" x14ac:dyDescent="0.2">
      <c r="A51" s="17" t="s">
        <v>39</v>
      </c>
    </row>
    <row r="52" spans="1:6" x14ac:dyDescent="0.2">
      <c r="A52" s="17" t="s">
        <v>40</v>
      </c>
    </row>
    <row r="53" spans="1:6" x14ac:dyDescent="0.2">
      <c r="A53" s="2" t="s">
        <v>817</v>
      </c>
      <c r="B53" s="14">
        <v>157.19900000000001</v>
      </c>
    </row>
    <row r="54" spans="1:6" x14ac:dyDescent="0.2">
      <c r="A54" s="2" t="s">
        <v>818</v>
      </c>
      <c r="B54" s="14">
        <v>27.2286</v>
      </c>
    </row>
    <row r="55" spans="1:6" x14ac:dyDescent="0.2">
      <c r="A55" s="2" t="s">
        <v>819</v>
      </c>
      <c r="B55" s="14">
        <v>162.28399999999999</v>
      </c>
    </row>
    <row r="56" spans="1:6" x14ac:dyDescent="0.2">
      <c r="A56" s="2" t="s">
        <v>820</v>
      </c>
      <c r="B56" s="14">
        <v>28.170200000000001</v>
      </c>
    </row>
    <row r="58" spans="1:6" x14ac:dyDescent="0.2">
      <c r="A58" s="17" t="s">
        <v>44</v>
      </c>
    </row>
    <row r="59" spans="1:6" x14ac:dyDescent="0.2">
      <c r="A59" s="2" t="s">
        <v>817</v>
      </c>
      <c r="B59" s="14">
        <v>158.41630000000001</v>
      </c>
    </row>
    <row r="60" spans="1:6" x14ac:dyDescent="0.2">
      <c r="A60" s="2" t="s">
        <v>818</v>
      </c>
      <c r="B60" s="14">
        <v>25.093299999999999</v>
      </c>
    </row>
    <row r="61" spans="1:6" x14ac:dyDescent="0.2">
      <c r="A61" s="2" t="s">
        <v>819</v>
      </c>
      <c r="B61" s="14">
        <v>163.99889999999999</v>
      </c>
    </row>
    <row r="62" spans="1:6" x14ac:dyDescent="0.2">
      <c r="A62" s="2" t="s">
        <v>820</v>
      </c>
      <c r="B62" s="14">
        <v>26.11</v>
      </c>
    </row>
    <row r="64" spans="1:6" x14ac:dyDescent="0.2">
      <c r="A64" s="17" t="s">
        <v>45</v>
      </c>
      <c r="B64" s="18"/>
    </row>
    <row r="65" spans="1:4" x14ac:dyDescent="0.2">
      <c r="A65" s="26" t="s">
        <v>821</v>
      </c>
      <c r="B65" s="27"/>
      <c r="C65" s="94" t="s">
        <v>822</v>
      </c>
      <c r="D65" s="94"/>
    </row>
    <row r="66" spans="1:4" x14ac:dyDescent="0.2">
      <c r="A66" s="95"/>
      <c r="B66" s="95"/>
      <c r="C66" s="21" t="s">
        <v>823</v>
      </c>
      <c r="D66" s="21" t="s">
        <v>824</v>
      </c>
    </row>
    <row r="67" spans="1:4" x14ac:dyDescent="0.2">
      <c r="A67" s="22" t="s">
        <v>818</v>
      </c>
      <c r="B67" s="23"/>
      <c r="C67" s="28">
        <v>1.9921690575000002</v>
      </c>
      <c r="D67" s="28">
        <v>1.9921690575000002</v>
      </c>
    </row>
    <row r="68" spans="1:4" x14ac:dyDescent="0.2">
      <c r="A68" s="22" t="s">
        <v>820</v>
      </c>
      <c r="B68" s="23"/>
      <c r="C68" s="28">
        <v>1.9921690575000002</v>
      </c>
      <c r="D68" s="28">
        <v>1.9921690575000002</v>
      </c>
    </row>
    <row r="69" spans="1:4" x14ac:dyDescent="0.2">
      <c r="A69" s="17"/>
      <c r="B69" s="18"/>
    </row>
    <row r="70" spans="1:4" x14ac:dyDescent="0.2">
      <c r="A70" s="17" t="s">
        <v>775</v>
      </c>
      <c r="B70" s="70">
        <v>5.6402524451341536E-2</v>
      </c>
    </row>
  </sheetData>
  <mergeCells count="3">
    <mergeCell ref="A1:F1"/>
    <mergeCell ref="C65:D65"/>
    <mergeCell ref="A66:B66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9EDA-CE00-4B58-9F61-40F3743D1D53}">
  <dimension ref="A1:F4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6.285156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767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81</v>
      </c>
      <c r="B8" s="9" t="s">
        <v>1321</v>
      </c>
      <c r="C8" s="9" t="s">
        <v>82</v>
      </c>
      <c r="D8" s="9">
        <v>24</v>
      </c>
      <c r="E8" s="10">
        <v>240.36768000000001</v>
      </c>
      <c r="F8" s="10">
        <v>11.867964165840799</v>
      </c>
    </row>
    <row r="9" spans="1:6" x14ac:dyDescent="0.2">
      <c r="A9" s="9" t="s">
        <v>67</v>
      </c>
      <c r="B9" s="9" t="s">
        <v>1305</v>
      </c>
      <c r="C9" s="9" t="s">
        <v>9</v>
      </c>
      <c r="D9" s="9">
        <v>24</v>
      </c>
      <c r="E9" s="10">
        <v>238.72919999999999</v>
      </c>
      <c r="F9" s="10">
        <v>11.787065511219501</v>
      </c>
    </row>
    <row r="10" spans="1:6" x14ac:dyDescent="0.2">
      <c r="A10" s="9" t="s">
        <v>51</v>
      </c>
      <c r="B10" s="9" t="s">
        <v>1295</v>
      </c>
      <c r="C10" s="9" t="s">
        <v>9</v>
      </c>
      <c r="D10" s="9">
        <v>23</v>
      </c>
      <c r="E10" s="10">
        <v>235.99242000000001</v>
      </c>
      <c r="F10" s="10">
        <v>11.651939162411701</v>
      </c>
    </row>
    <row r="11" spans="1:6" x14ac:dyDescent="0.2">
      <c r="A11" s="9" t="s">
        <v>766</v>
      </c>
      <c r="B11" s="9" t="s">
        <v>1433</v>
      </c>
      <c r="C11" s="9" t="s">
        <v>9</v>
      </c>
      <c r="D11" s="9">
        <v>23</v>
      </c>
      <c r="E11" s="10">
        <v>235.87834000000001</v>
      </c>
      <c r="F11" s="10">
        <v>11.6463065526031</v>
      </c>
    </row>
    <row r="12" spans="1:6" x14ac:dyDescent="0.2">
      <c r="A12" s="9" t="s">
        <v>66</v>
      </c>
      <c r="B12" s="9" t="s">
        <v>1304</v>
      </c>
      <c r="C12" s="9" t="s">
        <v>9</v>
      </c>
      <c r="D12" s="9">
        <v>23</v>
      </c>
      <c r="E12" s="10">
        <v>231.22221999999999</v>
      </c>
      <c r="F12" s="10">
        <v>11.4164143087214</v>
      </c>
    </row>
    <row r="13" spans="1:6" x14ac:dyDescent="0.2">
      <c r="A13" s="9" t="s">
        <v>49</v>
      </c>
      <c r="B13" s="9" t="s">
        <v>1434</v>
      </c>
      <c r="C13" s="9" t="s">
        <v>50</v>
      </c>
      <c r="D13" s="9">
        <v>20</v>
      </c>
      <c r="E13" s="10">
        <v>199.75319999999999</v>
      </c>
      <c r="F13" s="10">
        <v>9.8626563255593709</v>
      </c>
    </row>
    <row r="14" spans="1:6" x14ac:dyDescent="0.2">
      <c r="A14" s="9" t="s">
        <v>79</v>
      </c>
      <c r="B14" s="9" t="s">
        <v>1319</v>
      </c>
      <c r="C14" s="9" t="s">
        <v>18</v>
      </c>
      <c r="D14" s="9">
        <v>18</v>
      </c>
      <c r="E14" s="10">
        <v>183.249</v>
      </c>
      <c r="F14" s="10">
        <v>9.0477744987435997</v>
      </c>
    </row>
    <row r="15" spans="1:6" x14ac:dyDescent="0.2">
      <c r="A15" s="9" t="s">
        <v>76</v>
      </c>
      <c r="B15" s="9" t="s">
        <v>1314</v>
      </c>
      <c r="C15" s="9" t="s">
        <v>9</v>
      </c>
      <c r="D15" s="9">
        <v>14</v>
      </c>
      <c r="E15" s="10">
        <v>140.75782000000001</v>
      </c>
      <c r="F15" s="10">
        <v>6.9498060796770602</v>
      </c>
    </row>
    <row r="16" spans="1:6" x14ac:dyDescent="0.2">
      <c r="A16" s="8" t="s">
        <v>35</v>
      </c>
      <c r="B16" s="9"/>
      <c r="C16" s="9"/>
      <c r="D16" s="9"/>
      <c r="E16" s="11">
        <f>SUM(E8:E15)</f>
        <v>1705.9498800000001</v>
      </c>
      <c r="F16" s="11">
        <f>SUM(F8:F15)</f>
        <v>84.229926604776537</v>
      </c>
    </row>
    <row r="17" spans="1:6" x14ac:dyDescent="0.2">
      <c r="A17" s="9"/>
      <c r="B17" s="9"/>
      <c r="C17" s="9"/>
      <c r="D17" s="9"/>
      <c r="E17" s="10"/>
      <c r="F17" s="10"/>
    </row>
    <row r="18" spans="1:6" x14ac:dyDescent="0.2">
      <c r="A18" s="8" t="s">
        <v>35</v>
      </c>
      <c r="B18" s="9"/>
      <c r="C18" s="9"/>
      <c r="D18" s="9"/>
      <c r="E18" s="11">
        <f>E16</f>
        <v>1705.9498800000001</v>
      </c>
      <c r="F18" s="11">
        <f>F16</f>
        <v>84.229926604776537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8" t="s">
        <v>36</v>
      </c>
      <c r="B20" s="9"/>
      <c r="C20" s="9"/>
      <c r="D20" s="9"/>
      <c r="E20" s="11">
        <v>319.39888580000002</v>
      </c>
      <c r="F20" s="11">
        <v>15.77</v>
      </c>
    </row>
    <row r="21" spans="1:6" x14ac:dyDescent="0.2">
      <c r="A21" s="9"/>
      <c r="B21" s="9"/>
      <c r="C21" s="9"/>
      <c r="D21" s="9"/>
      <c r="E21" s="10"/>
      <c r="F21" s="10"/>
    </row>
    <row r="22" spans="1:6" x14ac:dyDescent="0.2">
      <c r="A22" s="12" t="s">
        <v>37</v>
      </c>
      <c r="B22" s="6"/>
      <c r="C22" s="6"/>
      <c r="D22" s="6"/>
      <c r="E22" s="13">
        <f>E18+E20</f>
        <v>2025.3487658000001</v>
      </c>
      <c r="F22" s="13">
        <f>F18+F20</f>
        <v>99.999926604776533</v>
      </c>
    </row>
    <row r="23" spans="1:6" x14ac:dyDescent="0.2">
      <c r="A23" s="58" t="s">
        <v>217</v>
      </c>
    </row>
    <row r="25" spans="1:6" x14ac:dyDescent="0.2">
      <c r="A25" s="1" t="s">
        <v>38</v>
      </c>
    </row>
    <row r="26" spans="1:6" x14ac:dyDescent="0.2">
      <c r="A26" s="1" t="s">
        <v>39</v>
      </c>
    </row>
    <row r="27" spans="1:6" x14ac:dyDescent="0.2">
      <c r="A27" s="1" t="s">
        <v>40</v>
      </c>
      <c r="D27" s="39" t="s">
        <v>874</v>
      </c>
    </row>
    <row r="29" spans="1:6" x14ac:dyDescent="0.2">
      <c r="A29" s="1" t="s">
        <v>44</v>
      </c>
    </row>
    <row r="30" spans="1:6" x14ac:dyDescent="0.2">
      <c r="A30" s="3" t="s">
        <v>817</v>
      </c>
      <c r="D30" s="14">
        <v>10.000299999999999</v>
      </c>
    </row>
    <row r="31" spans="1:6" x14ac:dyDescent="0.2">
      <c r="A31" s="3" t="s">
        <v>818</v>
      </c>
      <c r="D31" s="14">
        <v>10.000299999999999</v>
      </c>
    </row>
    <row r="32" spans="1:6" x14ac:dyDescent="0.2">
      <c r="A32" s="3" t="s">
        <v>861</v>
      </c>
      <c r="D32" s="14">
        <v>10.000299999999999</v>
      </c>
    </row>
    <row r="33" spans="1:6" x14ac:dyDescent="0.2">
      <c r="A33" s="3" t="s">
        <v>819</v>
      </c>
      <c r="D33" s="14">
        <v>10.0009</v>
      </c>
    </row>
    <row r="34" spans="1:6" x14ac:dyDescent="0.2">
      <c r="A34" s="3" t="s">
        <v>820</v>
      </c>
      <c r="D34" s="14">
        <v>10.0009</v>
      </c>
    </row>
    <row r="35" spans="1:6" x14ac:dyDescent="0.2">
      <c r="A35" s="3" t="s">
        <v>863</v>
      </c>
      <c r="D35" s="14">
        <v>10.0009</v>
      </c>
    </row>
    <row r="37" spans="1:6" x14ac:dyDescent="0.2">
      <c r="A37" s="1" t="s">
        <v>45</v>
      </c>
      <c r="D37" s="15" t="s">
        <v>46</v>
      </c>
    </row>
    <row r="38" spans="1:6" x14ac:dyDescent="0.2">
      <c r="A38" s="1"/>
      <c r="D38" s="15"/>
    </row>
    <row r="40" spans="1:6" s="34" customFormat="1" x14ac:dyDescent="0.2">
      <c r="A40" s="33" t="s">
        <v>47</v>
      </c>
      <c r="D40" s="38">
        <v>2.5625906730323749</v>
      </c>
      <c r="E40" s="37" t="s">
        <v>876</v>
      </c>
      <c r="F40" s="37"/>
    </row>
    <row r="41" spans="1:6" s="34" customFormat="1" x14ac:dyDescent="0.2">
      <c r="E41" s="37"/>
      <c r="F41" s="37"/>
    </row>
    <row r="42" spans="1:6" s="34" customFormat="1" x14ac:dyDescent="0.2">
      <c r="A42" s="41" t="s">
        <v>897</v>
      </c>
      <c r="E42" s="37"/>
      <c r="F42" s="37"/>
    </row>
  </sheetData>
  <mergeCells count="1">
    <mergeCell ref="A1:F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1FEB-5EDA-439C-9575-8EB9D3CACFEA}">
  <dimension ref="A1:F4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765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51</v>
      </c>
      <c r="B8" s="9" t="s">
        <v>1295</v>
      </c>
      <c r="C8" s="9" t="s">
        <v>9</v>
      </c>
      <c r="D8" s="9">
        <v>69</v>
      </c>
      <c r="E8" s="10">
        <v>707.97726</v>
      </c>
      <c r="F8" s="10">
        <v>11.7988243850667</v>
      </c>
    </row>
    <row r="9" spans="1:6" x14ac:dyDescent="0.2">
      <c r="A9" s="9" t="s">
        <v>66</v>
      </c>
      <c r="B9" s="9" t="s">
        <v>1304</v>
      </c>
      <c r="C9" s="9" t="s">
        <v>9</v>
      </c>
      <c r="D9" s="9">
        <v>70</v>
      </c>
      <c r="E9" s="10">
        <v>703.71979999999996</v>
      </c>
      <c r="F9" s="10">
        <v>11.7278715088875</v>
      </c>
    </row>
    <row r="10" spans="1:6" x14ac:dyDescent="0.2">
      <c r="A10" s="9" t="s">
        <v>81</v>
      </c>
      <c r="B10" s="9" t="s">
        <v>1321</v>
      </c>
      <c r="C10" s="9" t="s">
        <v>82</v>
      </c>
      <c r="D10" s="9">
        <v>70</v>
      </c>
      <c r="E10" s="10">
        <v>701.07240000000002</v>
      </c>
      <c r="F10" s="10">
        <v>11.6837511544046</v>
      </c>
    </row>
    <row r="11" spans="1:6" x14ac:dyDescent="0.2">
      <c r="A11" s="9" t="s">
        <v>763</v>
      </c>
      <c r="B11" s="9" t="s">
        <v>1337</v>
      </c>
      <c r="C11" s="9" t="s">
        <v>21</v>
      </c>
      <c r="D11" s="9">
        <v>70000</v>
      </c>
      <c r="E11" s="10">
        <v>699.48620000000005</v>
      </c>
      <c r="F11" s="10">
        <v>11.657316272527799</v>
      </c>
    </row>
    <row r="12" spans="1:6" x14ac:dyDescent="0.2">
      <c r="A12" s="9" t="s">
        <v>49</v>
      </c>
      <c r="B12" s="9" t="s">
        <v>1434</v>
      </c>
      <c r="C12" s="9" t="s">
        <v>50</v>
      </c>
      <c r="D12" s="9">
        <v>70</v>
      </c>
      <c r="E12" s="10">
        <v>699.13620000000003</v>
      </c>
      <c r="F12" s="10">
        <v>11.6514833330139</v>
      </c>
    </row>
    <row r="13" spans="1:6" x14ac:dyDescent="0.2">
      <c r="A13" s="9" t="s">
        <v>764</v>
      </c>
      <c r="B13" s="9" t="s">
        <v>1338</v>
      </c>
      <c r="C13" s="9" t="s">
        <v>9</v>
      </c>
      <c r="D13" s="9">
        <v>68</v>
      </c>
      <c r="E13" s="10">
        <v>698.92711999999995</v>
      </c>
      <c r="F13" s="10">
        <v>11.647998901603801</v>
      </c>
    </row>
    <row r="14" spans="1:6" x14ac:dyDescent="0.2">
      <c r="A14" s="9" t="s">
        <v>67</v>
      </c>
      <c r="B14" s="9" t="s">
        <v>1305</v>
      </c>
      <c r="C14" s="9" t="s">
        <v>9</v>
      </c>
      <c r="D14" s="9">
        <v>70</v>
      </c>
      <c r="E14" s="10">
        <v>696.29349999999999</v>
      </c>
      <c r="F14" s="10">
        <v>11.604108198282299</v>
      </c>
    </row>
    <row r="15" spans="1:6" x14ac:dyDescent="0.2">
      <c r="A15" s="9" t="s">
        <v>84</v>
      </c>
      <c r="B15" s="9" t="s">
        <v>1323</v>
      </c>
      <c r="C15" s="9" t="s">
        <v>82</v>
      </c>
      <c r="D15" s="9">
        <v>47</v>
      </c>
      <c r="E15" s="10">
        <v>487.70913000000002</v>
      </c>
      <c r="F15" s="10">
        <v>8.1279367304306707</v>
      </c>
    </row>
    <row r="16" spans="1:6" x14ac:dyDescent="0.2">
      <c r="A16" s="9" t="s">
        <v>448</v>
      </c>
      <c r="B16" s="9" t="s">
        <v>1234</v>
      </c>
      <c r="C16" s="9" t="s">
        <v>82</v>
      </c>
      <c r="D16" s="9">
        <v>30</v>
      </c>
      <c r="E16" s="10">
        <v>303.89699999999999</v>
      </c>
      <c r="F16" s="10">
        <v>5.0646080555590398</v>
      </c>
    </row>
    <row r="17" spans="1:6" x14ac:dyDescent="0.2">
      <c r="A17" s="9" t="s">
        <v>79</v>
      </c>
      <c r="B17" s="9" t="s">
        <v>1319</v>
      </c>
      <c r="C17" s="9" t="s">
        <v>18</v>
      </c>
      <c r="D17" s="9">
        <v>20</v>
      </c>
      <c r="E17" s="10">
        <v>203.61</v>
      </c>
      <c r="F17" s="10">
        <v>3.3932708983384998</v>
      </c>
    </row>
    <row r="18" spans="1:6" x14ac:dyDescent="0.2">
      <c r="A18" s="8" t="s">
        <v>35</v>
      </c>
      <c r="B18" s="9"/>
      <c r="C18" s="9"/>
      <c r="D18" s="9"/>
      <c r="E18" s="11">
        <f>SUM(E8:E17)</f>
        <v>5901.8286099999996</v>
      </c>
      <c r="F18" s="11">
        <f>SUM(F8:F17)</f>
        <v>98.357169438114823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8" t="s">
        <v>35</v>
      </c>
      <c r="B20" s="9"/>
      <c r="C20" s="9"/>
      <c r="D20" s="9"/>
      <c r="E20" s="11">
        <f>E18</f>
        <v>5901.8286099999996</v>
      </c>
      <c r="F20" s="11">
        <f>F18</f>
        <v>98.357169438114823</v>
      </c>
    </row>
    <row r="21" spans="1:6" x14ac:dyDescent="0.2">
      <c r="A21" s="9"/>
      <c r="B21" s="9"/>
      <c r="C21" s="9"/>
      <c r="D21" s="9"/>
      <c r="E21" s="10"/>
      <c r="F21" s="10"/>
    </row>
    <row r="22" spans="1:6" x14ac:dyDescent="0.2">
      <c r="A22" s="8" t="s">
        <v>36</v>
      </c>
      <c r="B22" s="9"/>
      <c r="C22" s="9"/>
      <c r="D22" s="9"/>
      <c r="E22" s="11">
        <v>98.575098800000006</v>
      </c>
      <c r="F22" s="11">
        <v>1.64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12" t="s">
        <v>37</v>
      </c>
      <c r="B24" s="6"/>
      <c r="C24" s="6"/>
      <c r="D24" s="6"/>
      <c r="E24" s="13">
        <f>E20+E22</f>
        <v>6000.4037087999995</v>
      </c>
      <c r="F24" s="13">
        <f>F20+F22</f>
        <v>99.997169438114824</v>
      </c>
    </row>
    <row r="25" spans="1:6" x14ac:dyDescent="0.2">
      <c r="A25" s="58" t="s">
        <v>217</v>
      </c>
    </row>
    <row r="26" spans="1:6" x14ac:dyDescent="0.2">
      <c r="A26" s="58"/>
    </row>
    <row r="27" spans="1:6" x14ac:dyDescent="0.2">
      <c r="A27" s="1" t="s">
        <v>38</v>
      </c>
    </row>
    <row r="28" spans="1:6" x14ac:dyDescent="0.2">
      <c r="A28" s="1" t="s">
        <v>39</v>
      </c>
    </row>
    <row r="29" spans="1:6" x14ac:dyDescent="0.2">
      <c r="A29" s="1" t="s">
        <v>40</v>
      </c>
      <c r="D29" s="39" t="s">
        <v>874</v>
      </c>
    </row>
    <row r="31" spans="1:6" x14ac:dyDescent="0.2">
      <c r="A31" s="1" t="s">
        <v>44</v>
      </c>
    </row>
    <row r="32" spans="1:6" x14ac:dyDescent="0.2">
      <c r="A32" s="3" t="s">
        <v>817</v>
      </c>
      <c r="D32" s="14">
        <v>10.028700000000001</v>
      </c>
    </row>
    <row r="33" spans="1:6" x14ac:dyDescent="0.2">
      <c r="A33" s="3" t="s">
        <v>818</v>
      </c>
      <c r="D33" s="14">
        <v>10.028700000000001</v>
      </c>
    </row>
    <row r="34" spans="1:6" x14ac:dyDescent="0.2">
      <c r="A34" s="3" t="s">
        <v>861</v>
      </c>
      <c r="D34" s="14">
        <v>10.028700000000001</v>
      </c>
    </row>
    <row r="35" spans="1:6" x14ac:dyDescent="0.2">
      <c r="A35" s="3" t="s">
        <v>819</v>
      </c>
      <c r="D35" s="14">
        <v>10.030200000000001</v>
      </c>
    </row>
    <row r="36" spans="1:6" x14ac:dyDescent="0.2">
      <c r="A36" s="3" t="s">
        <v>820</v>
      </c>
      <c r="D36" s="14">
        <v>10.030200000000001</v>
      </c>
    </row>
    <row r="38" spans="1:6" x14ac:dyDescent="0.2">
      <c r="A38" s="1" t="s">
        <v>45</v>
      </c>
      <c r="D38" s="15" t="s">
        <v>46</v>
      </c>
    </row>
    <row r="40" spans="1:6" s="34" customFormat="1" x14ac:dyDescent="0.2">
      <c r="A40" s="33" t="s">
        <v>47</v>
      </c>
      <c r="D40" s="38">
        <v>3.0218957872915362</v>
      </c>
      <c r="E40" s="37" t="s">
        <v>876</v>
      </c>
      <c r="F40" s="37"/>
    </row>
    <row r="42" spans="1:6" s="34" customFormat="1" x14ac:dyDescent="0.2">
      <c r="A42" s="41" t="s">
        <v>898</v>
      </c>
      <c r="E42" s="37"/>
      <c r="F42" s="37"/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E04A-FBD1-4534-B2C5-E3A0AC1D4533}">
  <dimension ref="A1:F4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5703125" style="3" customWidth="1"/>
    <col min="3" max="3" width="12.140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762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65</v>
      </c>
      <c r="B8" s="9" t="s">
        <v>1408</v>
      </c>
      <c r="C8" s="9" t="s">
        <v>9</v>
      </c>
      <c r="D8" s="9">
        <v>37</v>
      </c>
      <c r="E8" s="10">
        <v>380.48876000000001</v>
      </c>
      <c r="F8" s="10">
        <v>11.8582664038821</v>
      </c>
    </row>
    <row r="9" spans="1:6" x14ac:dyDescent="0.2">
      <c r="A9" s="9" t="s">
        <v>51</v>
      </c>
      <c r="B9" s="9" t="s">
        <v>1295</v>
      </c>
      <c r="C9" s="9" t="s">
        <v>9</v>
      </c>
      <c r="D9" s="9">
        <v>36</v>
      </c>
      <c r="E9" s="10">
        <v>369.37943999999999</v>
      </c>
      <c r="F9" s="10">
        <v>11.512034688322499</v>
      </c>
    </row>
    <row r="10" spans="1:6" x14ac:dyDescent="0.2">
      <c r="A10" s="9" t="s">
        <v>85</v>
      </c>
      <c r="B10" s="9" t="s">
        <v>1324</v>
      </c>
      <c r="C10" s="9" t="s">
        <v>9</v>
      </c>
      <c r="D10" s="9">
        <v>37</v>
      </c>
      <c r="E10" s="10">
        <v>365.70873999999998</v>
      </c>
      <c r="F10" s="10">
        <v>11.397634098699999</v>
      </c>
    </row>
    <row r="11" spans="1:6" x14ac:dyDescent="0.2">
      <c r="A11" s="9" t="s">
        <v>448</v>
      </c>
      <c r="B11" s="9" t="s">
        <v>1234</v>
      </c>
      <c r="C11" s="9" t="s">
        <v>82</v>
      </c>
      <c r="D11" s="9">
        <v>36</v>
      </c>
      <c r="E11" s="10">
        <v>364.6764</v>
      </c>
      <c r="F11" s="10">
        <v>11.3654603158545</v>
      </c>
    </row>
    <row r="12" spans="1:6" x14ac:dyDescent="0.2">
      <c r="A12" s="9" t="s">
        <v>12</v>
      </c>
      <c r="B12" s="9" t="s">
        <v>1318</v>
      </c>
      <c r="C12" s="9" t="s">
        <v>9</v>
      </c>
      <c r="D12" s="9">
        <v>37</v>
      </c>
      <c r="E12" s="10">
        <v>360.55464000000001</v>
      </c>
      <c r="F12" s="10">
        <v>11.237002045147999</v>
      </c>
    </row>
    <row r="13" spans="1:6" x14ac:dyDescent="0.2">
      <c r="A13" s="9" t="s">
        <v>49</v>
      </c>
      <c r="B13" s="9" t="s">
        <v>1434</v>
      </c>
      <c r="C13" s="9" t="s">
        <v>50</v>
      </c>
      <c r="D13" s="9">
        <v>31</v>
      </c>
      <c r="E13" s="10">
        <v>309.61745999999999</v>
      </c>
      <c r="F13" s="10">
        <v>9.6495000902873507</v>
      </c>
    </row>
    <row r="14" spans="1:6" x14ac:dyDescent="0.2">
      <c r="A14" s="9" t="s">
        <v>62</v>
      </c>
      <c r="B14" s="9" t="s">
        <v>1301</v>
      </c>
      <c r="C14" s="9" t="s">
        <v>9</v>
      </c>
      <c r="D14" s="9">
        <v>27</v>
      </c>
      <c r="E14" s="10">
        <v>273.11768999999998</v>
      </c>
      <c r="F14" s="10">
        <v>8.5119526990308305</v>
      </c>
    </row>
    <row r="15" spans="1:6" x14ac:dyDescent="0.2">
      <c r="A15" s="9" t="s">
        <v>757</v>
      </c>
      <c r="B15" s="9" t="s">
        <v>1339</v>
      </c>
      <c r="C15" s="9" t="s">
        <v>9</v>
      </c>
      <c r="D15" s="9">
        <v>21</v>
      </c>
      <c r="E15" s="10">
        <v>213.69956999999999</v>
      </c>
      <c r="F15" s="10">
        <v>6.6601347999217104</v>
      </c>
    </row>
    <row r="16" spans="1:6" x14ac:dyDescent="0.2">
      <c r="A16" s="9" t="s">
        <v>20</v>
      </c>
      <c r="B16" s="9" t="s">
        <v>1332</v>
      </c>
      <c r="C16" s="9" t="s">
        <v>21</v>
      </c>
      <c r="D16" s="9">
        <v>20</v>
      </c>
      <c r="E16" s="10">
        <v>203.90479999999999</v>
      </c>
      <c r="F16" s="10">
        <v>6.3548721897338201</v>
      </c>
    </row>
    <row r="17" spans="1:6" x14ac:dyDescent="0.2">
      <c r="A17" s="9" t="s">
        <v>84</v>
      </c>
      <c r="B17" s="9" t="s">
        <v>1323</v>
      </c>
      <c r="C17" s="9" t="s">
        <v>82</v>
      </c>
      <c r="D17" s="9">
        <v>12</v>
      </c>
      <c r="E17" s="10">
        <v>124.52148</v>
      </c>
      <c r="F17" s="10">
        <v>3.8808212963917299</v>
      </c>
    </row>
    <row r="18" spans="1:6" x14ac:dyDescent="0.2">
      <c r="A18" s="9" t="s">
        <v>74</v>
      </c>
      <c r="B18" s="9" t="s">
        <v>1435</v>
      </c>
      <c r="C18" s="9" t="s">
        <v>9</v>
      </c>
      <c r="D18" s="9">
        <v>8</v>
      </c>
      <c r="E18" s="10">
        <v>83.193600000000004</v>
      </c>
      <c r="F18" s="10">
        <v>2.5928016162632699</v>
      </c>
    </row>
    <row r="19" spans="1:6" x14ac:dyDescent="0.2">
      <c r="A19" s="9" t="s">
        <v>754</v>
      </c>
      <c r="B19" s="9" t="s">
        <v>1340</v>
      </c>
      <c r="C19" s="9" t="s">
        <v>82</v>
      </c>
      <c r="D19" s="9">
        <v>3</v>
      </c>
      <c r="E19" s="10">
        <v>30.234719999999999</v>
      </c>
      <c r="F19" s="10">
        <v>0.94229160516274701</v>
      </c>
    </row>
    <row r="20" spans="1:6" x14ac:dyDescent="0.2">
      <c r="A20" s="9" t="s">
        <v>86</v>
      </c>
      <c r="B20" s="9" t="s">
        <v>1325</v>
      </c>
      <c r="C20" s="9" t="s">
        <v>9</v>
      </c>
      <c r="D20" s="9">
        <v>3</v>
      </c>
      <c r="E20" s="10">
        <v>29.66994</v>
      </c>
      <c r="F20" s="10">
        <v>0.92468974039390495</v>
      </c>
    </row>
    <row r="21" spans="1:6" x14ac:dyDescent="0.2">
      <c r="A21" s="8" t="s">
        <v>35</v>
      </c>
      <c r="B21" s="9"/>
      <c r="C21" s="9"/>
      <c r="D21" s="9"/>
      <c r="E21" s="11">
        <f>SUM(E8:E20)</f>
        <v>3108.7672399999997</v>
      </c>
      <c r="F21" s="11">
        <f>SUM(F8:F20)</f>
        <v>96.887461589092453</v>
      </c>
    </row>
    <row r="22" spans="1:6" x14ac:dyDescent="0.2">
      <c r="A22" s="9"/>
      <c r="B22" s="9"/>
      <c r="C22" s="9"/>
      <c r="D22" s="9"/>
      <c r="E22" s="10"/>
      <c r="F22" s="10"/>
    </row>
    <row r="23" spans="1:6" x14ac:dyDescent="0.2">
      <c r="A23" s="8" t="s">
        <v>35</v>
      </c>
      <c r="B23" s="9"/>
      <c r="C23" s="9"/>
      <c r="D23" s="9"/>
      <c r="E23" s="11">
        <f>E21</f>
        <v>3108.7672399999997</v>
      </c>
      <c r="F23" s="11">
        <f>F21</f>
        <v>96.887461589092453</v>
      </c>
    </row>
    <row r="24" spans="1:6" x14ac:dyDescent="0.2">
      <c r="A24" s="9"/>
      <c r="B24" s="9"/>
      <c r="C24" s="9"/>
      <c r="D24" s="9"/>
      <c r="E24" s="10"/>
      <c r="F24" s="10"/>
    </row>
    <row r="25" spans="1:6" x14ac:dyDescent="0.2">
      <c r="A25" s="8" t="s">
        <v>36</v>
      </c>
      <c r="B25" s="9"/>
      <c r="C25" s="9"/>
      <c r="D25" s="9"/>
      <c r="E25" s="11">
        <v>99.867308699999995</v>
      </c>
      <c r="F25" s="11">
        <v>3.11</v>
      </c>
    </row>
    <row r="26" spans="1:6" x14ac:dyDescent="0.2">
      <c r="A26" s="9"/>
      <c r="B26" s="9"/>
      <c r="C26" s="9"/>
      <c r="D26" s="9"/>
      <c r="E26" s="10"/>
      <c r="F26" s="10"/>
    </row>
    <row r="27" spans="1:6" x14ac:dyDescent="0.2">
      <c r="A27" s="12" t="s">
        <v>37</v>
      </c>
      <c r="B27" s="6"/>
      <c r="C27" s="6"/>
      <c r="D27" s="6"/>
      <c r="E27" s="13">
        <f>E23+E25</f>
        <v>3208.6345486999999</v>
      </c>
      <c r="F27" s="13">
        <f>F23+F25</f>
        <v>99.997461589092453</v>
      </c>
    </row>
    <row r="28" spans="1:6" x14ac:dyDescent="0.2">
      <c r="A28" s="58" t="s">
        <v>217</v>
      </c>
    </row>
    <row r="29" spans="1:6" x14ac:dyDescent="0.2">
      <c r="A29" s="58"/>
    </row>
    <row r="30" spans="1:6" x14ac:dyDescent="0.2">
      <c r="A30" s="1" t="s">
        <v>38</v>
      </c>
    </row>
    <row r="31" spans="1:6" x14ac:dyDescent="0.2">
      <c r="A31" s="1" t="s">
        <v>39</v>
      </c>
    </row>
    <row r="32" spans="1:6" x14ac:dyDescent="0.2">
      <c r="A32" s="1" t="s">
        <v>40</v>
      </c>
      <c r="D32" s="39" t="s">
        <v>874</v>
      </c>
    </row>
    <row r="34" spans="1:5" x14ac:dyDescent="0.2">
      <c r="A34" s="1" t="s">
        <v>44</v>
      </c>
    </row>
    <row r="35" spans="1:5" x14ac:dyDescent="0.2">
      <c r="A35" s="3" t="s">
        <v>817</v>
      </c>
      <c r="D35" s="14">
        <v>10.1153</v>
      </c>
    </row>
    <row r="36" spans="1:5" x14ac:dyDescent="0.2">
      <c r="A36" s="3" t="s">
        <v>818</v>
      </c>
      <c r="D36" s="14">
        <v>10.1153</v>
      </c>
    </row>
    <row r="37" spans="1:5" x14ac:dyDescent="0.2">
      <c r="A37" s="3" t="s">
        <v>861</v>
      </c>
      <c r="D37" s="14">
        <v>10.1153</v>
      </c>
    </row>
    <row r="38" spans="1:5" x14ac:dyDescent="0.2">
      <c r="A38" s="3" t="s">
        <v>819</v>
      </c>
      <c r="D38" s="14">
        <v>10.1182</v>
      </c>
    </row>
    <row r="39" spans="1:5" x14ac:dyDescent="0.2">
      <c r="A39" s="3" t="s">
        <v>820</v>
      </c>
      <c r="D39" s="14">
        <v>10.1182</v>
      </c>
    </row>
    <row r="40" spans="1:5" x14ac:dyDescent="0.2">
      <c r="A40" s="3" t="s">
        <v>863</v>
      </c>
      <c r="D40" s="14">
        <v>10.1182</v>
      </c>
    </row>
    <row r="42" spans="1:5" x14ac:dyDescent="0.2">
      <c r="A42" s="1" t="s">
        <v>45</v>
      </c>
      <c r="D42" s="15" t="s">
        <v>46</v>
      </c>
    </row>
    <row r="44" spans="1:5" x14ac:dyDescent="0.2">
      <c r="A44" s="1" t="s">
        <v>47</v>
      </c>
      <c r="D44" s="25">
        <v>2.9337741810146558</v>
      </c>
      <c r="E44" s="2" t="s">
        <v>876</v>
      </c>
    </row>
    <row r="46" spans="1:5" x14ac:dyDescent="0.2">
      <c r="A46" s="41" t="s">
        <v>886</v>
      </c>
      <c r="B46" s="34"/>
    </row>
  </sheetData>
  <mergeCells count="1">
    <mergeCell ref="A1:F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A8C5-8742-4AC3-9E3E-CFDB72951561}">
  <dimension ref="A1:F4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7109375" style="3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761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65</v>
      </c>
      <c r="B8" s="9" t="s">
        <v>1408</v>
      </c>
      <c r="C8" s="9" t="s">
        <v>9</v>
      </c>
      <c r="D8" s="9">
        <v>47</v>
      </c>
      <c r="E8" s="10">
        <v>483.32355999999999</v>
      </c>
      <c r="F8" s="10">
        <v>11.8765055657462</v>
      </c>
    </row>
    <row r="9" spans="1:6" x14ac:dyDescent="0.2">
      <c r="A9" s="9" t="s">
        <v>51</v>
      </c>
      <c r="B9" s="9" t="s">
        <v>1295</v>
      </c>
      <c r="C9" s="9" t="s">
        <v>9</v>
      </c>
      <c r="D9" s="9">
        <v>46</v>
      </c>
      <c r="E9" s="10">
        <v>471.98484000000002</v>
      </c>
      <c r="F9" s="10">
        <v>11.5978839914359</v>
      </c>
    </row>
    <row r="10" spans="1:6" x14ac:dyDescent="0.2">
      <c r="A10" s="9" t="s">
        <v>12</v>
      </c>
      <c r="B10" s="9" t="s">
        <v>1318</v>
      </c>
      <c r="C10" s="9" t="s">
        <v>9</v>
      </c>
      <c r="D10" s="9">
        <v>47</v>
      </c>
      <c r="E10" s="10">
        <v>458.00184000000002</v>
      </c>
      <c r="F10" s="10">
        <v>11.2542856422765</v>
      </c>
    </row>
    <row r="11" spans="1:6" x14ac:dyDescent="0.2">
      <c r="A11" s="9" t="s">
        <v>19</v>
      </c>
      <c r="B11" s="9" t="s">
        <v>1316</v>
      </c>
      <c r="C11" s="9" t="s">
        <v>9</v>
      </c>
      <c r="D11" s="9">
        <v>47</v>
      </c>
      <c r="E11" s="10">
        <v>454.50974000000002</v>
      </c>
      <c r="F11" s="10">
        <v>11.168475744894099</v>
      </c>
    </row>
    <row r="12" spans="1:6" x14ac:dyDescent="0.2">
      <c r="A12" s="9" t="s">
        <v>86</v>
      </c>
      <c r="B12" s="9" t="s">
        <v>1325</v>
      </c>
      <c r="C12" s="9" t="s">
        <v>9</v>
      </c>
      <c r="D12" s="9">
        <v>45</v>
      </c>
      <c r="E12" s="10">
        <v>445.04910000000001</v>
      </c>
      <c r="F12" s="10">
        <v>10.936003436663301</v>
      </c>
    </row>
    <row r="13" spans="1:6" x14ac:dyDescent="0.2">
      <c r="A13" s="9" t="s">
        <v>84</v>
      </c>
      <c r="B13" s="9" t="s">
        <v>1323</v>
      </c>
      <c r="C13" s="9" t="s">
        <v>82</v>
      </c>
      <c r="D13" s="9">
        <v>38</v>
      </c>
      <c r="E13" s="10">
        <v>394.31801999999999</v>
      </c>
      <c r="F13" s="10">
        <v>9.6894100490446</v>
      </c>
    </row>
    <row r="14" spans="1:6" x14ac:dyDescent="0.2">
      <c r="A14" s="9" t="s">
        <v>760</v>
      </c>
      <c r="B14" s="9" t="s">
        <v>1341</v>
      </c>
      <c r="C14" s="9" t="s">
        <v>9</v>
      </c>
      <c r="D14" s="9">
        <v>35</v>
      </c>
      <c r="E14" s="10">
        <v>352.36599999999999</v>
      </c>
      <c r="F14" s="10">
        <v>8.6585407923828797</v>
      </c>
    </row>
    <row r="15" spans="1:6" x14ac:dyDescent="0.2">
      <c r="A15" s="9" t="s">
        <v>757</v>
      </c>
      <c r="B15" s="9" t="s">
        <v>1339</v>
      </c>
      <c r="C15" s="9" t="s">
        <v>9</v>
      </c>
      <c r="D15" s="9">
        <v>29</v>
      </c>
      <c r="E15" s="10">
        <v>295.10892999999999</v>
      </c>
      <c r="F15" s="10">
        <v>7.2515870106692004</v>
      </c>
    </row>
    <row r="16" spans="1:6" x14ac:dyDescent="0.2">
      <c r="A16" s="9" t="s">
        <v>62</v>
      </c>
      <c r="B16" s="9" t="s">
        <v>1301</v>
      </c>
      <c r="C16" s="9" t="s">
        <v>9</v>
      </c>
      <c r="D16" s="9">
        <v>24</v>
      </c>
      <c r="E16" s="10">
        <v>242.77127999999999</v>
      </c>
      <c r="F16" s="10">
        <v>5.9655160574488102</v>
      </c>
    </row>
    <row r="17" spans="1:6" x14ac:dyDescent="0.2">
      <c r="A17" s="51" t="s">
        <v>10</v>
      </c>
      <c r="B17" s="51" t="s">
        <v>1310</v>
      </c>
      <c r="C17" s="51" t="s">
        <v>11</v>
      </c>
      <c r="D17" s="51">
        <v>22</v>
      </c>
      <c r="E17" s="52">
        <v>231.30008000000001</v>
      </c>
      <c r="F17" s="52">
        <v>5.68363910809052</v>
      </c>
    </row>
    <row r="18" spans="1:6" x14ac:dyDescent="0.2">
      <c r="A18" s="9" t="s">
        <v>85</v>
      </c>
      <c r="B18" s="9" t="s">
        <v>1324</v>
      </c>
      <c r="C18" s="9" t="s">
        <v>9</v>
      </c>
      <c r="D18" s="9">
        <v>10</v>
      </c>
      <c r="E18" s="10">
        <v>98.840199999999996</v>
      </c>
      <c r="F18" s="10">
        <v>2.42875846031479</v>
      </c>
    </row>
    <row r="19" spans="1:6" x14ac:dyDescent="0.2">
      <c r="A19" s="8" t="s">
        <v>35</v>
      </c>
      <c r="B19" s="9"/>
      <c r="C19" s="9"/>
      <c r="D19" s="9"/>
      <c r="E19" s="11">
        <f>SUM(E8:E18)</f>
        <v>3927.57359</v>
      </c>
      <c r="F19" s="11">
        <f>SUM(F8:F18)</f>
        <v>96.510605858966798</v>
      </c>
    </row>
    <row r="20" spans="1:6" x14ac:dyDescent="0.2">
      <c r="A20" s="9"/>
      <c r="B20" s="9"/>
      <c r="C20" s="9"/>
      <c r="D20" s="9"/>
      <c r="E20" s="10"/>
      <c r="F20" s="10"/>
    </row>
    <row r="21" spans="1:6" x14ac:dyDescent="0.2">
      <c r="A21" s="8" t="s">
        <v>35</v>
      </c>
      <c r="B21" s="9"/>
      <c r="C21" s="9"/>
      <c r="D21" s="9"/>
      <c r="E21" s="11">
        <f>E19</f>
        <v>3927.57359</v>
      </c>
      <c r="F21" s="11">
        <f>F19</f>
        <v>96.510605858966798</v>
      </c>
    </row>
    <row r="22" spans="1:6" x14ac:dyDescent="0.2">
      <c r="A22" s="9"/>
      <c r="B22" s="9"/>
      <c r="C22" s="9"/>
      <c r="D22" s="9"/>
      <c r="E22" s="10"/>
      <c r="F22" s="10"/>
    </row>
    <row r="23" spans="1:6" x14ac:dyDescent="0.2">
      <c r="A23" s="8" t="s">
        <v>36</v>
      </c>
      <c r="B23" s="9"/>
      <c r="C23" s="9"/>
      <c r="D23" s="9"/>
      <c r="E23" s="11">
        <v>142.00717760000001</v>
      </c>
      <c r="F23" s="11">
        <v>3.49</v>
      </c>
    </row>
    <row r="24" spans="1:6" x14ac:dyDescent="0.2">
      <c r="A24" s="9"/>
      <c r="B24" s="9"/>
      <c r="C24" s="9"/>
      <c r="D24" s="9"/>
      <c r="E24" s="10"/>
      <c r="F24" s="10"/>
    </row>
    <row r="25" spans="1:6" x14ac:dyDescent="0.2">
      <c r="A25" s="12" t="s">
        <v>37</v>
      </c>
      <c r="B25" s="6"/>
      <c r="C25" s="6"/>
      <c r="D25" s="6"/>
      <c r="E25" s="13">
        <f>E21+E23</f>
        <v>4069.5807675999999</v>
      </c>
      <c r="F25" s="13">
        <f>F21+F23</f>
        <v>100.00060585896679</v>
      </c>
    </row>
    <row r="26" spans="1:6" x14ac:dyDescent="0.2">
      <c r="A26" s="58" t="s">
        <v>217</v>
      </c>
    </row>
    <row r="27" spans="1:6" x14ac:dyDescent="0.2">
      <c r="A27" s="58"/>
    </row>
    <row r="28" spans="1:6" x14ac:dyDescent="0.2">
      <c r="A28" s="1" t="s">
        <v>38</v>
      </c>
    </row>
    <row r="29" spans="1:6" x14ac:dyDescent="0.2">
      <c r="A29" s="1" t="s">
        <v>39</v>
      </c>
    </row>
    <row r="30" spans="1:6" x14ac:dyDescent="0.2">
      <c r="A30" s="1" t="s">
        <v>40</v>
      </c>
      <c r="D30" s="39" t="s">
        <v>874</v>
      </c>
    </row>
    <row r="32" spans="1:6" x14ac:dyDescent="0.2">
      <c r="A32" s="1" t="s">
        <v>44</v>
      </c>
    </row>
    <row r="33" spans="1:5" x14ac:dyDescent="0.2">
      <c r="A33" s="3" t="s">
        <v>817</v>
      </c>
      <c r="D33" s="14">
        <v>10.1967</v>
      </c>
    </row>
    <row r="34" spans="1:5" x14ac:dyDescent="0.2">
      <c r="A34" s="3" t="s">
        <v>818</v>
      </c>
      <c r="D34" s="14">
        <v>10.1967</v>
      </c>
    </row>
    <row r="35" spans="1:5" x14ac:dyDescent="0.2">
      <c r="A35" s="3" t="s">
        <v>861</v>
      </c>
      <c r="D35" s="14">
        <v>10.1967</v>
      </c>
    </row>
    <row r="36" spans="1:5" x14ac:dyDescent="0.2">
      <c r="A36" s="3" t="s">
        <v>819</v>
      </c>
      <c r="D36" s="14">
        <v>10.2021</v>
      </c>
    </row>
    <row r="38" spans="1:5" x14ac:dyDescent="0.2">
      <c r="A38" s="1" t="s">
        <v>45</v>
      </c>
      <c r="D38" s="15" t="s">
        <v>46</v>
      </c>
    </row>
    <row r="40" spans="1:5" x14ac:dyDescent="0.2">
      <c r="A40" s="1" t="s">
        <v>47</v>
      </c>
      <c r="D40" s="25">
        <v>2.9145686247004923</v>
      </c>
      <c r="E40" s="2" t="s">
        <v>876</v>
      </c>
    </row>
    <row r="42" spans="1:5" x14ac:dyDescent="0.2">
      <c r="A42" s="41" t="s">
        <v>885</v>
      </c>
      <c r="B42" s="34"/>
    </row>
  </sheetData>
  <mergeCells count="1">
    <mergeCell ref="A1:F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4C7C-65C2-4BF0-AF35-55A4A19C55CE}">
  <dimension ref="A1:F4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4.42578125" style="3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759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19</v>
      </c>
      <c r="B8" s="9" t="s">
        <v>1316</v>
      </c>
      <c r="C8" s="9" t="s">
        <v>9</v>
      </c>
      <c r="D8" s="9">
        <v>28</v>
      </c>
      <c r="E8" s="10">
        <v>270.77175999999997</v>
      </c>
      <c r="F8" s="10">
        <v>11.7865609057333</v>
      </c>
    </row>
    <row r="9" spans="1:6" x14ac:dyDescent="0.2">
      <c r="A9" s="9" t="s">
        <v>84</v>
      </c>
      <c r="B9" s="9" t="s">
        <v>1323</v>
      </c>
      <c r="C9" s="9" t="s">
        <v>82</v>
      </c>
      <c r="D9" s="9">
        <v>26</v>
      </c>
      <c r="E9" s="10">
        <v>269.79653999999999</v>
      </c>
      <c r="F9" s="10">
        <v>11.744110061057</v>
      </c>
    </row>
    <row r="10" spans="1:6" x14ac:dyDescent="0.2">
      <c r="A10" s="9" t="s">
        <v>51</v>
      </c>
      <c r="B10" s="9" t="s">
        <v>1295</v>
      </c>
      <c r="C10" s="9" t="s">
        <v>9</v>
      </c>
      <c r="D10" s="9">
        <v>26</v>
      </c>
      <c r="E10" s="10">
        <v>266.77404000000001</v>
      </c>
      <c r="F10" s="10">
        <v>11.612542129683399</v>
      </c>
    </row>
    <row r="11" spans="1:6" x14ac:dyDescent="0.2">
      <c r="A11" s="9" t="s">
        <v>20</v>
      </c>
      <c r="B11" s="9" t="s">
        <v>1332</v>
      </c>
      <c r="C11" s="9" t="s">
        <v>21</v>
      </c>
      <c r="D11" s="9">
        <v>26</v>
      </c>
      <c r="E11" s="10">
        <v>265.07623999999998</v>
      </c>
      <c r="F11" s="10">
        <v>11.538637734683901</v>
      </c>
    </row>
    <row r="12" spans="1:6" x14ac:dyDescent="0.2">
      <c r="A12" s="9" t="s">
        <v>12</v>
      </c>
      <c r="B12" s="9" t="s">
        <v>1318</v>
      </c>
      <c r="C12" s="9" t="s">
        <v>9</v>
      </c>
      <c r="D12" s="9">
        <v>27</v>
      </c>
      <c r="E12" s="10">
        <v>263.10744</v>
      </c>
      <c r="F12" s="10">
        <v>11.4529368436043</v>
      </c>
    </row>
    <row r="13" spans="1:6" x14ac:dyDescent="0.2">
      <c r="A13" s="9" t="s">
        <v>62</v>
      </c>
      <c r="B13" s="9" t="s">
        <v>1301</v>
      </c>
      <c r="C13" s="9" t="s">
        <v>9</v>
      </c>
      <c r="D13" s="9">
        <v>26</v>
      </c>
      <c r="E13" s="10">
        <v>263.00222000000002</v>
      </c>
      <c r="F13" s="10">
        <v>11.448356669000701</v>
      </c>
    </row>
    <row r="14" spans="1:6" x14ac:dyDescent="0.2">
      <c r="A14" s="9" t="s">
        <v>754</v>
      </c>
      <c r="B14" s="9" t="s">
        <v>1340</v>
      </c>
      <c r="C14" s="9" t="s">
        <v>82</v>
      </c>
      <c r="D14" s="9">
        <v>26</v>
      </c>
      <c r="E14" s="10">
        <v>262.03424000000001</v>
      </c>
      <c r="F14" s="10">
        <v>11.406220977946701</v>
      </c>
    </row>
    <row r="15" spans="1:6" x14ac:dyDescent="0.2">
      <c r="A15" s="9" t="s">
        <v>757</v>
      </c>
      <c r="B15" s="9" t="s">
        <v>1339</v>
      </c>
      <c r="C15" s="9" t="s">
        <v>9</v>
      </c>
      <c r="D15" s="9">
        <v>10</v>
      </c>
      <c r="E15" s="10">
        <v>101.7617</v>
      </c>
      <c r="F15" s="10">
        <v>4.4296365135011202</v>
      </c>
    </row>
    <row r="16" spans="1:6" x14ac:dyDescent="0.2">
      <c r="A16" s="8" t="s">
        <v>35</v>
      </c>
      <c r="B16" s="9"/>
      <c r="C16" s="9"/>
      <c r="D16" s="9"/>
      <c r="E16" s="11">
        <f>SUM(E8:E15)</f>
        <v>1962.3241800000001</v>
      </c>
      <c r="F16" s="11">
        <f>SUM(F8:F15)</f>
        <v>85.419001835210423</v>
      </c>
    </row>
    <row r="17" spans="1:6" x14ac:dyDescent="0.2">
      <c r="A17" s="9"/>
      <c r="B17" s="9"/>
      <c r="C17" s="9"/>
      <c r="D17" s="9"/>
      <c r="E17" s="10"/>
      <c r="F17" s="10"/>
    </row>
    <row r="18" spans="1:6" x14ac:dyDescent="0.2">
      <c r="A18" s="8" t="s">
        <v>92</v>
      </c>
      <c r="B18" s="9"/>
      <c r="C18" s="9"/>
      <c r="D18" s="9"/>
      <c r="E18" s="10"/>
      <c r="F18" s="10"/>
    </row>
    <row r="19" spans="1:6" x14ac:dyDescent="0.2">
      <c r="A19" s="9" t="s">
        <v>758</v>
      </c>
      <c r="B19" s="9" t="s">
        <v>1342</v>
      </c>
      <c r="C19" s="9" t="s">
        <v>82</v>
      </c>
      <c r="D19" s="9">
        <v>52</v>
      </c>
      <c r="E19" s="10">
        <v>263.16861999999998</v>
      </c>
      <c r="F19" s="10">
        <v>11.455599978771</v>
      </c>
    </row>
    <row r="20" spans="1:6" x14ac:dyDescent="0.2">
      <c r="A20" s="8" t="s">
        <v>35</v>
      </c>
      <c r="B20" s="9"/>
      <c r="C20" s="9"/>
      <c r="D20" s="9"/>
      <c r="E20" s="11">
        <f>SUM(E19:E19)</f>
        <v>263.16861999999998</v>
      </c>
      <c r="F20" s="11">
        <f>SUM(F19:F19)</f>
        <v>11.455599978771</v>
      </c>
    </row>
    <row r="21" spans="1:6" x14ac:dyDescent="0.2">
      <c r="A21" s="9"/>
      <c r="B21" s="9"/>
      <c r="C21" s="9"/>
      <c r="D21" s="9"/>
      <c r="E21" s="10"/>
      <c r="F21" s="10"/>
    </row>
    <row r="22" spans="1:6" x14ac:dyDescent="0.2">
      <c r="A22" s="8" t="s">
        <v>35</v>
      </c>
      <c r="B22" s="9"/>
      <c r="C22" s="9"/>
      <c r="D22" s="9"/>
      <c r="E22" s="11">
        <f>E16+E20</f>
        <v>2225.4928</v>
      </c>
      <c r="F22" s="11">
        <f>F16+F20</f>
        <v>96.874601813981428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8" t="s">
        <v>36</v>
      </c>
      <c r="B24" s="9"/>
      <c r="C24" s="9"/>
      <c r="D24" s="9"/>
      <c r="E24" s="11">
        <v>71.802332899999996</v>
      </c>
      <c r="F24" s="11">
        <v>3.13</v>
      </c>
    </row>
    <row r="25" spans="1:6" x14ac:dyDescent="0.2">
      <c r="A25" s="9"/>
      <c r="B25" s="9"/>
      <c r="C25" s="9"/>
      <c r="D25" s="9"/>
      <c r="E25" s="10"/>
      <c r="F25" s="10"/>
    </row>
    <row r="26" spans="1:6" x14ac:dyDescent="0.2">
      <c r="A26" s="12" t="s">
        <v>37</v>
      </c>
      <c r="B26" s="6"/>
      <c r="C26" s="6"/>
      <c r="D26" s="6"/>
      <c r="E26" s="13">
        <f>E22+E24</f>
        <v>2297.2951328999998</v>
      </c>
      <c r="F26" s="13">
        <f>F22+F24</f>
        <v>100.00460181398142</v>
      </c>
    </row>
    <row r="27" spans="1:6" x14ac:dyDescent="0.2">
      <c r="A27" s="58" t="s">
        <v>217</v>
      </c>
    </row>
    <row r="28" spans="1:6" x14ac:dyDescent="0.2">
      <c r="A28" s="58"/>
    </row>
    <row r="29" spans="1:6" x14ac:dyDescent="0.2">
      <c r="A29" s="1" t="s">
        <v>38</v>
      </c>
    </row>
    <row r="30" spans="1:6" x14ac:dyDescent="0.2">
      <c r="A30" s="1" t="s">
        <v>39</v>
      </c>
    </row>
    <row r="31" spans="1:6" x14ac:dyDescent="0.2">
      <c r="A31" s="1" t="s">
        <v>40</v>
      </c>
      <c r="D31" s="39" t="s">
        <v>874</v>
      </c>
    </row>
    <row r="33" spans="1:5" x14ac:dyDescent="0.2">
      <c r="A33" s="1" t="s">
        <v>44</v>
      </c>
    </row>
    <row r="34" spans="1:5" x14ac:dyDescent="0.2">
      <c r="A34" s="3" t="s">
        <v>817</v>
      </c>
      <c r="D34" s="14">
        <v>10.321999999999999</v>
      </c>
    </row>
    <row r="35" spans="1:5" x14ac:dyDescent="0.2">
      <c r="A35" s="3" t="s">
        <v>818</v>
      </c>
      <c r="D35" s="14">
        <v>10.321999999999999</v>
      </c>
    </row>
    <row r="36" spans="1:5" x14ac:dyDescent="0.2">
      <c r="A36" s="3" t="s">
        <v>861</v>
      </c>
      <c r="D36" s="14">
        <v>10.1867</v>
      </c>
    </row>
    <row r="37" spans="1:5" x14ac:dyDescent="0.2">
      <c r="A37" s="3" t="s">
        <v>819</v>
      </c>
      <c r="D37" s="14">
        <v>10.3299</v>
      </c>
    </row>
    <row r="38" spans="1:5" x14ac:dyDescent="0.2">
      <c r="A38" s="3" t="s">
        <v>820</v>
      </c>
      <c r="D38" s="14">
        <v>10.3299</v>
      </c>
    </row>
    <row r="39" spans="1:5" x14ac:dyDescent="0.2">
      <c r="A39" s="3" t="s">
        <v>863</v>
      </c>
      <c r="D39" s="14">
        <v>10.194599999999999</v>
      </c>
    </row>
    <row r="41" spans="1:5" x14ac:dyDescent="0.2">
      <c r="A41" s="1" t="s">
        <v>45</v>
      </c>
      <c r="D41" s="15" t="str">
        <f>IF(SUM(C44:D45)=0,"Nil","")</f>
        <v/>
      </c>
    </row>
    <row r="42" spans="1:5" x14ac:dyDescent="0.2">
      <c r="A42" s="19" t="s">
        <v>821</v>
      </c>
      <c r="B42" s="20"/>
      <c r="C42" s="98" t="s">
        <v>822</v>
      </c>
      <c r="D42" s="99"/>
    </row>
    <row r="43" spans="1:5" x14ac:dyDescent="0.2">
      <c r="A43" s="100"/>
      <c r="B43" s="101"/>
      <c r="C43" s="21" t="s">
        <v>823</v>
      </c>
      <c r="D43" s="21" t="s">
        <v>824</v>
      </c>
    </row>
    <row r="44" spans="1:5" x14ac:dyDescent="0.2">
      <c r="A44" s="22" t="s">
        <v>861</v>
      </c>
      <c r="B44" s="23"/>
      <c r="C44" s="24">
        <v>9.7243564500000004E-2</v>
      </c>
      <c r="D44" s="24">
        <v>9.0048025399999995E-2</v>
      </c>
    </row>
    <row r="45" spans="1:5" x14ac:dyDescent="0.2">
      <c r="A45" s="22" t="s">
        <v>863</v>
      </c>
      <c r="B45" s="23"/>
      <c r="C45" s="24">
        <v>9.7243564500000004E-2</v>
      </c>
      <c r="D45" s="24">
        <v>9.0048025399999995E-2</v>
      </c>
    </row>
    <row r="47" spans="1:5" x14ac:dyDescent="0.2">
      <c r="A47" s="1" t="s">
        <v>47</v>
      </c>
      <c r="D47" s="25">
        <v>2.9058901476946999</v>
      </c>
      <c r="E47" s="2" t="s">
        <v>876</v>
      </c>
    </row>
    <row r="48" spans="1:5" x14ac:dyDescent="0.2">
      <c r="A48" s="34"/>
      <c r="B48" s="34"/>
      <c r="C48" s="34"/>
    </row>
    <row r="49" spans="1:3" x14ac:dyDescent="0.2">
      <c r="A49" s="41" t="s">
        <v>875</v>
      </c>
      <c r="B49" s="34"/>
      <c r="C49" s="34"/>
    </row>
  </sheetData>
  <mergeCells count="3">
    <mergeCell ref="A1:F1"/>
    <mergeCell ref="C42:D42"/>
    <mergeCell ref="A43:B4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994BC-5577-4071-B572-E9F08EF446F1}">
  <dimension ref="A1:F53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8.140625" style="3" customWidth="1"/>
    <col min="3" max="3" width="12.57031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756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84</v>
      </c>
      <c r="B8" s="9" t="s">
        <v>1323</v>
      </c>
      <c r="C8" s="9" t="s">
        <v>82</v>
      </c>
      <c r="D8" s="9">
        <v>50</v>
      </c>
      <c r="E8" s="10">
        <v>518.83950000000004</v>
      </c>
      <c r="F8" s="10">
        <v>11.7952899568512</v>
      </c>
    </row>
    <row r="9" spans="1:6" x14ac:dyDescent="0.2">
      <c r="A9" s="51" t="s">
        <v>10</v>
      </c>
      <c r="B9" s="51" t="s">
        <v>1310</v>
      </c>
      <c r="C9" s="51" t="s">
        <v>11</v>
      </c>
      <c r="D9" s="51">
        <v>49</v>
      </c>
      <c r="E9" s="52">
        <v>515.16836000000001</v>
      </c>
      <c r="F9" s="52">
        <v>11.7118303112918</v>
      </c>
    </row>
    <row r="10" spans="1:6" x14ac:dyDescent="0.2">
      <c r="A10" s="9" t="s">
        <v>62</v>
      </c>
      <c r="B10" s="9" t="s">
        <v>1301</v>
      </c>
      <c r="C10" s="9" t="s">
        <v>9</v>
      </c>
      <c r="D10" s="9">
        <v>50</v>
      </c>
      <c r="E10" s="10">
        <v>505.77350000000001</v>
      </c>
      <c r="F10" s="10">
        <v>11.49824769508</v>
      </c>
    </row>
    <row r="11" spans="1:6" x14ac:dyDescent="0.2">
      <c r="A11" s="9" t="s">
        <v>51</v>
      </c>
      <c r="B11" s="9" t="s">
        <v>1295</v>
      </c>
      <c r="C11" s="9" t="s">
        <v>9</v>
      </c>
      <c r="D11" s="9">
        <v>49</v>
      </c>
      <c r="E11" s="10">
        <v>502.76646</v>
      </c>
      <c r="F11" s="10">
        <v>11.429885689658599</v>
      </c>
    </row>
    <row r="12" spans="1:6" x14ac:dyDescent="0.2">
      <c r="A12" s="9" t="s">
        <v>753</v>
      </c>
      <c r="B12" s="9" t="s">
        <v>1410</v>
      </c>
      <c r="C12" s="9" t="s">
        <v>9</v>
      </c>
      <c r="D12" s="9">
        <v>50</v>
      </c>
      <c r="E12" s="10">
        <v>490.19400000000002</v>
      </c>
      <c r="F12" s="10">
        <v>11.144063559364101</v>
      </c>
    </row>
    <row r="13" spans="1:6" x14ac:dyDescent="0.2">
      <c r="A13" s="9" t="s">
        <v>12</v>
      </c>
      <c r="B13" s="9" t="s">
        <v>1318</v>
      </c>
      <c r="C13" s="9" t="s">
        <v>9</v>
      </c>
      <c r="D13" s="9">
        <v>50</v>
      </c>
      <c r="E13" s="10">
        <v>487.23599999999999</v>
      </c>
      <c r="F13" s="10">
        <v>11.076816428618701</v>
      </c>
    </row>
    <row r="14" spans="1:6" x14ac:dyDescent="0.2">
      <c r="A14" s="9" t="s">
        <v>24</v>
      </c>
      <c r="B14" s="9" t="s">
        <v>1335</v>
      </c>
      <c r="C14" s="9" t="s">
        <v>9</v>
      </c>
      <c r="D14" s="9">
        <v>50</v>
      </c>
      <c r="E14" s="10">
        <v>481.6705</v>
      </c>
      <c r="F14" s="10">
        <v>10.950290429239599</v>
      </c>
    </row>
    <row r="15" spans="1:6" x14ac:dyDescent="0.2">
      <c r="A15" s="9" t="s">
        <v>754</v>
      </c>
      <c r="B15" s="9" t="s">
        <v>1340</v>
      </c>
      <c r="C15" s="9" t="s">
        <v>82</v>
      </c>
      <c r="D15" s="9">
        <v>15</v>
      </c>
      <c r="E15" s="10">
        <v>151.17359999999999</v>
      </c>
      <c r="F15" s="10">
        <v>3.4367785140125902</v>
      </c>
    </row>
    <row r="16" spans="1:6" x14ac:dyDescent="0.2">
      <c r="A16" s="9" t="s">
        <v>20</v>
      </c>
      <c r="B16" s="9" t="s">
        <v>1332</v>
      </c>
      <c r="C16" s="9" t="s">
        <v>21</v>
      </c>
      <c r="D16" s="9">
        <v>4</v>
      </c>
      <c r="E16" s="10">
        <v>40.78096</v>
      </c>
      <c r="F16" s="10">
        <v>0.92711377587625599</v>
      </c>
    </row>
    <row r="17" spans="1:6" x14ac:dyDescent="0.2">
      <c r="A17" s="8" t="s">
        <v>35</v>
      </c>
      <c r="B17" s="9"/>
      <c r="C17" s="9"/>
      <c r="D17" s="9"/>
      <c r="E17" s="11">
        <f>SUM(E8:E16)</f>
        <v>3693.6028800000004</v>
      </c>
      <c r="F17" s="11">
        <f>SUM(F8:F16)</f>
        <v>83.970316359992836</v>
      </c>
    </row>
    <row r="18" spans="1:6" x14ac:dyDescent="0.2">
      <c r="A18" s="9"/>
      <c r="B18" s="9"/>
      <c r="C18" s="9"/>
      <c r="D18" s="9"/>
      <c r="E18" s="10"/>
      <c r="F18" s="10"/>
    </row>
    <row r="19" spans="1:6" x14ac:dyDescent="0.2">
      <c r="A19" s="8" t="s">
        <v>92</v>
      </c>
      <c r="B19" s="9"/>
      <c r="C19" s="9"/>
      <c r="D19" s="9"/>
      <c r="E19" s="10"/>
      <c r="F19" s="10"/>
    </row>
    <row r="20" spans="1:6" x14ac:dyDescent="0.2">
      <c r="A20" s="9" t="s">
        <v>755</v>
      </c>
      <c r="B20" s="9" t="s">
        <v>1343</v>
      </c>
      <c r="C20" s="9" t="s">
        <v>9</v>
      </c>
      <c r="D20" s="9">
        <v>50</v>
      </c>
      <c r="E20" s="10">
        <v>490.30500000000001</v>
      </c>
      <c r="F20" s="10">
        <v>11.146587031816001</v>
      </c>
    </row>
    <row r="21" spans="1:6" x14ac:dyDescent="0.2">
      <c r="A21" s="8" t="s">
        <v>35</v>
      </c>
      <c r="B21" s="9"/>
      <c r="C21" s="9"/>
      <c r="D21" s="9"/>
      <c r="E21" s="11">
        <f>SUM(E20:E20)</f>
        <v>490.30500000000001</v>
      </c>
      <c r="F21" s="11">
        <f>SUM(F20:F20)</f>
        <v>11.146587031816001</v>
      </c>
    </row>
    <row r="22" spans="1:6" x14ac:dyDescent="0.2">
      <c r="A22" s="9"/>
      <c r="B22" s="9"/>
      <c r="C22" s="9"/>
      <c r="D22" s="9"/>
      <c r="E22" s="10"/>
      <c r="F22" s="10"/>
    </row>
    <row r="23" spans="1:6" x14ac:dyDescent="0.2">
      <c r="A23" s="8" t="s">
        <v>35</v>
      </c>
      <c r="B23" s="9"/>
      <c r="C23" s="9"/>
      <c r="D23" s="9"/>
      <c r="E23" s="11">
        <f>E17+E21</f>
        <v>4183.9078800000007</v>
      </c>
      <c r="F23" s="11">
        <f>F17+F21</f>
        <v>95.116903391808833</v>
      </c>
    </row>
    <row r="24" spans="1:6" x14ac:dyDescent="0.2">
      <c r="A24" s="9"/>
      <c r="B24" s="9"/>
      <c r="C24" s="9"/>
      <c r="D24" s="9"/>
      <c r="E24" s="10"/>
      <c r="F24" s="10"/>
    </row>
    <row r="25" spans="1:6" x14ac:dyDescent="0.2">
      <c r="A25" s="8" t="s">
        <v>36</v>
      </c>
      <c r="B25" s="9"/>
      <c r="C25" s="9"/>
      <c r="D25" s="9"/>
      <c r="E25" s="11">
        <v>214.7906839</v>
      </c>
      <c r="F25" s="11">
        <v>4.88</v>
      </c>
    </row>
    <row r="26" spans="1:6" x14ac:dyDescent="0.2">
      <c r="A26" s="9"/>
      <c r="B26" s="9"/>
      <c r="C26" s="9"/>
      <c r="D26" s="9"/>
      <c r="E26" s="10"/>
      <c r="F26" s="10"/>
    </row>
    <row r="27" spans="1:6" x14ac:dyDescent="0.2">
      <c r="A27" s="12" t="s">
        <v>37</v>
      </c>
      <c r="B27" s="6"/>
      <c r="C27" s="6"/>
      <c r="D27" s="6"/>
      <c r="E27" s="13">
        <f>E23+E25</f>
        <v>4398.6985639000004</v>
      </c>
      <c r="F27" s="13">
        <f>F23+F25</f>
        <v>99.996903391808829</v>
      </c>
    </row>
    <row r="28" spans="1:6" x14ac:dyDescent="0.2">
      <c r="A28" s="58" t="s">
        <v>217</v>
      </c>
    </row>
    <row r="29" spans="1:6" x14ac:dyDescent="0.2">
      <c r="A29" s="58"/>
    </row>
    <row r="30" spans="1:6" x14ac:dyDescent="0.2">
      <c r="A30" s="1" t="s">
        <v>38</v>
      </c>
    </row>
    <row r="31" spans="1:6" x14ac:dyDescent="0.2">
      <c r="A31" s="1" t="s">
        <v>39</v>
      </c>
    </row>
    <row r="32" spans="1:6" x14ac:dyDescent="0.2">
      <c r="A32" s="1" t="s">
        <v>40</v>
      </c>
      <c r="D32" s="18" t="s">
        <v>874</v>
      </c>
    </row>
    <row r="34" spans="1:4" x14ac:dyDescent="0.2">
      <c r="A34" s="1" t="s">
        <v>44</v>
      </c>
    </row>
    <row r="35" spans="1:4" x14ac:dyDescent="0.2">
      <c r="A35" s="3" t="s">
        <v>817</v>
      </c>
      <c r="D35" s="14">
        <v>10.329000000000001</v>
      </c>
    </row>
    <row r="36" spans="1:4" x14ac:dyDescent="0.2">
      <c r="A36" s="3" t="s">
        <v>818</v>
      </c>
      <c r="D36" s="14">
        <v>10.329000000000001</v>
      </c>
    </row>
    <row r="37" spans="1:4" x14ac:dyDescent="0.2">
      <c r="A37" s="3" t="s">
        <v>861</v>
      </c>
      <c r="D37" s="14">
        <v>10.168699999999999</v>
      </c>
    </row>
    <row r="38" spans="1:4" x14ac:dyDescent="0.2">
      <c r="A38" s="3" t="s">
        <v>819</v>
      </c>
      <c r="D38" s="14">
        <v>10.3626</v>
      </c>
    </row>
    <row r="39" spans="1:4" x14ac:dyDescent="0.2">
      <c r="A39" s="3" t="s">
        <v>820</v>
      </c>
      <c r="D39" s="14">
        <v>10.3626</v>
      </c>
    </row>
    <row r="40" spans="1:4" x14ac:dyDescent="0.2">
      <c r="A40" s="3" t="s">
        <v>863</v>
      </c>
      <c r="D40" s="14">
        <v>10.202299999999999</v>
      </c>
    </row>
    <row r="41" spans="1:4" x14ac:dyDescent="0.2">
      <c r="A41" s="34"/>
      <c r="B41" s="34"/>
      <c r="C41" s="34"/>
      <c r="D41" s="34"/>
    </row>
    <row r="42" spans="1:4" x14ac:dyDescent="0.2">
      <c r="A42" s="33" t="s">
        <v>45</v>
      </c>
      <c r="B42" s="34"/>
      <c r="C42" s="34"/>
      <c r="D42" s="36"/>
    </row>
    <row r="43" spans="1:4" x14ac:dyDescent="0.2">
      <c r="A43" s="33"/>
      <c r="B43" s="34"/>
      <c r="C43" s="34"/>
      <c r="D43" s="36"/>
    </row>
    <row r="44" spans="1:4" x14ac:dyDescent="0.2">
      <c r="A44" s="19" t="s">
        <v>821</v>
      </c>
      <c r="B44" s="20"/>
      <c r="C44" s="98" t="s">
        <v>822</v>
      </c>
      <c r="D44" s="99"/>
    </row>
    <row r="45" spans="1:4" x14ac:dyDescent="0.2">
      <c r="A45" s="100"/>
      <c r="B45" s="101"/>
      <c r="C45" s="21" t="s">
        <v>823</v>
      </c>
      <c r="D45" s="21" t="s">
        <v>824</v>
      </c>
    </row>
    <row r="46" spans="1:4" x14ac:dyDescent="0.2">
      <c r="A46" s="22" t="s">
        <v>861</v>
      </c>
      <c r="B46" s="23"/>
      <c r="C46" s="24">
        <v>0.11525163200000001</v>
      </c>
      <c r="D46" s="24">
        <v>0.1067235856</v>
      </c>
    </row>
    <row r="47" spans="1:4" x14ac:dyDescent="0.2">
      <c r="A47" s="22" t="s">
        <v>863</v>
      </c>
      <c r="B47" s="23"/>
      <c r="C47" s="24">
        <v>0.11525163200000001</v>
      </c>
      <c r="D47" s="24">
        <v>0.1067235856</v>
      </c>
    </row>
    <row r="48" spans="1:4" x14ac:dyDescent="0.2">
      <c r="A48" s="31"/>
      <c r="B48" s="31"/>
      <c r="C48" s="32"/>
      <c r="D48" s="32"/>
    </row>
    <row r="49" spans="1:5" x14ac:dyDescent="0.2">
      <c r="A49" s="1" t="s">
        <v>47</v>
      </c>
      <c r="D49" s="25">
        <v>2.8697345691161069</v>
      </c>
      <c r="E49" s="2" t="s">
        <v>840</v>
      </c>
    </row>
    <row r="50" spans="1:5" x14ac:dyDescent="0.2">
      <c r="B50" s="34"/>
      <c r="C50" s="34"/>
      <c r="D50" s="34"/>
    </row>
    <row r="51" spans="1:5" x14ac:dyDescent="0.2">
      <c r="A51" s="41" t="s">
        <v>877</v>
      </c>
      <c r="B51" s="34"/>
      <c r="C51" s="34"/>
      <c r="D51" s="34"/>
    </row>
    <row r="52" spans="1:5" x14ac:dyDescent="0.2">
      <c r="B52" s="34"/>
      <c r="C52" s="34"/>
      <c r="D52" s="34"/>
    </row>
    <row r="53" spans="1:5" x14ac:dyDescent="0.2">
      <c r="B53" s="34"/>
      <c r="C53" s="34"/>
      <c r="D53" s="34"/>
    </row>
  </sheetData>
  <mergeCells count="3">
    <mergeCell ref="A1:F1"/>
    <mergeCell ref="C44:D44"/>
    <mergeCell ref="A45:B4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7ABD-2EBE-47A2-AB9F-23063FED1F6B}">
  <dimension ref="A1:F4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4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752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25</v>
      </c>
      <c r="B8" s="9" t="s">
        <v>1303</v>
      </c>
      <c r="C8" s="9" t="s">
        <v>21</v>
      </c>
      <c r="D8" s="9">
        <v>31</v>
      </c>
      <c r="E8" s="10">
        <v>312.73791999999997</v>
      </c>
      <c r="F8" s="10">
        <v>11.438597546232</v>
      </c>
    </row>
    <row r="9" spans="1:6" x14ac:dyDescent="0.2">
      <c r="A9" s="9" t="s">
        <v>71</v>
      </c>
      <c r="B9" s="9" t="s">
        <v>1308</v>
      </c>
      <c r="C9" s="9" t="s">
        <v>9</v>
      </c>
      <c r="D9" s="9">
        <v>31</v>
      </c>
      <c r="E9" s="10">
        <v>311.26355999999998</v>
      </c>
      <c r="F9" s="10">
        <v>11.384671848068299</v>
      </c>
    </row>
    <row r="10" spans="1:6" x14ac:dyDescent="0.2">
      <c r="A10" s="9" t="s">
        <v>51</v>
      </c>
      <c r="B10" s="9" t="s">
        <v>1295</v>
      </c>
      <c r="C10" s="9" t="s">
        <v>9</v>
      </c>
      <c r="D10" s="9">
        <v>30</v>
      </c>
      <c r="E10" s="10">
        <v>307.81619999999998</v>
      </c>
      <c r="F10" s="10">
        <v>11.2585823619037</v>
      </c>
    </row>
    <row r="11" spans="1:6" x14ac:dyDescent="0.2">
      <c r="A11" s="9" t="s">
        <v>58</v>
      </c>
      <c r="B11" s="9" t="s">
        <v>1297</v>
      </c>
      <c r="C11" s="9" t="s">
        <v>9</v>
      </c>
      <c r="D11" s="9">
        <v>31</v>
      </c>
      <c r="E11" s="10">
        <v>301.23536999999999</v>
      </c>
      <c r="F11" s="10">
        <v>11.0178841252135</v>
      </c>
    </row>
    <row r="12" spans="1:6" x14ac:dyDescent="0.2">
      <c r="A12" s="9" t="s">
        <v>169</v>
      </c>
      <c r="B12" s="9" t="s">
        <v>1288</v>
      </c>
      <c r="C12" s="9" t="s">
        <v>21</v>
      </c>
      <c r="D12" s="9">
        <v>26</v>
      </c>
      <c r="E12" s="10">
        <v>259.21557999999999</v>
      </c>
      <c r="F12" s="10">
        <v>9.4809823424453796</v>
      </c>
    </row>
    <row r="13" spans="1:6" x14ac:dyDescent="0.2">
      <c r="A13" s="9" t="s">
        <v>63</v>
      </c>
      <c r="B13" s="9" t="s">
        <v>1117</v>
      </c>
      <c r="C13" s="9" t="s">
        <v>9</v>
      </c>
      <c r="D13" s="9">
        <v>20</v>
      </c>
      <c r="E13" s="10">
        <v>198.101</v>
      </c>
      <c r="F13" s="10">
        <v>7.2456759081409103</v>
      </c>
    </row>
    <row r="14" spans="1:6" x14ac:dyDescent="0.2">
      <c r="A14" s="9" t="s">
        <v>745</v>
      </c>
      <c r="B14" s="9" t="s">
        <v>1344</v>
      </c>
      <c r="C14" s="9" t="s">
        <v>21</v>
      </c>
      <c r="D14" s="9">
        <v>19</v>
      </c>
      <c r="E14" s="10">
        <v>191.20498000000001</v>
      </c>
      <c r="F14" s="10">
        <v>6.9934493874466304</v>
      </c>
    </row>
    <row r="15" spans="1:6" x14ac:dyDescent="0.2">
      <c r="A15" s="9" t="s">
        <v>746</v>
      </c>
      <c r="B15" s="9" t="s">
        <v>1345</v>
      </c>
      <c r="C15" s="9" t="s">
        <v>9</v>
      </c>
      <c r="D15" s="9">
        <v>19</v>
      </c>
      <c r="E15" s="10">
        <v>190.65378999999999</v>
      </c>
      <c r="F15" s="10">
        <v>6.9732892463882399</v>
      </c>
    </row>
    <row r="16" spans="1:6" x14ac:dyDescent="0.2">
      <c r="A16" s="9" t="s">
        <v>708</v>
      </c>
      <c r="B16" s="9" t="s">
        <v>1346</v>
      </c>
      <c r="C16" s="9" t="s">
        <v>21</v>
      </c>
      <c r="D16" s="9">
        <v>16</v>
      </c>
      <c r="E16" s="10">
        <v>167.91216</v>
      </c>
      <c r="F16" s="10">
        <v>6.1414989949364296</v>
      </c>
    </row>
    <row r="17" spans="1:6" x14ac:dyDescent="0.2">
      <c r="A17" s="9" t="s">
        <v>748</v>
      </c>
      <c r="B17" s="9" t="s">
        <v>1347</v>
      </c>
      <c r="C17" s="9" t="s">
        <v>9</v>
      </c>
      <c r="D17" s="9">
        <v>20</v>
      </c>
      <c r="E17" s="10">
        <v>160.30359999999999</v>
      </c>
      <c r="F17" s="10">
        <v>5.8632108495578397</v>
      </c>
    </row>
    <row r="18" spans="1:6" x14ac:dyDescent="0.2">
      <c r="A18" s="9" t="s">
        <v>91</v>
      </c>
      <c r="B18" s="9" t="s">
        <v>1329</v>
      </c>
      <c r="C18" s="9" t="s">
        <v>9</v>
      </c>
      <c r="D18" s="9">
        <v>16</v>
      </c>
      <c r="E18" s="10">
        <v>155.64016000000001</v>
      </c>
      <c r="F18" s="10">
        <v>5.6926424281108901</v>
      </c>
    </row>
    <row r="19" spans="1:6" x14ac:dyDescent="0.2">
      <c r="A19" s="9" t="s">
        <v>741</v>
      </c>
      <c r="B19" s="9" t="s">
        <v>1348</v>
      </c>
      <c r="C19" s="9" t="s">
        <v>18</v>
      </c>
      <c r="D19" s="9">
        <v>7</v>
      </c>
      <c r="E19" s="10">
        <v>72.670360000000002</v>
      </c>
      <c r="F19" s="10">
        <v>2.6579667779967102</v>
      </c>
    </row>
    <row r="20" spans="1:6" x14ac:dyDescent="0.2">
      <c r="A20" s="8" t="s">
        <v>35</v>
      </c>
      <c r="B20" s="9"/>
      <c r="C20" s="9"/>
      <c r="D20" s="9"/>
      <c r="E20" s="11">
        <f>SUM(E8:E19)</f>
        <v>2628.75468</v>
      </c>
      <c r="F20" s="11">
        <f>SUM(F8:F19)</f>
        <v>96.148451816440513</v>
      </c>
    </row>
    <row r="21" spans="1:6" x14ac:dyDescent="0.2">
      <c r="A21" s="9"/>
      <c r="B21" s="9"/>
      <c r="C21" s="9"/>
      <c r="D21" s="9"/>
      <c r="E21" s="10"/>
      <c r="F21" s="10"/>
    </row>
    <row r="22" spans="1:6" x14ac:dyDescent="0.2">
      <c r="A22" s="8" t="s">
        <v>35</v>
      </c>
      <c r="B22" s="9"/>
      <c r="C22" s="9"/>
      <c r="D22" s="9"/>
      <c r="E22" s="11">
        <f>E20</f>
        <v>2628.75468</v>
      </c>
      <c r="F22" s="11">
        <f>F20</f>
        <v>96.148451816440513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8" t="s">
        <v>36</v>
      </c>
      <c r="B24" s="9"/>
      <c r="C24" s="9"/>
      <c r="D24" s="9"/>
      <c r="E24" s="11">
        <v>105.3082509</v>
      </c>
      <c r="F24" s="11">
        <v>3.85</v>
      </c>
    </row>
    <row r="25" spans="1:6" x14ac:dyDescent="0.2">
      <c r="A25" s="9"/>
      <c r="B25" s="9"/>
      <c r="C25" s="9"/>
      <c r="D25" s="9"/>
      <c r="E25" s="10"/>
      <c r="F25" s="10"/>
    </row>
    <row r="26" spans="1:6" x14ac:dyDescent="0.2">
      <c r="A26" s="12" t="s">
        <v>37</v>
      </c>
      <c r="B26" s="6"/>
      <c r="C26" s="6"/>
      <c r="D26" s="6"/>
      <c r="E26" s="13">
        <f>E22+E24</f>
        <v>2734.0629309000001</v>
      </c>
      <c r="F26" s="13">
        <f>F22+F24</f>
        <v>99.998451816440507</v>
      </c>
    </row>
    <row r="27" spans="1:6" x14ac:dyDescent="0.2">
      <c r="A27" s="58" t="s">
        <v>217</v>
      </c>
    </row>
    <row r="28" spans="1:6" x14ac:dyDescent="0.2">
      <c r="A28" s="58"/>
    </row>
    <row r="29" spans="1:6" x14ac:dyDescent="0.2">
      <c r="A29" s="1" t="s">
        <v>38</v>
      </c>
    </row>
    <row r="30" spans="1:6" x14ac:dyDescent="0.2">
      <c r="A30" s="1" t="s">
        <v>39</v>
      </c>
    </row>
    <row r="31" spans="1:6" x14ac:dyDescent="0.2">
      <c r="A31" s="1" t="s">
        <v>40</v>
      </c>
      <c r="D31" s="18" t="s">
        <v>874</v>
      </c>
    </row>
    <row r="33" spans="1:5" x14ac:dyDescent="0.2">
      <c r="A33" s="1" t="s">
        <v>44</v>
      </c>
    </row>
    <row r="34" spans="1:5" x14ac:dyDescent="0.2">
      <c r="A34" s="3" t="s">
        <v>817</v>
      </c>
      <c r="D34" s="14">
        <v>10.397399999999999</v>
      </c>
    </row>
    <row r="35" spans="1:5" x14ac:dyDescent="0.2">
      <c r="A35" s="3" t="s">
        <v>818</v>
      </c>
      <c r="D35" s="14">
        <v>10.397399999999999</v>
      </c>
    </row>
    <row r="36" spans="1:5" x14ac:dyDescent="0.2">
      <c r="A36" s="3" t="s">
        <v>861</v>
      </c>
      <c r="D36" s="14">
        <v>10.2959</v>
      </c>
    </row>
    <row r="37" spans="1:5" x14ac:dyDescent="0.2">
      <c r="A37" s="3" t="s">
        <v>819</v>
      </c>
      <c r="D37" s="14">
        <v>10.4337</v>
      </c>
    </row>
    <row r="38" spans="1:5" x14ac:dyDescent="0.2">
      <c r="A38" s="3" t="s">
        <v>863</v>
      </c>
      <c r="D38" s="14">
        <v>10.332100000000001</v>
      </c>
    </row>
    <row r="40" spans="1:5" x14ac:dyDescent="0.2">
      <c r="A40" s="1" t="s">
        <v>45</v>
      </c>
      <c r="D40" s="15" t="s">
        <v>404</v>
      </c>
    </row>
    <row r="41" spans="1:5" x14ac:dyDescent="0.2">
      <c r="A41" s="19" t="s">
        <v>821</v>
      </c>
      <c r="B41" s="20"/>
      <c r="C41" s="98" t="s">
        <v>822</v>
      </c>
      <c r="D41" s="99"/>
    </row>
    <row r="42" spans="1:5" x14ac:dyDescent="0.2">
      <c r="A42" s="100"/>
      <c r="B42" s="101"/>
      <c r="C42" s="21" t="s">
        <v>823</v>
      </c>
      <c r="D42" s="21" t="s">
        <v>824</v>
      </c>
    </row>
    <row r="43" spans="1:5" x14ac:dyDescent="0.2">
      <c r="A43" s="22" t="s">
        <v>861</v>
      </c>
      <c r="B43" s="23"/>
      <c r="C43" s="24">
        <v>7.2032270000000009E-2</v>
      </c>
      <c r="D43" s="24">
        <v>6.6702241000000009E-2</v>
      </c>
    </row>
    <row r="44" spans="1:5" x14ac:dyDescent="0.2">
      <c r="A44" s="22" t="s">
        <v>863</v>
      </c>
      <c r="B44" s="23"/>
      <c r="C44" s="24">
        <v>7.2032270000000009E-2</v>
      </c>
      <c r="D44" s="24">
        <v>6.6702241000000009E-2</v>
      </c>
    </row>
    <row r="46" spans="1:5" x14ac:dyDescent="0.2">
      <c r="A46" s="1" t="s">
        <v>47</v>
      </c>
      <c r="D46" s="25">
        <v>2.3877051830634244</v>
      </c>
      <c r="E46" s="2" t="s">
        <v>876</v>
      </c>
    </row>
    <row r="48" spans="1:5" x14ac:dyDescent="0.2">
      <c r="A48" s="17" t="s">
        <v>878</v>
      </c>
    </row>
  </sheetData>
  <mergeCells count="3">
    <mergeCell ref="A1:F1"/>
    <mergeCell ref="C41:D41"/>
    <mergeCell ref="A42:B4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BFB4-BE25-40A1-B015-8C4665D12CB2}">
  <dimension ref="A1:F50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4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751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745</v>
      </c>
      <c r="B8" s="9" t="s">
        <v>1344</v>
      </c>
      <c r="C8" s="9" t="s">
        <v>21</v>
      </c>
      <c r="D8" s="9">
        <v>41</v>
      </c>
      <c r="E8" s="10">
        <v>412.60021999999998</v>
      </c>
      <c r="F8" s="10">
        <v>11.574058074325499</v>
      </c>
    </row>
    <row r="9" spans="1:6" x14ac:dyDescent="0.2">
      <c r="A9" s="9" t="s">
        <v>746</v>
      </c>
      <c r="B9" s="9" t="s">
        <v>1345</v>
      </c>
      <c r="C9" s="9" t="s">
        <v>9</v>
      </c>
      <c r="D9" s="9">
        <v>41</v>
      </c>
      <c r="E9" s="10">
        <v>411.41081000000003</v>
      </c>
      <c r="F9" s="10">
        <v>11.540693331053699</v>
      </c>
    </row>
    <row r="10" spans="1:6" x14ac:dyDescent="0.2">
      <c r="A10" s="9" t="s">
        <v>51</v>
      </c>
      <c r="B10" s="9" t="s">
        <v>1295</v>
      </c>
      <c r="C10" s="9" t="s">
        <v>9</v>
      </c>
      <c r="D10" s="9">
        <v>40</v>
      </c>
      <c r="E10" s="10">
        <v>410.42160000000001</v>
      </c>
      <c r="F10" s="10">
        <v>11.512944499539</v>
      </c>
    </row>
    <row r="11" spans="1:6" x14ac:dyDescent="0.2">
      <c r="A11" s="9" t="s">
        <v>58</v>
      </c>
      <c r="B11" s="9" t="s">
        <v>1297</v>
      </c>
      <c r="C11" s="9" t="s">
        <v>9</v>
      </c>
      <c r="D11" s="9">
        <v>42</v>
      </c>
      <c r="E11" s="10">
        <v>408.12533999999999</v>
      </c>
      <c r="F11" s="10">
        <v>11.4485309454363</v>
      </c>
    </row>
    <row r="12" spans="1:6" x14ac:dyDescent="0.2">
      <c r="A12" s="9" t="s">
        <v>63</v>
      </c>
      <c r="B12" s="9" t="s">
        <v>1117</v>
      </c>
      <c r="C12" s="9" t="s">
        <v>9</v>
      </c>
      <c r="D12" s="9">
        <v>28</v>
      </c>
      <c r="E12" s="10">
        <v>277.34140000000002</v>
      </c>
      <c r="F12" s="10">
        <v>7.7798443006519298</v>
      </c>
    </row>
    <row r="13" spans="1:6" x14ac:dyDescent="0.2">
      <c r="A13" s="9" t="s">
        <v>748</v>
      </c>
      <c r="B13" s="9" t="s">
        <v>1347</v>
      </c>
      <c r="C13" s="9" t="s">
        <v>9</v>
      </c>
      <c r="D13" s="9">
        <v>33</v>
      </c>
      <c r="E13" s="10">
        <v>264.50094000000001</v>
      </c>
      <c r="F13" s="10">
        <v>7.4196500435062296</v>
      </c>
    </row>
    <row r="14" spans="1:6" x14ac:dyDescent="0.2">
      <c r="A14" s="9" t="s">
        <v>749</v>
      </c>
      <c r="B14" s="9" t="s">
        <v>1349</v>
      </c>
      <c r="C14" s="9" t="s">
        <v>9</v>
      </c>
      <c r="D14" s="9">
        <v>26</v>
      </c>
      <c r="E14" s="10">
        <v>255.91383999999999</v>
      </c>
      <c r="F14" s="10">
        <v>7.1787689453574197</v>
      </c>
    </row>
    <row r="15" spans="1:6" x14ac:dyDescent="0.2">
      <c r="A15" s="9" t="s">
        <v>587</v>
      </c>
      <c r="B15" s="9" t="s">
        <v>1124</v>
      </c>
      <c r="C15" s="9" t="s">
        <v>53</v>
      </c>
      <c r="D15" s="9">
        <v>26000</v>
      </c>
      <c r="E15" s="10">
        <v>253.51455999999999</v>
      </c>
      <c r="F15" s="10">
        <v>7.1114655249749301</v>
      </c>
    </row>
    <row r="16" spans="1:6" x14ac:dyDescent="0.2">
      <c r="A16" s="9" t="s">
        <v>585</v>
      </c>
      <c r="B16" s="9" t="s">
        <v>1122</v>
      </c>
      <c r="C16" s="9" t="s">
        <v>21</v>
      </c>
      <c r="D16" s="9">
        <v>26000</v>
      </c>
      <c r="E16" s="10">
        <v>242.40190000000001</v>
      </c>
      <c r="F16" s="10">
        <v>6.7997386621045397</v>
      </c>
    </row>
    <row r="17" spans="1:6" x14ac:dyDescent="0.2">
      <c r="A17" s="9" t="s">
        <v>80</v>
      </c>
      <c r="B17" s="9" t="s">
        <v>1320</v>
      </c>
      <c r="C17" s="9" t="s">
        <v>21</v>
      </c>
      <c r="D17" s="9">
        <v>140</v>
      </c>
      <c r="E17" s="10">
        <v>141.24250000000001</v>
      </c>
      <c r="F17" s="10">
        <v>3.9620650167440901</v>
      </c>
    </row>
    <row r="18" spans="1:6" x14ac:dyDescent="0.2">
      <c r="A18" s="8" t="s">
        <v>35</v>
      </c>
      <c r="B18" s="9"/>
      <c r="C18" s="9"/>
      <c r="D18" s="9"/>
      <c r="E18" s="11">
        <f>SUM(E8:E17)</f>
        <v>3077.4731099999999</v>
      </c>
      <c r="F18" s="11">
        <f>SUM(F8:F17)</f>
        <v>86.327759343693657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8" t="s">
        <v>92</v>
      </c>
      <c r="B20" s="9"/>
      <c r="C20" s="9"/>
      <c r="D20" s="9"/>
      <c r="E20" s="10"/>
      <c r="F20" s="10"/>
    </row>
    <row r="21" spans="1:6" x14ac:dyDescent="0.2">
      <c r="A21" s="9" t="s">
        <v>607</v>
      </c>
      <c r="B21" s="9" t="s">
        <v>1162</v>
      </c>
      <c r="C21" s="9" t="s">
        <v>9</v>
      </c>
      <c r="D21" s="9">
        <v>34</v>
      </c>
      <c r="E21" s="10">
        <v>332.96982000000003</v>
      </c>
      <c r="F21" s="10">
        <v>9.3403053291578502</v>
      </c>
    </row>
    <row r="22" spans="1:6" x14ac:dyDescent="0.2">
      <c r="A22" s="8" t="s">
        <v>35</v>
      </c>
      <c r="B22" s="9"/>
      <c r="C22" s="9"/>
      <c r="D22" s="9"/>
      <c r="E22" s="11">
        <f>SUM(E21:E21)</f>
        <v>332.96982000000003</v>
      </c>
      <c r="F22" s="11">
        <f>SUM(F21:F21)</f>
        <v>9.3403053291578502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8" t="s">
        <v>35</v>
      </c>
      <c r="B24" s="9"/>
      <c r="C24" s="9"/>
      <c r="D24" s="9"/>
      <c r="E24" s="11">
        <f>E18+E22</f>
        <v>3410.4429300000002</v>
      </c>
      <c r="F24" s="11">
        <f>F18+F22</f>
        <v>95.6680646728515</v>
      </c>
    </row>
    <row r="25" spans="1:6" x14ac:dyDescent="0.2">
      <c r="A25" s="9"/>
      <c r="B25" s="9"/>
      <c r="C25" s="9"/>
      <c r="D25" s="9"/>
      <c r="E25" s="10"/>
      <c r="F25" s="10"/>
    </row>
    <row r="26" spans="1:6" x14ac:dyDescent="0.2">
      <c r="A26" s="8" t="s">
        <v>36</v>
      </c>
      <c r="B26" s="9"/>
      <c r="C26" s="9"/>
      <c r="D26" s="9"/>
      <c r="E26" s="11">
        <v>154.4308288</v>
      </c>
      <c r="F26" s="11">
        <v>4.33</v>
      </c>
    </row>
    <row r="27" spans="1:6" x14ac:dyDescent="0.2">
      <c r="A27" s="9"/>
      <c r="B27" s="9"/>
      <c r="C27" s="9"/>
      <c r="D27" s="9"/>
      <c r="E27" s="10"/>
      <c r="F27" s="10"/>
    </row>
    <row r="28" spans="1:6" x14ac:dyDescent="0.2">
      <c r="A28" s="12" t="s">
        <v>37</v>
      </c>
      <c r="B28" s="6"/>
      <c r="C28" s="6"/>
      <c r="D28" s="6"/>
      <c r="E28" s="13">
        <f>E24+E26</f>
        <v>3564.8737588000004</v>
      </c>
      <c r="F28" s="13">
        <f>F24+F26</f>
        <v>99.998064672851498</v>
      </c>
    </row>
    <row r="29" spans="1:6" x14ac:dyDescent="0.2">
      <c r="A29" s="58" t="s">
        <v>217</v>
      </c>
    </row>
    <row r="30" spans="1:6" x14ac:dyDescent="0.2">
      <c r="A30" s="58"/>
    </row>
    <row r="31" spans="1:6" x14ac:dyDescent="0.2">
      <c r="A31" s="1" t="s">
        <v>38</v>
      </c>
    </row>
    <row r="32" spans="1:6" x14ac:dyDescent="0.2">
      <c r="A32" s="1" t="s">
        <v>39</v>
      </c>
    </row>
    <row r="33" spans="1:5" x14ac:dyDescent="0.2">
      <c r="A33" s="1" t="s">
        <v>40</v>
      </c>
      <c r="D33" s="18" t="s">
        <v>874</v>
      </c>
    </row>
    <row r="35" spans="1:5" x14ac:dyDescent="0.2">
      <c r="A35" s="1" t="s">
        <v>44</v>
      </c>
    </row>
    <row r="36" spans="1:5" x14ac:dyDescent="0.2">
      <c r="A36" s="3" t="s">
        <v>43</v>
      </c>
      <c r="D36" s="14">
        <v>10.320499999999999</v>
      </c>
    </row>
    <row r="37" spans="1:5" x14ac:dyDescent="0.2">
      <c r="A37" s="3" t="s">
        <v>42</v>
      </c>
      <c r="D37" s="14">
        <v>10.320499999999999</v>
      </c>
    </row>
    <row r="38" spans="1:5" x14ac:dyDescent="0.2">
      <c r="A38" s="3" t="s">
        <v>363</v>
      </c>
      <c r="D38" s="14">
        <v>10.1737</v>
      </c>
    </row>
    <row r="39" spans="1:5" x14ac:dyDescent="0.2">
      <c r="A39" s="3" t="s">
        <v>41</v>
      </c>
      <c r="D39" s="14">
        <v>10.3607</v>
      </c>
    </row>
    <row r="42" spans="1:5" x14ac:dyDescent="0.2">
      <c r="A42" s="1" t="s">
        <v>45</v>
      </c>
      <c r="D42" s="15" t="s">
        <v>404</v>
      </c>
    </row>
    <row r="43" spans="1:5" x14ac:dyDescent="0.2">
      <c r="A43" s="19" t="s">
        <v>821</v>
      </c>
      <c r="B43" s="20"/>
      <c r="C43" s="98" t="s">
        <v>822</v>
      </c>
      <c r="D43" s="99"/>
    </row>
    <row r="44" spans="1:5" x14ac:dyDescent="0.2">
      <c r="A44" s="100"/>
      <c r="B44" s="101"/>
      <c r="C44" s="21" t="s">
        <v>823</v>
      </c>
      <c r="D44" s="21" t="s">
        <v>824</v>
      </c>
    </row>
    <row r="45" spans="1:5" x14ac:dyDescent="0.2">
      <c r="A45" s="22" t="s">
        <v>861</v>
      </c>
      <c r="B45" s="23"/>
      <c r="C45" s="24">
        <v>0.1044467915</v>
      </c>
      <c r="D45" s="24">
        <v>9.6718249500000006E-2</v>
      </c>
    </row>
    <row r="46" spans="1:5" x14ac:dyDescent="0.2">
      <c r="A46" s="31"/>
      <c r="B46" s="31"/>
      <c r="C46" s="32"/>
      <c r="D46" s="32"/>
    </row>
    <row r="47" spans="1:5" x14ac:dyDescent="0.2">
      <c r="A47" s="1" t="s">
        <v>47</v>
      </c>
      <c r="D47" s="25">
        <v>2.4070042816920658</v>
      </c>
      <c r="E47" s="2" t="s">
        <v>840</v>
      </c>
    </row>
    <row r="50" spans="1:1" x14ac:dyDescent="0.2">
      <c r="A50" s="17" t="s">
        <v>879</v>
      </c>
    </row>
  </sheetData>
  <mergeCells count="3">
    <mergeCell ref="A1:F1"/>
    <mergeCell ref="C43:D43"/>
    <mergeCell ref="A44:B44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E0F01-30A3-4952-8788-6EB4454E5658}">
  <dimension ref="A1:F4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4.710937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750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698</v>
      </c>
      <c r="B8" s="9" t="s">
        <v>1350</v>
      </c>
      <c r="C8" s="9" t="s">
        <v>9</v>
      </c>
      <c r="D8" s="9">
        <v>90</v>
      </c>
      <c r="E8" s="10">
        <v>956.07989999999995</v>
      </c>
      <c r="F8" s="10">
        <v>11.9089413540714</v>
      </c>
    </row>
    <row r="9" spans="1:6" x14ac:dyDescent="0.2">
      <c r="A9" s="9" t="s">
        <v>51</v>
      </c>
      <c r="B9" s="9" t="s">
        <v>1295</v>
      </c>
      <c r="C9" s="9" t="s">
        <v>9</v>
      </c>
      <c r="D9" s="9">
        <v>90</v>
      </c>
      <c r="E9" s="10">
        <v>923.44860000000006</v>
      </c>
      <c r="F9" s="10">
        <v>11.502485535883901</v>
      </c>
    </row>
    <row r="10" spans="1:6" x14ac:dyDescent="0.2">
      <c r="A10" s="9" t="s">
        <v>745</v>
      </c>
      <c r="B10" s="9" t="s">
        <v>1344</v>
      </c>
      <c r="C10" s="9" t="s">
        <v>21</v>
      </c>
      <c r="D10" s="9">
        <v>90</v>
      </c>
      <c r="E10" s="10">
        <v>905.70780000000002</v>
      </c>
      <c r="F10" s="10">
        <v>11.2815059433056</v>
      </c>
    </row>
    <row r="11" spans="1:6" x14ac:dyDescent="0.2">
      <c r="A11" s="9" t="s">
        <v>746</v>
      </c>
      <c r="B11" s="9" t="s">
        <v>1345</v>
      </c>
      <c r="C11" s="9" t="s">
        <v>9</v>
      </c>
      <c r="D11" s="9">
        <v>90</v>
      </c>
      <c r="E11" s="10">
        <v>903.09690000000001</v>
      </c>
      <c r="F11" s="10">
        <v>11.2489845452704</v>
      </c>
    </row>
    <row r="12" spans="1:6" x14ac:dyDescent="0.2">
      <c r="A12" s="9" t="s">
        <v>58</v>
      </c>
      <c r="B12" s="9" t="s">
        <v>1297</v>
      </c>
      <c r="C12" s="9" t="s">
        <v>9</v>
      </c>
      <c r="D12" s="9">
        <v>90</v>
      </c>
      <c r="E12" s="10">
        <v>874.55430000000001</v>
      </c>
      <c r="F12" s="10">
        <v>10.893457617559999</v>
      </c>
    </row>
    <row r="13" spans="1:6" x14ac:dyDescent="0.2">
      <c r="A13" s="9" t="s">
        <v>747</v>
      </c>
      <c r="B13" s="9" t="s">
        <v>1351</v>
      </c>
      <c r="C13" s="9" t="s">
        <v>9</v>
      </c>
      <c r="D13" s="9">
        <v>60</v>
      </c>
      <c r="E13" s="10">
        <v>616.28039999999999</v>
      </c>
      <c r="F13" s="10">
        <v>7.6763951854480696</v>
      </c>
    </row>
    <row r="14" spans="1:6" x14ac:dyDescent="0.2">
      <c r="A14" s="9" t="s">
        <v>741</v>
      </c>
      <c r="B14" s="9" t="s">
        <v>1348</v>
      </c>
      <c r="C14" s="9" t="s">
        <v>18</v>
      </c>
      <c r="D14" s="9">
        <v>58</v>
      </c>
      <c r="E14" s="10">
        <v>602.12584000000004</v>
      </c>
      <c r="F14" s="10">
        <v>7.5000858362684797</v>
      </c>
    </row>
    <row r="15" spans="1:6" x14ac:dyDescent="0.2">
      <c r="A15" s="9" t="s">
        <v>748</v>
      </c>
      <c r="B15" s="9" t="s">
        <v>1347</v>
      </c>
      <c r="C15" s="9" t="s">
        <v>9</v>
      </c>
      <c r="D15" s="9">
        <v>75</v>
      </c>
      <c r="E15" s="10">
        <v>601.13850000000002</v>
      </c>
      <c r="F15" s="10">
        <v>7.4877875187779299</v>
      </c>
    </row>
    <row r="16" spans="1:6" x14ac:dyDescent="0.2">
      <c r="A16" s="9" t="s">
        <v>63</v>
      </c>
      <c r="B16" s="9" t="s">
        <v>1117</v>
      </c>
      <c r="C16" s="9" t="s">
        <v>9</v>
      </c>
      <c r="D16" s="9">
        <v>60</v>
      </c>
      <c r="E16" s="10">
        <v>594.303</v>
      </c>
      <c r="F16" s="10">
        <v>7.4026444584272699</v>
      </c>
    </row>
    <row r="17" spans="1:6" x14ac:dyDescent="0.2">
      <c r="A17" s="9" t="s">
        <v>80</v>
      </c>
      <c r="B17" s="9" t="s">
        <v>1320</v>
      </c>
      <c r="C17" s="9" t="s">
        <v>21</v>
      </c>
      <c r="D17" s="9">
        <v>490</v>
      </c>
      <c r="E17" s="10">
        <v>494.34875</v>
      </c>
      <c r="F17" s="10">
        <v>6.1576132624569402</v>
      </c>
    </row>
    <row r="18" spans="1:6" x14ac:dyDescent="0.2">
      <c r="A18" s="9" t="s">
        <v>165</v>
      </c>
      <c r="B18" s="9" t="s">
        <v>1286</v>
      </c>
      <c r="C18" s="9" t="s">
        <v>9</v>
      </c>
      <c r="D18" s="9">
        <v>2</v>
      </c>
      <c r="E18" s="10">
        <v>200.12639999999999</v>
      </c>
      <c r="F18" s="10">
        <v>2.4927765566470299</v>
      </c>
    </row>
    <row r="19" spans="1:6" x14ac:dyDescent="0.2">
      <c r="A19" s="9" t="s">
        <v>739</v>
      </c>
      <c r="B19" s="9" t="s">
        <v>1352</v>
      </c>
      <c r="C19" s="9" t="s">
        <v>18</v>
      </c>
      <c r="D19" s="9">
        <v>10</v>
      </c>
      <c r="E19" s="10">
        <v>103.8588</v>
      </c>
      <c r="F19" s="10">
        <v>1.2936663120982199</v>
      </c>
    </row>
    <row r="20" spans="1:6" x14ac:dyDescent="0.2">
      <c r="A20" s="9" t="s">
        <v>749</v>
      </c>
      <c r="B20" s="9" t="s">
        <v>1349</v>
      </c>
      <c r="C20" s="9" t="s">
        <v>9</v>
      </c>
      <c r="D20" s="9">
        <v>4</v>
      </c>
      <c r="E20" s="10">
        <v>39.371360000000003</v>
      </c>
      <c r="F20" s="10">
        <v>0.49041007688796001</v>
      </c>
    </row>
    <row r="21" spans="1:6" x14ac:dyDescent="0.2">
      <c r="A21" s="8" t="s">
        <v>35</v>
      </c>
      <c r="B21" s="9"/>
      <c r="C21" s="9"/>
      <c r="D21" s="9"/>
      <c r="E21" s="11">
        <f>SUM(E8:E20)</f>
        <v>7814.4405499999993</v>
      </c>
      <c r="F21" s="11">
        <f>SUM(F8:F20)</f>
        <v>97.336754203103212</v>
      </c>
    </row>
    <row r="22" spans="1:6" x14ac:dyDescent="0.2">
      <c r="A22" s="9"/>
      <c r="B22" s="9"/>
      <c r="C22" s="9"/>
      <c r="D22" s="9"/>
      <c r="E22" s="10"/>
      <c r="F22" s="10"/>
    </row>
    <row r="23" spans="1:6" x14ac:dyDescent="0.2">
      <c r="A23" s="8" t="s">
        <v>35</v>
      </c>
      <c r="B23" s="9"/>
      <c r="C23" s="9"/>
      <c r="D23" s="9"/>
      <c r="E23" s="11">
        <f>E21</f>
        <v>7814.4405499999993</v>
      </c>
      <c r="F23" s="11">
        <f>F21</f>
        <v>97.336754203103212</v>
      </c>
    </row>
    <row r="24" spans="1:6" x14ac:dyDescent="0.2">
      <c r="A24" s="9"/>
      <c r="B24" s="9"/>
      <c r="C24" s="9"/>
      <c r="D24" s="9"/>
      <c r="E24" s="10"/>
      <c r="F24" s="10"/>
    </row>
    <row r="25" spans="1:6" x14ac:dyDescent="0.2">
      <c r="A25" s="8" t="s">
        <v>36</v>
      </c>
      <c r="B25" s="9"/>
      <c r="C25" s="9"/>
      <c r="D25" s="9"/>
      <c r="E25" s="11">
        <v>213.8126513</v>
      </c>
      <c r="F25" s="11">
        <v>2.66</v>
      </c>
    </row>
    <row r="26" spans="1:6" x14ac:dyDescent="0.2">
      <c r="A26" s="9"/>
      <c r="B26" s="9"/>
      <c r="C26" s="9"/>
      <c r="D26" s="9"/>
      <c r="E26" s="10"/>
      <c r="F26" s="10"/>
    </row>
    <row r="27" spans="1:6" x14ac:dyDescent="0.2">
      <c r="A27" s="12" t="s">
        <v>37</v>
      </c>
      <c r="B27" s="6"/>
      <c r="C27" s="6"/>
      <c r="D27" s="6"/>
      <c r="E27" s="13">
        <f>E23+E25</f>
        <v>8028.2532012999991</v>
      </c>
      <c r="F27" s="13">
        <f>F23+F25</f>
        <v>99.996754203103208</v>
      </c>
    </row>
    <row r="28" spans="1:6" x14ac:dyDescent="0.2">
      <c r="A28" s="58" t="s">
        <v>217</v>
      </c>
    </row>
    <row r="29" spans="1:6" x14ac:dyDescent="0.2">
      <c r="A29" s="58"/>
    </row>
    <row r="30" spans="1:6" x14ac:dyDescent="0.2">
      <c r="A30" s="1" t="s">
        <v>38</v>
      </c>
    </row>
    <row r="31" spans="1:6" x14ac:dyDescent="0.2">
      <c r="A31" s="1" t="s">
        <v>39</v>
      </c>
    </row>
    <row r="32" spans="1:6" x14ac:dyDescent="0.2">
      <c r="A32" s="1" t="s">
        <v>40</v>
      </c>
      <c r="D32" s="18" t="s">
        <v>874</v>
      </c>
    </row>
    <row r="34" spans="1:5" x14ac:dyDescent="0.2">
      <c r="A34" s="1" t="s">
        <v>44</v>
      </c>
    </row>
    <row r="35" spans="1:5" x14ac:dyDescent="0.2">
      <c r="A35" s="3" t="s">
        <v>43</v>
      </c>
      <c r="D35" s="14">
        <v>10.329700000000001</v>
      </c>
    </row>
    <row r="36" spans="1:5" x14ac:dyDescent="0.2">
      <c r="A36" s="3" t="s">
        <v>42</v>
      </c>
      <c r="D36" s="14">
        <v>10.329700000000001</v>
      </c>
    </row>
    <row r="37" spans="1:5" x14ac:dyDescent="0.2">
      <c r="A37" s="3" t="s">
        <v>363</v>
      </c>
      <c r="D37" s="14">
        <v>10.2736</v>
      </c>
    </row>
    <row r="38" spans="1:5" x14ac:dyDescent="0.2">
      <c r="A38" s="3" t="s">
        <v>41</v>
      </c>
      <c r="D38" s="14">
        <v>10.369300000000001</v>
      </c>
    </row>
    <row r="39" spans="1:5" x14ac:dyDescent="0.2">
      <c r="A39" s="3" t="s">
        <v>106</v>
      </c>
      <c r="D39" s="14">
        <v>10.3132</v>
      </c>
    </row>
    <row r="41" spans="1:5" x14ac:dyDescent="0.2">
      <c r="A41" s="1" t="s">
        <v>45</v>
      </c>
      <c r="D41" s="15" t="s">
        <v>404</v>
      </c>
    </row>
    <row r="42" spans="1:5" x14ac:dyDescent="0.2">
      <c r="A42" s="19" t="s">
        <v>821</v>
      </c>
      <c r="B42" s="20"/>
      <c r="C42" s="98" t="s">
        <v>822</v>
      </c>
      <c r="D42" s="99"/>
    </row>
    <row r="43" spans="1:5" x14ac:dyDescent="0.2">
      <c r="A43" s="100"/>
      <c r="B43" s="101"/>
      <c r="C43" s="21" t="s">
        <v>823</v>
      </c>
      <c r="D43" s="21" t="s">
        <v>824</v>
      </c>
    </row>
    <row r="44" spans="1:5" x14ac:dyDescent="0.2">
      <c r="A44" s="22" t="s">
        <v>363</v>
      </c>
      <c r="B44" s="23"/>
      <c r="C44" s="24">
        <v>3.9617748500000001E-2</v>
      </c>
      <c r="D44" s="24">
        <v>3.66862326E-2</v>
      </c>
    </row>
    <row r="45" spans="1:5" x14ac:dyDescent="0.2">
      <c r="A45" s="22" t="s">
        <v>106</v>
      </c>
      <c r="B45" s="23"/>
      <c r="C45" s="24">
        <v>3.9617748500000001E-2</v>
      </c>
      <c r="D45" s="24">
        <v>3.66862326E-2</v>
      </c>
    </row>
    <row r="46" spans="1:5" x14ac:dyDescent="0.2">
      <c r="A46" s="31"/>
      <c r="B46" s="31"/>
      <c r="C46" s="32"/>
      <c r="D46" s="32"/>
    </row>
    <row r="47" spans="1:5" x14ac:dyDescent="0.2">
      <c r="A47" s="1" t="s">
        <v>47</v>
      </c>
      <c r="D47" s="25">
        <v>2.3992461624928203</v>
      </c>
      <c r="E47" s="2" t="s">
        <v>840</v>
      </c>
    </row>
    <row r="49" spans="1:1" x14ac:dyDescent="0.2">
      <c r="A49" s="17" t="s">
        <v>880</v>
      </c>
    </row>
  </sheetData>
  <mergeCells count="3">
    <mergeCell ref="A1:F1"/>
    <mergeCell ref="C42:D42"/>
    <mergeCell ref="A43:B43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E4D19-AC1A-4C4D-B7D7-06301514C441}">
  <dimension ref="A1:F5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5.28515625" style="3" bestFit="1" customWidth="1"/>
    <col min="3" max="3" width="12.7109375" style="3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744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26</v>
      </c>
      <c r="B8" s="9" t="s">
        <v>1118</v>
      </c>
      <c r="C8" s="9" t="s">
        <v>9</v>
      </c>
      <c r="D8" s="9">
        <v>112</v>
      </c>
      <c r="E8" s="10">
        <v>1124.86752</v>
      </c>
      <c r="F8" s="10">
        <v>11.4994649113605</v>
      </c>
    </row>
    <row r="9" spans="1:6" x14ac:dyDescent="0.2">
      <c r="A9" s="9" t="s">
        <v>63</v>
      </c>
      <c r="B9" s="9" t="s">
        <v>1117</v>
      </c>
      <c r="C9" s="9" t="s">
        <v>9</v>
      </c>
      <c r="D9" s="9">
        <v>110</v>
      </c>
      <c r="E9" s="10">
        <v>1089.5554999999999</v>
      </c>
      <c r="F9" s="10">
        <v>11.138471880875199</v>
      </c>
    </row>
    <row r="10" spans="1:6" x14ac:dyDescent="0.2">
      <c r="A10" s="9" t="s">
        <v>739</v>
      </c>
      <c r="B10" s="9" t="s">
        <v>1352</v>
      </c>
      <c r="C10" s="9" t="s">
        <v>18</v>
      </c>
      <c r="D10" s="9">
        <v>103</v>
      </c>
      <c r="E10" s="10">
        <v>1069.7456400000001</v>
      </c>
      <c r="F10" s="10">
        <v>10.9359566638219</v>
      </c>
    </row>
    <row r="11" spans="1:6" x14ac:dyDescent="0.2">
      <c r="A11" s="9" t="s">
        <v>740</v>
      </c>
      <c r="B11" s="9" t="s">
        <v>1353</v>
      </c>
      <c r="C11" s="9" t="s">
        <v>9</v>
      </c>
      <c r="D11" s="9">
        <v>100</v>
      </c>
      <c r="E11" s="10">
        <v>1018.178</v>
      </c>
      <c r="F11" s="10">
        <v>10.408783235664201</v>
      </c>
    </row>
    <row r="12" spans="1:6" x14ac:dyDescent="0.2">
      <c r="A12" s="9" t="s">
        <v>741</v>
      </c>
      <c r="B12" s="9" t="s">
        <v>1348</v>
      </c>
      <c r="C12" s="9" t="s">
        <v>18</v>
      </c>
      <c r="D12" s="9">
        <v>85</v>
      </c>
      <c r="E12" s="10">
        <v>882.42579999999998</v>
      </c>
      <c r="F12" s="10">
        <v>9.0209952226011296</v>
      </c>
    </row>
    <row r="13" spans="1:6" x14ac:dyDescent="0.2">
      <c r="A13" s="9" t="s">
        <v>737</v>
      </c>
      <c r="B13" s="9" t="s">
        <v>1354</v>
      </c>
      <c r="C13" s="9" t="s">
        <v>9</v>
      </c>
      <c r="D13" s="9">
        <v>77</v>
      </c>
      <c r="E13" s="10">
        <v>785.85429999999997</v>
      </c>
      <c r="F13" s="10">
        <v>8.0337495639412992</v>
      </c>
    </row>
    <row r="14" spans="1:6" x14ac:dyDescent="0.2">
      <c r="A14" s="9" t="s">
        <v>64</v>
      </c>
      <c r="B14" s="9" t="s">
        <v>1302</v>
      </c>
      <c r="C14" s="9" t="s">
        <v>21</v>
      </c>
      <c r="D14" s="9">
        <v>72</v>
      </c>
      <c r="E14" s="10">
        <v>741.78143999999998</v>
      </c>
      <c r="F14" s="10">
        <v>7.58319490030118</v>
      </c>
    </row>
    <row r="15" spans="1:6" x14ac:dyDescent="0.2">
      <c r="A15" s="9" t="s">
        <v>742</v>
      </c>
      <c r="B15" s="9" t="s">
        <v>1355</v>
      </c>
      <c r="C15" s="9" t="s">
        <v>9</v>
      </c>
      <c r="D15" s="9">
        <v>70</v>
      </c>
      <c r="E15" s="10">
        <v>726.93389999999999</v>
      </c>
      <c r="F15" s="10">
        <v>7.4314092346878402</v>
      </c>
    </row>
    <row r="16" spans="1:6" x14ac:dyDescent="0.2">
      <c r="A16" s="9" t="s">
        <v>743</v>
      </c>
      <c r="B16" s="9" t="s">
        <v>1356</v>
      </c>
      <c r="C16" s="9" t="s">
        <v>21</v>
      </c>
      <c r="D16" s="9">
        <v>21</v>
      </c>
      <c r="E16" s="10">
        <v>516.79740000000004</v>
      </c>
      <c r="F16" s="10">
        <v>5.28319420902322</v>
      </c>
    </row>
    <row r="17" spans="1:6" x14ac:dyDescent="0.2">
      <c r="A17" s="9" t="s">
        <v>731</v>
      </c>
      <c r="B17" s="9" t="s">
        <v>1357</v>
      </c>
      <c r="C17" s="9" t="s">
        <v>9</v>
      </c>
      <c r="D17" s="9">
        <v>33</v>
      </c>
      <c r="E17" s="10">
        <v>325.93110000000001</v>
      </c>
      <c r="F17" s="10">
        <v>3.33197748297605</v>
      </c>
    </row>
    <row r="18" spans="1:6" x14ac:dyDescent="0.2">
      <c r="A18" s="9" t="s">
        <v>87</v>
      </c>
      <c r="B18" s="9" t="s">
        <v>1326</v>
      </c>
      <c r="C18" s="9" t="s">
        <v>9</v>
      </c>
      <c r="D18" s="9">
        <v>32</v>
      </c>
      <c r="E18" s="10">
        <v>322.45504</v>
      </c>
      <c r="F18" s="10">
        <v>3.29644189386083</v>
      </c>
    </row>
    <row r="19" spans="1:6" x14ac:dyDescent="0.2">
      <c r="A19" s="9" t="s">
        <v>80</v>
      </c>
      <c r="B19" s="9" t="s">
        <v>1320</v>
      </c>
      <c r="C19" s="9" t="s">
        <v>21</v>
      </c>
      <c r="D19" s="9">
        <v>310</v>
      </c>
      <c r="E19" s="10">
        <v>312.75125000000003</v>
      </c>
      <c r="F19" s="10">
        <v>3.1972405295862099</v>
      </c>
    </row>
    <row r="20" spans="1:6" x14ac:dyDescent="0.2">
      <c r="A20" s="9" t="s">
        <v>736</v>
      </c>
      <c r="B20" s="9" t="s">
        <v>1358</v>
      </c>
      <c r="C20" s="9" t="s">
        <v>82</v>
      </c>
      <c r="D20" s="9">
        <v>32</v>
      </c>
      <c r="E20" s="10">
        <v>261.42048</v>
      </c>
      <c r="F20" s="10">
        <v>2.6724886116998099</v>
      </c>
    </row>
    <row r="21" spans="1:6" x14ac:dyDescent="0.2">
      <c r="A21" s="9" t="s">
        <v>724</v>
      </c>
      <c r="B21" s="9" t="s">
        <v>1359</v>
      </c>
      <c r="C21" s="9" t="s">
        <v>82</v>
      </c>
      <c r="D21" s="9">
        <v>26</v>
      </c>
      <c r="E21" s="10">
        <v>127.81301000000001</v>
      </c>
      <c r="F21" s="10">
        <v>1.3066260671393199</v>
      </c>
    </row>
    <row r="22" spans="1:6" x14ac:dyDescent="0.2">
      <c r="A22" s="9" t="s">
        <v>165</v>
      </c>
      <c r="B22" s="9" t="s">
        <v>1286</v>
      </c>
      <c r="C22" s="9" t="s">
        <v>9</v>
      </c>
      <c r="D22" s="9">
        <v>1</v>
      </c>
      <c r="E22" s="10">
        <v>100.06319999999999</v>
      </c>
      <c r="F22" s="10">
        <v>1.0229411347199699</v>
      </c>
    </row>
    <row r="23" spans="1:6" x14ac:dyDescent="0.2">
      <c r="A23" s="9" t="s">
        <v>584</v>
      </c>
      <c r="B23" s="9" t="s">
        <v>1120</v>
      </c>
      <c r="C23" s="9" t="s">
        <v>18</v>
      </c>
      <c r="D23" s="9">
        <v>2</v>
      </c>
      <c r="E23" s="10">
        <v>21.041840000000001</v>
      </c>
      <c r="F23" s="10">
        <v>0.21510968753943699</v>
      </c>
    </row>
    <row r="24" spans="1:6" x14ac:dyDescent="0.2">
      <c r="A24" s="8" t="s">
        <v>35</v>
      </c>
      <c r="B24" s="9"/>
      <c r="C24" s="9"/>
      <c r="D24" s="9"/>
      <c r="E24" s="11">
        <f>SUM(E8:E23)</f>
        <v>9427.6154200000019</v>
      </c>
      <c r="F24" s="11">
        <f>SUM(F8:F23)</f>
        <v>96.37804522979809</v>
      </c>
    </row>
    <row r="25" spans="1:6" x14ac:dyDescent="0.2">
      <c r="A25" s="9"/>
      <c r="B25" s="9"/>
      <c r="C25" s="9"/>
      <c r="D25" s="9"/>
      <c r="E25" s="10"/>
      <c r="F25" s="10"/>
    </row>
    <row r="26" spans="1:6" x14ac:dyDescent="0.2">
      <c r="A26" s="8" t="s">
        <v>35</v>
      </c>
      <c r="B26" s="9"/>
      <c r="C26" s="9"/>
      <c r="D26" s="9"/>
      <c r="E26" s="11">
        <f>E24</f>
        <v>9427.6154200000019</v>
      </c>
      <c r="F26" s="11">
        <f>F24</f>
        <v>96.37804522979809</v>
      </c>
    </row>
    <row r="27" spans="1:6" x14ac:dyDescent="0.2">
      <c r="A27" s="9"/>
      <c r="B27" s="9"/>
      <c r="C27" s="9"/>
      <c r="D27" s="9"/>
      <c r="E27" s="10"/>
      <c r="F27" s="10"/>
    </row>
    <row r="28" spans="1:6" x14ac:dyDescent="0.2">
      <c r="A28" s="8" t="s">
        <v>36</v>
      </c>
      <c r="B28" s="9"/>
      <c r="C28" s="9"/>
      <c r="D28" s="9"/>
      <c r="E28" s="11">
        <v>354.2918426</v>
      </c>
      <c r="F28" s="11">
        <v>3.62</v>
      </c>
    </row>
    <row r="29" spans="1:6" x14ac:dyDescent="0.2">
      <c r="A29" s="9"/>
      <c r="B29" s="9"/>
      <c r="C29" s="9"/>
      <c r="D29" s="9"/>
      <c r="E29" s="10"/>
      <c r="F29" s="10"/>
    </row>
    <row r="30" spans="1:6" x14ac:dyDescent="0.2">
      <c r="A30" s="12" t="s">
        <v>37</v>
      </c>
      <c r="B30" s="6"/>
      <c r="C30" s="6"/>
      <c r="D30" s="6"/>
      <c r="E30" s="13">
        <f>E26+E28</f>
        <v>9781.9072626000016</v>
      </c>
      <c r="F30" s="13">
        <f>F26+F28</f>
        <v>99.998045229798095</v>
      </c>
    </row>
    <row r="31" spans="1:6" x14ac:dyDescent="0.2">
      <c r="A31" s="58" t="s">
        <v>217</v>
      </c>
    </row>
    <row r="32" spans="1:6" x14ac:dyDescent="0.2">
      <c r="A32" s="58"/>
    </row>
    <row r="33" spans="1:4" x14ac:dyDescent="0.2">
      <c r="A33" s="1" t="s">
        <v>38</v>
      </c>
    </row>
    <row r="34" spans="1:4" x14ac:dyDescent="0.2">
      <c r="A34" s="1" t="s">
        <v>39</v>
      </c>
    </row>
    <row r="35" spans="1:4" x14ac:dyDescent="0.2">
      <c r="A35" s="1" t="s">
        <v>40</v>
      </c>
      <c r="D35" s="43"/>
    </row>
    <row r="36" spans="1:4" x14ac:dyDescent="0.2">
      <c r="A36" s="3" t="s">
        <v>817</v>
      </c>
      <c r="D36" s="43">
        <v>10.0105</v>
      </c>
    </row>
    <row r="37" spans="1:4" x14ac:dyDescent="0.2">
      <c r="A37" s="3" t="s">
        <v>818</v>
      </c>
      <c r="D37" s="43">
        <v>10.0105</v>
      </c>
    </row>
    <row r="38" spans="1:4" x14ac:dyDescent="0.2">
      <c r="A38" s="3" t="s">
        <v>861</v>
      </c>
      <c r="D38" s="43">
        <v>10.0105</v>
      </c>
    </row>
    <row r="39" spans="1:4" x14ac:dyDescent="0.2">
      <c r="A39" s="3" t="s">
        <v>819</v>
      </c>
      <c r="D39" s="43">
        <v>10.0122</v>
      </c>
    </row>
    <row r="40" spans="1:4" x14ac:dyDescent="0.2">
      <c r="A40" s="3" t="s">
        <v>820</v>
      </c>
      <c r="D40" s="43">
        <v>10.0122</v>
      </c>
    </row>
    <row r="42" spans="1:4" x14ac:dyDescent="0.2">
      <c r="A42" s="1" t="s">
        <v>44</v>
      </c>
    </row>
    <row r="43" spans="1:4" x14ac:dyDescent="0.2">
      <c r="A43" s="3" t="s">
        <v>817</v>
      </c>
      <c r="D43" s="14">
        <v>10.352499999999999</v>
      </c>
    </row>
    <row r="44" spans="1:4" x14ac:dyDescent="0.2">
      <c r="A44" s="3" t="s">
        <v>818</v>
      </c>
      <c r="D44" s="14">
        <v>10.352499999999999</v>
      </c>
    </row>
    <row r="45" spans="1:4" x14ac:dyDescent="0.2">
      <c r="A45" s="3" t="s">
        <v>861</v>
      </c>
      <c r="D45" s="14">
        <v>10.0869</v>
      </c>
    </row>
    <row r="46" spans="1:4" x14ac:dyDescent="0.2">
      <c r="A46" s="3" t="s">
        <v>819</v>
      </c>
      <c r="D46" s="14">
        <v>10.406499999999999</v>
      </c>
    </row>
    <row r="47" spans="1:4" x14ac:dyDescent="0.2">
      <c r="A47" s="3" t="s">
        <v>820</v>
      </c>
      <c r="D47" s="14">
        <v>10.406499999999999</v>
      </c>
    </row>
    <row r="49" spans="1:6" s="34" customFormat="1" x14ac:dyDescent="0.2">
      <c r="A49" s="33" t="s">
        <v>45</v>
      </c>
      <c r="D49" s="36"/>
      <c r="E49" s="37"/>
      <c r="F49" s="37"/>
    </row>
    <row r="50" spans="1:6" s="34" customFormat="1" x14ac:dyDescent="0.2">
      <c r="A50" s="33"/>
      <c r="D50" s="36"/>
      <c r="E50" s="37"/>
      <c r="F50" s="37"/>
    </row>
    <row r="51" spans="1:6" s="34" customFormat="1" x14ac:dyDescent="0.2">
      <c r="A51" s="19" t="s">
        <v>821</v>
      </c>
      <c r="B51" s="20"/>
      <c r="C51" s="98" t="s">
        <v>822</v>
      </c>
      <c r="D51" s="99"/>
      <c r="E51" s="37"/>
      <c r="F51" s="37"/>
    </row>
    <row r="52" spans="1:6" s="34" customFormat="1" x14ac:dyDescent="0.2">
      <c r="A52" s="100"/>
      <c r="B52" s="101"/>
      <c r="C52" s="21" t="s">
        <v>823</v>
      </c>
      <c r="D52" s="21" t="s">
        <v>824</v>
      </c>
      <c r="E52" s="37"/>
      <c r="F52" s="37"/>
    </row>
    <row r="53" spans="1:6" s="34" customFormat="1" x14ac:dyDescent="0.2">
      <c r="A53" s="22" t="s">
        <v>861</v>
      </c>
      <c r="B53" s="23"/>
      <c r="C53" s="24">
        <v>0.19088551549999999</v>
      </c>
      <c r="D53" s="24">
        <v>0.17676093870000001</v>
      </c>
      <c r="E53" s="37"/>
      <c r="F53" s="37"/>
    </row>
    <row r="54" spans="1:6" s="34" customFormat="1" x14ac:dyDescent="0.2">
      <c r="A54" s="61"/>
      <c r="B54" s="31"/>
      <c r="C54" s="32"/>
      <c r="D54" s="32"/>
      <c r="E54" s="37"/>
      <c r="F54" s="37"/>
    </row>
    <row r="55" spans="1:6" x14ac:dyDescent="0.2">
      <c r="A55" s="1" t="s">
        <v>47</v>
      </c>
      <c r="D55" s="25">
        <v>2.3408324269318506</v>
      </c>
      <c r="E55" s="2" t="s">
        <v>876</v>
      </c>
    </row>
    <row r="57" spans="1:6" x14ac:dyDescent="0.2">
      <c r="A57" s="17"/>
    </row>
  </sheetData>
  <mergeCells count="3">
    <mergeCell ref="A1:F1"/>
    <mergeCell ref="C51:D51"/>
    <mergeCell ref="A52:B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EA7D2-2366-49F7-8A24-ACDF73EE33B3}">
  <dimension ref="A1:J108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42.7109375" style="2" bestFit="1" customWidth="1"/>
    <col min="3" max="3" width="20" style="2" bestFit="1" customWidth="1"/>
    <col min="4" max="4" width="12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1544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267</v>
      </c>
      <c r="B8" s="10" t="s">
        <v>268</v>
      </c>
      <c r="C8" s="10" t="s">
        <v>266</v>
      </c>
      <c r="D8" s="69">
        <v>1383653</v>
      </c>
      <c r="E8" s="10">
        <v>28779.290573499999</v>
      </c>
      <c r="F8" s="10">
        <f t="shared" ref="F8:F71" si="0">E8/$E$90*100</f>
        <v>4.1960201007764359</v>
      </c>
    </row>
    <row r="9" spans="1:6" x14ac:dyDescent="0.2">
      <c r="A9" s="10" t="s">
        <v>1455</v>
      </c>
      <c r="B9" s="10" t="s">
        <v>1456</v>
      </c>
      <c r="C9" s="10" t="s">
        <v>1457</v>
      </c>
      <c r="D9" s="69">
        <v>1655675</v>
      </c>
      <c r="E9" s="10">
        <v>17836.586775</v>
      </c>
      <c r="F9" s="10">
        <f t="shared" si="0"/>
        <v>2.6005740637004569</v>
      </c>
    </row>
    <row r="10" spans="1:6" x14ac:dyDescent="0.2">
      <c r="A10" s="10" t="s">
        <v>1499</v>
      </c>
      <c r="B10" s="10" t="s">
        <v>1500</v>
      </c>
      <c r="C10" s="10" t="s">
        <v>271</v>
      </c>
      <c r="D10" s="69">
        <v>2844726</v>
      </c>
      <c r="E10" s="10">
        <v>17338.60497</v>
      </c>
      <c r="F10" s="10">
        <f t="shared" si="0"/>
        <v>2.527968324574803</v>
      </c>
    </row>
    <row r="11" spans="1:6" x14ac:dyDescent="0.2">
      <c r="A11" s="10" t="s">
        <v>1545</v>
      </c>
      <c r="B11" s="10" t="s">
        <v>1546</v>
      </c>
      <c r="C11" s="10" t="s">
        <v>311</v>
      </c>
      <c r="D11" s="69">
        <v>3843709</v>
      </c>
      <c r="E11" s="10">
        <v>15959.079768</v>
      </c>
      <c r="F11" s="10">
        <f t="shared" si="0"/>
        <v>2.326833572405139</v>
      </c>
    </row>
    <row r="12" spans="1:6" x14ac:dyDescent="0.2">
      <c r="A12" s="10" t="s">
        <v>1547</v>
      </c>
      <c r="B12" s="10" t="s">
        <v>1548</v>
      </c>
      <c r="C12" s="10" t="s">
        <v>1549</v>
      </c>
      <c r="D12" s="69">
        <v>1450571</v>
      </c>
      <c r="E12" s="10">
        <v>15646.584091500001</v>
      </c>
      <c r="F12" s="10">
        <f t="shared" si="0"/>
        <v>2.281271707818834</v>
      </c>
    </row>
    <row r="13" spans="1:6" x14ac:dyDescent="0.2">
      <c r="A13" s="10" t="s">
        <v>1515</v>
      </c>
      <c r="B13" s="10" t="s">
        <v>1516</v>
      </c>
      <c r="C13" s="10" t="s">
        <v>271</v>
      </c>
      <c r="D13" s="69">
        <v>1401949</v>
      </c>
      <c r="E13" s="10">
        <v>15061.8390815</v>
      </c>
      <c r="F13" s="10">
        <f t="shared" si="0"/>
        <v>2.1960158948055692</v>
      </c>
    </row>
    <row r="14" spans="1:6" x14ac:dyDescent="0.2">
      <c r="A14" s="10" t="s">
        <v>264</v>
      </c>
      <c r="B14" s="10" t="s">
        <v>265</v>
      </c>
      <c r="C14" s="10" t="s">
        <v>266</v>
      </c>
      <c r="D14" s="69">
        <v>1959054</v>
      </c>
      <c r="E14" s="10">
        <v>14158.083258000001</v>
      </c>
      <c r="F14" s="10">
        <f t="shared" si="0"/>
        <v>2.064248310336632</v>
      </c>
    </row>
    <row r="15" spans="1:6" x14ac:dyDescent="0.2">
      <c r="A15" s="10" t="s">
        <v>334</v>
      </c>
      <c r="B15" s="10" t="s">
        <v>335</v>
      </c>
      <c r="C15" s="10" t="s">
        <v>266</v>
      </c>
      <c r="D15" s="69">
        <v>15898917</v>
      </c>
      <c r="E15" s="10">
        <v>13983.0975015</v>
      </c>
      <c r="F15" s="10">
        <f t="shared" si="0"/>
        <v>2.0387353898652822</v>
      </c>
    </row>
    <row r="16" spans="1:6" x14ac:dyDescent="0.2">
      <c r="A16" s="10" t="s">
        <v>1505</v>
      </c>
      <c r="B16" s="10" t="s">
        <v>1506</v>
      </c>
      <c r="C16" s="10" t="s">
        <v>387</v>
      </c>
      <c r="D16" s="69">
        <v>3465705</v>
      </c>
      <c r="E16" s="10">
        <v>13883.614229999999</v>
      </c>
      <c r="F16" s="10">
        <f t="shared" si="0"/>
        <v>2.0242307304874245</v>
      </c>
    </row>
    <row r="17" spans="1:6" x14ac:dyDescent="0.2">
      <c r="A17" s="10" t="s">
        <v>297</v>
      </c>
      <c r="B17" s="10" t="s">
        <v>298</v>
      </c>
      <c r="C17" s="10" t="s">
        <v>299</v>
      </c>
      <c r="D17" s="69">
        <v>2521141</v>
      </c>
      <c r="E17" s="10">
        <v>13641.893951</v>
      </c>
      <c r="F17" s="10">
        <f t="shared" si="0"/>
        <v>1.9889879177134635</v>
      </c>
    </row>
    <row r="18" spans="1:6" x14ac:dyDescent="0.2">
      <c r="A18" s="10" t="s">
        <v>1550</v>
      </c>
      <c r="B18" s="10" t="s">
        <v>1551</v>
      </c>
      <c r="C18" s="10" t="s">
        <v>305</v>
      </c>
      <c r="D18" s="69">
        <v>1497004</v>
      </c>
      <c r="E18" s="10">
        <v>13560.610734</v>
      </c>
      <c r="F18" s="10">
        <f t="shared" si="0"/>
        <v>1.9771368259877409</v>
      </c>
    </row>
    <row r="19" spans="1:6" x14ac:dyDescent="0.2">
      <c r="A19" s="10" t="s">
        <v>1552</v>
      </c>
      <c r="B19" s="10" t="s">
        <v>1553</v>
      </c>
      <c r="C19" s="10" t="s">
        <v>1484</v>
      </c>
      <c r="D19" s="69">
        <v>6363287</v>
      </c>
      <c r="E19" s="10">
        <v>13391.537491499999</v>
      </c>
      <c r="F19" s="10">
        <f t="shared" si="0"/>
        <v>1.9524859499620926</v>
      </c>
    </row>
    <row r="20" spans="1:6" x14ac:dyDescent="0.2">
      <c r="A20" s="10" t="s">
        <v>1554</v>
      </c>
      <c r="B20" s="10" t="s">
        <v>1555</v>
      </c>
      <c r="C20" s="10" t="s">
        <v>1442</v>
      </c>
      <c r="D20" s="69">
        <v>385642</v>
      </c>
      <c r="E20" s="10">
        <v>13367.123003999999</v>
      </c>
      <c r="F20" s="10">
        <f t="shared" si="0"/>
        <v>1.9489263180789327</v>
      </c>
    </row>
    <row r="21" spans="1:6" x14ac:dyDescent="0.2">
      <c r="A21" s="10" t="s">
        <v>269</v>
      </c>
      <c r="B21" s="10" t="s">
        <v>270</v>
      </c>
      <c r="C21" s="10" t="s">
        <v>271</v>
      </c>
      <c r="D21" s="69">
        <v>1733149</v>
      </c>
      <c r="E21" s="10">
        <v>12990.8183295</v>
      </c>
      <c r="F21" s="10">
        <f t="shared" si="0"/>
        <v>1.8940611026148639</v>
      </c>
    </row>
    <row r="22" spans="1:6" x14ac:dyDescent="0.2">
      <c r="A22" s="10" t="s">
        <v>378</v>
      </c>
      <c r="B22" s="10" t="s">
        <v>379</v>
      </c>
      <c r="C22" s="10" t="s">
        <v>305</v>
      </c>
      <c r="D22" s="69">
        <v>5516937</v>
      </c>
      <c r="E22" s="10">
        <v>12882.047895</v>
      </c>
      <c r="F22" s="10">
        <f t="shared" si="0"/>
        <v>1.8782023750216112</v>
      </c>
    </row>
    <row r="23" spans="1:6" x14ac:dyDescent="0.2">
      <c r="A23" s="10" t="s">
        <v>1556</v>
      </c>
      <c r="B23" s="10" t="s">
        <v>1557</v>
      </c>
      <c r="C23" s="10" t="s">
        <v>1442</v>
      </c>
      <c r="D23" s="69">
        <v>5778251</v>
      </c>
      <c r="E23" s="10">
        <v>12674.5935685</v>
      </c>
      <c r="F23" s="10">
        <f t="shared" si="0"/>
        <v>1.8479555375686907</v>
      </c>
    </row>
    <row r="24" spans="1:6" x14ac:dyDescent="0.2">
      <c r="A24" s="10" t="s">
        <v>1558</v>
      </c>
      <c r="B24" s="10" t="s">
        <v>1559</v>
      </c>
      <c r="C24" s="10" t="s">
        <v>1560</v>
      </c>
      <c r="D24" s="69">
        <v>2824663</v>
      </c>
      <c r="E24" s="10">
        <v>12489.2474545</v>
      </c>
      <c r="F24" s="10">
        <f t="shared" si="0"/>
        <v>1.8209320771411801</v>
      </c>
    </row>
    <row r="25" spans="1:6" x14ac:dyDescent="0.2">
      <c r="A25" s="10" t="s">
        <v>1453</v>
      </c>
      <c r="B25" s="10" t="s">
        <v>1454</v>
      </c>
      <c r="C25" s="10" t="s">
        <v>387</v>
      </c>
      <c r="D25" s="69">
        <v>9772603</v>
      </c>
      <c r="E25" s="10">
        <v>11722.2372985</v>
      </c>
      <c r="F25" s="10">
        <f t="shared" si="0"/>
        <v>1.7091020087850419</v>
      </c>
    </row>
    <row r="26" spans="1:6" x14ac:dyDescent="0.2">
      <c r="A26" s="10" t="s">
        <v>1561</v>
      </c>
      <c r="B26" s="10" t="s">
        <v>1562</v>
      </c>
      <c r="C26" s="10" t="s">
        <v>282</v>
      </c>
      <c r="D26" s="69">
        <v>6363234</v>
      </c>
      <c r="E26" s="10">
        <v>11705.168943000001</v>
      </c>
      <c r="F26" s="10">
        <f t="shared" si="0"/>
        <v>1.706613442828828</v>
      </c>
    </row>
    <row r="27" spans="1:6" x14ac:dyDescent="0.2">
      <c r="A27" s="10" t="s">
        <v>1523</v>
      </c>
      <c r="B27" s="10" t="s">
        <v>1524</v>
      </c>
      <c r="C27" s="10" t="s">
        <v>326</v>
      </c>
      <c r="D27" s="69">
        <v>3907435</v>
      </c>
      <c r="E27" s="10">
        <v>11390.173025</v>
      </c>
      <c r="F27" s="10">
        <f t="shared" si="0"/>
        <v>1.6606870430722065</v>
      </c>
    </row>
    <row r="28" spans="1:6" x14ac:dyDescent="0.2">
      <c r="A28" s="10" t="s">
        <v>1563</v>
      </c>
      <c r="B28" s="10" t="s">
        <v>1564</v>
      </c>
      <c r="C28" s="10" t="s">
        <v>1484</v>
      </c>
      <c r="D28" s="69">
        <v>2324335</v>
      </c>
      <c r="E28" s="10">
        <v>10970.861199999999</v>
      </c>
      <c r="F28" s="10">
        <f t="shared" si="0"/>
        <v>1.5995513857598838</v>
      </c>
    </row>
    <row r="29" spans="1:6" x14ac:dyDescent="0.2">
      <c r="A29" s="10" t="s">
        <v>1565</v>
      </c>
      <c r="B29" s="10" t="s">
        <v>1566</v>
      </c>
      <c r="C29" s="10" t="s">
        <v>282</v>
      </c>
      <c r="D29" s="69">
        <v>3428963</v>
      </c>
      <c r="E29" s="10">
        <v>10929.819562500001</v>
      </c>
      <c r="F29" s="10">
        <f t="shared" si="0"/>
        <v>1.593567515675284</v>
      </c>
    </row>
    <row r="30" spans="1:6" x14ac:dyDescent="0.2">
      <c r="A30" s="10" t="s">
        <v>1567</v>
      </c>
      <c r="B30" s="10" t="s">
        <v>1568</v>
      </c>
      <c r="C30" s="10" t="s">
        <v>288</v>
      </c>
      <c r="D30" s="69">
        <v>3428185</v>
      </c>
      <c r="E30" s="10">
        <v>10874.20282</v>
      </c>
      <c r="F30" s="10">
        <f t="shared" si="0"/>
        <v>1.5854585955170994</v>
      </c>
    </row>
    <row r="31" spans="1:6" x14ac:dyDescent="0.2">
      <c r="A31" s="10" t="s">
        <v>1569</v>
      </c>
      <c r="B31" s="10" t="s">
        <v>1570</v>
      </c>
      <c r="C31" s="10" t="s">
        <v>1484</v>
      </c>
      <c r="D31" s="69">
        <v>1980000</v>
      </c>
      <c r="E31" s="10">
        <v>10653.39</v>
      </c>
      <c r="F31" s="10">
        <f t="shared" si="0"/>
        <v>1.5532640899276429</v>
      </c>
    </row>
    <row r="32" spans="1:6" x14ac:dyDescent="0.2">
      <c r="A32" s="10" t="s">
        <v>1571</v>
      </c>
      <c r="B32" s="10" t="s">
        <v>1572</v>
      </c>
      <c r="C32" s="10" t="s">
        <v>266</v>
      </c>
      <c r="D32" s="69">
        <v>5949096</v>
      </c>
      <c r="E32" s="10">
        <v>10598.314523999999</v>
      </c>
      <c r="F32" s="10">
        <f t="shared" si="0"/>
        <v>1.5452340864164158</v>
      </c>
    </row>
    <row r="33" spans="1:6" x14ac:dyDescent="0.2">
      <c r="A33" s="10" t="s">
        <v>1501</v>
      </c>
      <c r="B33" s="10" t="s">
        <v>1502</v>
      </c>
      <c r="C33" s="10" t="s">
        <v>387</v>
      </c>
      <c r="D33" s="69">
        <v>1054044</v>
      </c>
      <c r="E33" s="10">
        <v>10440.832842</v>
      </c>
      <c r="F33" s="10">
        <f t="shared" si="0"/>
        <v>1.5222732597244424</v>
      </c>
    </row>
    <row r="34" spans="1:6" x14ac:dyDescent="0.2">
      <c r="A34" s="10" t="s">
        <v>1573</v>
      </c>
      <c r="B34" s="10" t="s">
        <v>1574</v>
      </c>
      <c r="C34" s="10" t="s">
        <v>311</v>
      </c>
      <c r="D34" s="69">
        <v>190105</v>
      </c>
      <c r="E34" s="10">
        <v>10013.115507500001</v>
      </c>
      <c r="F34" s="10">
        <f t="shared" si="0"/>
        <v>1.4599120792627847</v>
      </c>
    </row>
    <row r="35" spans="1:6" x14ac:dyDescent="0.2">
      <c r="A35" s="10" t="s">
        <v>1575</v>
      </c>
      <c r="B35" s="10" t="s">
        <v>1576</v>
      </c>
      <c r="C35" s="10" t="s">
        <v>266</v>
      </c>
      <c r="D35" s="69">
        <v>4931960</v>
      </c>
      <c r="E35" s="10">
        <v>9420.0436000000009</v>
      </c>
      <c r="F35" s="10">
        <f t="shared" si="0"/>
        <v>1.3734422047285155</v>
      </c>
    </row>
    <row r="36" spans="1:6" x14ac:dyDescent="0.2">
      <c r="A36" s="10" t="s">
        <v>1577</v>
      </c>
      <c r="B36" s="10" t="s">
        <v>1578</v>
      </c>
      <c r="C36" s="10" t="s">
        <v>326</v>
      </c>
      <c r="D36" s="69">
        <v>8849065</v>
      </c>
      <c r="E36" s="10">
        <v>9402.1315625000007</v>
      </c>
      <c r="F36" s="10">
        <f t="shared" si="0"/>
        <v>1.3708306299503286</v>
      </c>
    </row>
    <row r="37" spans="1:6" x14ac:dyDescent="0.2">
      <c r="A37" s="10" t="s">
        <v>1579</v>
      </c>
      <c r="B37" s="10" t="s">
        <v>1580</v>
      </c>
      <c r="C37" s="10" t="s">
        <v>390</v>
      </c>
      <c r="D37" s="69">
        <v>1952419</v>
      </c>
      <c r="E37" s="10">
        <v>9369.6587810000001</v>
      </c>
      <c r="F37" s="10">
        <f t="shared" si="0"/>
        <v>1.3660960989321254</v>
      </c>
    </row>
    <row r="38" spans="1:6" x14ac:dyDescent="0.2">
      <c r="A38" s="10" t="s">
        <v>1581</v>
      </c>
      <c r="B38" s="10" t="s">
        <v>1582</v>
      </c>
      <c r="C38" s="10" t="s">
        <v>1484</v>
      </c>
      <c r="D38" s="69">
        <v>3223420</v>
      </c>
      <c r="E38" s="10">
        <v>9025.5759999999991</v>
      </c>
      <c r="F38" s="10">
        <f t="shared" si="0"/>
        <v>1.3159288350199116</v>
      </c>
    </row>
    <row r="39" spans="1:6" x14ac:dyDescent="0.2">
      <c r="A39" s="10" t="s">
        <v>1583</v>
      </c>
      <c r="B39" s="10" t="s">
        <v>1584</v>
      </c>
      <c r="C39" s="10" t="s">
        <v>311</v>
      </c>
      <c r="D39" s="69">
        <v>2534305</v>
      </c>
      <c r="E39" s="10">
        <v>8856.1288225000008</v>
      </c>
      <c r="F39" s="10">
        <f t="shared" si="0"/>
        <v>1.2912234392773037</v>
      </c>
    </row>
    <row r="40" spans="1:6" x14ac:dyDescent="0.2">
      <c r="A40" s="10" t="s">
        <v>375</v>
      </c>
      <c r="B40" s="10" t="s">
        <v>376</v>
      </c>
      <c r="C40" s="10" t="s">
        <v>377</v>
      </c>
      <c r="D40" s="69">
        <v>1852195</v>
      </c>
      <c r="E40" s="10">
        <v>8829.4135650000007</v>
      </c>
      <c r="F40" s="10">
        <f t="shared" si="0"/>
        <v>1.2873283551653054</v>
      </c>
    </row>
    <row r="41" spans="1:6" x14ac:dyDescent="0.2">
      <c r="A41" s="10" t="s">
        <v>1585</v>
      </c>
      <c r="B41" s="10" t="s">
        <v>1586</v>
      </c>
      <c r="C41" s="10" t="s">
        <v>387</v>
      </c>
      <c r="D41" s="69">
        <v>1924002</v>
      </c>
      <c r="E41" s="10">
        <v>8635.8829769999993</v>
      </c>
      <c r="F41" s="10">
        <f t="shared" si="0"/>
        <v>1.2591115985607895</v>
      </c>
    </row>
    <row r="42" spans="1:6" x14ac:dyDescent="0.2">
      <c r="A42" s="10" t="s">
        <v>1587</v>
      </c>
      <c r="B42" s="10" t="s">
        <v>1588</v>
      </c>
      <c r="C42" s="10" t="s">
        <v>1560</v>
      </c>
      <c r="D42" s="69">
        <v>323284</v>
      </c>
      <c r="E42" s="10">
        <v>8565.8945060000005</v>
      </c>
      <c r="F42" s="10">
        <f t="shared" si="0"/>
        <v>1.2489072806194357</v>
      </c>
    </row>
    <row r="43" spans="1:6" x14ac:dyDescent="0.2">
      <c r="A43" s="10" t="s">
        <v>272</v>
      </c>
      <c r="B43" s="10" t="s">
        <v>273</v>
      </c>
      <c r="C43" s="10" t="s">
        <v>266</v>
      </c>
      <c r="D43" s="69">
        <v>673158</v>
      </c>
      <c r="E43" s="10">
        <v>8453.1815850000003</v>
      </c>
      <c r="F43" s="10">
        <f t="shared" si="0"/>
        <v>1.2324737385581619</v>
      </c>
    </row>
    <row r="44" spans="1:6" x14ac:dyDescent="0.2">
      <c r="A44" s="10" t="s">
        <v>1589</v>
      </c>
      <c r="B44" s="10" t="s">
        <v>1590</v>
      </c>
      <c r="C44" s="10" t="s">
        <v>288</v>
      </c>
      <c r="D44" s="69">
        <v>1096154</v>
      </c>
      <c r="E44" s="10">
        <v>8434.3569530000004</v>
      </c>
      <c r="F44" s="10">
        <f t="shared" si="0"/>
        <v>1.2297291075166152</v>
      </c>
    </row>
    <row r="45" spans="1:6" x14ac:dyDescent="0.2">
      <c r="A45" s="10" t="s">
        <v>1591</v>
      </c>
      <c r="B45" s="10" t="s">
        <v>1592</v>
      </c>
      <c r="C45" s="10" t="s">
        <v>387</v>
      </c>
      <c r="D45" s="69">
        <v>1324301</v>
      </c>
      <c r="E45" s="10">
        <v>8419.9057580000008</v>
      </c>
      <c r="F45" s="10">
        <f t="shared" si="0"/>
        <v>1.2276221235190294</v>
      </c>
    </row>
    <row r="46" spans="1:6" x14ac:dyDescent="0.2">
      <c r="A46" s="10" t="s">
        <v>1593</v>
      </c>
      <c r="B46" s="10" t="s">
        <v>1594</v>
      </c>
      <c r="C46" s="10" t="s">
        <v>1595</v>
      </c>
      <c r="D46" s="69">
        <v>959761</v>
      </c>
      <c r="E46" s="10">
        <v>8181.9625249999999</v>
      </c>
      <c r="F46" s="10">
        <f t="shared" si="0"/>
        <v>1.1929300039908617</v>
      </c>
    </row>
    <row r="47" spans="1:6" x14ac:dyDescent="0.2">
      <c r="A47" s="10" t="s">
        <v>1596</v>
      </c>
      <c r="B47" s="10" t="s">
        <v>1597</v>
      </c>
      <c r="C47" s="10" t="s">
        <v>1484</v>
      </c>
      <c r="D47" s="69">
        <v>324989</v>
      </c>
      <c r="E47" s="10">
        <v>7897.2326999999996</v>
      </c>
      <c r="F47" s="10">
        <f t="shared" si="0"/>
        <v>1.1514164001047857</v>
      </c>
    </row>
    <row r="48" spans="1:6" x14ac:dyDescent="0.2">
      <c r="A48" s="10" t="s">
        <v>1598</v>
      </c>
      <c r="B48" s="10" t="s">
        <v>1599</v>
      </c>
      <c r="C48" s="10" t="s">
        <v>326</v>
      </c>
      <c r="D48" s="69">
        <v>2240543</v>
      </c>
      <c r="E48" s="10">
        <v>7882.2302739999996</v>
      </c>
      <c r="F48" s="10">
        <f t="shared" si="0"/>
        <v>1.1492290466363031</v>
      </c>
    </row>
    <row r="49" spans="1:6" x14ac:dyDescent="0.2">
      <c r="A49" s="10" t="s">
        <v>1600</v>
      </c>
      <c r="B49" s="10" t="s">
        <v>1601</v>
      </c>
      <c r="C49" s="10" t="s">
        <v>1602</v>
      </c>
      <c r="D49" s="69">
        <v>7324281</v>
      </c>
      <c r="E49" s="10">
        <v>7793.0349839999999</v>
      </c>
      <c r="F49" s="10">
        <f t="shared" si="0"/>
        <v>1.1362243747949756</v>
      </c>
    </row>
    <row r="50" spans="1:6" x14ac:dyDescent="0.2">
      <c r="A50" s="10" t="s">
        <v>1603</v>
      </c>
      <c r="B50" s="10" t="s">
        <v>1604</v>
      </c>
      <c r="C50" s="10" t="s">
        <v>338</v>
      </c>
      <c r="D50" s="69">
        <v>9028098</v>
      </c>
      <c r="E50" s="10">
        <v>7691.939496</v>
      </c>
      <c r="F50" s="10">
        <f t="shared" si="0"/>
        <v>1.1214846542774584</v>
      </c>
    </row>
    <row r="51" spans="1:6" x14ac:dyDescent="0.2">
      <c r="A51" s="10" t="s">
        <v>1605</v>
      </c>
      <c r="B51" s="10" t="s">
        <v>1606</v>
      </c>
      <c r="C51" s="10" t="s">
        <v>299</v>
      </c>
      <c r="D51" s="69">
        <v>6313159</v>
      </c>
      <c r="E51" s="10">
        <v>7556.8513229999999</v>
      </c>
      <c r="F51" s="10">
        <f t="shared" si="0"/>
        <v>1.1017888008359875</v>
      </c>
    </row>
    <row r="52" spans="1:6" x14ac:dyDescent="0.2">
      <c r="A52" s="10" t="s">
        <v>1607</v>
      </c>
      <c r="B52" s="10" t="s">
        <v>1608</v>
      </c>
      <c r="C52" s="10" t="s">
        <v>311</v>
      </c>
      <c r="D52" s="69">
        <v>1382743</v>
      </c>
      <c r="E52" s="10">
        <v>7102.4594195</v>
      </c>
      <c r="F52" s="10">
        <f t="shared" si="0"/>
        <v>1.0355384686449745</v>
      </c>
    </row>
    <row r="53" spans="1:6" x14ac:dyDescent="0.2">
      <c r="A53" s="10" t="s">
        <v>1609</v>
      </c>
      <c r="B53" s="10" t="s">
        <v>1610</v>
      </c>
      <c r="C53" s="10" t="s">
        <v>294</v>
      </c>
      <c r="D53" s="69">
        <v>2345030</v>
      </c>
      <c r="E53" s="10">
        <v>6989.3619150000004</v>
      </c>
      <c r="F53" s="10">
        <f t="shared" si="0"/>
        <v>1.0190488543156127</v>
      </c>
    </row>
    <row r="54" spans="1:6" x14ac:dyDescent="0.2">
      <c r="A54" s="10" t="s">
        <v>382</v>
      </c>
      <c r="B54" s="10" t="s">
        <v>383</v>
      </c>
      <c r="C54" s="10" t="s">
        <v>384</v>
      </c>
      <c r="D54" s="69">
        <v>3431266</v>
      </c>
      <c r="E54" s="10">
        <v>6907.1384580000004</v>
      </c>
      <c r="F54" s="10">
        <f t="shared" si="0"/>
        <v>1.0070606756130767</v>
      </c>
    </row>
    <row r="55" spans="1:6" x14ac:dyDescent="0.2">
      <c r="A55" s="10" t="s">
        <v>1611</v>
      </c>
      <c r="B55" s="10" t="s">
        <v>1612</v>
      </c>
      <c r="C55" s="10" t="s">
        <v>1442</v>
      </c>
      <c r="D55" s="69">
        <v>2736227</v>
      </c>
      <c r="E55" s="10">
        <v>6848.7761810000002</v>
      </c>
      <c r="F55" s="10">
        <f t="shared" si="0"/>
        <v>0.99855145656913769</v>
      </c>
    </row>
    <row r="56" spans="1:6" x14ac:dyDescent="0.2">
      <c r="A56" s="10" t="s">
        <v>1613</v>
      </c>
      <c r="B56" s="10" t="s">
        <v>1614</v>
      </c>
      <c r="C56" s="10" t="s">
        <v>1595</v>
      </c>
      <c r="D56" s="69">
        <v>4183258</v>
      </c>
      <c r="E56" s="10">
        <v>6707.8542029999999</v>
      </c>
      <c r="F56" s="10">
        <f t="shared" si="0"/>
        <v>0.97800503445289355</v>
      </c>
    </row>
    <row r="57" spans="1:6" x14ac:dyDescent="0.2">
      <c r="A57" s="10" t="s">
        <v>1615</v>
      </c>
      <c r="B57" s="10" t="s">
        <v>1616</v>
      </c>
      <c r="C57" s="10" t="s">
        <v>390</v>
      </c>
      <c r="D57" s="69">
        <v>1124602</v>
      </c>
      <c r="E57" s="10">
        <v>6695.8803079999998</v>
      </c>
      <c r="F57" s="10">
        <f t="shared" si="0"/>
        <v>0.97625924075529447</v>
      </c>
    </row>
    <row r="58" spans="1:6" x14ac:dyDescent="0.2">
      <c r="A58" s="10" t="s">
        <v>1617</v>
      </c>
      <c r="B58" s="10" t="s">
        <v>1618</v>
      </c>
      <c r="C58" s="10" t="s">
        <v>1442</v>
      </c>
      <c r="D58" s="69">
        <v>5687370</v>
      </c>
      <c r="E58" s="10">
        <v>6679.816065</v>
      </c>
      <c r="F58" s="10">
        <f t="shared" si="0"/>
        <v>0.97391707438536224</v>
      </c>
    </row>
    <row r="59" spans="1:6" x14ac:dyDescent="0.2">
      <c r="A59" s="10" t="s">
        <v>1619</v>
      </c>
      <c r="B59" s="10" t="s">
        <v>1620</v>
      </c>
      <c r="C59" s="10" t="s">
        <v>311</v>
      </c>
      <c r="D59" s="69">
        <v>1349476</v>
      </c>
      <c r="E59" s="10">
        <v>6560.4775739999995</v>
      </c>
      <c r="F59" s="10">
        <f t="shared" si="0"/>
        <v>0.95651752432510417</v>
      </c>
    </row>
    <row r="60" spans="1:6" x14ac:dyDescent="0.2">
      <c r="A60" s="10" t="s">
        <v>812</v>
      </c>
      <c r="B60" s="10" t="s">
        <v>811</v>
      </c>
      <c r="C60" s="10" t="s">
        <v>266</v>
      </c>
      <c r="D60" s="69">
        <v>3112332</v>
      </c>
      <c r="E60" s="10">
        <v>6041.0364120000004</v>
      </c>
      <c r="F60" s="10">
        <f t="shared" si="0"/>
        <v>0.88078301129545944</v>
      </c>
    </row>
    <row r="61" spans="1:6" x14ac:dyDescent="0.2">
      <c r="A61" s="10" t="s">
        <v>1621</v>
      </c>
      <c r="B61" s="10" t="s">
        <v>1622</v>
      </c>
      <c r="C61" s="10" t="s">
        <v>1549</v>
      </c>
      <c r="D61" s="69">
        <v>2979897</v>
      </c>
      <c r="E61" s="10">
        <v>5946.3844634999996</v>
      </c>
      <c r="F61" s="10">
        <f t="shared" si="0"/>
        <v>0.86698275873296704</v>
      </c>
    </row>
    <row r="62" spans="1:6" x14ac:dyDescent="0.2">
      <c r="A62" s="10" t="s">
        <v>1623</v>
      </c>
      <c r="B62" s="10" t="s">
        <v>1624</v>
      </c>
      <c r="C62" s="10" t="s">
        <v>311</v>
      </c>
      <c r="D62" s="69">
        <v>1140000</v>
      </c>
      <c r="E62" s="10">
        <v>5715.39</v>
      </c>
      <c r="F62" s="10">
        <f t="shared" si="0"/>
        <v>0.83330376968566366</v>
      </c>
    </row>
    <row r="63" spans="1:6" x14ac:dyDescent="0.2">
      <c r="A63" s="10" t="s">
        <v>1495</v>
      </c>
      <c r="B63" s="10" t="s">
        <v>1496</v>
      </c>
      <c r="C63" s="10" t="s">
        <v>311</v>
      </c>
      <c r="D63" s="69">
        <v>289935</v>
      </c>
      <c r="E63" s="10">
        <v>5566.8969674999998</v>
      </c>
      <c r="F63" s="10">
        <f t="shared" si="0"/>
        <v>0.81165348794560632</v>
      </c>
    </row>
    <row r="64" spans="1:6" x14ac:dyDescent="0.2">
      <c r="A64" s="10" t="s">
        <v>1625</v>
      </c>
      <c r="B64" s="10" t="s">
        <v>1626</v>
      </c>
      <c r="C64" s="10" t="s">
        <v>299</v>
      </c>
      <c r="D64" s="69">
        <v>2103095</v>
      </c>
      <c r="E64" s="10">
        <v>5066.3558549999998</v>
      </c>
      <c r="F64" s="10">
        <f t="shared" si="0"/>
        <v>0.7386746018277901</v>
      </c>
    </row>
    <row r="65" spans="1:6" x14ac:dyDescent="0.2">
      <c r="A65" s="10" t="s">
        <v>1627</v>
      </c>
      <c r="B65" s="10" t="s">
        <v>1628</v>
      </c>
      <c r="C65" s="10" t="s">
        <v>1484</v>
      </c>
      <c r="D65" s="69">
        <v>2429126</v>
      </c>
      <c r="E65" s="10">
        <v>4997.9267449999998</v>
      </c>
      <c r="F65" s="10">
        <f t="shared" si="0"/>
        <v>0.72869763869504944</v>
      </c>
    </row>
    <row r="66" spans="1:6" x14ac:dyDescent="0.2">
      <c r="A66" s="10" t="s">
        <v>1445</v>
      </c>
      <c r="B66" s="10" t="s">
        <v>1446</v>
      </c>
      <c r="C66" s="10" t="s">
        <v>276</v>
      </c>
      <c r="D66" s="69">
        <v>4933939</v>
      </c>
      <c r="E66" s="10">
        <v>4620.6338734999999</v>
      </c>
      <c r="F66" s="10">
        <f t="shared" si="0"/>
        <v>0.67368834412434142</v>
      </c>
    </row>
    <row r="67" spans="1:6" x14ac:dyDescent="0.2">
      <c r="A67" s="10" t="s">
        <v>1629</v>
      </c>
      <c r="B67" s="10" t="s">
        <v>1630</v>
      </c>
      <c r="C67" s="10" t="s">
        <v>1602</v>
      </c>
      <c r="D67" s="69">
        <v>83766</v>
      </c>
      <c r="E67" s="10">
        <v>4503.2182769999999</v>
      </c>
      <c r="F67" s="10">
        <f t="shared" si="0"/>
        <v>0.65656915205112498</v>
      </c>
    </row>
    <row r="68" spans="1:6" x14ac:dyDescent="0.2">
      <c r="A68" s="10" t="s">
        <v>1631</v>
      </c>
      <c r="B68" s="10" t="s">
        <v>1632</v>
      </c>
      <c r="C68" s="10" t="s">
        <v>326</v>
      </c>
      <c r="D68" s="69">
        <v>11046869</v>
      </c>
      <c r="E68" s="10">
        <v>4435.3179035000003</v>
      </c>
      <c r="F68" s="10">
        <f t="shared" si="0"/>
        <v>0.64666927869154422</v>
      </c>
    </row>
    <row r="69" spans="1:6" x14ac:dyDescent="0.2">
      <c r="A69" s="10" t="s">
        <v>1633</v>
      </c>
      <c r="B69" s="10" t="s">
        <v>1634</v>
      </c>
      <c r="C69" s="10" t="s">
        <v>294</v>
      </c>
      <c r="D69" s="69">
        <v>6857891</v>
      </c>
      <c r="E69" s="10">
        <v>3908.9978700000001</v>
      </c>
      <c r="F69" s="10">
        <f t="shared" si="0"/>
        <v>0.56993182630830619</v>
      </c>
    </row>
    <row r="70" spans="1:6" x14ac:dyDescent="0.2">
      <c r="A70" s="10" t="s">
        <v>1635</v>
      </c>
      <c r="B70" s="10" t="s">
        <v>1636</v>
      </c>
      <c r="C70" s="10" t="s">
        <v>377</v>
      </c>
      <c r="D70" s="69">
        <v>970012</v>
      </c>
      <c r="E70" s="10">
        <v>3772.3766679999999</v>
      </c>
      <c r="F70" s="10">
        <f t="shared" si="0"/>
        <v>0.55001245726339643</v>
      </c>
    </row>
    <row r="71" spans="1:6" x14ac:dyDescent="0.2">
      <c r="A71" s="10" t="s">
        <v>1521</v>
      </c>
      <c r="B71" s="10" t="s">
        <v>1522</v>
      </c>
      <c r="C71" s="10" t="s">
        <v>279</v>
      </c>
      <c r="D71" s="69">
        <v>12152660</v>
      </c>
      <c r="E71" s="10">
        <v>3657.95066</v>
      </c>
      <c r="F71" s="10">
        <f t="shared" si="0"/>
        <v>0.53332914714519242</v>
      </c>
    </row>
    <row r="72" spans="1:6" x14ac:dyDescent="0.2">
      <c r="A72" s="10" t="s">
        <v>1637</v>
      </c>
      <c r="B72" s="10" t="s">
        <v>1638</v>
      </c>
      <c r="C72" s="10" t="s">
        <v>390</v>
      </c>
      <c r="D72" s="69">
        <v>185262</v>
      </c>
      <c r="E72" s="10">
        <v>3340.2738599999998</v>
      </c>
      <c r="F72" s="10">
        <f t="shared" ref="F72:F83" si="1">E72/$E$90*100</f>
        <v>0.48701187483627228</v>
      </c>
    </row>
    <row r="73" spans="1:6" x14ac:dyDescent="0.2">
      <c r="A73" s="10" t="s">
        <v>1639</v>
      </c>
      <c r="B73" s="10" t="s">
        <v>1640</v>
      </c>
      <c r="C73" s="10" t="s">
        <v>302</v>
      </c>
      <c r="D73" s="69">
        <v>1918887</v>
      </c>
      <c r="E73" s="10">
        <v>3249.6351344999998</v>
      </c>
      <c r="F73" s="10">
        <f t="shared" si="1"/>
        <v>0.47379675012235889</v>
      </c>
    </row>
    <row r="74" spans="1:6" x14ac:dyDescent="0.2">
      <c r="A74" s="10" t="s">
        <v>1641</v>
      </c>
      <c r="B74" s="10" t="s">
        <v>1642</v>
      </c>
      <c r="C74" s="10" t="s">
        <v>377</v>
      </c>
      <c r="D74" s="69">
        <v>8689354</v>
      </c>
      <c r="E74" s="10">
        <v>3119.4780860000001</v>
      </c>
      <c r="F74" s="10">
        <f t="shared" si="1"/>
        <v>0.4548198545533409</v>
      </c>
    </row>
    <row r="75" spans="1:6" x14ac:dyDescent="0.2">
      <c r="A75" s="10" t="s">
        <v>1643</v>
      </c>
      <c r="B75" s="10" t="s">
        <v>1644</v>
      </c>
      <c r="C75" s="10" t="s">
        <v>285</v>
      </c>
      <c r="D75" s="69">
        <v>319014</v>
      </c>
      <c r="E75" s="10">
        <v>2934.7692929999998</v>
      </c>
      <c r="F75" s="10">
        <f t="shared" si="1"/>
        <v>0.4278893155173365</v>
      </c>
    </row>
    <row r="76" spans="1:6" x14ac:dyDescent="0.2">
      <c r="A76" s="10" t="s">
        <v>1645</v>
      </c>
      <c r="B76" s="10" t="s">
        <v>1646</v>
      </c>
      <c r="C76" s="10" t="s">
        <v>326</v>
      </c>
      <c r="D76" s="69">
        <v>484563</v>
      </c>
      <c r="E76" s="10">
        <v>2662.9159665000002</v>
      </c>
      <c r="F76" s="10">
        <f t="shared" si="1"/>
        <v>0.38825310490458087</v>
      </c>
    </row>
    <row r="77" spans="1:6" x14ac:dyDescent="0.2">
      <c r="A77" s="10" t="s">
        <v>1647</v>
      </c>
      <c r="B77" s="10" t="s">
        <v>1648</v>
      </c>
      <c r="C77" s="10" t="s">
        <v>390</v>
      </c>
      <c r="D77" s="69">
        <v>580666</v>
      </c>
      <c r="E77" s="10">
        <v>2594.1253550000001</v>
      </c>
      <c r="F77" s="10">
        <f t="shared" si="1"/>
        <v>0.37822343485897908</v>
      </c>
    </row>
    <row r="78" spans="1:6" x14ac:dyDescent="0.2">
      <c r="A78" s="10" t="s">
        <v>1503</v>
      </c>
      <c r="B78" s="10" t="s">
        <v>1504</v>
      </c>
      <c r="C78" s="10" t="s">
        <v>790</v>
      </c>
      <c r="D78" s="69">
        <v>2043119</v>
      </c>
      <c r="E78" s="10">
        <v>1735.6295904999999</v>
      </c>
      <c r="F78" s="10">
        <f t="shared" si="1"/>
        <v>0.2530547662612061</v>
      </c>
    </row>
    <row r="79" spans="1:6" x14ac:dyDescent="0.2">
      <c r="A79" s="10" t="s">
        <v>324</v>
      </c>
      <c r="B79" s="10" t="s">
        <v>325</v>
      </c>
      <c r="C79" s="10" t="s">
        <v>326</v>
      </c>
      <c r="D79" s="69">
        <v>1330705</v>
      </c>
      <c r="E79" s="10">
        <v>1368.6300925</v>
      </c>
      <c r="F79" s="10">
        <f t="shared" si="1"/>
        <v>0.19954624538054072</v>
      </c>
    </row>
    <row r="80" spans="1:6" x14ac:dyDescent="0.2">
      <c r="A80" s="10" t="s">
        <v>1649</v>
      </c>
      <c r="B80" s="10" t="s">
        <v>1650</v>
      </c>
      <c r="C80" s="10" t="s">
        <v>790</v>
      </c>
      <c r="D80" s="69">
        <v>562371</v>
      </c>
      <c r="E80" s="10">
        <v>578.67975899999999</v>
      </c>
      <c r="F80" s="10">
        <f t="shared" si="1"/>
        <v>8.4371499515429632E-2</v>
      </c>
    </row>
    <row r="81" spans="1:10" x14ac:dyDescent="0.2">
      <c r="A81" s="10" t="s">
        <v>1651</v>
      </c>
      <c r="B81" s="10" t="s">
        <v>1652</v>
      </c>
      <c r="C81" s="10" t="s">
        <v>384</v>
      </c>
      <c r="D81" s="69">
        <v>96381</v>
      </c>
      <c r="E81" s="10">
        <v>505.18101150000001</v>
      </c>
      <c r="F81" s="10">
        <f t="shared" si="1"/>
        <v>7.3655383317073136E-2</v>
      </c>
    </row>
    <row r="82" spans="1:10" x14ac:dyDescent="0.2">
      <c r="A82" s="10" t="s">
        <v>1653</v>
      </c>
      <c r="B82" s="10" t="s">
        <v>1654</v>
      </c>
      <c r="C82" s="10" t="s">
        <v>387</v>
      </c>
      <c r="D82" s="69">
        <v>192304</v>
      </c>
      <c r="E82" s="10">
        <v>396.81930399999999</v>
      </c>
      <c r="F82" s="10">
        <f t="shared" si="1"/>
        <v>5.7856248113819238E-2</v>
      </c>
    </row>
    <row r="83" spans="1:10" x14ac:dyDescent="0.2">
      <c r="A83" s="10" t="s">
        <v>1655</v>
      </c>
      <c r="B83" s="10" t="s">
        <v>1656</v>
      </c>
      <c r="C83" s="10" t="s">
        <v>1484</v>
      </c>
      <c r="D83" s="69">
        <v>2334565</v>
      </c>
      <c r="E83" s="10">
        <v>46.691299999999998</v>
      </c>
      <c r="F83" s="10">
        <f t="shared" si="1"/>
        <v>6.8075907858473738E-3</v>
      </c>
    </row>
    <row r="84" spans="1:10" x14ac:dyDescent="0.2">
      <c r="A84" s="11" t="s">
        <v>35</v>
      </c>
      <c r="B84" s="10"/>
      <c r="C84" s="10"/>
      <c r="D84" s="69"/>
      <c r="E84" s="11">
        <f>SUM(E8:E83)</f>
        <v>646615.27238249977</v>
      </c>
      <c r="F84" s="11">
        <f>SUM(F8:F83)</f>
        <v>94.276496269311366</v>
      </c>
      <c r="G84" s="25"/>
      <c r="H84" s="25"/>
      <c r="I84" s="2"/>
      <c r="J84" s="2"/>
    </row>
    <row r="85" spans="1:10" x14ac:dyDescent="0.2">
      <c r="A85" s="10"/>
      <c r="B85" s="10"/>
      <c r="C85" s="10"/>
      <c r="D85" s="69"/>
      <c r="E85" s="10"/>
      <c r="F85" s="10"/>
      <c r="G85" s="25"/>
      <c r="H85" s="25"/>
    </row>
    <row r="86" spans="1:10" x14ac:dyDescent="0.2">
      <c r="A86" s="11" t="s">
        <v>35</v>
      </c>
      <c r="B86" s="10"/>
      <c r="C86" s="10"/>
      <c r="D86" s="69"/>
      <c r="E86" s="11">
        <f>E84</f>
        <v>646615.27238249977</v>
      </c>
      <c r="F86" s="11">
        <f>F84</f>
        <v>94.276496269311366</v>
      </c>
      <c r="G86" s="25"/>
      <c r="H86" s="25"/>
      <c r="I86" s="2"/>
      <c r="J86" s="2"/>
    </row>
    <row r="87" spans="1:10" x14ac:dyDescent="0.2">
      <c r="A87" s="10"/>
      <c r="B87" s="10"/>
      <c r="C87" s="10"/>
      <c r="D87" s="69"/>
      <c r="E87" s="10"/>
      <c r="F87" s="10"/>
      <c r="G87" s="25"/>
      <c r="H87" s="25"/>
    </row>
    <row r="88" spans="1:10" x14ac:dyDescent="0.2">
      <c r="A88" s="11" t="s">
        <v>36</v>
      </c>
      <c r="B88" s="10"/>
      <c r="C88" s="10"/>
      <c r="D88" s="10"/>
      <c r="E88" s="11">
        <v>39255.859840500001</v>
      </c>
      <c r="F88" s="11">
        <f t="shared" ref="F88" si="2">E88/$E$90*100</f>
        <v>5.7235037306886678</v>
      </c>
      <c r="G88" s="25"/>
      <c r="H88" s="25"/>
      <c r="I88" s="2"/>
      <c r="J88" s="2"/>
    </row>
    <row r="89" spans="1:10" x14ac:dyDescent="0.2">
      <c r="A89" s="10"/>
      <c r="B89" s="10"/>
      <c r="C89" s="10"/>
      <c r="D89" s="10"/>
      <c r="E89" s="10"/>
      <c r="F89" s="10"/>
      <c r="G89" s="25"/>
      <c r="H89" s="25"/>
    </row>
    <row r="90" spans="1:10" x14ac:dyDescent="0.2">
      <c r="A90" s="13" t="s">
        <v>37</v>
      </c>
      <c r="B90" s="7"/>
      <c r="C90" s="7"/>
      <c r="D90" s="7"/>
      <c r="E90" s="13">
        <f>E86+E88</f>
        <v>685871.13222299982</v>
      </c>
      <c r="F90" s="13">
        <f xml:space="preserve"> ROUND(SUM(F86:F89),2)</f>
        <v>100</v>
      </c>
      <c r="G90" s="25"/>
      <c r="H90" s="25"/>
      <c r="I90" s="2"/>
      <c r="J90" s="2"/>
    </row>
    <row r="92" spans="1:10" x14ac:dyDescent="0.2">
      <c r="A92" s="17" t="s">
        <v>38</v>
      </c>
    </row>
    <row r="93" spans="1:10" x14ac:dyDescent="0.2">
      <c r="A93" s="17" t="s">
        <v>39</v>
      </c>
    </row>
    <row r="94" spans="1:10" x14ac:dyDescent="0.2">
      <c r="A94" s="17" t="s">
        <v>40</v>
      </c>
    </row>
    <row r="95" spans="1:10" x14ac:dyDescent="0.2">
      <c r="A95" s="2" t="s">
        <v>817</v>
      </c>
      <c r="B95" s="14">
        <v>57.4587</v>
      </c>
    </row>
    <row r="96" spans="1:10" x14ac:dyDescent="0.2">
      <c r="A96" s="2" t="s">
        <v>818</v>
      </c>
      <c r="B96" s="14">
        <v>28.129300000000001</v>
      </c>
    </row>
    <row r="97" spans="1:2" x14ac:dyDescent="0.2">
      <c r="A97" s="2" t="s">
        <v>819</v>
      </c>
      <c r="B97" s="14">
        <v>61.147799999999997</v>
      </c>
    </row>
    <row r="98" spans="1:2" x14ac:dyDescent="0.2">
      <c r="A98" s="2" t="s">
        <v>820</v>
      </c>
      <c r="B98" s="14">
        <v>30.421600000000002</v>
      </c>
    </row>
    <row r="100" spans="1:2" x14ac:dyDescent="0.2">
      <c r="A100" s="17" t="s">
        <v>44</v>
      </c>
    </row>
    <row r="101" spans="1:2" x14ac:dyDescent="0.2">
      <c r="A101" s="2" t="s">
        <v>817</v>
      </c>
      <c r="B101" s="14">
        <v>51.201599999999999</v>
      </c>
    </row>
    <row r="102" spans="1:2" x14ac:dyDescent="0.2">
      <c r="A102" s="2" t="s">
        <v>818</v>
      </c>
      <c r="B102" s="14">
        <v>25.066400000000002</v>
      </c>
    </row>
    <row r="103" spans="1:2" x14ac:dyDescent="0.2">
      <c r="A103" s="2" t="s">
        <v>819</v>
      </c>
      <c r="B103" s="14">
        <v>54.793100000000003</v>
      </c>
    </row>
    <row r="104" spans="1:2" x14ac:dyDescent="0.2">
      <c r="A104" s="2" t="s">
        <v>820</v>
      </c>
      <c r="B104" s="14">
        <v>27.26</v>
      </c>
    </row>
    <row r="106" spans="1:2" x14ac:dyDescent="0.2">
      <c r="A106" s="17" t="s">
        <v>45</v>
      </c>
      <c r="B106" s="18"/>
    </row>
    <row r="108" spans="1:2" x14ac:dyDescent="0.2">
      <c r="A108" s="17" t="s">
        <v>775</v>
      </c>
      <c r="B108" s="70">
        <v>4.9807444036114042E-2</v>
      </c>
    </row>
  </sheetData>
  <mergeCells count="1">
    <mergeCell ref="A1:F1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5B82-C40C-4264-BD9B-119F4619BC7F}">
  <dimension ref="A1:F58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8.28515625" style="3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738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77</v>
      </c>
      <c r="B8" s="9" t="s">
        <v>1315</v>
      </c>
      <c r="C8" s="9" t="s">
        <v>9</v>
      </c>
      <c r="D8" s="9">
        <v>119</v>
      </c>
      <c r="E8" s="10">
        <v>1188.2495100000001</v>
      </c>
      <c r="F8" s="10">
        <v>11.3342326065326</v>
      </c>
    </row>
    <row r="9" spans="1:6" x14ac:dyDescent="0.2">
      <c r="A9" s="9" t="s">
        <v>71</v>
      </c>
      <c r="B9" s="9" t="s">
        <v>1308</v>
      </c>
      <c r="C9" s="9" t="s">
        <v>9</v>
      </c>
      <c r="D9" s="9">
        <v>114</v>
      </c>
      <c r="E9" s="10">
        <v>1144.6466399999999</v>
      </c>
      <c r="F9" s="10">
        <v>10.918322423752601</v>
      </c>
    </row>
    <row r="10" spans="1:6" x14ac:dyDescent="0.2">
      <c r="A10" s="9" t="s">
        <v>729</v>
      </c>
      <c r="B10" s="9" t="s">
        <v>1360</v>
      </c>
      <c r="C10" s="9" t="s">
        <v>9</v>
      </c>
      <c r="D10" s="9">
        <v>99</v>
      </c>
      <c r="E10" s="10">
        <v>1039.3267499999999</v>
      </c>
      <c r="F10" s="10">
        <v>9.9137184905648006</v>
      </c>
    </row>
    <row r="11" spans="1:6" x14ac:dyDescent="0.2">
      <c r="A11" s="9" t="s">
        <v>733</v>
      </c>
      <c r="B11" s="9" t="s">
        <v>1361</v>
      </c>
      <c r="C11" s="9" t="s">
        <v>21</v>
      </c>
      <c r="D11" s="9">
        <v>100</v>
      </c>
      <c r="E11" s="10">
        <v>1007.9</v>
      </c>
      <c r="F11" s="10">
        <v>9.6139514032908906</v>
      </c>
    </row>
    <row r="12" spans="1:6" x14ac:dyDescent="0.2">
      <c r="A12" s="9" t="s">
        <v>734</v>
      </c>
      <c r="B12" s="9" t="s">
        <v>1362</v>
      </c>
      <c r="C12" s="9" t="s">
        <v>21</v>
      </c>
      <c r="D12" s="9">
        <v>100</v>
      </c>
      <c r="E12" s="10">
        <v>994.02200000000005</v>
      </c>
      <c r="F12" s="10">
        <v>9.4815747611886305</v>
      </c>
    </row>
    <row r="13" spans="1:6" x14ac:dyDescent="0.2">
      <c r="A13" s="9" t="s">
        <v>735</v>
      </c>
      <c r="B13" s="9" t="s">
        <v>1363</v>
      </c>
      <c r="C13" s="9" t="s">
        <v>9</v>
      </c>
      <c r="D13" s="9">
        <v>100</v>
      </c>
      <c r="E13" s="10">
        <v>983.27599999999995</v>
      </c>
      <c r="F13" s="10">
        <v>9.3790730032962095</v>
      </c>
    </row>
    <row r="14" spans="1:6" x14ac:dyDescent="0.2">
      <c r="A14" s="9" t="s">
        <v>736</v>
      </c>
      <c r="B14" s="9" t="s">
        <v>1358</v>
      </c>
      <c r="C14" s="9" t="s">
        <v>82</v>
      </c>
      <c r="D14" s="9">
        <v>96</v>
      </c>
      <c r="E14" s="10">
        <v>784.26143999999999</v>
      </c>
      <c r="F14" s="10">
        <v>7.4807534196199397</v>
      </c>
    </row>
    <row r="15" spans="1:6" x14ac:dyDescent="0.2">
      <c r="A15" s="9" t="s">
        <v>708</v>
      </c>
      <c r="B15" s="9" t="s">
        <v>1346</v>
      </c>
      <c r="C15" s="9" t="s">
        <v>21</v>
      </c>
      <c r="D15" s="9">
        <v>74</v>
      </c>
      <c r="E15" s="10">
        <v>776.59374000000003</v>
      </c>
      <c r="F15" s="10">
        <v>7.4076143233057996</v>
      </c>
    </row>
    <row r="16" spans="1:6" x14ac:dyDescent="0.2">
      <c r="A16" s="9" t="s">
        <v>87</v>
      </c>
      <c r="B16" s="9" t="s">
        <v>1326</v>
      </c>
      <c r="C16" s="9" t="s">
        <v>9</v>
      </c>
      <c r="D16" s="9">
        <v>67</v>
      </c>
      <c r="E16" s="10">
        <v>675.14023999999995</v>
      </c>
      <c r="F16" s="10">
        <v>6.4398903242049297</v>
      </c>
    </row>
    <row r="17" spans="1:6" x14ac:dyDescent="0.2">
      <c r="A17" s="9" t="s">
        <v>83</v>
      </c>
      <c r="B17" s="9" t="s">
        <v>1322</v>
      </c>
      <c r="C17" s="9" t="s">
        <v>9</v>
      </c>
      <c r="D17" s="9">
        <v>46</v>
      </c>
      <c r="E17" s="10">
        <v>476.18279999999999</v>
      </c>
      <c r="F17" s="10">
        <v>4.5421155851602197</v>
      </c>
    </row>
    <row r="18" spans="1:6" x14ac:dyDescent="0.2">
      <c r="A18" s="9" t="s">
        <v>165</v>
      </c>
      <c r="B18" s="9" t="s">
        <v>1286</v>
      </c>
      <c r="C18" s="9" t="s">
        <v>9</v>
      </c>
      <c r="D18" s="9">
        <v>4</v>
      </c>
      <c r="E18" s="10">
        <v>400.25279999999998</v>
      </c>
      <c r="F18" s="10">
        <v>3.81784995359769</v>
      </c>
    </row>
    <row r="19" spans="1:6" x14ac:dyDescent="0.2">
      <c r="A19" s="9" t="s">
        <v>737</v>
      </c>
      <c r="B19" s="9" t="s">
        <v>1354</v>
      </c>
      <c r="C19" s="9" t="s">
        <v>9</v>
      </c>
      <c r="D19" s="9">
        <v>23</v>
      </c>
      <c r="E19" s="10">
        <v>234.73570000000001</v>
      </c>
      <c r="F19" s="10">
        <v>2.23904912433522</v>
      </c>
    </row>
    <row r="20" spans="1:6" x14ac:dyDescent="0.2">
      <c r="A20" s="9" t="s">
        <v>91</v>
      </c>
      <c r="B20" s="9" t="s">
        <v>1329</v>
      </c>
      <c r="C20" s="9" t="s">
        <v>9</v>
      </c>
      <c r="D20" s="9">
        <v>20</v>
      </c>
      <c r="E20" s="10">
        <v>194.55019999999999</v>
      </c>
      <c r="F20" s="10">
        <v>1.85573585504566</v>
      </c>
    </row>
    <row r="21" spans="1:6" x14ac:dyDescent="0.2">
      <c r="A21" s="9" t="s">
        <v>731</v>
      </c>
      <c r="B21" s="9" t="s">
        <v>1357</v>
      </c>
      <c r="C21" s="9" t="s">
        <v>9</v>
      </c>
      <c r="D21" s="9">
        <v>17</v>
      </c>
      <c r="E21" s="10">
        <v>167.90389999999999</v>
      </c>
      <c r="F21" s="10">
        <v>1.6015675513672101</v>
      </c>
    </row>
    <row r="22" spans="1:6" x14ac:dyDescent="0.2">
      <c r="A22" s="9" t="s">
        <v>724</v>
      </c>
      <c r="B22" s="9" t="s">
        <v>1359</v>
      </c>
      <c r="C22" s="9" t="s">
        <v>82</v>
      </c>
      <c r="D22" s="9">
        <v>4</v>
      </c>
      <c r="E22" s="10">
        <v>19.663540000000001</v>
      </c>
      <c r="F22" s="10">
        <v>0.187562573644872</v>
      </c>
    </row>
    <row r="23" spans="1:6" x14ac:dyDescent="0.2">
      <c r="A23" s="8" t="s">
        <v>35</v>
      </c>
      <c r="B23" s="9"/>
      <c r="C23" s="9"/>
      <c r="D23" s="9"/>
      <c r="E23" s="11">
        <f>SUM(E8:E22)</f>
        <v>10086.705259999999</v>
      </c>
      <c r="F23" s="11">
        <f>SUM(F8:F22)</f>
        <v>96.21301139890727</v>
      </c>
    </row>
    <row r="24" spans="1:6" x14ac:dyDescent="0.2">
      <c r="A24" s="9"/>
      <c r="B24" s="9"/>
      <c r="C24" s="9"/>
      <c r="D24" s="9"/>
      <c r="E24" s="10"/>
      <c r="F24" s="10"/>
    </row>
    <row r="25" spans="1:6" x14ac:dyDescent="0.2">
      <c r="A25" s="8" t="s">
        <v>35</v>
      </c>
      <c r="B25" s="9"/>
      <c r="C25" s="9"/>
      <c r="D25" s="9"/>
      <c r="E25" s="11">
        <f>E23</f>
        <v>10086.705259999999</v>
      </c>
      <c r="F25" s="11">
        <f>F23</f>
        <v>96.21301139890727</v>
      </c>
    </row>
    <row r="26" spans="1:6" x14ac:dyDescent="0.2">
      <c r="A26" s="9"/>
      <c r="B26" s="9"/>
      <c r="C26" s="9"/>
      <c r="D26" s="9"/>
      <c r="E26" s="10"/>
      <c r="F26" s="10"/>
    </row>
    <row r="27" spans="1:6" x14ac:dyDescent="0.2">
      <c r="A27" s="8" t="s">
        <v>36</v>
      </c>
      <c r="B27" s="9"/>
      <c r="C27" s="9"/>
      <c r="D27" s="9"/>
      <c r="E27" s="11">
        <v>397.01264140000001</v>
      </c>
      <c r="F27" s="11">
        <v>3.79</v>
      </c>
    </row>
    <row r="28" spans="1:6" x14ac:dyDescent="0.2">
      <c r="A28" s="9"/>
      <c r="B28" s="9"/>
      <c r="C28" s="9"/>
      <c r="D28" s="9"/>
      <c r="E28" s="10"/>
      <c r="F28" s="10"/>
    </row>
    <row r="29" spans="1:6" x14ac:dyDescent="0.2">
      <c r="A29" s="12" t="s">
        <v>37</v>
      </c>
      <c r="B29" s="6"/>
      <c r="C29" s="6"/>
      <c r="D29" s="6"/>
      <c r="E29" s="13">
        <f>E25+E27</f>
        <v>10483.717901399999</v>
      </c>
      <c r="F29" s="13">
        <f>F25+F27</f>
        <v>100.00301139890728</v>
      </c>
    </row>
    <row r="30" spans="1:6" x14ac:dyDescent="0.2">
      <c r="A30" s="58" t="s">
        <v>217</v>
      </c>
    </row>
    <row r="31" spans="1:6" x14ac:dyDescent="0.2">
      <c r="A31" s="58"/>
    </row>
    <row r="32" spans="1:6" x14ac:dyDescent="0.2">
      <c r="A32" s="1" t="s">
        <v>38</v>
      </c>
    </row>
    <row r="33" spans="1:4" x14ac:dyDescent="0.2">
      <c r="A33" s="1" t="s">
        <v>39</v>
      </c>
    </row>
    <row r="34" spans="1:4" x14ac:dyDescent="0.2">
      <c r="A34" s="1" t="s">
        <v>40</v>
      </c>
      <c r="D34" s="43"/>
    </row>
    <row r="35" spans="1:4" x14ac:dyDescent="0.2">
      <c r="A35" s="3" t="s">
        <v>817</v>
      </c>
      <c r="D35" s="43">
        <v>10.064399999999999</v>
      </c>
    </row>
    <row r="36" spans="1:4" x14ac:dyDescent="0.2">
      <c r="A36" s="3" t="s">
        <v>818</v>
      </c>
      <c r="D36" s="43">
        <v>10.064399999999999</v>
      </c>
    </row>
    <row r="37" spans="1:4" x14ac:dyDescent="0.2">
      <c r="A37" s="3" t="s">
        <v>861</v>
      </c>
      <c r="D37" s="43">
        <v>10.064399999999999</v>
      </c>
    </row>
    <row r="38" spans="1:4" x14ac:dyDescent="0.2">
      <c r="A38" s="3" t="s">
        <v>819</v>
      </c>
      <c r="D38" s="43">
        <v>10.0738</v>
      </c>
    </row>
    <row r="39" spans="1:4" x14ac:dyDescent="0.2">
      <c r="A39" s="3" t="s">
        <v>820</v>
      </c>
      <c r="D39" s="43">
        <v>10.0738</v>
      </c>
    </row>
    <row r="40" spans="1:4" x14ac:dyDescent="0.2">
      <c r="A40" s="3" t="s">
        <v>863</v>
      </c>
      <c r="D40" s="43">
        <v>10.0738</v>
      </c>
    </row>
    <row r="42" spans="1:4" x14ac:dyDescent="0.2">
      <c r="A42" s="1" t="s">
        <v>44</v>
      </c>
    </row>
    <row r="43" spans="1:4" x14ac:dyDescent="0.2">
      <c r="A43" s="3" t="s">
        <v>817</v>
      </c>
      <c r="D43" s="14">
        <v>10.424200000000001</v>
      </c>
    </row>
    <row r="44" spans="1:4" x14ac:dyDescent="0.2">
      <c r="A44" s="3" t="s">
        <v>818</v>
      </c>
      <c r="D44" s="14">
        <v>10.424200000000001</v>
      </c>
    </row>
    <row r="45" spans="1:4" x14ac:dyDescent="0.2">
      <c r="A45" s="3" t="s">
        <v>861</v>
      </c>
      <c r="D45" s="14">
        <v>10.204599999999999</v>
      </c>
    </row>
    <row r="46" spans="1:4" x14ac:dyDescent="0.2">
      <c r="A46" s="3" t="s">
        <v>819</v>
      </c>
      <c r="D46" s="14">
        <v>10.486599999999999</v>
      </c>
    </row>
    <row r="47" spans="1:4" x14ac:dyDescent="0.2">
      <c r="A47" s="3" t="s">
        <v>820</v>
      </c>
      <c r="D47" s="14">
        <v>10.486599999999999</v>
      </c>
    </row>
    <row r="48" spans="1:4" x14ac:dyDescent="0.2">
      <c r="A48" s="3" t="s">
        <v>863</v>
      </c>
      <c r="D48" s="14">
        <v>10.2258</v>
      </c>
    </row>
    <row r="50" spans="1:5" x14ac:dyDescent="0.2">
      <c r="A50" s="1" t="s">
        <v>45</v>
      </c>
      <c r="D50" s="15" t="s">
        <v>404</v>
      </c>
    </row>
    <row r="51" spans="1:5" x14ac:dyDescent="0.2">
      <c r="A51" s="19" t="s">
        <v>821</v>
      </c>
      <c r="B51" s="20"/>
      <c r="C51" s="98" t="s">
        <v>822</v>
      </c>
      <c r="D51" s="99"/>
    </row>
    <row r="52" spans="1:5" x14ac:dyDescent="0.2">
      <c r="A52" s="100"/>
      <c r="B52" s="101"/>
      <c r="C52" s="21" t="s">
        <v>823</v>
      </c>
      <c r="D52" s="21" t="s">
        <v>824</v>
      </c>
    </row>
    <row r="53" spans="1:5" x14ac:dyDescent="0.2">
      <c r="A53" s="22" t="s">
        <v>363</v>
      </c>
      <c r="B53" s="23"/>
      <c r="C53" s="42">
        <v>0.15486938049999999</v>
      </c>
      <c r="D53" s="42">
        <v>0.14340981820000001</v>
      </c>
    </row>
    <row r="54" spans="1:5" x14ac:dyDescent="0.2">
      <c r="A54" s="22" t="s">
        <v>106</v>
      </c>
      <c r="B54" s="23"/>
      <c r="C54" s="42">
        <v>0.18368228850000001</v>
      </c>
      <c r="D54" s="42">
        <v>0.17009071460000003</v>
      </c>
    </row>
    <row r="56" spans="1:5" x14ac:dyDescent="0.2">
      <c r="A56" s="1" t="s">
        <v>47</v>
      </c>
      <c r="D56" s="25">
        <v>2.2500675850177982</v>
      </c>
      <c r="E56" s="2" t="s">
        <v>840</v>
      </c>
    </row>
    <row r="58" spans="1:5" x14ac:dyDescent="0.2">
      <c r="A58" s="41"/>
    </row>
  </sheetData>
  <mergeCells count="3">
    <mergeCell ref="A1:F1"/>
    <mergeCell ref="C51:D51"/>
    <mergeCell ref="A52:B5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9885-0E1B-491D-839D-01975FD22828}">
  <dimension ref="A1:I50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732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91</v>
      </c>
      <c r="B8" s="9" t="s">
        <v>1329</v>
      </c>
      <c r="C8" s="9" t="s">
        <v>9</v>
      </c>
      <c r="D8" s="9">
        <v>105</v>
      </c>
      <c r="E8" s="10">
        <v>1021.38855</v>
      </c>
      <c r="F8" s="10">
        <v>11.3793118390576</v>
      </c>
    </row>
    <row r="9" spans="1:6" x14ac:dyDescent="0.2">
      <c r="A9" s="9" t="s">
        <v>717</v>
      </c>
      <c r="B9" s="9" t="s">
        <v>1364</v>
      </c>
      <c r="C9" s="9" t="s">
        <v>21</v>
      </c>
      <c r="D9" s="9">
        <v>100</v>
      </c>
      <c r="E9" s="10">
        <v>990.26199999999994</v>
      </c>
      <c r="F9" s="10">
        <v>11.0325302749564</v>
      </c>
    </row>
    <row r="10" spans="1:6" x14ac:dyDescent="0.2">
      <c r="A10" s="9" t="s">
        <v>724</v>
      </c>
      <c r="B10" s="9" t="s">
        <v>1359</v>
      </c>
      <c r="C10" s="9" t="s">
        <v>82</v>
      </c>
      <c r="D10" s="9">
        <v>170</v>
      </c>
      <c r="E10" s="10">
        <v>835.70045000000005</v>
      </c>
      <c r="F10" s="10">
        <v>9.3105567167271701</v>
      </c>
    </row>
    <row r="11" spans="1:6" x14ac:dyDescent="0.2">
      <c r="A11" s="9" t="s">
        <v>726</v>
      </c>
      <c r="B11" s="9" t="s">
        <v>1365</v>
      </c>
      <c r="C11" s="9" t="s">
        <v>82</v>
      </c>
      <c r="D11" s="9">
        <v>78</v>
      </c>
      <c r="E11" s="10">
        <v>766.01225999999997</v>
      </c>
      <c r="F11" s="10">
        <v>8.5341590906626408</v>
      </c>
    </row>
    <row r="12" spans="1:6" x14ac:dyDescent="0.2">
      <c r="A12" s="9" t="s">
        <v>708</v>
      </c>
      <c r="B12" s="9" t="s">
        <v>1346</v>
      </c>
      <c r="C12" s="9" t="s">
        <v>21</v>
      </c>
      <c r="D12" s="9">
        <v>63</v>
      </c>
      <c r="E12" s="10">
        <v>661.15413000000001</v>
      </c>
      <c r="F12" s="10">
        <v>7.3659324054012503</v>
      </c>
    </row>
    <row r="13" spans="1:6" x14ac:dyDescent="0.2">
      <c r="A13" s="9" t="s">
        <v>729</v>
      </c>
      <c r="B13" s="9" t="s">
        <v>1360</v>
      </c>
      <c r="C13" s="9" t="s">
        <v>9</v>
      </c>
      <c r="D13" s="9">
        <v>50</v>
      </c>
      <c r="E13" s="10">
        <v>524.91250000000002</v>
      </c>
      <c r="F13" s="10">
        <v>5.8480614705532998</v>
      </c>
    </row>
    <row r="14" spans="1:6" x14ac:dyDescent="0.2">
      <c r="A14" s="9" t="s">
        <v>89</v>
      </c>
      <c r="B14" s="9" t="s">
        <v>1327</v>
      </c>
      <c r="C14" s="9" t="s">
        <v>21</v>
      </c>
      <c r="D14" s="9">
        <v>52</v>
      </c>
      <c r="E14" s="10">
        <v>515.45519999999999</v>
      </c>
      <c r="F14" s="10">
        <v>5.7426974875171402</v>
      </c>
    </row>
    <row r="15" spans="1:6" x14ac:dyDescent="0.2">
      <c r="A15" s="9" t="s">
        <v>730</v>
      </c>
      <c r="B15" s="9" t="s">
        <v>1366</v>
      </c>
      <c r="C15" s="9" t="s">
        <v>21</v>
      </c>
      <c r="D15" s="9">
        <v>50</v>
      </c>
      <c r="E15" s="10">
        <v>514.85850000000005</v>
      </c>
      <c r="F15" s="10">
        <v>5.73604963996259</v>
      </c>
    </row>
    <row r="16" spans="1:6" x14ac:dyDescent="0.2">
      <c r="A16" s="9" t="s">
        <v>703</v>
      </c>
      <c r="B16" s="9" t="s">
        <v>1367</v>
      </c>
      <c r="C16" s="9" t="s">
        <v>9</v>
      </c>
      <c r="D16" s="9">
        <v>50</v>
      </c>
      <c r="E16" s="10">
        <v>504.80500000000001</v>
      </c>
      <c r="F16" s="10">
        <v>5.6240433798826599</v>
      </c>
    </row>
    <row r="17" spans="1:9" x14ac:dyDescent="0.2">
      <c r="A17" s="9" t="s">
        <v>731</v>
      </c>
      <c r="B17" s="9" t="s">
        <v>1357</v>
      </c>
      <c r="C17" s="9" t="s">
        <v>9</v>
      </c>
      <c r="D17" s="9">
        <v>50</v>
      </c>
      <c r="E17" s="10">
        <v>493.83499999999998</v>
      </c>
      <c r="F17" s="10">
        <v>5.50182637355881</v>
      </c>
    </row>
    <row r="18" spans="1:9" x14ac:dyDescent="0.2">
      <c r="A18" s="9" t="s">
        <v>714</v>
      </c>
      <c r="B18" s="9" t="s">
        <v>1368</v>
      </c>
      <c r="C18" s="9" t="s">
        <v>9</v>
      </c>
      <c r="D18" s="9">
        <v>42</v>
      </c>
      <c r="E18" s="10">
        <v>447.34368000000001</v>
      </c>
      <c r="F18" s="10">
        <v>4.9838655758884096</v>
      </c>
    </row>
    <row r="19" spans="1:9" x14ac:dyDescent="0.2">
      <c r="A19" s="9" t="s">
        <v>707</v>
      </c>
      <c r="B19" s="9" t="s">
        <v>1369</v>
      </c>
      <c r="C19" s="9" t="s">
        <v>9</v>
      </c>
      <c r="D19" s="9">
        <v>21</v>
      </c>
      <c r="E19" s="10">
        <v>222.12477000000001</v>
      </c>
      <c r="F19" s="10">
        <v>2.4746968477460798</v>
      </c>
    </row>
    <row r="20" spans="1:9" x14ac:dyDescent="0.2">
      <c r="A20" s="9" t="s">
        <v>77</v>
      </c>
      <c r="B20" s="9" t="s">
        <v>1315</v>
      </c>
      <c r="C20" s="9" t="s">
        <v>9</v>
      </c>
      <c r="D20" s="9">
        <v>8</v>
      </c>
      <c r="E20" s="10">
        <v>79.882320000000007</v>
      </c>
      <c r="F20" s="10">
        <v>0.88997064800401804</v>
      </c>
    </row>
    <row r="21" spans="1:9" x14ac:dyDescent="0.2">
      <c r="A21" s="8" t="s">
        <v>35</v>
      </c>
      <c r="B21" s="9"/>
      <c r="C21" s="9"/>
      <c r="D21" s="9"/>
      <c r="E21" s="11">
        <f>SUM(E8:E20)</f>
        <v>7577.7343600000013</v>
      </c>
      <c r="F21" s="11">
        <f>SUM(F8:F20)</f>
        <v>84.423701749918081</v>
      </c>
    </row>
    <row r="22" spans="1:9" x14ac:dyDescent="0.2">
      <c r="A22" s="9"/>
      <c r="B22" s="9"/>
      <c r="C22" s="9"/>
      <c r="D22" s="9"/>
      <c r="E22" s="10"/>
      <c r="F22" s="10"/>
    </row>
    <row r="23" spans="1:9" x14ac:dyDescent="0.2">
      <c r="A23" s="8" t="s">
        <v>92</v>
      </c>
      <c r="B23" s="9"/>
      <c r="C23" s="9"/>
      <c r="D23" s="9"/>
      <c r="E23" s="10"/>
      <c r="F23" s="10"/>
    </row>
    <row r="24" spans="1:9" x14ac:dyDescent="0.2">
      <c r="A24" s="9" t="s">
        <v>700</v>
      </c>
      <c r="B24" s="9" t="s">
        <v>1370</v>
      </c>
      <c r="C24" s="9" t="s">
        <v>82</v>
      </c>
      <c r="D24" s="9">
        <v>95</v>
      </c>
      <c r="E24" s="10">
        <v>944.47289999999998</v>
      </c>
      <c r="F24" s="10">
        <v>10.522392925433699</v>
      </c>
    </row>
    <row r="25" spans="1:9" x14ac:dyDescent="0.2">
      <c r="A25" s="8" t="s">
        <v>35</v>
      </c>
      <c r="B25" s="9"/>
      <c r="C25" s="9"/>
      <c r="D25" s="9"/>
      <c r="E25" s="11">
        <f>SUM(E24:E24)</f>
        <v>944.47289999999998</v>
      </c>
      <c r="F25" s="11">
        <f>SUM(F24:F24)</f>
        <v>10.522392925433699</v>
      </c>
    </row>
    <row r="26" spans="1:9" x14ac:dyDescent="0.2">
      <c r="A26" s="9"/>
      <c r="B26" s="9"/>
      <c r="C26" s="9"/>
      <c r="D26" s="9"/>
      <c r="E26" s="10"/>
      <c r="F26" s="10"/>
    </row>
    <row r="27" spans="1:9" x14ac:dyDescent="0.2">
      <c r="A27" s="8" t="s">
        <v>35</v>
      </c>
      <c r="B27" s="9"/>
      <c r="C27" s="9"/>
      <c r="D27" s="9"/>
      <c r="E27" s="11">
        <f>E21+E25</f>
        <v>8522.207260000001</v>
      </c>
      <c r="F27" s="11">
        <f>F21+F25</f>
        <v>94.946094675351787</v>
      </c>
      <c r="H27" s="2"/>
      <c r="I27" s="2"/>
    </row>
    <row r="28" spans="1:9" x14ac:dyDescent="0.2">
      <c r="A28" s="9"/>
      <c r="B28" s="9"/>
      <c r="C28" s="9"/>
      <c r="D28" s="9"/>
      <c r="E28" s="10"/>
      <c r="F28" s="10"/>
    </row>
    <row r="29" spans="1:9" x14ac:dyDescent="0.2">
      <c r="A29" s="8" t="s">
        <v>36</v>
      </c>
      <c r="B29" s="9"/>
      <c r="C29" s="9"/>
      <c r="D29" s="9"/>
      <c r="E29" s="11">
        <v>453.62759410000001</v>
      </c>
      <c r="F29" s="11">
        <v>5.05</v>
      </c>
      <c r="H29" s="2"/>
      <c r="I29" s="2"/>
    </row>
    <row r="30" spans="1:9" x14ac:dyDescent="0.2">
      <c r="A30" s="9"/>
      <c r="B30" s="9"/>
      <c r="C30" s="9"/>
      <c r="D30" s="9"/>
      <c r="E30" s="10"/>
      <c r="F30" s="10"/>
    </row>
    <row r="31" spans="1:9" x14ac:dyDescent="0.2">
      <c r="A31" s="12" t="s">
        <v>37</v>
      </c>
      <c r="B31" s="6"/>
      <c r="C31" s="6"/>
      <c r="D31" s="6"/>
      <c r="E31" s="13">
        <f>E27+E29</f>
        <v>8975.8348541000014</v>
      </c>
      <c r="F31" s="13">
        <f>F27+F29</f>
        <v>99.996094675351785</v>
      </c>
      <c r="H31" s="2"/>
      <c r="I31" s="2"/>
    </row>
    <row r="32" spans="1:9" x14ac:dyDescent="0.2">
      <c r="A32" s="58" t="s">
        <v>217</v>
      </c>
    </row>
    <row r="33" spans="1:5" x14ac:dyDescent="0.2">
      <c r="A33" s="58"/>
    </row>
    <row r="34" spans="1:5" x14ac:dyDescent="0.2">
      <c r="A34" s="1" t="s">
        <v>38</v>
      </c>
    </row>
    <row r="35" spans="1:5" x14ac:dyDescent="0.2">
      <c r="A35" s="1" t="s">
        <v>39</v>
      </c>
    </row>
    <row r="36" spans="1:5" x14ac:dyDescent="0.2">
      <c r="A36" s="1" t="s">
        <v>40</v>
      </c>
      <c r="D36" s="43"/>
    </row>
    <row r="37" spans="1:5" x14ac:dyDescent="0.2">
      <c r="A37" s="3" t="s">
        <v>817</v>
      </c>
      <c r="D37" s="43">
        <v>10.1431</v>
      </c>
    </row>
    <row r="38" spans="1:5" x14ac:dyDescent="0.2">
      <c r="A38" s="3" t="s">
        <v>818</v>
      </c>
      <c r="D38" s="43">
        <v>10.1431</v>
      </c>
    </row>
    <row r="39" spans="1:5" x14ac:dyDescent="0.2">
      <c r="A39" s="3" t="s">
        <v>819</v>
      </c>
      <c r="D39" s="43">
        <v>10.1531</v>
      </c>
    </row>
    <row r="40" spans="1:5" x14ac:dyDescent="0.2">
      <c r="D40" s="18"/>
    </row>
    <row r="41" spans="1:5" x14ac:dyDescent="0.2">
      <c r="A41" s="1" t="s">
        <v>44</v>
      </c>
    </row>
    <row r="42" spans="1:5" x14ac:dyDescent="0.2">
      <c r="A42" s="3" t="s">
        <v>817</v>
      </c>
      <c r="D42" s="14">
        <v>10.4986</v>
      </c>
    </row>
    <row r="43" spans="1:5" x14ac:dyDescent="0.2">
      <c r="A43" s="3" t="s">
        <v>818</v>
      </c>
      <c r="D43" s="14">
        <v>10.4986</v>
      </c>
    </row>
    <row r="44" spans="1:5" x14ac:dyDescent="0.2">
      <c r="A44" s="3" t="s">
        <v>819</v>
      </c>
      <c r="D44" s="14">
        <v>10.5488</v>
      </c>
    </row>
    <row r="46" spans="1:5" x14ac:dyDescent="0.2">
      <c r="A46" s="1" t="s">
        <v>45</v>
      </c>
      <c r="D46" s="15" t="s">
        <v>46</v>
      </c>
    </row>
    <row r="47" spans="1:5" x14ac:dyDescent="0.2">
      <c r="B47" s="44"/>
      <c r="C47" s="45"/>
      <c r="D47" s="45"/>
    </row>
    <row r="48" spans="1:5" x14ac:dyDescent="0.2">
      <c r="A48" s="1" t="s">
        <v>47</v>
      </c>
      <c r="D48" s="25">
        <v>2.1184449954412563</v>
      </c>
      <c r="E48" s="2" t="s">
        <v>876</v>
      </c>
    </row>
    <row r="50" spans="1:1" x14ac:dyDescent="0.2">
      <c r="A50" s="17"/>
    </row>
  </sheetData>
  <mergeCells count="1">
    <mergeCell ref="A1:F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76763-14E4-4E8D-BD5D-A322DB99BFCA}">
  <dimension ref="A1:F61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728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713</v>
      </c>
      <c r="B8" s="9" t="s">
        <v>1371</v>
      </c>
      <c r="C8" s="9" t="s">
        <v>9</v>
      </c>
      <c r="D8" s="9">
        <v>173</v>
      </c>
      <c r="E8" s="10">
        <v>1699.7578699999999</v>
      </c>
      <c r="F8" s="10">
        <v>10.6309819280889</v>
      </c>
    </row>
    <row r="9" spans="1:6" x14ac:dyDescent="0.2">
      <c r="A9" s="9" t="s">
        <v>89</v>
      </c>
      <c r="B9" s="9" t="s">
        <v>1327</v>
      </c>
      <c r="C9" s="9" t="s">
        <v>21</v>
      </c>
      <c r="D9" s="9">
        <v>150</v>
      </c>
      <c r="E9" s="10">
        <v>1486.89</v>
      </c>
      <c r="F9" s="10">
        <v>9.2996190798964307</v>
      </c>
    </row>
    <row r="10" spans="1:6" x14ac:dyDescent="0.2">
      <c r="A10" s="9" t="s">
        <v>699</v>
      </c>
      <c r="B10" s="9" t="s">
        <v>1372</v>
      </c>
      <c r="C10" s="9" t="s">
        <v>82</v>
      </c>
      <c r="D10" s="9">
        <v>149</v>
      </c>
      <c r="E10" s="10">
        <v>1474.9986799999999</v>
      </c>
      <c r="F10" s="10">
        <v>9.2252458940137103</v>
      </c>
    </row>
    <row r="11" spans="1:6" x14ac:dyDescent="0.2">
      <c r="A11" s="9" t="s">
        <v>724</v>
      </c>
      <c r="B11" s="9" t="s">
        <v>1359</v>
      </c>
      <c r="C11" s="9" t="s">
        <v>82</v>
      </c>
      <c r="D11" s="9">
        <v>300</v>
      </c>
      <c r="E11" s="10">
        <v>1474.7655</v>
      </c>
      <c r="F11" s="10">
        <v>9.2237874907847903</v>
      </c>
    </row>
    <row r="12" spans="1:6" x14ac:dyDescent="0.2">
      <c r="A12" s="9" t="s">
        <v>721</v>
      </c>
      <c r="B12" s="9" t="s">
        <v>1373</v>
      </c>
      <c r="C12" s="9" t="s">
        <v>9</v>
      </c>
      <c r="D12" s="9">
        <v>110</v>
      </c>
      <c r="E12" s="10">
        <v>1083.1568</v>
      </c>
      <c r="F12" s="10">
        <v>6.7745062807602201</v>
      </c>
    </row>
    <row r="13" spans="1:6" x14ac:dyDescent="0.2">
      <c r="A13" s="9" t="s">
        <v>725</v>
      </c>
      <c r="B13" s="9" t="s">
        <v>1374</v>
      </c>
      <c r="C13" s="9" t="s">
        <v>9</v>
      </c>
      <c r="D13" s="9">
        <v>128</v>
      </c>
      <c r="E13" s="10">
        <v>1051.1987200000001</v>
      </c>
      <c r="F13" s="10">
        <v>6.5746273586308996</v>
      </c>
    </row>
    <row r="14" spans="1:6" x14ac:dyDescent="0.2">
      <c r="A14" s="9" t="s">
        <v>87</v>
      </c>
      <c r="B14" s="9" t="s">
        <v>1326</v>
      </c>
      <c r="C14" s="9" t="s">
        <v>9</v>
      </c>
      <c r="D14" s="9">
        <v>100</v>
      </c>
      <c r="E14" s="10">
        <v>1007.672</v>
      </c>
      <c r="F14" s="10">
        <v>6.3023934235063797</v>
      </c>
    </row>
    <row r="15" spans="1:6" x14ac:dyDescent="0.2">
      <c r="A15" s="9" t="s">
        <v>707</v>
      </c>
      <c r="B15" s="9" t="s">
        <v>1369</v>
      </c>
      <c r="C15" s="9" t="s">
        <v>9</v>
      </c>
      <c r="D15" s="9">
        <v>89</v>
      </c>
      <c r="E15" s="10">
        <v>941.38593000000003</v>
      </c>
      <c r="F15" s="10">
        <v>5.8878131914089398</v>
      </c>
    </row>
    <row r="16" spans="1:6" x14ac:dyDescent="0.2">
      <c r="A16" s="9" t="s">
        <v>714</v>
      </c>
      <c r="B16" s="9" t="s">
        <v>1368</v>
      </c>
      <c r="C16" s="9" t="s">
        <v>9</v>
      </c>
      <c r="D16" s="9">
        <v>84</v>
      </c>
      <c r="E16" s="10">
        <v>894.68736000000001</v>
      </c>
      <c r="F16" s="10">
        <v>5.5957412072165198</v>
      </c>
    </row>
    <row r="17" spans="1:6" x14ac:dyDescent="0.2">
      <c r="A17" s="9" t="s">
        <v>696</v>
      </c>
      <c r="B17" s="9" t="s">
        <v>1375</v>
      </c>
      <c r="C17" s="9" t="s">
        <v>9</v>
      </c>
      <c r="D17" s="9">
        <v>50</v>
      </c>
      <c r="E17" s="10">
        <v>493.30250000000001</v>
      </c>
      <c r="F17" s="10">
        <v>3.08531588830418</v>
      </c>
    </row>
    <row r="18" spans="1:6" x14ac:dyDescent="0.2">
      <c r="A18" s="9" t="s">
        <v>726</v>
      </c>
      <c r="B18" s="9" t="s">
        <v>1365</v>
      </c>
      <c r="C18" s="9" t="s">
        <v>82</v>
      </c>
      <c r="D18" s="9">
        <v>22</v>
      </c>
      <c r="E18" s="10">
        <v>216.05474000000001</v>
      </c>
      <c r="F18" s="10">
        <v>1.3512948384924699</v>
      </c>
    </row>
    <row r="19" spans="1:6" x14ac:dyDescent="0.2">
      <c r="A19" s="9" t="s">
        <v>698</v>
      </c>
      <c r="B19" s="9" t="s">
        <v>1350</v>
      </c>
      <c r="C19" s="9" t="s">
        <v>9</v>
      </c>
      <c r="D19" s="9">
        <v>15</v>
      </c>
      <c r="E19" s="10">
        <v>159.34665000000001</v>
      </c>
      <c r="F19" s="10">
        <v>0.99661921638963102</v>
      </c>
    </row>
    <row r="20" spans="1:6" x14ac:dyDescent="0.2">
      <c r="A20" s="9" t="s">
        <v>173</v>
      </c>
      <c r="B20" s="9" t="s">
        <v>1289</v>
      </c>
      <c r="C20" s="9" t="s">
        <v>9</v>
      </c>
      <c r="D20" s="9">
        <v>16</v>
      </c>
      <c r="E20" s="10">
        <v>158.84255999999999</v>
      </c>
      <c r="F20" s="10">
        <v>0.99346643105784105</v>
      </c>
    </row>
    <row r="21" spans="1:6" x14ac:dyDescent="0.2">
      <c r="A21" s="9" t="s">
        <v>91</v>
      </c>
      <c r="B21" s="9" t="s">
        <v>1329</v>
      </c>
      <c r="C21" s="9" t="s">
        <v>9</v>
      </c>
      <c r="D21" s="9">
        <v>8</v>
      </c>
      <c r="E21" s="10">
        <v>77.820080000000004</v>
      </c>
      <c r="F21" s="10">
        <v>0.48671865488843602</v>
      </c>
    </row>
    <row r="22" spans="1:6" x14ac:dyDescent="0.2">
      <c r="A22" s="8" t="s">
        <v>35</v>
      </c>
      <c r="B22" s="9"/>
      <c r="C22" s="9"/>
      <c r="D22" s="9"/>
      <c r="E22" s="11">
        <f>SUM(E8:E21)</f>
        <v>12219.879389999996</v>
      </c>
      <c r="F22" s="11">
        <f>SUM(F8:F21)</f>
        <v>76.428130883439337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8" t="s">
        <v>92</v>
      </c>
      <c r="B24" s="9"/>
      <c r="C24" s="9"/>
      <c r="D24" s="9"/>
      <c r="E24" s="10"/>
      <c r="F24" s="10"/>
    </row>
    <row r="25" spans="1:6" x14ac:dyDescent="0.2">
      <c r="A25" s="9" t="s">
        <v>700</v>
      </c>
      <c r="B25" s="9" t="s">
        <v>1370</v>
      </c>
      <c r="C25" s="9" t="s">
        <v>82</v>
      </c>
      <c r="D25" s="9">
        <v>150</v>
      </c>
      <c r="E25" s="10">
        <v>1491.2729999999999</v>
      </c>
      <c r="F25" s="10">
        <v>9.3270321571430195</v>
      </c>
    </row>
    <row r="26" spans="1:6" x14ac:dyDescent="0.2">
      <c r="A26" s="9" t="s">
        <v>727</v>
      </c>
      <c r="B26" s="9" t="s">
        <v>1376</v>
      </c>
      <c r="C26" s="9" t="s">
        <v>9</v>
      </c>
      <c r="D26" s="9">
        <v>150</v>
      </c>
      <c r="E26" s="10">
        <v>1480.3305</v>
      </c>
      <c r="F26" s="10">
        <v>9.2585932801704391</v>
      </c>
    </row>
    <row r="27" spans="1:6" x14ac:dyDescent="0.2">
      <c r="A27" s="8" t="s">
        <v>35</v>
      </c>
      <c r="B27" s="9"/>
      <c r="C27" s="9"/>
      <c r="D27" s="9"/>
      <c r="E27" s="11">
        <f>SUM(E25:E26)</f>
        <v>2971.6035000000002</v>
      </c>
      <c r="F27" s="11">
        <f>SUM(F25:F26)</f>
        <v>18.58562543731346</v>
      </c>
    </row>
    <row r="28" spans="1:6" x14ac:dyDescent="0.2">
      <c r="A28" s="9"/>
      <c r="B28" s="9"/>
      <c r="C28" s="9"/>
      <c r="D28" s="9"/>
      <c r="E28" s="10"/>
      <c r="F28" s="10"/>
    </row>
    <row r="29" spans="1:6" x14ac:dyDescent="0.2">
      <c r="A29" s="8" t="s">
        <v>35</v>
      </c>
      <c r="B29" s="9"/>
      <c r="C29" s="9"/>
      <c r="D29" s="9"/>
      <c r="E29" s="11">
        <f>E22+E27</f>
        <v>15191.482889999996</v>
      </c>
      <c r="F29" s="11">
        <f>F22+F27</f>
        <v>95.013756320752805</v>
      </c>
    </row>
    <row r="30" spans="1:6" x14ac:dyDescent="0.2">
      <c r="A30" s="9"/>
      <c r="B30" s="9"/>
      <c r="C30" s="9"/>
      <c r="D30" s="9"/>
      <c r="E30" s="10"/>
      <c r="F30" s="10"/>
    </row>
    <row r="31" spans="1:6" x14ac:dyDescent="0.2">
      <c r="A31" s="8" t="s">
        <v>36</v>
      </c>
      <c r="B31" s="9"/>
      <c r="C31" s="9"/>
      <c r="D31" s="9"/>
      <c r="E31" s="11">
        <v>797.23940049999999</v>
      </c>
      <c r="F31" s="11">
        <v>4.99</v>
      </c>
    </row>
    <row r="32" spans="1:6" x14ac:dyDescent="0.2">
      <c r="A32" s="9"/>
      <c r="B32" s="9"/>
      <c r="C32" s="9"/>
      <c r="D32" s="9"/>
      <c r="E32" s="10"/>
      <c r="F32" s="10"/>
    </row>
    <row r="33" spans="1:6" x14ac:dyDescent="0.2">
      <c r="A33" s="12" t="s">
        <v>37</v>
      </c>
      <c r="B33" s="6"/>
      <c r="C33" s="6"/>
      <c r="D33" s="6"/>
      <c r="E33" s="13">
        <f>E29+E31</f>
        <v>15988.722290499996</v>
      </c>
      <c r="F33" s="13">
        <f>F29+F31</f>
        <v>100.0037563207528</v>
      </c>
    </row>
    <row r="34" spans="1:6" x14ac:dyDescent="0.2">
      <c r="A34" s="58" t="s">
        <v>217</v>
      </c>
    </row>
    <row r="35" spans="1:6" x14ac:dyDescent="0.2">
      <c r="A35" s="58"/>
    </row>
    <row r="36" spans="1:6" x14ac:dyDescent="0.2">
      <c r="A36" s="1" t="s">
        <v>38</v>
      </c>
    </row>
    <row r="37" spans="1:6" x14ac:dyDescent="0.2">
      <c r="A37" s="1" t="s">
        <v>39</v>
      </c>
    </row>
    <row r="38" spans="1:6" x14ac:dyDescent="0.2">
      <c r="A38" s="1" t="s">
        <v>40</v>
      </c>
    </row>
    <row r="39" spans="1:6" x14ac:dyDescent="0.2">
      <c r="A39" s="3" t="s">
        <v>817</v>
      </c>
      <c r="D39" s="14">
        <v>10.1713</v>
      </c>
    </row>
    <row r="40" spans="1:6" x14ac:dyDescent="0.2">
      <c r="A40" s="3" t="s">
        <v>818</v>
      </c>
      <c r="D40" s="14">
        <v>10.1713</v>
      </c>
    </row>
    <row r="41" spans="1:6" x14ac:dyDescent="0.2">
      <c r="A41" s="3" t="s">
        <v>861</v>
      </c>
      <c r="D41" s="14">
        <v>10.1713</v>
      </c>
    </row>
    <row r="42" spans="1:6" x14ac:dyDescent="0.2">
      <c r="A42" s="3" t="s">
        <v>819</v>
      </c>
      <c r="D42" s="14">
        <v>10.1828</v>
      </c>
    </row>
    <row r="43" spans="1:6" x14ac:dyDescent="0.2">
      <c r="A43" s="3" t="s">
        <v>820</v>
      </c>
      <c r="D43" s="14">
        <v>10.1828</v>
      </c>
    </row>
    <row r="44" spans="1:6" x14ac:dyDescent="0.2">
      <c r="A44" s="3" t="s">
        <v>863</v>
      </c>
      <c r="D44" s="14">
        <v>10.1828</v>
      </c>
    </row>
    <row r="46" spans="1:6" x14ac:dyDescent="0.2">
      <c r="A46" s="1" t="s">
        <v>44</v>
      </c>
    </row>
    <row r="47" spans="1:6" x14ac:dyDescent="0.2">
      <c r="A47" s="3" t="s">
        <v>817</v>
      </c>
      <c r="D47" s="14">
        <v>10.5511</v>
      </c>
    </row>
    <row r="48" spans="1:6" x14ac:dyDescent="0.2">
      <c r="A48" s="3" t="s">
        <v>818</v>
      </c>
      <c r="D48" s="14">
        <v>10.5511</v>
      </c>
    </row>
    <row r="49" spans="1:5" x14ac:dyDescent="0.2">
      <c r="A49" s="3" t="s">
        <v>861</v>
      </c>
      <c r="D49" s="14">
        <v>10.192500000000001</v>
      </c>
    </row>
    <row r="50" spans="1:5" x14ac:dyDescent="0.2">
      <c r="A50" s="3" t="s">
        <v>819</v>
      </c>
      <c r="D50" s="14">
        <v>10.5951</v>
      </c>
    </row>
    <row r="51" spans="1:5" x14ac:dyDescent="0.2">
      <c r="A51" s="3" t="s">
        <v>820</v>
      </c>
      <c r="D51" s="14">
        <v>10.5951</v>
      </c>
    </row>
    <row r="52" spans="1:5" x14ac:dyDescent="0.2">
      <c r="A52" s="3" t="s">
        <v>863</v>
      </c>
      <c r="D52" s="14">
        <v>10.225899999999999</v>
      </c>
    </row>
    <row r="55" spans="1:5" x14ac:dyDescent="0.2">
      <c r="A55" s="1" t="s">
        <v>45</v>
      </c>
      <c r="D55" s="15" t="s">
        <v>404</v>
      </c>
    </row>
    <row r="56" spans="1:5" x14ac:dyDescent="0.2">
      <c r="A56" s="19" t="s">
        <v>821</v>
      </c>
      <c r="B56" s="20"/>
      <c r="C56" s="98" t="s">
        <v>822</v>
      </c>
      <c r="D56" s="99"/>
    </row>
    <row r="57" spans="1:5" x14ac:dyDescent="0.2">
      <c r="A57" s="100"/>
      <c r="B57" s="101"/>
      <c r="C57" s="21" t="s">
        <v>823</v>
      </c>
      <c r="D57" s="21" t="s">
        <v>824</v>
      </c>
    </row>
    <row r="58" spans="1:5" x14ac:dyDescent="0.2">
      <c r="A58" s="22" t="s">
        <v>363</v>
      </c>
      <c r="B58" s="23"/>
      <c r="C58" s="42">
        <v>0.25211294500000003</v>
      </c>
      <c r="D58" s="42">
        <v>0.23345784359999999</v>
      </c>
    </row>
    <row r="59" spans="1:5" x14ac:dyDescent="0.2">
      <c r="A59" s="46" t="s">
        <v>863</v>
      </c>
      <c r="B59" s="23"/>
      <c r="C59" s="42">
        <v>0.25931617200000001</v>
      </c>
      <c r="D59" s="42">
        <v>0.2401280677</v>
      </c>
    </row>
    <row r="60" spans="1:5" x14ac:dyDescent="0.2">
      <c r="A60" s="1"/>
      <c r="D60" s="47"/>
    </row>
    <row r="61" spans="1:5" x14ac:dyDescent="0.2">
      <c r="A61" s="1" t="s">
        <v>47</v>
      </c>
      <c r="D61" s="25">
        <v>2.0842543760998087</v>
      </c>
      <c r="E61" s="2" t="s">
        <v>876</v>
      </c>
    </row>
  </sheetData>
  <mergeCells count="3">
    <mergeCell ref="A1:F1"/>
    <mergeCell ref="C56:D56"/>
    <mergeCell ref="A57:B5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8D9D1-DC93-42D2-9677-3A48157A121E}">
  <dimension ref="A1:F56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723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714</v>
      </c>
      <c r="B8" s="9" t="s">
        <v>1368</v>
      </c>
      <c r="C8" s="9" t="s">
        <v>9</v>
      </c>
      <c r="D8" s="9">
        <v>45</v>
      </c>
      <c r="E8" s="10">
        <v>479.29680000000002</v>
      </c>
      <c r="F8" s="10">
        <v>9.7118102385464695</v>
      </c>
    </row>
    <row r="9" spans="1:6" x14ac:dyDescent="0.2">
      <c r="A9" s="9" t="s">
        <v>707</v>
      </c>
      <c r="B9" s="9" t="s">
        <v>1369</v>
      </c>
      <c r="C9" s="9" t="s">
        <v>9</v>
      </c>
      <c r="D9" s="9">
        <v>45</v>
      </c>
      <c r="E9" s="10">
        <v>475.98165</v>
      </c>
      <c r="F9" s="10">
        <v>9.6446366047723302</v>
      </c>
    </row>
    <row r="10" spans="1:6" x14ac:dyDescent="0.2">
      <c r="A10" s="9" t="s">
        <v>89</v>
      </c>
      <c r="B10" s="9" t="s">
        <v>1327</v>
      </c>
      <c r="C10" s="9" t="s">
        <v>21</v>
      </c>
      <c r="D10" s="9">
        <v>46</v>
      </c>
      <c r="E10" s="10">
        <v>455.9796</v>
      </c>
      <c r="F10" s="10">
        <v>9.2393426116100201</v>
      </c>
    </row>
    <row r="11" spans="1:6" x14ac:dyDescent="0.2">
      <c r="A11" s="9" t="s">
        <v>696</v>
      </c>
      <c r="B11" s="9" t="s">
        <v>1375</v>
      </c>
      <c r="C11" s="9" t="s">
        <v>9</v>
      </c>
      <c r="D11" s="9">
        <v>46</v>
      </c>
      <c r="E11" s="10">
        <v>453.8383</v>
      </c>
      <c r="F11" s="10">
        <v>9.1959542575383892</v>
      </c>
    </row>
    <row r="12" spans="1:6" x14ac:dyDescent="0.2">
      <c r="A12" s="9" t="s">
        <v>721</v>
      </c>
      <c r="B12" s="9" t="s">
        <v>1373</v>
      </c>
      <c r="C12" s="9" t="s">
        <v>9</v>
      </c>
      <c r="D12" s="9">
        <v>45</v>
      </c>
      <c r="E12" s="10">
        <v>443.1096</v>
      </c>
      <c r="F12" s="10">
        <v>8.9785626569554307</v>
      </c>
    </row>
    <row r="13" spans="1:6" x14ac:dyDescent="0.2">
      <c r="A13" s="9" t="s">
        <v>713</v>
      </c>
      <c r="B13" s="9" t="s">
        <v>1371</v>
      </c>
      <c r="C13" s="9" t="s">
        <v>9</v>
      </c>
      <c r="D13" s="9">
        <v>45</v>
      </c>
      <c r="E13" s="10">
        <v>442.13355000000001</v>
      </c>
      <c r="F13" s="10">
        <v>8.9587853240307407</v>
      </c>
    </row>
    <row r="14" spans="1:6" x14ac:dyDescent="0.2">
      <c r="A14" s="9" t="s">
        <v>708</v>
      </c>
      <c r="B14" s="9" t="s">
        <v>1346</v>
      </c>
      <c r="C14" s="9" t="s">
        <v>21</v>
      </c>
      <c r="D14" s="9">
        <v>34</v>
      </c>
      <c r="E14" s="10">
        <v>356.81333999999998</v>
      </c>
      <c r="F14" s="10">
        <v>7.2299740967641801</v>
      </c>
    </row>
    <row r="15" spans="1:6" x14ac:dyDescent="0.2">
      <c r="A15" s="9" t="s">
        <v>173</v>
      </c>
      <c r="B15" s="9" t="s">
        <v>1289</v>
      </c>
      <c r="C15" s="9" t="s">
        <v>9</v>
      </c>
      <c r="D15" s="9">
        <v>34</v>
      </c>
      <c r="E15" s="10">
        <v>337.54043999999999</v>
      </c>
      <c r="F15" s="10">
        <v>6.8394545949722199</v>
      </c>
    </row>
    <row r="16" spans="1:6" x14ac:dyDescent="0.2">
      <c r="A16" s="9" t="s">
        <v>698</v>
      </c>
      <c r="B16" s="9" t="s">
        <v>1350</v>
      </c>
      <c r="C16" s="9" t="s">
        <v>9</v>
      </c>
      <c r="D16" s="9">
        <v>28</v>
      </c>
      <c r="E16" s="10">
        <v>297.44708000000003</v>
      </c>
      <c r="F16" s="10">
        <v>6.0270579669418902</v>
      </c>
    </row>
    <row r="17" spans="1:6" x14ac:dyDescent="0.2">
      <c r="A17" s="9" t="s">
        <v>584</v>
      </c>
      <c r="B17" s="9" t="s">
        <v>1120</v>
      </c>
      <c r="C17" s="9" t="s">
        <v>18</v>
      </c>
      <c r="D17" s="9">
        <v>20</v>
      </c>
      <c r="E17" s="10">
        <v>210.41839999999999</v>
      </c>
      <c r="F17" s="10">
        <v>4.2636286566039399</v>
      </c>
    </row>
    <row r="18" spans="1:6" x14ac:dyDescent="0.2">
      <c r="A18" s="9" t="s">
        <v>717</v>
      </c>
      <c r="B18" s="9" t="s">
        <v>1364</v>
      </c>
      <c r="C18" s="9" t="s">
        <v>21</v>
      </c>
      <c r="D18" s="9">
        <v>20</v>
      </c>
      <c r="E18" s="10">
        <v>198.05240000000001</v>
      </c>
      <c r="F18" s="10">
        <v>4.01306106380994</v>
      </c>
    </row>
    <row r="19" spans="1:6" x14ac:dyDescent="0.2">
      <c r="A19" s="9" t="s">
        <v>706</v>
      </c>
      <c r="B19" s="9" t="s">
        <v>1377</v>
      </c>
      <c r="C19" s="9" t="s">
        <v>9</v>
      </c>
      <c r="D19" s="9">
        <v>17</v>
      </c>
      <c r="E19" s="10">
        <v>140.62468000000001</v>
      </c>
      <c r="F19" s="10">
        <v>2.8494248386726602</v>
      </c>
    </row>
    <row r="20" spans="1:6" x14ac:dyDescent="0.2">
      <c r="A20" s="8" t="s">
        <v>35</v>
      </c>
      <c r="B20" s="9"/>
      <c r="C20" s="9"/>
      <c r="D20" s="9"/>
      <c r="E20" s="11">
        <f>SUM(E8:E19)</f>
        <v>4291.2358399999994</v>
      </c>
      <c r="F20" s="11">
        <f>SUM(F8:F19)</f>
        <v>86.951692911218231</v>
      </c>
    </row>
    <row r="21" spans="1:6" x14ac:dyDescent="0.2">
      <c r="A21" s="9"/>
      <c r="B21" s="9"/>
      <c r="C21" s="9"/>
      <c r="D21" s="9"/>
      <c r="E21" s="10"/>
      <c r="F21" s="10"/>
    </row>
    <row r="22" spans="1:6" x14ac:dyDescent="0.2">
      <c r="A22" s="8" t="s">
        <v>92</v>
      </c>
      <c r="B22" s="9"/>
      <c r="C22" s="9"/>
      <c r="D22" s="9"/>
      <c r="E22" s="10"/>
      <c r="F22" s="10"/>
    </row>
    <row r="23" spans="1:6" x14ac:dyDescent="0.2">
      <c r="A23" s="9" t="s">
        <v>700</v>
      </c>
      <c r="B23" s="9" t="s">
        <v>1370</v>
      </c>
      <c r="C23" s="9" t="s">
        <v>82</v>
      </c>
      <c r="D23" s="9">
        <v>45</v>
      </c>
      <c r="E23" s="10">
        <v>447.38189999999997</v>
      </c>
      <c r="F23" s="10">
        <v>9.0651306600844705</v>
      </c>
    </row>
    <row r="24" spans="1:6" x14ac:dyDescent="0.2">
      <c r="A24" s="9" t="s">
        <v>95</v>
      </c>
      <c r="B24" s="9" t="s">
        <v>1330</v>
      </c>
      <c r="C24" s="9" t="s">
        <v>9</v>
      </c>
      <c r="D24" s="9">
        <v>3</v>
      </c>
      <c r="E24" s="10">
        <v>29.398350000000001</v>
      </c>
      <c r="F24" s="10">
        <v>0.59568767520745503</v>
      </c>
    </row>
    <row r="25" spans="1:6" x14ac:dyDescent="0.2">
      <c r="A25" s="8" t="s">
        <v>35</v>
      </c>
      <c r="B25" s="9"/>
      <c r="C25" s="9"/>
      <c r="D25" s="9"/>
      <c r="E25" s="11">
        <f>SUM(E23:E24)</f>
        <v>476.78024999999997</v>
      </c>
      <c r="F25" s="11">
        <f>SUM(F23:F24)</f>
        <v>9.6608183352919248</v>
      </c>
    </row>
    <row r="26" spans="1:6" x14ac:dyDescent="0.2">
      <c r="A26" s="9"/>
      <c r="B26" s="9"/>
      <c r="C26" s="9"/>
      <c r="D26" s="9"/>
      <c r="E26" s="10"/>
      <c r="F26" s="10"/>
    </row>
    <row r="27" spans="1:6" x14ac:dyDescent="0.2">
      <c r="A27" s="8" t="s">
        <v>35</v>
      </c>
      <c r="B27" s="9"/>
      <c r="C27" s="9"/>
      <c r="D27" s="9"/>
      <c r="E27" s="11">
        <f>E20+E25</f>
        <v>4768.0160899999992</v>
      </c>
      <c r="F27" s="11">
        <f>F20+F25</f>
        <v>96.612511246510152</v>
      </c>
    </row>
    <row r="28" spans="1:6" x14ac:dyDescent="0.2">
      <c r="A28" s="9"/>
      <c r="B28" s="9"/>
      <c r="C28" s="9"/>
      <c r="D28" s="9"/>
      <c r="E28" s="10"/>
      <c r="F28" s="10"/>
    </row>
    <row r="29" spans="1:6" x14ac:dyDescent="0.2">
      <c r="A29" s="8" t="s">
        <v>36</v>
      </c>
      <c r="B29" s="9"/>
      <c r="C29" s="9"/>
      <c r="D29" s="9"/>
      <c r="E29" s="11">
        <v>167.17527490000001</v>
      </c>
      <c r="F29" s="11">
        <v>3.39</v>
      </c>
    </row>
    <row r="30" spans="1:6" x14ac:dyDescent="0.2">
      <c r="A30" s="9"/>
      <c r="B30" s="9"/>
      <c r="C30" s="9"/>
      <c r="D30" s="9"/>
      <c r="E30" s="10"/>
      <c r="F30" s="10"/>
    </row>
    <row r="31" spans="1:6" x14ac:dyDescent="0.2">
      <c r="A31" s="12" t="s">
        <v>37</v>
      </c>
      <c r="B31" s="6"/>
      <c r="C31" s="6"/>
      <c r="D31" s="6"/>
      <c r="E31" s="13">
        <f>E27+E29</f>
        <v>4935.1913648999989</v>
      </c>
      <c r="F31" s="13">
        <f>F27+F29</f>
        <v>100.00251124651015</v>
      </c>
    </row>
    <row r="32" spans="1:6" x14ac:dyDescent="0.2">
      <c r="A32" s="58" t="s">
        <v>217</v>
      </c>
    </row>
    <row r="34" spans="1:4" x14ac:dyDescent="0.2">
      <c r="A34" s="1" t="s">
        <v>38</v>
      </c>
    </row>
    <row r="35" spans="1:4" x14ac:dyDescent="0.2">
      <c r="A35" s="1" t="s">
        <v>39</v>
      </c>
    </row>
    <row r="36" spans="1:4" x14ac:dyDescent="0.2">
      <c r="A36" s="1" t="s">
        <v>40</v>
      </c>
    </row>
    <row r="37" spans="1:4" x14ac:dyDescent="0.2">
      <c r="A37" s="3" t="s">
        <v>817</v>
      </c>
      <c r="D37" s="14">
        <v>10.104100000000001</v>
      </c>
    </row>
    <row r="38" spans="1:4" x14ac:dyDescent="0.2">
      <c r="A38" s="3" t="s">
        <v>818</v>
      </c>
      <c r="D38" s="14">
        <v>10.104100000000001</v>
      </c>
    </row>
    <row r="39" spans="1:4" x14ac:dyDescent="0.2">
      <c r="A39" s="3" t="s">
        <v>861</v>
      </c>
      <c r="D39" s="14">
        <v>10.104100000000001</v>
      </c>
    </row>
    <row r="40" spans="1:4" x14ac:dyDescent="0.2">
      <c r="A40" s="3" t="s">
        <v>819</v>
      </c>
      <c r="D40" s="14">
        <v>10.1259</v>
      </c>
    </row>
    <row r="41" spans="1:4" x14ac:dyDescent="0.2">
      <c r="A41" s="3" t="s">
        <v>863</v>
      </c>
      <c r="D41" s="14">
        <v>10.1259</v>
      </c>
    </row>
    <row r="43" spans="1:4" x14ac:dyDescent="0.2">
      <c r="A43" s="1" t="s">
        <v>44</v>
      </c>
    </row>
    <row r="44" spans="1:4" x14ac:dyDescent="0.2">
      <c r="A44" s="3" t="s">
        <v>817</v>
      </c>
      <c r="D44" s="14">
        <v>10.479100000000001</v>
      </c>
    </row>
    <row r="45" spans="1:4" x14ac:dyDescent="0.2">
      <c r="A45" s="3" t="s">
        <v>818</v>
      </c>
      <c r="D45" s="14">
        <v>10.479100000000001</v>
      </c>
    </row>
    <row r="46" spans="1:4" x14ac:dyDescent="0.2">
      <c r="A46" s="3" t="s">
        <v>861</v>
      </c>
      <c r="D46" s="14">
        <v>10.198</v>
      </c>
    </row>
    <row r="47" spans="1:4" x14ac:dyDescent="0.2">
      <c r="A47" s="3" t="s">
        <v>819</v>
      </c>
      <c r="D47" s="14">
        <v>10.5336</v>
      </c>
    </row>
    <row r="48" spans="1:4" x14ac:dyDescent="0.2">
      <c r="A48" s="3" t="s">
        <v>863</v>
      </c>
      <c r="D48" s="14">
        <v>10.241899999999999</v>
      </c>
    </row>
    <row r="50" spans="1:5" x14ac:dyDescent="0.2">
      <c r="A50" s="1" t="s">
        <v>45</v>
      </c>
      <c r="D50" s="15" t="s">
        <v>404</v>
      </c>
    </row>
    <row r="51" spans="1:5" x14ac:dyDescent="0.2">
      <c r="A51" s="19" t="s">
        <v>821</v>
      </c>
      <c r="B51" s="20"/>
      <c r="C51" s="98" t="s">
        <v>822</v>
      </c>
      <c r="D51" s="99"/>
    </row>
    <row r="52" spans="1:5" x14ac:dyDescent="0.2">
      <c r="A52" s="100"/>
      <c r="B52" s="101"/>
      <c r="C52" s="21" t="s">
        <v>823</v>
      </c>
      <c r="D52" s="21" t="s">
        <v>824</v>
      </c>
    </row>
    <row r="53" spans="1:5" x14ac:dyDescent="0.2">
      <c r="A53" s="22" t="s">
        <v>861</v>
      </c>
      <c r="B53" s="23"/>
      <c r="C53" s="42">
        <v>0.19808874250000003</v>
      </c>
      <c r="D53" s="42">
        <v>0.18343116280000002</v>
      </c>
    </row>
    <row r="54" spans="1:5" x14ac:dyDescent="0.2">
      <c r="A54" s="22" t="s">
        <v>863</v>
      </c>
      <c r="B54" s="23"/>
      <c r="C54" s="42">
        <v>0.2052919695</v>
      </c>
      <c r="D54" s="42">
        <v>0.1901013869</v>
      </c>
    </row>
    <row r="56" spans="1:5" x14ac:dyDescent="0.2">
      <c r="A56" s="1" t="s">
        <v>47</v>
      </c>
      <c r="D56" s="25">
        <v>2.0767547369911101</v>
      </c>
      <c r="E56" s="2" t="s">
        <v>840</v>
      </c>
    </row>
  </sheetData>
  <mergeCells count="3">
    <mergeCell ref="A1:F1"/>
    <mergeCell ref="C51:D51"/>
    <mergeCell ref="A52:B5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E44E-BBC4-41B1-87ED-D198E25679B7}">
  <dimension ref="A1:F6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722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714</v>
      </c>
      <c r="B8" s="9" t="s">
        <v>1368</v>
      </c>
      <c r="C8" s="9" t="s">
        <v>9</v>
      </c>
      <c r="D8" s="9">
        <v>100</v>
      </c>
      <c r="E8" s="10">
        <v>1065.104</v>
      </c>
      <c r="F8" s="10">
        <v>9.8694863338339491</v>
      </c>
    </row>
    <row r="9" spans="1:6" x14ac:dyDescent="0.2">
      <c r="A9" s="9" t="s">
        <v>173</v>
      </c>
      <c r="B9" s="9" t="s">
        <v>1289</v>
      </c>
      <c r="C9" s="9" t="s">
        <v>9</v>
      </c>
      <c r="D9" s="9">
        <v>101</v>
      </c>
      <c r="E9" s="10">
        <v>1002.69366</v>
      </c>
      <c r="F9" s="10">
        <v>9.2911784899802594</v>
      </c>
    </row>
    <row r="10" spans="1:6" x14ac:dyDescent="0.2">
      <c r="A10" s="9" t="s">
        <v>717</v>
      </c>
      <c r="B10" s="9" t="s">
        <v>1364</v>
      </c>
      <c r="C10" s="9" t="s">
        <v>21</v>
      </c>
      <c r="D10" s="9">
        <v>101</v>
      </c>
      <c r="E10" s="10">
        <v>1000.16462</v>
      </c>
      <c r="F10" s="10">
        <v>9.2677438528765492</v>
      </c>
    </row>
    <row r="11" spans="1:6" x14ac:dyDescent="0.2">
      <c r="A11" s="9" t="s">
        <v>721</v>
      </c>
      <c r="B11" s="9" t="s">
        <v>1373</v>
      </c>
      <c r="C11" s="9" t="s">
        <v>9</v>
      </c>
      <c r="D11" s="9">
        <v>95</v>
      </c>
      <c r="E11" s="10">
        <v>935.45360000000005</v>
      </c>
      <c r="F11" s="10">
        <v>8.6681174055639296</v>
      </c>
    </row>
    <row r="12" spans="1:6" x14ac:dyDescent="0.2">
      <c r="A12" s="9" t="s">
        <v>707</v>
      </c>
      <c r="B12" s="9" t="s">
        <v>1369</v>
      </c>
      <c r="C12" s="9" t="s">
        <v>9</v>
      </c>
      <c r="D12" s="9">
        <v>84</v>
      </c>
      <c r="E12" s="10">
        <v>888.49908000000005</v>
      </c>
      <c r="F12" s="10">
        <v>8.2330265661231508</v>
      </c>
    </row>
    <row r="13" spans="1:6" x14ac:dyDescent="0.2">
      <c r="A13" s="9" t="s">
        <v>698</v>
      </c>
      <c r="B13" s="9" t="s">
        <v>1350</v>
      </c>
      <c r="C13" s="9" t="s">
        <v>9</v>
      </c>
      <c r="D13" s="9">
        <v>77</v>
      </c>
      <c r="E13" s="10">
        <v>817.97946999999999</v>
      </c>
      <c r="F13" s="10">
        <v>7.5795764549956903</v>
      </c>
    </row>
    <row r="14" spans="1:6" x14ac:dyDescent="0.2">
      <c r="A14" s="9" t="s">
        <v>695</v>
      </c>
      <c r="B14" s="9" t="s">
        <v>1378</v>
      </c>
      <c r="C14" s="9" t="s">
        <v>9</v>
      </c>
      <c r="D14" s="9">
        <v>75</v>
      </c>
      <c r="E14" s="10">
        <v>737.01675</v>
      </c>
      <c r="F14" s="10">
        <v>6.8293582053317898</v>
      </c>
    </row>
    <row r="15" spans="1:6" x14ac:dyDescent="0.2">
      <c r="A15" s="9" t="s">
        <v>708</v>
      </c>
      <c r="B15" s="9" t="s">
        <v>1346</v>
      </c>
      <c r="C15" s="9" t="s">
        <v>21</v>
      </c>
      <c r="D15" s="9">
        <v>70</v>
      </c>
      <c r="E15" s="10">
        <v>734.61569999999995</v>
      </c>
      <c r="F15" s="10">
        <v>6.8071095515272297</v>
      </c>
    </row>
    <row r="16" spans="1:6" x14ac:dyDescent="0.2">
      <c r="A16" s="9" t="s">
        <v>711</v>
      </c>
      <c r="B16" s="9" t="s">
        <v>1379</v>
      </c>
      <c r="C16" s="9" t="s">
        <v>21</v>
      </c>
      <c r="D16" s="9">
        <v>56</v>
      </c>
      <c r="E16" s="10">
        <v>554.41624000000002</v>
      </c>
      <c r="F16" s="10">
        <v>5.1373419909563802</v>
      </c>
    </row>
    <row r="17" spans="1:6" x14ac:dyDescent="0.2">
      <c r="A17" s="9" t="s">
        <v>447</v>
      </c>
      <c r="B17" s="9" t="s">
        <v>1233</v>
      </c>
      <c r="C17" s="9" t="s">
        <v>9</v>
      </c>
      <c r="D17" s="9">
        <v>45</v>
      </c>
      <c r="E17" s="10">
        <v>441.54225000000002</v>
      </c>
      <c r="F17" s="10">
        <v>4.0914269425195</v>
      </c>
    </row>
    <row r="18" spans="1:6" x14ac:dyDescent="0.2">
      <c r="A18" s="9" t="s">
        <v>713</v>
      </c>
      <c r="B18" s="9" t="s">
        <v>1371</v>
      </c>
      <c r="C18" s="9" t="s">
        <v>9</v>
      </c>
      <c r="D18" s="9">
        <v>27</v>
      </c>
      <c r="E18" s="10">
        <v>265.28012999999999</v>
      </c>
      <c r="F18" s="10">
        <v>2.4581436344926799</v>
      </c>
    </row>
    <row r="19" spans="1:6" x14ac:dyDescent="0.2">
      <c r="A19" s="9" t="s">
        <v>584</v>
      </c>
      <c r="B19" s="9" t="s">
        <v>1120</v>
      </c>
      <c r="C19" s="9" t="s">
        <v>18</v>
      </c>
      <c r="D19" s="9">
        <v>8</v>
      </c>
      <c r="E19" s="10">
        <v>84.167360000000002</v>
      </c>
      <c r="F19" s="10">
        <v>0.77991314395109002</v>
      </c>
    </row>
    <row r="20" spans="1:6" x14ac:dyDescent="0.2">
      <c r="A20" s="9" t="s">
        <v>712</v>
      </c>
      <c r="B20" s="9" t="s">
        <v>1380</v>
      </c>
      <c r="C20" s="9" t="s">
        <v>9</v>
      </c>
      <c r="D20" s="9">
        <v>8</v>
      </c>
      <c r="E20" s="10">
        <v>78.558319999999995</v>
      </c>
      <c r="F20" s="10">
        <v>0.72793855402754404</v>
      </c>
    </row>
    <row r="21" spans="1:6" x14ac:dyDescent="0.2">
      <c r="A21" s="9" t="s">
        <v>696</v>
      </c>
      <c r="B21" s="9" t="s">
        <v>1375</v>
      </c>
      <c r="C21" s="9" t="s">
        <v>9</v>
      </c>
      <c r="D21" s="9">
        <v>4</v>
      </c>
      <c r="E21" s="10">
        <v>39.464199999999998</v>
      </c>
      <c r="F21" s="10">
        <v>0.36568389807538898</v>
      </c>
    </row>
    <row r="22" spans="1:6" x14ac:dyDescent="0.2">
      <c r="A22" s="9" t="s">
        <v>697</v>
      </c>
      <c r="B22" s="9" t="s">
        <v>1381</v>
      </c>
      <c r="C22" s="9" t="s">
        <v>9</v>
      </c>
      <c r="D22" s="9">
        <v>3</v>
      </c>
      <c r="E22" s="10">
        <v>38.0919375</v>
      </c>
      <c r="F22" s="10">
        <v>0.35296821398239703</v>
      </c>
    </row>
    <row r="23" spans="1:6" x14ac:dyDescent="0.2">
      <c r="A23" s="9" t="s">
        <v>89</v>
      </c>
      <c r="B23" s="9" t="s">
        <v>1327</v>
      </c>
      <c r="C23" s="9" t="s">
        <v>21</v>
      </c>
      <c r="D23" s="9">
        <v>1</v>
      </c>
      <c r="E23" s="10">
        <v>9.9125999999999994</v>
      </c>
      <c r="F23" s="10">
        <v>9.1852316987601504E-2</v>
      </c>
    </row>
    <row r="24" spans="1:6" x14ac:dyDescent="0.2">
      <c r="A24" s="8" t="s">
        <v>35</v>
      </c>
      <c r="B24" s="9"/>
      <c r="C24" s="9"/>
      <c r="D24" s="9"/>
      <c r="E24" s="11">
        <f>SUM(E8:E23)</f>
        <v>8692.9599174999985</v>
      </c>
      <c r="F24" s="11">
        <f>SUM(F8:F23)</f>
        <v>80.550865555225144</v>
      </c>
    </row>
    <row r="25" spans="1:6" x14ac:dyDescent="0.2">
      <c r="A25" s="9"/>
      <c r="B25" s="9"/>
      <c r="C25" s="9"/>
      <c r="D25" s="9"/>
      <c r="E25" s="10"/>
      <c r="F25" s="10"/>
    </row>
    <row r="26" spans="1:6" x14ac:dyDescent="0.2">
      <c r="A26" s="8" t="s">
        <v>92</v>
      </c>
      <c r="B26" s="9"/>
      <c r="C26" s="9"/>
      <c r="D26" s="9"/>
      <c r="E26" s="10"/>
      <c r="F26" s="10"/>
    </row>
    <row r="27" spans="1:6" x14ac:dyDescent="0.2">
      <c r="A27" s="9" t="s">
        <v>700</v>
      </c>
      <c r="B27" s="9" t="s">
        <v>1370</v>
      </c>
      <c r="C27" s="9" t="s">
        <v>82</v>
      </c>
      <c r="D27" s="9">
        <v>100</v>
      </c>
      <c r="E27" s="10">
        <v>994.18200000000002</v>
      </c>
      <c r="F27" s="10">
        <v>9.2123075890651993</v>
      </c>
    </row>
    <row r="28" spans="1:6" x14ac:dyDescent="0.2">
      <c r="A28" s="9" t="s">
        <v>715</v>
      </c>
      <c r="B28" s="9" t="s">
        <v>1382</v>
      </c>
      <c r="C28" s="9" t="s">
        <v>9</v>
      </c>
      <c r="D28" s="9">
        <v>72</v>
      </c>
      <c r="E28" s="10">
        <v>710.57087999999999</v>
      </c>
      <c r="F28" s="10">
        <v>6.58430499686449</v>
      </c>
    </row>
    <row r="29" spans="1:6" x14ac:dyDescent="0.2">
      <c r="A29" s="8" t="s">
        <v>35</v>
      </c>
      <c r="B29" s="9"/>
      <c r="C29" s="9"/>
      <c r="D29" s="9"/>
      <c r="E29" s="11">
        <f>SUM(E27:E28)</f>
        <v>1704.75288</v>
      </c>
      <c r="F29" s="11">
        <f>SUM(F27:F28)</f>
        <v>15.79661258592969</v>
      </c>
    </row>
    <row r="30" spans="1:6" x14ac:dyDescent="0.2">
      <c r="A30" s="9"/>
      <c r="B30" s="9"/>
      <c r="C30" s="9"/>
      <c r="D30" s="9"/>
      <c r="E30" s="10"/>
      <c r="F30" s="10"/>
    </row>
    <row r="31" spans="1:6" x14ac:dyDescent="0.2">
      <c r="A31" s="8" t="s">
        <v>35</v>
      </c>
      <c r="B31" s="9"/>
      <c r="C31" s="9"/>
      <c r="D31" s="9"/>
      <c r="E31" s="11">
        <f>E24+E29</f>
        <v>10397.712797499998</v>
      </c>
      <c r="F31" s="11">
        <f>F24+F29</f>
        <v>96.347478141154838</v>
      </c>
    </row>
    <row r="32" spans="1:6" x14ac:dyDescent="0.2">
      <c r="A32" s="9"/>
      <c r="B32" s="9"/>
      <c r="C32" s="9"/>
      <c r="D32" s="9"/>
      <c r="E32" s="10"/>
      <c r="F32" s="10"/>
    </row>
    <row r="33" spans="1:6" x14ac:dyDescent="0.2">
      <c r="A33" s="8" t="s">
        <v>36</v>
      </c>
      <c r="B33" s="9"/>
      <c r="C33" s="9"/>
      <c r="D33" s="9"/>
      <c r="E33" s="11">
        <v>394.1788985</v>
      </c>
      <c r="F33" s="11">
        <v>3.65</v>
      </c>
    </row>
    <row r="34" spans="1:6" x14ac:dyDescent="0.2">
      <c r="A34" s="9"/>
      <c r="B34" s="9"/>
      <c r="C34" s="9"/>
      <c r="D34" s="9"/>
      <c r="E34" s="10"/>
      <c r="F34" s="10"/>
    </row>
    <row r="35" spans="1:6" x14ac:dyDescent="0.2">
      <c r="A35" s="12" t="s">
        <v>37</v>
      </c>
      <c r="B35" s="6"/>
      <c r="C35" s="6"/>
      <c r="D35" s="6"/>
      <c r="E35" s="13">
        <f>E31+E33</f>
        <v>10791.891695999999</v>
      </c>
      <c r="F35" s="13">
        <f>F31+F33</f>
        <v>99.997478141154843</v>
      </c>
    </row>
    <row r="36" spans="1:6" x14ac:dyDescent="0.2">
      <c r="A36" s="58" t="s">
        <v>217</v>
      </c>
    </row>
    <row r="38" spans="1:6" x14ac:dyDescent="0.2">
      <c r="A38" s="1" t="s">
        <v>38</v>
      </c>
    </row>
    <row r="39" spans="1:6" x14ac:dyDescent="0.2">
      <c r="A39" s="1" t="s">
        <v>39</v>
      </c>
    </row>
    <row r="40" spans="1:6" x14ac:dyDescent="0.2">
      <c r="A40" s="1" t="s">
        <v>40</v>
      </c>
    </row>
    <row r="41" spans="1:6" x14ac:dyDescent="0.2">
      <c r="A41" s="3" t="s">
        <v>817</v>
      </c>
      <c r="D41" s="14">
        <v>10.1248</v>
      </c>
    </row>
    <row r="42" spans="1:6" x14ac:dyDescent="0.2">
      <c r="A42" s="3" t="s">
        <v>818</v>
      </c>
      <c r="D42" s="14">
        <v>10.1248</v>
      </c>
    </row>
    <row r="43" spans="1:6" x14ac:dyDescent="0.2">
      <c r="A43" s="3" t="s">
        <v>861</v>
      </c>
      <c r="D43" s="14">
        <v>10.1248</v>
      </c>
    </row>
    <row r="44" spans="1:6" x14ac:dyDescent="0.2">
      <c r="A44" s="3" t="s">
        <v>819</v>
      </c>
      <c r="D44" s="14">
        <v>10.1479</v>
      </c>
    </row>
    <row r="45" spans="1:6" x14ac:dyDescent="0.2">
      <c r="A45" s="3" t="s">
        <v>820</v>
      </c>
      <c r="D45" s="14">
        <v>10.1479</v>
      </c>
    </row>
    <row r="46" spans="1:6" x14ac:dyDescent="0.2">
      <c r="A46" s="3" t="s">
        <v>863</v>
      </c>
      <c r="D46" s="14">
        <v>10.1479</v>
      </c>
    </row>
    <row r="48" spans="1:6" x14ac:dyDescent="0.2">
      <c r="A48" s="1" t="s">
        <v>44</v>
      </c>
    </row>
    <row r="49" spans="1:5" x14ac:dyDescent="0.2">
      <c r="A49" s="3" t="s">
        <v>817</v>
      </c>
      <c r="D49" s="14">
        <v>10.501300000000001</v>
      </c>
    </row>
    <row r="50" spans="1:5" x14ac:dyDescent="0.2">
      <c r="A50" s="3" t="s">
        <v>818</v>
      </c>
      <c r="D50" s="14">
        <v>10.501300000000001</v>
      </c>
    </row>
    <row r="51" spans="1:5" x14ac:dyDescent="0.2">
      <c r="A51" s="3" t="s">
        <v>861</v>
      </c>
      <c r="D51" s="14">
        <v>10.210000000000001</v>
      </c>
    </row>
    <row r="52" spans="1:5" x14ac:dyDescent="0.2">
      <c r="A52" s="3" t="s">
        <v>819</v>
      </c>
      <c r="D52" s="14">
        <v>10.5572</v>
      </c>
    </row>
    <row r="53" spans="1:5" x14ac:dyDescent="0.2">
      <c r="A53" s="3" t="s">
        <v>820</v>
      </c>
      <c r="D53" s="14">
        <v>10.5572</v>
      </c>
    </row>
    <row r="54" spans="1:5" x14ac:dyDescent="0.2">
      <c r="A54" s="3" t="s">
        <v>863</v>
      </c>
      <c r="D54" s="14">
        <v>10.2347</v>
      </c>
    </row>
    <row r="56" spans="1:5" x14ac:dyDescent="0.2">
      <c r="A56" s="1" t="s">
        <v>45</v>
      </c>
      <c r="D56" s="47" t="s">
        <v>404</v>
      </c>
    </row>
    <row r="57" spans="1:5" x14ac:dyDescent="0.2">
      <c r="A57" s="19" t="s">
        <v>821</v>
      </c>
      <c r="B57" s="20"/>
      <c r="C57" s="98" t="s">
        <v>822</v>
      </c>
      <c r="D57" s="99"/>
    </row>
    <row r="58" spans="1:5" x14ac:dyDescent="0.2">
      <c r="A58" s="100"/>
      <c r="B58" s="101"/>
      <c r="C58" s="21" t="s">
        <v>823</v>
      </c>
      <c r="D58" s="21" t="s">
        <v>824</v>
      </c>
    </row>
    <row r="59" spans="1:5" x14ac:dyDescent="0.2">
      <c r="A59" s="22" t="s">
        <v>861</v>
      </c>
      <c r="B59" s="23"/>
      <c r="C59" s="42">
        <v>0.2052919695</v>
      </c>
      <c r="D59" s="42">
        <v>0.1901013869</v>
      </c>
    </row>
    <row r="60" spans="1:5" x14ac:dyDescent="0.2">
      <c r="A60" s="22" t="s">
        <v>863</v>
      </c>
      <c r="B60" s="23"/>
      <c r="C60" s="42">
        <v>0.22690165050000002</v>
      </c>
      <c r="D60" s="42">
        <v>0.21011205920000003</v>
      </c>
    </row>
    <row r="62" spans="1:5" x14ac:dyDescent="0.2">
      <c r="A62" s="1" t="s">
        <v>47</v>
      </c>
      <c r="D62" s="25">
        <v>2.0580589032475052</v>
      </c>
      <c r="E62" s="2" t="s">
        <v>840</v>
      </c>
    </row>
  </sheetData>
  <mergeCells count="3">
    <mergeCell ref="A1:F1"/>
    <mergeCell ref="C57:D57"/>
    <mergeCell ref="A58:B58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9A930-D93F-450B-88A1-A9EBFCC2DF93}">
  <dimension ref="A1:F54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720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714</v>
      </c>
      <c r="B8" s="9" t="s">
        <v>1368</v>
      </c>
      <c r="C8" s="9" t="s">
        <v>9</v>
      </c>
      <c r="D8" s="9">
        <v>61</v>
      </c>
      <c r="E8" s="10">
        <v>649.71343999999999</v>
      </c>
      <c r="F8" s="10">
        <v>9.9136611843862408</v>
      </c>
    </row>
    <row r="9" spans="1:6" x14ac:dyDescent="0.2">
      <c r="A9" s="9" t="s">
        <v>717</v>
      </c>
      <c r="B9" s="9" t="s">
        <v>1364</v>
      </c>
      <c r="C9" s="9" t="s">
        <v>21</v>
      </c>
      <c r="D9" s="9">
        <v>61</v>
      </c>
      <c r="E9" s="10">
        <v>604.05981999999995</v>
      </c>
      <c r="F9" s="10">
        <v>9.2170548150910108</v>
      </c>
    </row>
    <row r="10" spans="1:6" x14ac:dyDescent="0.2">
      <c r="A10" s="9" t="s">
        <v>711</v>
      </c>
      <c r="B10" s="9" t="s">
        <v>1379</v>
      </c>
      <c r="C10" s="9" t="s">
        <v>21</v>
      </c>
      <c r="D10" s="9">
        <v>61</v>
      </c>
      <c r="E10" s="10">
        <v>603.91768999999999</v>
      </c>
      <c r="F10" s="10">
        <v>9.2148861225915297</v>
      </c>
    </row>
    <row r="11" spans="1:6" x14ac:dyDescent="0.2">
      <c r="A11" s="9" t="s">
        <v>695</v>
      </c>
      <c r="B11" s="9" t="s">
        <v>1378</v>
      </c>
      <c r="C11" s="9" t="s">
        <v>9</v>
      </c>
      <c r="D11" s="9">
        <v>61</v>
      </c>
      <c r="E11" s="10">
        <v>599.44029</v>
      </c>
      <c r="F11" s="10">
        <v>9.1465676550114701</v>
      </c>
    </row>
    <row r="12" spans="1:6" x14ac:dyDescent="0.2">
      <c r="A12" s="9" t="s">
        <v>712</v>
      </c>
      <c r="B12" s="9" t="s">
        <v>1380</v>
      </c>
      <c r="C12" s="9" t="s">
        <v>9</v>
      </c>
      <c r="D12" s="9">
        <v>61</v>
      </c>
      <c r="E12" s="10">
        <v>599.00719000000004</v>
      </c>
      <c r="F12" s="10">
        <v>9.1399591928886004</v>
      </c>
    </row>
    <row r="13" spans="1:6" x14ac:dyDescent="0.2">
      <c r="A13" s="9" t="s">
        <v>165</v>
      </c>
      <c r="B13" s="9" t="s">
        <v>1286</v>
      </c>
      <c r="C13" s="9" t="s">
        <v>9</v>
      </c>
      <c r="D13" s="9">
        <v>5</v>
      </c>
      <c r="E13" s="10">
        <v>500.31599999999997</v>
      </c>
      <c r="F13" s="10">
        <v>7.6340783548011402</v>
      </c>
    </row>
    <row r="14" spans="1:6" x14ac:dyDescent="0.2">
      <c r="A14" s="9" t="s">
        <v>708</v>
      </c>
      <c r="B14" s="9" t="s">
        <v>1346</v>
      </c>
      <c r="C14" s="9" t="s">
        <v>21</v>
      </c>
      <c r="D14" s="9">
        <v>40</v>
      </c>
      <c r="E14" s="10">
        <v>419.78039999999999</v>
      </c>
      <c r="F14" s="10">
        <v>6.4052248287277704</v>
      </c>
    </row>
    <row r="15" spans="1:6" x14ac:dyDescent="0.2">
      <c r="A15" s="9" t="s">
        <v>447</v>
      </c>
      <c r="B15" s="9" t="s">
        <v>1233</v>
      </c>
      <c r="C15" s="9" t="s">
        <v>9</v>
      </c>
      <c r="D15" s="9">
        <v>36</v>
      </c>
      <c r="E15" s="10">
        <v>353.23379999999997</v>
      </c>
      <c r="F15" s="10">
        <v>5.3898226456162801</v>
      </c>
    </row>
    <row r="16" spans="1:6" x14ac:dyDescent="0.2">
      <c r="A16" s="9" t="s">
        <v>698</v>
      </c>
      <c r="B16" s="9" t="s">
        <v>1350</v>
      </c>
      <c r="C16" s="9" t="s">
        <v>9</v>
      </c>
      <c r="D16" s="9">
        <v>30</v>
      </c>
      <c r="E16" s="10">
        <v>318.69330000000002</v>
      </c>
      <c r="F16" s="10">
        <v>4.8627859659697998</v>
      </c>
    </row>
    <row r="17" spans="1:6" x14ac:dyDescent="0.2">
      <c r="A17" s="9" t="s">
        <v>173</v>
      </c>
      <c r="B17" s="9" t="s">
        <v>1289</v>
      </c>
      <c r="C17" s="9" t="s">
        <v>9</v>
      </c>
      <c r="D17" s="9">
        <v>31</v>
      </c>
      <c r="E17" s="10">
        <v>307.75745999999998</v>
      </c>
      <c r="F17" s="10">
        <v>4.6959213055640401</v>
      </c>
    </row>
    <row r="18" spans="1:6" x14ac:dyDescent="0.2">
      <c r="A18" s="9" t="s">
        <v>584</v>
      </c>
      <c r="B18" s="9" t="s">
        <v>1120</v>
      </c>
      <c r="C18" s="9" t="s">
        <v>18</v>
      </c>
      <c r="D18" s="9">
        <v>8</v>
      </c>
      <c r="E18" s="10">
        <v>84.167360000000002</v>
      </c>
      <c r="F18" s="10">
        <v>1.28426878444174</v>
      </c>
    </row>
    <row r="19" spans="1:6" x14ac:dyDescent="0.2">
      <c r="A19" s="9" t="s">
        <v>707</v>
      </c>
      <c r="B19" s="9" t="s">
        <v>1369</v>
      </c>
      <c r="C19" s="9" t="s">
        <v>9</v>
      </c>
      <c r="D19" s="9">
        <v>1</v>
      </c>
      <c r="E19" s="10">
        <v>10.57737</v>
      </c>
      <c r="F19" s="10">
        <v>0.16139494113264999</v>
      </c>
    </row>
    <row r="20" spans="1:6" x14ac:dyDescent="0.2">
      <c r="A20" s="9" t="s">
        <v>705</v>
      </c>
      <c r="B20" s="9" t="s">
        <v>1383</v>
      </c>
      <c r="C20" s="9" t="s">
        <v>9</v>
      </c>
      <c r="D20" s="9">
        <v>1</v>
      </c>
      <c r="E20" s="10">
        <v>9.8213799999999996</v>
      </c>
      <c r="F20" s="10">
        <v>0.14985965764092499</v>
      </c>
    </row>
    <row r="21" spans="1:6" x14ac:dyDescent="0.2">
      <c r="A21" s="8" t="s">
        <v>35</v>
      </c>
      <c r="B21" s="9"/>
      <c r="C21" s="9"/>
      <c r="D21" s="9"/>
      <c r="E21" s="11">
        <f>SUM(E8:E20)</f>
        <v>5060.4854999999998</v>
      </c>
      <c r="F21" s="11">
        <f>SUM(F8:F20)</f>
        <v>77.215485453863209</v>
      </c>
    </row>
    <row r="22" spans="1:6" x14ac:dyDescent="0.2">
      <c r="A22" s="9"/>
      <c r="B22" s="9"/>
      <c r="C22" s="9"/>
      <c r="D22" s="9"/>
      <c r="E22" s="10"/>
      <c r="F22" s="10"/>
    </row>
    <row r="23" spans="1:6" x14ac:dyDescent="0.2">
      <c r="A23" s="8" t="s">
        <v>92</v>
      </c>
      <c r="B23" s="9"/>
      <c r="C23" s="9"/>
      <c r="D23" s="9"/>
      <c r="E23" s="10"/>
      <c r="F23" s="10"/>
    </row>
    <row r="24" spans="1:6" x14ac:dyDescent="0.2">
      <c r="A24" s="9" t="s">
        <v>700</v>
      </c>
      <c r="B24" s="9" t="s">
        <v>1370</v>
      </c>
      <c r="C24" s="9" t="s">
        <v>82</v>
      </c>
      <c r="D24" s="9">
        <v>61</v>
      </c>
      <c r="E24" s="10">
        <v>606.45101999999997</v>
      </c>
      <c r="F24" s="10">
        <v>9.2535409721637407</v>
      </c>
    </row>
    <row r="25" spans="1:6" x14ac:dyDescent="0.2">
      <c r="A25" s="9" t="s">
        <v>715</v>
      </c>
      <c r="B25" s="9" t="s">
        <v>1382</v>
      </c>
      <c r="C25" s="9" t="s">
        <v>9</v>
      </c>
      <c r="D25" s="9">
        <v>61</v>
      </c>
      <c r="E25" s="10">
        <v>602.01143999999999</v>
      </c>
      <c r="F25" s="10">
        <v>9.1857995815577809</v>
      </c>
    </row>
    <row r="26" spans="1:6" x14ac:dyDescent="0.2">
      <c r="A26" s="8" t="s">
        <v>35</v>
      </c>
      <c r="B26" s="9"/>
      <c r="C26" s="9"/>
      <c r="D26" s="9"/>
      <c r="E26" s="11">
        <f>SUM(E24:E25)</f>
        <v>1208.46246</v>
      </c>
      <c r="F26" s="11">
        <f>SUM(F24:F25)</f>
        <v>18.439340553721522</v>
      </c>
    </row>
    <row r="27" spans="1:6" x14ac:dyDescent="0.2">
      <c r="A27" s="9"/>
      <c r="B27" s="9"/>
      <c r="C27" s="9"/>
      <c r="D27" s="9"/>
      <c r="E27" s="10"/>
      <c r="F27" s="10"/>
    </row>
    <row r="28" spans="1:6" x14ac:dyDescent="0.2">
      <c r="A28" s="8" t="s">
        <v>35</v>
      </c>
      <c r="B28" s="9"/>
      <c r="C28" s="9"/>
      <c r="D28" s="9"/>
      <c r="E28" s="11">
        <f>E21+E26</f>
        <v>6268.9479599999995</v>
      </c>
      <c r="F28" s="11">
        <f>F21+F26</f>
        <v>95.654826007584731</v>
      </c>
    </row>
    <row r="29" spans="1:6" x14ac:dyDescent="0.2">
      <c r="A29" s="9"/>
      <c r="B29" s="9"/>
      <c r="C29" s="9"/>
      <c r="D29" s="9"/>
      <c r="E29" s="10"/>
      <c r="F29" s="10"/>
    </row>
    <row r="30" spans="1:6" x14ac:dyDescent="0.2">
      <c r="A30" s="8" t="s">
        <v>36</v>
      </c>
      <c r="B30" s="9"/>
      <c r="C30" s="9"/>
      <c r="D30" s="9"/>
      <c r="E30" s="11">
        <v>284.76842870000002</v>
      </c>
      <c r="F30" s="11">
        <v>4.3499999999999996</v>
      </c>
    </row>
    <row r="31" spans="1:6" x14ac:dyDescent="0.2">
      <c r="A31" s="9"/>
      <c r="B31" s="9"/>
      <c r="C31" s="9"/>
      <c r="D31" s="9"/>
      <c r="E31" s="10"/>
      <c r="F31" s="10"/>
    </row>
    <row r="32" spans="1:6" x14ac:dyDescent="0.2">
      <c r="A32" s="12" t="s">
        <v>37</v>
      </c>
      <c r="B32" s="6"/>
      <c r="C32" s="6"/>
      <c r="D32" s="6"/>
      <c r="E32" s="13">
        <f>E28+E30</f>
        <v>6553.7163886999997</v>
      </c>
      <c r="F32" s="13">
        <f xml:space="preserve"> ROUND(SUM(F28:F31),2)</f>
        <v>100</v>
      </c>
    </row>
    <row r="33" spans="1:4" x14ac:dyDescent="0.2">
      <c r="A33" s="58" t="s">
        <v>217</v>
      </c>
    </row>
    <row r="35" spans="1:4" x14ac:dyDescent="0.2">
      <c r="A35" s="1" t="s">
        <v>38</v>
      </c>
    </row>
    <row r="36" spans="1:4" x14ac:dyDescent="0.2">
      <c r="A36" s="1" t="s">
        <v>39</v>
      </c>
    </row>
    <row r="37" spans="1:4" x14ac:dyDescent="0.2">
      <c r="A37" s="1" t="s">
        <v>40</v>
      </c>
    </row>
    <row r="38" spans="1:4" x14ac:dyDescent="0.2">
      <c r="A38" s="3" t="s">
        <v>817</v>
      </c>
      <c r="D38" s="14">
        <v>10.179500000000001</v>
      </c>
    </row>
    <row r="39" spans="1:4" x14ac:dyDescent="0.2">
      <c r="A39" s="3" t="s">
        <v>818</v>
      </c>
      <c r="D39" s="14">
        <v>10.179500000000001</v>
      </c>
    </row>
    <row r="40" spans="1:4" x14ac:dyDescent="0.2">
      <c r="A40" s="3" t="s">
        <v>861</v>
      </c>
      <c r="D40" s="14">
        <v>10.179500000000001</v>
      </c>
    </row>
    <row r="41" spans="1:4" x14ac:dyDescent="0.2">
      <c r="A41" s="3" t="s">
        <v>819</v>
      </c>
      <c r="D41" s="14">
        <v>10.1999</v>
      </c>
    </row>
    <row r="43" spans="1:4" x14ac:dyDescent="0.2">
      <c r="A43" s="1" t="s">
        <v>44</v>
      </c>
    </row>
    <row r="44" spans="1:4" x14ac:dyDescent="0.2">
      <c r="A44" s="3" t="s">
        <v>817</v>
      </c>
      <c r="D44" s="14">
        <v>10.565</v>
      </c>
    </row>
    <row r="45" spans="1:4" x14ac:dyDescent="0.2">
      <c r="A45" s="3" t="s">
        <v>818</v>
      </c>
      <c r="D45" s="14">
        <v>10.565</v>
      </c>
    </row>
    <row r="46" spans="1:4" x14ac:dyDescent="0.2">
      <c r="A46" s="3" t="s">
        <v>861</v>
      </c>
      <c r="D46" s="14">
        <v>10.2067</v>
      </c>
    </row>
    <row r="47" spans="1:4" x14ac:dyDescent="0.2">
      <c r="A47" s="3" t="s">
        <v>819</v>
      </c>
      <c r="D47" s="14">
        <v>10.6129</v>
      </c>
    </row>
    <row r="49" spans="1:5" x14ac:dyDescent="0.2">
      <c r="A49" s="1" t="s">
        <v>45</v>
      </c>
      <c r="D49" s="15" t="s">
        <v>404</v>
      </c>
    </row>
    <row r="50" spans="1:5" x14ac:dyDescent="0.2">
      <c r="A50" s="19" t="s">
        <v>821</v>
      </c>
      <c r="B50" s="20"/>
      <c r="C50" s="98" t="s">
        <v>822</v>
      </c>
      <c r="D50" s="99"/>
    </row>
    <row r="51" spans="1:5" x14ac:dyDescent="0.2">
      <c r="A51" s="100"/>
      <c r="B51" s="101"/>
      <c r="C51" s="21" t="s">
        <v>823</v>
      </c>
      <c r="D51" s="21" t="s">
        <v>824</v>
      </c>
    </row>
    <row r="52" spans="1:5" x14ac:dyDescent="0.2">
      <c r="A52" s="22" t="s">
        <v>861</v>
      </c>
      <c r="B52" s="23"/>
      <c r="C52" s="42">
        <v>0.25211294500000003</v>
      </c>
      <c r="D52" s="42">
        <v>0.23345784350000004</v>
      </c>
    </row>
    <row r="54" spans="1:5" x14ac:dyDescent="0.2">
      <c r="A54" s="1" t="s">
        <v>47</v>
      </c>
      <c r="D54" s="25">
        <v>2.0356460464887607</v>
      </c>
      <c r="E54" s="2" t="s">
        <v>840</v>
      </c>
    </row>
  </sheetData>
  <mergeCells count="3">
    <mergeCell ref="A1:F1"/>
    <mergeCell ref="C50:D50"/>
    <mergeCell ref="A51:B51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EA0C-6393-4DDF-BAC9-7B2F696FDD96}">
  <dimension ref="A1:F49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49.140625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719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714</v>
      </c>
      <c r="B8" s="9" t="s">
        <v>1368</v>
      </c>
      <c r="C8" s="9" t="s">
        <v>9</v>
      </c>
      <c r="D8" s="9">
        <v>67</v>
      </c>
      <c r="E8" s="10">
        <v>713.61968000000002</v>
      </c>
      <c r="F8" s="10">
        <v>9.8624785908027199</v>
      </c>
    </row>
    <row r="9" spans="1:6" x14ac:dyDescent="0.2">
      <c r="A9" s="9" t="s">
        <v>706</v>
      </c>
      <c r="B9" s="9" t="s">
        <v>1377</v>
      </c>
      <c r="C9" s="9" t="s">
        <v>9</v>
      </c>
      <c r="D9" s="9">
        <v>86</v>
      </c>
      <c r="E9" s="10">
        <v>711.39544000000001</v>
      </c>
      <c r="F9" s="10">
        <v>9.83173880041352</v>
      </c>
    </row>
    <row r="10" spans="1:6" x14ac:dyDescent="0.2">
      <c r="A10" s="9" t="s">
        <v>717</v>
      </c>
      <c r="B10" s="9" t="s">
        <v>1364</v>
      </c>
      <c r="C10" s="9" t="s">
        <v>21</v>
      </c>
      <c r="D10" s="9">
        <v>68</v>
      </c>
      <c r="E10" s="10">
        <v>673.37815999999998</v>
      </c>
      <c r="F10" s="10">
        <v>9.3063264265835901</v>
      </c>
    </row>
    <row r="11" spans="1:6" x14ac:dyDescent="0.2">
      <c r="A11" s="9" t="s">
        <v>711</v>
      </c>
      <c r="B11" s="9" t="s">
        <v>1379</v>
      </c>
      <c r="C11" s="9" t="s">
        <v>21</v>
      </c>
      <c r="D11" s="9">
        <v>68</v>
      </c>
      <c r="E11" s="10">
        <v>673.21972000000005</v>
      </c>
      <c r="F11" s="10">
        <v>9.3041367292535995</v>
      </c>
    </row>
    <row r="12" spans="1:6" x14ac:dyDescent="0.2">
      <c r="A12" s="9" t="s">
        <v>695</v>
      </c>
      <c r="B12" s="9" t="s">
        <v>1378</v>
      </c>
      <c r="C12" s="9" t="s">
        <v>9</v>
      </c>
      <c r="D12" s="9">
        <v>68</v>
      </c>
      <c r="E12" s="10">
        <v>668.22852</v>
      </c>
      <c r="F12" s="10">
        <v>9.2351565644374993</v>
      </c>
    </row>
    <row r="13" spans="1:6" x14ac:dyDescent="0.2">
      <c r="A13" s="9" t="s">
        <v>712</v>
      </c>
      <c r="B13" s="9" t="s">
        <v>1380</v>
      </c>
      <c r="C13" s="9" t="s">
        <v>9</v>
      </c>
      <c r="D13" s="9">
        <v>68</v>
      </c>
      <c r="E13" s="10">
        <v>667.74572000000001</v>
      </c>
      <c r="F13" s="10">
        <v>9.22848409617872</v>
      </c>
    </row>
    <row r="14" spans="1:6" x14ac:dyDescent="0.2">
      <c r="A14" s="9" t="s">
        <v>173</v>
      </c>
      <c r="B14" s="9" t="s">
        <v>1289</v>
      </c>
      <c r="C14" s="9" t="s">
        <v>9</v>
      </c>
      <c r="D14" s="9">
        <v>67</v>
      </c>
      <c r="E14" s="10">
        <v>665.15322000000003</v>
      </c>
      <c r="F14" s="10">
        <v>9.1926548211975998</v>
      </c>
    </row>
    <row r="15" spans="1:6" x14ac:dyDescent="0.2">
      <c r="A15" s="9" t="s">
        <v>718</v>
      </c>
      <c r="B15" s="9" t="s">
        <v>1384</v>
      </c>
      <c r="C15" s="9" t="s">
        <v>9</v>
      </c>
      <c r="D15" s="9">
        <v>50</v>
      </c>
      <c r="E15" s="10">
        <v>508.11599999999999</v>
      </c>
      <c r="F15" s="10">
        <v>7.0223444113036697</v>
      </c>
    </row>
    <row r="16" spans="1:6" x14ac:dyDescent="0.2">
      <c r="A16" s="9" t="s">
        <v>90</v>
      </c>
      <c r="B16" s="9" t="s">
        <v>1328</v>
      </c>
      <c r="C16" s="9" t="s">
        <v>9</v>
      </c>
      <c r="D16" s="9">
        <v>16</v>
      </c>
      <c r="E16" s="10">
        <v>157.68592000000001</v>
      </c>
      <c r="F16" s="10">
        <v>2.1792756753443698</v>
      </c>
    </row>
    <row r="17" spans="1:6" x14ac:dyDescent="0.2">
      <c r="A17" s="9" t="s">
        <v>707</v>
      </c>
      <c r="B17" s="9" t="s">
        <v>1369</v>
      </c>
      <c r="C17" s="9" t="s">
        <v>9</v>
      </c>
      <c r="D17" s="9">
        <v>4</v>
      </c>
      <c r="E17" s="10">
        <v>42.309480000000001</v>
      </c>
      <c r="F17" s="10">
        <v>0.58473210924899899</v>
      </c>
    </row>
    <row r="18" spans="1:6" x14ac:dyDescent="0.2">
      <c r="A18" s="9" t="s">
        <v>584</v>
      </c>
      <c r="B18" s="9" t="s">
        <v>1120</v>
      </c>
      <c r="C18" s="9" t="s">
        <v>18</v>
      </c>
      <c r="D18" s="9">
        <v>3</v>
      </c>
      <c r="E18" s="10">
        <v>31.562760000000001</v>
      </c>
      <c r="F18" s="10">
        <v>0.43620860451416399</v>
      </c>
    </row>
    <row r="19" spans="1:6" x14ac:dyDescent="0.2">
      <c r="A19" s="9" t="s">
        <v>685</v>
      </c>
      <c r="B19" s="9" t="s">
        <v>1385</v>
      </c>
      <c r="C19" s="9" t="s">
        <v>21</v>
      </c>
      <c r="D19" s="9">
        <v>1</v>
      </c>
      <c r="E19" s="10">
        <v>9.8237400000000008</v>
      </c>
      <c r="F19" s="10">
        <v>0.135767591823718</v>
      </c>
    </row>
    <row r="20" spans="1:6" x14ac:dyDescent="0.2">
      <c r="A20" s="8" t="s">
        <v>35</v>
      </c>
      <c r="B20" s="9"/>
      <c r="C20" s="9"/>
      <c r="D20" s="9"/>
      <c r="E20" s="11">
        <f>SUM(E8:E19)</f>
        <v>5522.2383600000003</v>
      </c>
      <c r="F20" s="11">
        <f>SUM(F8:F19)</f>
        <v>76.31930442110216</v>
      </c>
    </row>
    <row r="21" spans="1:6" x14ac:dyDescent="0.2">
      <c r="A21" s="9"/>
      <c r="B21" s="9"/>
      <c r="C21" s="9"/>
      <c r="D21" s="9"/>
      <c r="E21" s="10"/>
      <c r="F21" s="10"/>
    </row>
    <row r="22" spans="1:6" x14ac:dyDescent="0.2">
      <c r="A22" s="8" t="s">
        <v>92</v>
      </c>
      <c r="B22" s="9"/>
      <c r="C22" s="9"/>
      <c r="D22" s="9"/>
      <c r="E22" s="10"/>
      <c r="F22" s="10"/>
    </row>
    <row r="23" spans="1:6" x14ac:dyDescent="0.2">
      <c r="A23" s="9" t="s">
        <v>715</v>
      </c>
      <c r="B23" s="9" t="s">
        <v>1382</v>
      </c>
      <c r="C23" s="9" t="s">
        <v>9</v>
      </c>
      <c r="D23" s="9">
        <v>68</v>
      </c>
      <c r="E23" s="10">
        <v>671.09472000000005</v>
      </c>
      <c r="F23" s="10">
        <v>9.2747684710723597</v>
      </c>
    </row>
    <row r="24" spans="1:6" x14ac:dyDescent="0.2">
      <c r="A24" s="9" t="s">
        <v>700</v>
      </c>
      <c r="B24" s="9" t="s">
        <v>1370</v>
      </c>
      <c r="C24" s="9" t="s">
        <v>82</v>
      </c>
      <c r="D24" s="9">
        <v>67</v>
      </c>
      <c r="E24" s="10">
        <v>666.10194000000001</v>
      </c>
      <c r="F24" s="10">
        <v>9.2057664700925201</v>
      </c>
    </row>
    <row r="25" spans="1:6" x14ac:dyDescent="0.2">
      <c r="A25" s="9" t="s">
        <v>95</v>
      </c>
      <c r="B25" s="9" t="s">
        <v>1330</v>
      </c>
      <c r="C25" s="9" t="s">
        <v>9</v>
      </c>
      <c r="D25" s="9">
        <v>6</v>
      </c>
      <c r="E25" s="10">
        <v>58.796700000000001</v>
      </c>
      <c r="F25" s="10">
        <v>0.81259137214356303</v>
      </c>
    </row>
    <row r="26" spans="1:6" x14ac:dyDescent="0.2">
      <c r="A26" s="8" t="s">
        <v>35</v>
      </c>
      <c r="B26" s="9"/>
      <c r="C26" s="9"/>
      <c r="D26" s="9"/>
      <c r="E26" s="11">
        <f>SUM(E23:E25)</f>
        <v>1395.9933600000002</v>
      </c>
      <c r="F26" s="11">
        <f>SUM(F23:F25)</f>
        <v>19.293126313308441</v>
      </c>
    </row>
    <row r="27" spans="1:6" x14ac:dyDescent="0.2">
      <c r="A27" s="9"/>
      <c r="B27" s="9"/>
      <c r="C27" s="9"/>
      <c r="D27" s="9"/>
      <c r="E27" s="10"/>
      <c r="F27" s="10"/>
    </row>
    <row r="28" spans="1:6" x14ac:dyDescent="0.2">
      <c r="A28" s="8" t="s">
        <v>35</v>
      </c>
      <c r="B28" s="9"/>
      <c r="C28" s="9"/>
      <c r="D28" s="9"/>
      <c r="E28" s="11">
        <f>E20+E26</f>
        <v>6918.2317200000007</v>
      </c>
      <c r="F28" s="11">
        <f>F20+F26</f>
        <v>95.612430734410594</v>
      </c>
    </row>
    <row r="29" spans="1:6" x14ac:dyDescent="0.2">
      <c r="A29" s="9"/>
      <c r="B29" s="9"/>
      <c r="C29" s="9"/>
      <c r="D29" s="9"/>
      <c r="E29" s="10"/>
      <c r="F29" s="10"/>
    </row>
    <row r="30" spans="1:6" x14ac:dyDescent="0.2">
      <c r="A30" s="8" t="s">
        <v>36</v>
      </c>
      <c r="B30" s="9"/>
      <c r="C30" s="9"/>
      <c r="D30" s="9"/>
      <c r="E30" s="11">
        <v>317.47321019999998</v>
      </c>
      <c r="F30" s="11">
        <v>4.3899999999999997</v>
      </c>
    </row>
    <row r="31" spans="1:6" x14ac:dyDescent="0.2">
      <c r="A31" s="9"/>
      <c r="B31" s="9"/>
      <c r="C31" s="9"/>
      <c r="D31" s="9"/>
      <c r="E31" s="10"/>
      <c r="F31" s="10"/>
    </row>
    <row r="32" spans="1:6" x14ac:dyDescent="0.2">
      <c r="A32" s="12" t="s">
        <v>37</v>
      </c>
      <c r="B32" s="6"/>
      <c r="C32" s="6"/>
      <c r="D32" s="6"/>
      <c r="E32" s="13">
        <f>E28+E30</f>
        <v>7235.7049302000005</v>
      </c>
      <c r="F32" s="13">
        <f>F28+F30</f>
        <v>100.00243073441059</v>
      </c>
    </row>
    <row r="33" spans="1:4" x14ac:dyDescent="0.2">
      <c r="A33" s="58" t="s">
        <v>217</v>
      </c>
    </row>
    <row r="34" spans="1:4" x14ac:dyDescent="0.2">
      <c r="A34" s="58"/>
    </row>
    <row r="35" spans="1:4" x14ac:dyDescent="0.2">
      <c r="A35" s="1" t="s">
        <v>38</v>
      </c>
    </row>
    <row r="36" spans="1:4" x14ac:dyDescent="0.2">
      <c r="A36" s="1" t="s">
        <v>39</v>
      </c>
    </row>
    <row r="37" spans="1:4" x14ac:dyDescent="0.2">
      <c r="A37" s="1" t="s">
        <v>40</v>
      </c>
    </row>
    <row r="38" spans="1:4" x14ac:dyDescent="0.2">
      <c r="A38" s="3" t="s">
        <v>817</v>
      </c>
      <c r="D38" s="14">
        <v>10.1943</v>
      </c>
    </row>
    <row r="39" spans="1:4" x14ac:dyDescent="0.2">
      <c r="A39" s="3" t="s">
        <v>818</v>
      </c>
      <c r="D39" s="14">
        <v>10.1943</v>
      </c>
    </row>
    <row r="40" spans="1:4" x14ac:dyDescent="0.2">
      <c r="A40" s="3" t="s">
        <v>819</v>
      </c>
      <c r="D40" s="14">
        <v>10.2171</v>
      </c>
    </row>
    <row r="42" spans="1:4" x14ac:dyDescent="0.2">
      <c r="A42" s="1" t="s">
        <v>44</v>
      </c>
    </row>
    <row r="43" spans="1:4" x14ac:dyDescent="0.2">
      <c r="A43" s="3" t="s">
        <v>817</v>
      </c>
      <c r="D43" s="14">
        <v>10.5815</v>
      </c>
    </row>
    <row r="44" spans="1:4" x14ac:dyDescent="0.2">
      <c r="A44" s="3" t="s">
        <v>818</v>
      </c>
      <c r="D44" s="14">
        <v>10.5815</v>
      </c>
    </row>
    <row r="45" spans="1:4" x14ac:dyDescent="0.2">
      <c r="A45" s="3" t="s">
        <v>819</v>
      </c>
      <c r="D45" s="14">
        <v>10.6335</v>
      </c>
    </row>
    <row r="47" spans="1:4" x14ac:dyDescent="0.2">
      <c r="A47" s="1" t="s">
        <v>45</v>
      </c>
      <c r="D47" s="47" t="s">
        <v>46</v>
      </c>
    </row>
    <row r="49" spans="1:5" x14ac:dyDescent="0.2">
      <c r="A49" s="1" t="s">
        <v>47</v>
      </c>
      <c r="D49" s="25">
        <v>2.0518702309088543</v>
      </c>
      <c r="E49" s="2" t="s">
        <v>840</v>
      </c>
    </row>
  </sheetData>
  <mergeCells count="1">
    <mergeCell ref="A1:F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67026-B873-48B1-8FFF-5E09006C8873}">
  <dimension ref="A1:F62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716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706</v>
      </c>
      <c r="B8" s="9" t="s">
        <v>1377</v>
      </c>
      <c r="C8" s="9" t="s">
        <v>9</v>
      </c>
      <c r="D8" s="9">
        <v>107</v>
      </c>
      <c r="E8" s="10">
        <v>885.10828000000004</v>
      </c>
      <c r="F8" s="10">
        <v>9.7928085465647801</v>
      </c>
    </row>
    <row r="9" spans="1:6" x14ac:dyDescent="0.2">
      <c r="A9" s="9" t="s">
        <v>685</v>
      </c>
      <c r="B9" s="9" t="s">
        <v>1385</v>
      </c>
      <c r="C9" s="9" t="s">
        <v>21</v>
      </c>
      <c r="D9" s="9">
        <v>87</v>
      </c>
      <c r="E9" s="10">
        <v>854.66538000000003</v>
      </c>
      <c r="F9" s="10">
        <v>9.45598931434359</v>
      </c>
    </row>
    <row r="10" spans="1:6" x14ac:dyDescent="0.2">
      <c r="A10" s="9" t="s">
        <v>447</v>
      </c>
      <c r="B10" s="9" t="s">
        <v>1233</v>
      </c>
      <c r="C10" s="9" t="s">
        <v>9</v>
      </c>
      <c r="D10" s="9">
        <v>84</v>
      </c>
      <c r="E10" s="10">
        <v>824.21220000000005</v>
      </c>
      <c r="F10" s="10">
        <v>9.1190563445445996</v>
      </c>
    </row>
    <row r="11" spans="1:6" x14ac:dyDescent="0.2">
      <c r="A11" s="9" t="s">
        <v>696</v>
      </c>
      <c r="B11" s="9" t="s">
        <v>1375</v>
      </c>
      <c r="C11" s="9" t="s">
        <v>9</v>
      </c>
      <c r="D11" s="9">
        <v>83</v>
      </c>
      <c r="E11" s="10">
        <v>818.88215000000002</v>
      </c>
      <c r="F11" s="10">
        <v>9.0600848487705292</v>
      </c>
    </row>
    <row r="12" spans="1:6" x14ac:dyDescent="0.2">
      <c r="A12" s="9" t="s">
        <v>90</v>
      </c>
      <c r="B12" s="9" t="s">
        <v>1328</v>
      </c>
      <c r="C12" s="9" t="s">
        <v>9</v>
      </c>
      <c r="D12" s="9">
        <v>83</v>
      </c>
      <c r="E12" s="10">
        <v>817.99571000000003</v>
      </c>
      <c r="F12" s="10">
        <v>9.0502773061182094</v>
      </c>
    </row>
    <row r="13" spans="1:6" x14ac:dyDescent="0.2">
      <c r="A13" s="9" t="s">
        <v>697</v>
      </c>
      <c r="B13" s="9" t="s">
        <v>1381</v>
      </c>
      <c r="C13" s="9" t="s">
        <v>9</v>
      </c>
      <c r="D13" s="9">
        <v>64</v>
      </c>
      <c r="E13" s="10">
        <v>812.62800000000004</v>
      </c>
      <c r="F13" s="10">
        <v>8.9908891413577603</v>
      </c>
    </row>
    <row r="14" spans="1:6" x14ac:dyDescent="0.2">
      <c r="A14" s="9" t="s">
        <v>710</v>
      </c>
      <c r="B14" s="9" t="s">
        <v>1386</v>
      </c>
      <c r="C14" s="9" t="s">
        <v>9</v>
      </c>
      <c r="D14" s="9">
        <v>80</v>
      </c>
      <c r="E14" s="10">
        <v>786.07759999999996</v>
      </c>
      <c r="F14" s="10">
        <v>8.6971363995636004</v>
      </c>
    </row>
    <row r="15" spans="1:6" x14ac:dyDescent="0.2">
      <c r="A15" s="9" t="s">
        <v>711</v>
      </c>
      <c r="B15" s="9" t="s">
        <v>1379</v>
      </c>
      <c r="C15" s="9" t="s">
        <v>21</v>
      </c>
      <c r="D15" s="9">
        <v>65</v>
      </c>
      <c r="E15" s="10">
        <v>643.51885000000004</v>
      </c>
      <c r="F15" s="10">
        <v>7.1198711350384603</v>
      </c>
    </row>
    <row r="16" spans="1:6" x14ac:dyDescent="0.2">
      <c r="A16" s="9" t="s">
        <v>165</v>
      </c>
      <c r="B16" s="9" t="s">
        <v>1286</v>
      </c>
      <c r="C16" s="9" t="s">
        <v>9</v>
      </c>
      <c r="D16" s="9">
        <v>4</v>
      </c>
      <c r="E16" s="10">
        <v>400.25279999999998</v>
      </c>
      <c r="F16" s="10">
        <v>4.4283836556432199</v>
      </c>
    </row>
    <row r="17" spans="1:6" x14ac:dyDescent="0.2">
      <c r="A17" s="9" t="s">
        <v>712</v>
      </c>
      <c r="B17" s="9" t="s">
        <v>1380</v>
      </c>
      <c r="C17" s="9" t="s">
        <v>9</v>
      </c>
      <c r="D17" s="9">
        <v>13</v>
      </c>
      <c r="E17" s="10">
        <v>127.65727</v>
      </c>
      <c r="F17" s="10">
        <v>1.41239578584343</v>
      </c>
    </row>
    <row r="18" spans="1:6" x14ac:dyDescent="0.2">
      <c r="A18" s="9" t="s">
        <v>695</v>
      </c>
      <c r="B18" s="9" t="s">
        <v>1378</v>
      </c>
      <c r="C18" s="9" t="s">
        <v>9</v>
      </c>
      <c r="D18" s="9">
        <v>8</v>
      </c>
      <c r="E18" s="10">
        <v>78.615120000000005</v>
      </c>
      <c r="F18" s="10">
        <v>0.86979507075136098</v>
      </c>
    </row>
    <row r="19" spans="1:6" x14ac:dyDescent="0.2">
      <c r="A19" s="9" t="s">
        <v>584</v>
      </c>
      <c r="B19" s="9" t="s">
        <v>1120</v>
      </c>
      <c r="C19" s="9" t="s">
        <v>18</v>
      </c>
      <c r="D19" s="9">
        <v>5</v>
      </c>
      <c r="E19" s="10">
        <v>52.604599999999998</v>
      </c>
      <c r="F19" s="10">
        <v>0.582015543305754</v>
      </c>
    </row>
    <row r="20" spans="1:6" x14ac:dyDescent="0.2">
      <c r="A20" s="9" t="s">
        <v>713</v>
      </c>
      <c r="B20" s="9" t="s">
        <v>1371</v>
      </c>
      <c r="C20" s="9" t="s">
        <v>9</v>
      </c>
      <c r="D20" s="9">
        <v>5</v>
      </c>
      <c r="E20" s="10">
        <v>49.125950000000003</v>
      </c>
      <c r="F20" s="10">
        <v>0.543527875502548</v>
      </c>
    </row>
    <row r="21" spans="1:6" x14ac:dyDescent="0.2">
      <c r="A21" s="9" t="s">
        <v>703</v>
      </c>
      <c r="B21" s="9" t="s">
        <v>1367</v>
      </c>
      <c r="C21" s="9" t="s">
        <v>9</v>
      </c>
      <c r="D21" s="9">
        <v>3</v>
      </c>
      <c r="E21" s="10">
        <v>30.2883</v>
      </c>
      <c r="F21" s="10">
        <v>0.33510874296749099</v>
      </c>
    </row>
    <row r="22" spans="1:6" x14ac:dyDescent="0.2">
      <c r="A22" s="9" t="s">
        <v>705</v>
      </c>
      <c r="B22" s="9" t="s">
        <v>1383</v>
      </c>
      <c r="C22" s="9" t="s">
        <v>9</v>
      </c>
      <c r="D22" s="9">
        <v>3</v>
      </c>
      <c r="E22" s="10">
        <v>29.46414</v>
      </c>
      <c r="F22" s="10">
        <v>0.32599026416200899</v>
      </c>
    </row>
    <row r="23" spans="1:6" x14ac:dyDescent="0.2">
      <c r="A23" s="9" t="s">
        <v>714</v>
      </c>
      <c r="B23" s="9" t="s">
        <v>1368</v>
      </c>
      <c r="C23" s="9" t="s">
        <v>9</v>
      </c>
      <c r="D23" s="9">
        <v>1</v>
      </c>
      <c r="E23" s="10">
        <v>10.65104</v>
      </c>
      <c r="F23" s="10">
        <v>0.117842752009735</v>
      </c>
    </row>
    <row r="24" spans="1:6" x14ac:dyDescent="0.2">
      <c r="A24" s="8" t="s">
        <v>35</v>
      </c>
      <c r="B24" s="9"/>
      <c r="C24" s="9"/>
      <c r="D24" s="9"/>
      <c r="E24" s="11">
        <f>SUM(E8:E23)</f>
        <v>7221.7473899999995</v>
      </c>
      <c r="F24" s="11">
        <f>SUM(F8:F23)</f>
        <v>79.901172726487104</v>
      </c>
    </row>
    <row r="25" spans="1:6" x14ac:dyDescent="0.2">
      <c r="A25" s="9"/>
      <c r="B25" s="9"/>
      <c r="C25" s="9"/>
      <c r="D25" s="9"/>
      <c r="E25" s="10"/>
      <c r="F25" s="10"/>
    </row>
    <row r="26" spans="1:6" x14ac:dyDescent="0.2">
      <c r="A26" s="8" t="s">
        <v>92</v>
      </c>
      <c r="B26" s="9"/>
      <c r="C26" s="9"/>
      <c r="D26" s="9"/>
      <c r="E26" s="10"/>
      <c r="F26" s="10"/>
    </row>
    <row r="27" spans="1:6" x14ac:dyDescent="0.2">
      <c r="A27" s="9" t="s">
        <v>700</v>
      </c>
      <c r="B27" s="9" t="s">
        <v>1370</v>
      </c>
      <c r="C27" s="9" t="s">
        <v>82</v>
      </c>
      <c r="D27" s="9">
        <v>82</v>
      </c>
      <c r="E27" s="10">
        <v>815.22924</v>
      </c>
      <c r="F27" s="10">
        <v>9.0196691741280599</v>
      </c>
    </row>
    <row r="28" spans="1:6" x14ac:dyDescent="0.2">
      <c r="A28" s="9" t="s">
        <v>715</v>
      </c>
      <c r="B28" s="9" t="s">
        <v>1382</v>
      </c>
      <c r="C28" s="9" t="s">
        <v>9</v>
      </c>
      <c r="D28" s="9">
        <v>49</v>
      </c>
      <c r="E28" s="10">
        <v>483.58296000000001</v>
      </c>
      <c r="F28" s="10">
        <v>5.3503457720010204</v>
      </c>
    </row>
    <row r="29" spans="1:6" x14ac:dyDescent="0.2">
      <c r="A29" s="9" t="s">
        <v>95</v>
      </c>
      <c r="B29" s="9" t="s">
        <v>1330</v>
      </c>
      <c r="C29" s="9" t="s">
        <v>9</v>
      </c>
      <c r="D29" s="9">
        <v>25</v>
      </c>
      <c r="E29" s="10">
        <v>244.98625000000001</v>
      </c>
      <c r="F29" s="10">
        <v>2.7105197149334699</v>
      </c>
    </row>
    <row r="30" spans="1:6" x14ac:dyDescent="0.2">
      <c r="A30" s="8" t="s">
        <v>35</v>
      </c>
      <c r="B30" s="9"/>
      <c r="C30" s="9"/>
      <c r="D30" s="9"/>
      <c r="E30" s="11">
        <f>SUM(E27:E29)</f>
        <v>1543.79845</v>
      </c>
      <c r="F30" s="11">
        <f>SUM(F27:F29)</f>
        <v>17.080534661062551</v>
      </c>
    </row>
    <row r="31" spans="1:6" x14ac:dyDescent="0.2">
      <c r="A31" s="9"/>
      <c r="B31" s="9"/>
      <c r="C31" s="9"/>
      <c r="D31" s="9"/>
      <c r="E31" s="10"/>
      <c r="F31" s="10"/>
    </row>
    <row r="32" spans="1:6" x14ac:dyDescent="0.2">
      <c r="A32" s="8" t="s">
        <v>35</v>
      </c>
      <c r="B32" s="9"/>
      <c r="C32" s="9"/>
      <c r="D32" s="9"/>
      <c r="E32" s="11">
        <f>E24+E30</f>
        <v>8765.5458399999989</v>
      </c>
      <c r="F32" s="11">
        <f>F24+F30</f>
        <v>96.981707387549648</v>
      </c>
    </row>
    <row r="33" spans="1:6" x14ac:dyDescent="0.2">
      <c r="A33" s="9"/>
      <c r="B33" s="9"/>
      <c r="C33" s="9"/>
      <c r="D33" s="9"/>
      <c r="E33" s="10"/>
      <c r="F33" s="10"/>
    </row>
    <row r="34" spans="1:6" x14ac:dyDescent="0.2">
      <c r="A34" s="8" t="s">
        <v>36</v>
      </c>
      <c r="B34" s="9"/>
      <c r="C34" s="9"/>
      <c r="D34" s="9"/>
      <c r="E34" s="11">
        <v>272.79968070000001</v>
      </c>
      <c r="F34" s="11">
        <v>3.02</v>
      </c>
    </row>
    <row r="35" spans="1:6" x14ac:dyDescent="0.2">
      <c r="A35" s="9"/>
      <c r="B35" s="9"/>
      <c r="C35" s="9"/>
      <c r="D35" s="9"/>
      <c r="E35" s="10"/>
      <c r="F35" s="10"/>
    </row>
    <row r="36" spans="1:6" x14ac:dyDescent="0.2">
      <c r="A36" s="12" t="s">
        <v>37</v>
      </c>
      <c r="B36" s="6"/>
      <c r="C36" s="6"/>
      <c r="D36" s="6"/>
      <c r="E36" s="13">
        <f>E32+E34</f>
        <v>9038.3455206999988</v>
      </c>
      <c r="F36" s="13">
        <f>F32+F34</f>
        <v>100.00170738754964</v>
      </c>
    </row>
    <row r="37" spans="1:6" x14ac:dyDescent="0.2">
      <c r="A37" s="58" t="s">
        <v>217</v>
      </c>
    </row>
    <row r="38" spans="1:6" x14ac:dyDescent="0.2">
      <c r="A38" s="58"/>
    </row>
    <row r="39" spans="1:6" x14ac:dyDescent="0.2">
      <c r="A39" s="1" t="s">
        <v>38</v>
      </c>
    </row>
    <row r="40" spans="1:6" x14ac:dyDescent="0.2">
      <c r="A40" s="1" t="s">
        <v>39</v>
      </c>
    </row>
    <row r="41" spans="1:6" x14ac:dyDescent="0.2">
      <c r="A41" s="1" t="s">
        <v>40</v>
      </c>
    </row>
    <row r="42" spans="1:6" x14ac:dyDescent="0.2">
      <c r="A42" s="3" t="s">
        <v>817</v>
      </c>
      <c r="D42" s="14">
        <v>10.2255</v>
      </c>
    </row>
    <row r="43" spans="1:6" x14ac:dyDescent="0.2">
      <c r="A43" s="3" t="s">
        <v>818</v>
      </c>
      <c r="D43" s="14">
        <v>10.2255</v>
      </c>
    </row>
    <row r="44" spans="1:6" x14ac:dyDescent="0.2">
      <c r="A44" s="3" t="s">
        <v>861</v>
      </c>
      <c r="D44" s="14">
        <v>10.055400000000001</v>
      </c>
    </row>
    <row r="45" spans="1:6" x14ac:dyDescent="0.2">
      <c r="A45" s="3" t="s">
        <v>819</v>
      </c>
      <c r="D45" s="14">
        <v>10.2539</v>
      </c>
    </row>
    <row r="46" spans="1:6" x14ac:dyDescent="0.2">
      <c r="A46" s="3" t="s">
        <v>820</v>
      </c>
      <c r="D46" s="14">
        <v>10.2539</v>
      </c>
    </row>
    <row r="48" spans="1:6" x14ac:dyDescent="0.2">
      <c r="A48" s="1" t="s">
        <v>44</v>
      </c>
    </row>
    <row r="49" spans="1:6" x14ac:dyDescent="0.2">
      <c r="A49" s="3" t="s">
        <v>817</v>
      </c>
      <c r="D49" s="14">
        <v>10.636200000000001</v>
      </c>
    </row>
    <row r="50" spans="1:6" x14ac:dyDescent="0.2">
      <c r="A50" s="3" t="s">
        <v>818</v>
      </c>
      <c r="D50" s="14">
        <v>10.094799999999999</v>
      </c>
    </row>
    <row r="51" spans="1:6" x14ac:dyDescent="0.2">
      <c r="A51" s="3" t="s">
        <v>861</v>
      </c>
      <c r="D51" s="14">
        <v>10.0914</v>
      </c>
    </row>
    <row r="52" spans="1:6" x14ac:dyDescent="0.2">
      <c r="A52" s="3" t="s">
        <v>819</v>
      </c>
      <c r="D52" s="14">
        <v>10.689500000000001</v>
      </c>
    </row>
    <row r="53" spans="1:6" x14ac:dyDescent="0.2">
      <c r="A53" s="3" t="s">
        <v>820</v>
      </c>
      <c r="D53" s="14">
        <v>10.148099999999999</v>
      </c>
    </row>
    <row r="55" spans="1:6" x14ac:dyDescent="0.2">
      <c r="A55" s="1" t="s">
        <v>45</v>
      </c>
      <c r="D55" s="15" t="s">
        <v>404</v>
      </c>
    </row>
    <row r="56" spans="1:6" s="34" customFormat="1" x14ac:dyDescent="0.2">
      <c r="A56" s="19" t="s">
        <v>821</v>
      </c>
      <c r="B56" s="20"/>
      <c r="C56" s="98" t="s">
        <v>822</v>
      </c>
      <c r="D56" s="99"/>
      <c r="E56" s="37"/>
      <c r="F56" s="37"/>
    </row>
    <row r="57" spans="1:6" s="34" customFormat="1" x14ac:dyDescent="0.2">
      <c r="A57" s="100"/>
      <c r="B57" s="101"/>
      <c r="C57" s="21" t="s">
        <v>823</v>
      </c>
      <c r="D57" s="21" t="s">
        <v>824</v>
      </c>
      <c r="E57" s="37"/>
      <c r="F57" s="37"/>
    </row>
    <row r="58" spans="1:6" s="34" customFormat="1" x14ac:dyDescent="0.2">
      <c r="A58" s="56" t="s">
        <v>818</v>
      </c>
      <c r="B58" s="57"/>
      <c r="C58" s="24">
        <v>0.38897425800000002</v>
      </c>
      <c r="D58" s="24">
        <v>0.36019210140000002</v>
      </c>
      <c r="E58" s="37"/>
      <c r="F58" s="37"/>
    </row>
    <row r="59" spans="1:6" s="34" customFormat="1" x14ac:dyDescent="0.2">
      <c r="A59" s="22" t="s">
        <v>861</v>
      </c>
      <c r="B59" s="23"/>
      <c r="C59" s="24">
        <v>0.2629177855</v>
      </c>
      <c r="D59" s="24">
        <v>0.24346317969999998</v>
      </c>
      <c r="E59" s="37"/>
      <c r="F59" s="37"/>
    </row>
    <row r="60" spans="1:6" s="34" customFormat="1" x14ac:dyDescent="0.2">
      <c r="A60" s="22" t="s">
        <v>820</v>
      </c>
      <c r="B60" s="23"/>
      <c r="C60" s="24">
        <v>0.38897425800000002</v>
      </c>
      <c r="D60" s="24">
        <v>0.36019210140000002</v>
      </c>
      <c r="E60" s="37"/>
      <c r="F60" s="37"/>
    </row>
    <row r="62" spans="1:6" x14ac:dyDescent="0.2">
      <c r="A62" s="1" t="s">
        <v>47</v>
      </c>
      <c r="D62" s="25">
        <v>2.0076784830401575</v>
      </c>
      <c r="E62" s="2" t="s">
        <v>840</v>
      </c>
    </row>
  </sheetData>
  <mergeCells count="3">
    <mergeCell ref="A1:F1"/>
    <mergeCell ref="C56:D56"/>
    <mergeCell ref="A57:B5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DF78-42EE-4544-9402-7C54D7E3E563}">
  <dimension ref="A1:F5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709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685</v>
      </c>
      <c r="B8" s="9" t="s">
        <v>1385</v>
      </c>
      <c r="C8" s="9" t="s">
        <v>21</v>
      </c>
      <c r="D8" s="9">
        <v>106</v>
      </c>
      <c r="E8" s="10">
        <v>1041.3164400000001</v>
      </c>
      <c r="F8" s="10">
        <v>9.5742912392004502</v>
      </c>
    </row>
    <row r="9" spans="1:6" x14ac:dyDescent="0.2">
      <c r="A9" s="9" t="s">
        <v>34</v>
      </c>
      <c r="B9" s="9" t="s">
        <v>1336</v>
      </c>
      <c r="C9" s="9" t="s">
        <v>9</v>
      </c>
      <c r="D9" s="9">
        <v>99</v>
      </c>
      <c r="E9" s="10">
        <v>992.19087000000002</v>
      </c>
      <c r="F9" s="10">
        <v>9.1226105623144491</v>
      </c>
    </row>
    <row r="10" spans="1:6" x14ac:dyDescent="0.2">
      <c r="A10" s="9" t="s">
        <v>696</v>
      </c>
      <c r="B10" s="9" t="s">
        <v>1375</v>
      </c>
      <c r="C10" s="9" t="s">
        <v>9</v>
      </c>
      <c r="D10" s="9">
        <v>100</v>
      </c>
      <c r="E10" s="10">
        <v>986.60500000000002</v>
      </c>
      <c r="F10" s="10">
        <v>9.0712517782311792</v>
      </c>
    </row>
    <row r="11" spans="1:6" x14ac:dyDescent="0.2">
      <c r="A11" s="9" t="s">
        <v>447</v>
      </c>
      <c r="B11" s="9" t="s">
        <v>1233</v>
      </c>
      <c r="C11" s="9" t="s">
        <v>9</v>
      </c>
      <c r="D11" s="9">
        <v>100</v>
      </c>
      <c r="E11" s="10">
        <v>981.20500000000004</v>
      </c>
      <c r="F11" s="10">
        <v>9.0216019593042098</v>
      </c>
    </row>
    <row r="12" spans="1:6" x14ac:dyDescent="0.2">
      <c r="A12" s="9" t="s">
        <v>703</v>
      </c>
      <c r="B12" s="9" t="s">
        <v>1367</v>
      </c>
      <c r="C12" s="9" t="s">
        <v>9</v>
      </c>
      <c r="D12" s="9">
        <v>97</v>
      </c>
      <c r="E12" s="10">
        <v>979.32169999999996</v>
      </c>
      <c r="F12" s="10">
        <v>9.0042861252328805</v>
      </c>
    </row>
    <row r="13" spans="1:6" x14ac:dyDescent="0.2">
      <c r="A13" s="9" t="s">
        <v>68</v>
      </c>
      <c r="B13" s="9" t="s">
        <v>933</v>
      </c>
      <c r="C13" s="9" t="s">
        <v>9</v>
      </c>
      <c r="D13" s="9">
        <v>100</v>
      </c>
      <c r="E13" s="10">
        <v>975.03300000000002</v>
      </c>
      <c r="F13" s="10">
        <v>8.9648540551528608</v>
      </c>
    </row>
    <row r="14" spans="1:6" x14ac:dyDescent="0.2">
      <c r="A14" s="9" t="s">
        <v>687</v>
      </c>
      <c r="B14" s="9" t="s">
        <v>1387</v>
      </c>
      <c r="C14" s="9" t="s">
        <v>21</v>
      </c>
      <c r="D14" s="9">
        <v>100</v>
      </c>
      <c r="E14" s="10">
        <v>974.68600000000004</v>
      </c>
      <c r="F14" s="10">
        <v>8.9616635945662502</v>
      </c>
    </row>
    <row r="15" spans="1:6" x14ac:dyDescent="0.2">
      <c r="A15" s="9" t="s">
        <v>704</v>
      </c>
      <c r="B15" s="51" t="s">
        <v>1411</v>
      </c>
      <c r="C15" s="9" t="s">
        <v>21</v>
      </c>
      <c r="D15" s="9">
        <v>50</v>
      </c>
      <c r="E15" s="10">
        <v>500.37950000000001</v>
      </c>
      <c r="F15" s="10">
        <v>4.6006947351426701</v>
      </c>
    </row>
    <row r="16" spans="1:6" x14ac:dyDescent="0.2">
      <c r="A16" s="9" t="s">
        <v>165</v>
      </c>
      <c r="B16" s="9" t="s">
        <v>1286</v>
      </c>
      <c r="C16" s="9" t="s">
        <v>9</v>
      </c>
      <c r="D16" s="9">
        <v>5</v>
      </c>
      <c r="E16" s="10">
        <v>500.31599999999997</v>
      </c>
      <c r="F16" s="10">
        <v>4.6001108900497298</v>
      </c>
    </row>
    <row r="17" spans="1:6" x14ac:dyDescent="0.2">
      <c r="A17" s="9" t="s">
        <v>88</v>
      </c>
      <c r="B17" s="51" t="s">
        <v>1409</v>
      </c>
      <c r="C17" s="9" t="s">
        <v>9</v>
      </c>
      <c r="D17" s="9">
        <v>49</v>
      </c>
      <c r="E17" s="10">
        <v>488.21003000000002</v>
      </c>
      <c r="F17" s="10">
        <v>4.4888036273765097</v>
      </c>
    </row>
    <row r="18" spans="1:6" x14ac:dyDescent="0.2">
      <c r="A18" s="9" t="s">
        <v>705</v>
      </c>
      <c r="B18" s="9" t="s">
        <v>1383</v>
      </c>
      <c r="C18" s="9" t="s">
        <v>9</v>
      </c>
      <c r="D18" s="9">
        <v>46</v>
      </c>
      <c r="E18" s="10">
        <v>451.78348</v>
      </c>
      <c r="F18" s="10">
        <v>4.1538829585553199</v>
      </c>
    </row>
    <row r="19" spans="1:6" x14ac:dyDescent="0.2">
      <c r="A19" s="9" t="s">
        <v>584</v>
      </c>
      <c r="B19" s="9" t="s">
        <v>1120</v>
      </c>
      <c r="C19" s="9" t="s">
        <v>18</v>
      </c>
      <c r="D19" s="9">
        <v>16</v>
      </c>
      <c r="E19" s="10">
        <v>168.33472</v>
      </c>
      <c r="F19" s="10">
        <v>1.5477385865042701</v>
      </c>
    </row>
    <row r="20" spans="1:6" x14ac:dyDescent="0.2">
      <c r="A20" s="9" t="s">
        <v>706</v>
      </c>
      <c r="B20" s="9" t="s">
        <v>1377</v>
      </c>
      <c r="C20" s="9" t="s">
        <v>9</v>
      </c>
      <c r="D20" s="9">
        <v>18</v>
      </c>
      <c r="E20" s="10">
        <v>148.89671999999999</v>
      </c>
      <c r="F20" s="10">
        <v>1.36901762718899</v>
      </c>
    </row>
    <row r="21" spans="1:6" x14ac:dyDescent="0.2">
      <c r="A21" s="9" t="s">
        <v>707</v>
      </c>
      <c r="B21" s="9" t="s">
        <v>1369</v>
      </c>
      <c r="C21" s="9" t="s">
        <v>9</v>
      </c>
      <c r="D21" s="9">
        <v>6</v>
      </c>
      <c r="E21" s="10">
        <v>63.464219999999997</v>
      </c>
      <c r="F21" s="10">
        <v>0.58351611691513305</v>
      </c>
    </row>
    <row r="22" spans="1:6" x14ac:dyDescent="0.2">
      <c r="A22" s="9" t="s">
        <v>708</v>
      </c>
      <c r="B22" s="9" t="s">
        <v>1346</v>
      </c>
      <c r="C22" s="9" t="s">
        <v>21</v>
      </c>
      <c r="D22" s="9">
        <v>3</v>
      </c>
      <c r="E22" s="10">
        <v>31.483529999999998</v>
      </c>
      <c r="F22" s="10">
        <v>0.28947251179296102</v>
      </c>
    </row>
    <row r="23" spans="1:6" x14ac:dyDescent="0.2">
      <c r="A23" s="8" t="s">
        <v>35</v>
      </c>
      <c r="B23" s="9"/>
      <c r="C23" s="9"/>
      <c r="D23" s="9"/>
      <c r="E23" s="11">
        <f>SUM(E8:E22)</f>
        <v>9283.2262100000007</v>
      </c>
      <c r="F23" s="11">
        <f>SUM(F8:F22)</f>
        <v>85.353796367527877</v>
      </c>
    </row>
    <row r="24" spans="1:6" x14ac:dyDescent="0.2">
      <c r="A24" s="9"/>
      <c r="B24" s="9"/>
      <c r="C24" s="9"/>
      <c r="D24" s="9"/>
      <c r="E24" s="10"/>
      <c r="F24" s="10"/>
    </row>
    <row r="25" spans="1:6" x14ac:dyDescent="0.2">
      <c r="A25" s="8" t="s">
        <v>92</v>
      </c>
      <c r="B25" s="9"/>
      <c r="C25" s="9"/>
      <c r="D25" s="9"/>
      <c r="E25" s="10"/>
      <c r="F25" s="10"/>
    </row>
    <row r="26" spans="1:6" x14ac:dyDescent="0.2">
      <c r="A26" s="9" t="s">
        <v>701</v>
      </c>
      <c r="B26" s="9" t="s">
        <v>1388</v>
      </c>
      <c r="C26" s="9" t="s">
        <v>9</v>
      </c>
      <c r="D26" s="9">
        <v>100</v>
      </c>
      <c r="E26" s="10">
        <v>981.02200000000005</v>
      </c>
      <c r="F26" s="10">
        <v>9.0199193821072399</v>
      </c>
    </row>
    <row r="27" spans="1:6" x14ac:dyDescent="0.2">
      <c r="A27" s="9" t="s">
        <v>95</v>
      </c>
      <c r="B27" s="9" t="s">
        <v>1330</v>
      </c>
      <c r="C27" s="9" t="s">
        <v>9</v>
      </c>
      <c r="D27" s="9">
        <v>30</v>
      </c>
      <c r="E27" s="10">
        <v>293.98349999999999</v>
      </c>
      <c r="F27" s="10">
        <v>2.70300510046637</v>
      </c>
    </row>
    <row r="28" spans="1:6" x14ac:dyDescent="0.2">
      <c r="A28" s="8" t="s">
        <v>35</v>
      </c>
      <c r="B28" s="9"/>
      <c r="C28" s="9"/>
      <c r="D28" s="9"/>
      <c r="E28" s="11">
        <f>SUM(E26:E27)</f>
        <v>1275.0055</v>
      </c>
      <c r="F28" s="11">
        <f>SUM(F26:F27)</f>
        <v>11.72292448257361</v>
      </c>
    </row>
    <row r="29" spans="1:6" x14ac:dyDescent="0.2">
      <c r="A29" s="9"/>
      <c r="B29" s="9"/>
      <c r="C29" s="9"/>
      <c r="D29" s="9"/>
      <c r="E29" s="10"/>
      <c r="F29" s="10"/>
    </row>
    <row r="30" spans="1:6" x14ac:dyDescent="0.2">
      <c r="A30" s="8" t="s">
        <v>35</v>
      </c>
      <c r="B30" s="9"/>
      <c r="C30" s="9"/>
      <c r="D30" s="9"/>
      <c r="E30" s="11">
        <f>E23+E28</f>
        <v>10558.23171</v>
      </c>
      <c r="F30" s="11">
        <f>F23+F28</f>
        <v>97.076720850101481</v>
      </c>
    </row>
    <row r="31" spans="1:6" x14ac:dyDescent="0.2">
      <c r="A31" s="9"/>
      <c r="B31" s="9"/>
      <c r="C31" s="9"/>
      <c r="D31" s="9"/>
      <c r="E31" s="10"/>
      <c r="F31" s="10"/>
    </row>
    <row r="32" spans="1:6" x14ac:dyDescent="0.2">
      <c r="A32" s="8" t="s">
        <v>36</v>
      </c>
      <c r="B32" s="9"/>
      <c r="C32" s="9"/>
      <c r="D32" s="9"/>
      <c r="E32" s="11">
        <v>317.94259579999999</v>
      </c>
      <c r="F32" s="11">
        <v>2.92</v>
      </c>
    </row>
    <row r="33" spans="1:6" x14ac:dyDescent="0.2">
      <c r="A33" s="9"/>
      <c r="B33" s="9"/>
      <c r="C33" s="9"/>
      <c r="D33" s="9"/>
      <c r="E33" s="10"/>
      <c r="F33" s="10"/>
    </row>
    <row r="34" spans="1:6" x14ac:dyDescent="0.2">
      <c r="A34" s="12" t="s">
        <v>37</v>
      </c>
      <c r="B34" s="6"/>
      <c r="C34" s="6"/>
      <c r="D34" s="6"/>
      <c r="E34" s="13">
        <f>E30+E32</f>
        <v>10876.174305799999</v>
      </c>
      <c r="F34" s="13">
        <f>F30+F32</f>
        <v>99.996720850101482</v>
      </c>
    </row>
    <row r="35" spans="1:6" x14ac:dyDescent="0.2">
      <c r="A35" s="58" t="s">
        <v>217</v>
      </c>
    </row>
    <row r="36" spans="1:6" x14ac:dyDescent="0.2">
      <c r="A36" s="58"/>
    </row>
    <row r="37" spans="1:6" x14ac:dyDescent="0.2">
      <c r="A37" s="1" t="s">
        <v>38</v>
      </c>
    </row>
    <row r="38" spans="1:6" x14ac:dyDescent="0.2">
      <c r="A38" s="1" t="s">
        <v>39</v>
      </c>
    </row>
    <row r="39" spans="1:6" x14ac:dyDescent="0.2">
      <c r="A39" s="1" t="s">
        <v>40</v>
      </c>
    </row>
    <row r="40" spans="1:6" x14ac:dyDescent="0.2">
      <c r="A40" s="3" t="s">
        <v>817</v>
      </c>
      <c r="D40" s="14">
        <v>10.2418</v>
      </c>
    </row>
    <row r="41" spans="1:6" x14ac:dyDescent="0.2">
      <c r="A41" s="3" t="s">
        <v>881</v>
      </c>
      <c r="D41" s="14">
        <v>10.2418</v>
      </c>
    </row>
    <row r="42" spans="1:6" x14ac:dyDescent="0.2">
      <c r="A42" s="3" t="s">
        <v>861</v>
      </c>
      <c r="D42" s="14">
        <v>10.181100000000001</v>
      </c>
    </row>
    <row r="43" spans="1:6" x14ac:dyDescent="0.2">
      <c r="A43" s="3" t="s">
        <v>819</v>
      </c>
      <c r="D43" s="14">
        <v>10.273099999999999</v>
      </c>
    </row>
    <row r="45" spans="1:6" x14ac:dyDescent="0.2">
      <c r="A45" s="1" t="s">
        <v>44</v>
      </c>
    </row>
    <row r="46" spans="1:6" x14ac:dyDescent="0.2">
      <c r="A46" s="3" t="s">
        <v>817</v>
      </c>
      <c r="D46" s="14">
        <v>10.6463</v>
      </c>
    </row>
    <row r="47" spans="1:6" x14ac:dyDescent="0.2">
      <c r="A47" s="3" t="s">
        <v>881</v>
      </c>
      <c r="D47" s="14">
        <v>10.240600000000001</v>
      </c>
    </row>
    <row r="48" spans="1:6" x14ac:dyDescent="0.2">
      <c r="A48" s="3" t="s">
        <v>861</v>
      </c>
      <c r="D48" s="14">
        <v>10.2247</v>
      </c>
    </row>
    <row r="49" spans="1:5" x14ac:dyDescent="0.2">
      <c r="A49" s="3" t="s">
        <v>819</v>
      </c>
      <c r="D49" s="14">
        <v>10.6997</v>
      </c>
    </row>
    <row r="51" spans="1:5" x14ac:dyDescent="0.2">
      <c r="A51" s="1" t="s">
        <v>45</v>
      </c>
      <c r="D51" s="47" t="s">
        <v>404</v>
      </c>
    </row>
    <row r="52" spans="1:5" x14ac:dyDescent="0.2">
      <c r="A52" s="19" t="s">
        <v>821</v>
      </c>
      <c r="B52" s="20"/>
      <c r="C52" s="98" t="s">
        <v>822</v>
      </c>
      <c r="D52" s="99"/>
    </row>
    <row r="53" spans="1:5" x14ac:dyDescent="0.2">
      <c r="A53" s="100"/>
      <c r="B53" s="101"/>
      <c r="C53" s="21" t="s">
        <v>823</v>
      </c>
      <c r="D53" s="21" t="s">
        <v>824</v>
      </c>
    </row>
    <row r="54" spans="1:5" x14ac:dyDescent="0.2">
      <c r="A54" s="3" t="s">
        <v>881</v>
      </c>
      <c r="B54" s="40"/>
      <c r="C54" s="42">
        <v>0.28812908000000004</v>
      </c>
      <c r="D54" s="42">
        <v>0.26680896400000004</v>
      </c>
    </row>
    <row r="55" spans="1:5" x14ac:dyDescent="0.2">
      <c r="A55" s="22" t="s">
        <v>861</v>
      </c>
      <c r="B55" s="23"/>
      <c r="C55" s="42">
        <v>0.25211294500000003</v>
      </c>
      <c r="D55" s="42">
        <v>0.23345784350000004</v>
      </c>
    </row>
    <row r="57" spans="1:5" x14ac:dyDescent="0.2">
      <c r="A57" s="1" t="s">
        <v>47</v>
      </c>
      <c r="D57" s="25">
        <v>1.9589660551300403</v>
      </c>
      <c r="E57" s="2" t="s">
        <v>840</v>
      </c>
    </row>
  </sheetData>
  <mergeCells count="3">
    <mergeCell ref="A1:F1"/>
    <mergeCell ref="C52:D52"/>
    <mergeCell ref="A53:B53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0798A-836F-4696-883A-87B12E243126}">
  <dimension ref="A1:F67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702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685</v>
      </c>
      <c r="B8" s="9" t="s">
        <v>1385</v>
      </c>
      <c r="C8" s="9" t="s">
        <v>21</v>
      </c>
      <c r="D8" s="9">
        <v>156</v>
      </c>
      <c r="E8" s="10">
        <v>1532.50344</v>
      </c>
      <c r="F8" s="10">
        <v>9.2422860312682094</v>
      </c>
    </row>
    <row r="9" spans="1:6" x14ac:dyDescent="0.2">
      <c r="A9" s="9" t="s">
        <v>686</v>
      </c>
      <c r="B9" s="9" t="s">
        <v>1389</v>
      </c>
      <c r="C9" s="9" t="s">
        <v>9</v>
      </c>
      <c r="D9" s="9">
        <v>150</v>
      </c>
      <c r="E9" s="10">
        <v>1509.903</v>
      </c>
      <c r="F9" s="10">
        <v>9.1059863496749909</v>
      </c>
    </row>
    <row r="10" spans="1:6" x14ac:dyDescent="0.2">
      <c r="A10" s="9" t="s">
        <v>687</v>
      </c>
      <c r="B10" s="9" t="s">
        <v>1436</v>
      </c>
      <c r="C10" s="9" t="s">
        <v>21</v>
      </c>
      <c r="D10" s="9">
        <v>150</v>
      </c>
      <c r="E10" s="10">
        <v>1462.029</v>
      </c>
      <c r="F10" s="10">
        <v>8.8172658222607492</v>
      </c>
    </row>
    <row r="11" spans="1:6" x14ac:dyDescent="0.2">
      <c r="A11" s="9" t="s">
        <v>165</v>
      </c>
      <c r="B11" s="9" t="s">
        <v>1286</v>
      </c>
      <c r="C11" s="9" t="s">
        <v>9</v>
      </c>
      <c r="D11" s="9">
        <v>12</v>
      </c>
      <c r="E11" s="10">
        <v>1200.7583999999999</v>
      </c>
      <c r="F11" s="10">
        <v>7.2415841280251598</v>
      </c>
    </row>
    <row r="12" spans="1:6" x14ac:dyDescent="0.2">
      <c r="A12" s="9" t="s">
        <v>688</v>
      </c>
      <c r="B12" s="9" t="s">
        <v>1390</v>
      </c>
      <c r="C12" s="9" t="s">
        <v>9</v>
      </c>
      <c r="D12" s="9">
        <v>100</v>
      </c>
      <c r="E12" s="10">
        <v>1018.513</v>
      </c>
      <c r="F12" s="10">
        <v>6.1424909248915496</v>
      </c>
    </row>
    <row r="13" spans="1:6" x14ac:dyDescent="0.2">
      <c r="A13" s="9" t="s">
        <v>689</v>
      </c>
      <c r="B13" s="9" t="s">
        <v>1391</v>
      </c>
      <c r="C13" s="9" t="s">
        <v>9</v>
      </c>
      <c r="D13" s="9">
        <v>100</v>
      </c>
      <c r="E13" s="10">
        <v>994.96600000000001</v>
      </c>
      <c r="F13" s="10">
        <v>6.0004826895441097</v>
      </c>
    </row>
    <row r="14" spans="1:6" x14ac:dyDescent="0.2">
      <c r="A14" s="9" t="s">
        <v>690</v>
      </c>
      <c r="B14" s="9" t="s">
        <v>1392</v>
      </c>
      <c r="C14" s="9" t="s">
        <v>9</v>
      </c>
      <c r="D14" s="9">
        <v>40</v>
      </c>
      <c r="E14" s="10">
        <v>992.95</v>
      </c>
      <c r="F14" s="10">
        <v>5.9883245121771296</v>
      </c>
    </row>
    <row r="15" spans="1:6" x14ac:dyDescent="0.2">
      <c r="A15" s="9" t="s">
        <v>691</v>
      </c>
      <c r="B15" s="9" t="s">
        <v>1393</v>
      </c>
      <c r="C15" s="9" t="s">
        <v>82</v>
      </c>
      <c r="D15" s="9">
        <v>800</v>
      </c>
      <c r="E15" s="10">
        <v>809.98479999999995</v>
      </c>
      <c r="F15" s="10">
        <v>4.8848903090093998</v>
      </c>
    </row>
    <row r="16" spans="1:6" x14ac:dyDescent="0.2">
      <c r="A16" s="9" t="s">
        <v>447</v>
      </c>
      <c r="B16" s="9" t="s">
        <v>1233</v>
      </c>
      <c r="C16" s="9" t="s">
        <v>9</v>
      </c>
      <c r="D16" s="9">
        <v>62</v>
      </c>
      <c r="E16" s="10">
        <v>608.34709999999995</v>
      </c>
      <c r="F16" s="10">
        <v>3.66884520956933</v>
      </c>
    </row>
    <row r="17" spans="1:6" x14ac:dyDescent="0.2">
      <c r="A17" s="9" t="s">
        <v>692</v>
      </c>
      <c r="B17" s="9" t="s">
        <v>1394</v>
      </c>
      <c r="C17" s="9" t="s">
        <v>9</v>
      </c>
      <c r="D17" s="9">
        <v>40</v>
      </c>
      <c r="E17" s="10">
        <v>513.91750000000002</v>
      </c>
      <c r="F17" s="10">
        <v>3.0993552167649798</v>
      </c>
    </row>
    <row r="18" spans="1:6" x14ac:dyDescent="0.2">
      <c r="A18" s="9" t="s">
        <v>693</v>
      </c>
      <c r="B18" s="9" t="s">
        <v>1395</v>
      </c>
      <c r="C18" s="9" t="s">
        <v>9</v>
      </c>
      <c r="D18" s="9">
        <v>50</v>
      </c>
      <c r="E18" s="10">
        <v>510.21850000000001</v>
      </c>
      <c r="F18" s="10">
        <v>3.07704713239966</v>
      </c>
    </row>
    <row r="19" spans="1:6" x14ac:dyDescent="0.2">
      <c r="A19" s="9" t="s">
        <v>694</v>
      </c>
      <c r="B19" s="9" t="s">
        <v>1396</v>
      </c>
      <c r="C19" s="9" t="s">
        <v>9</v>
      </c>
      <c r="D19" s="9">
        <v>50</v>
      </c>
      <c r="E19" s="10">
        <v>510.04149999999998</v>
      </c>
      <c r="F19" s="10">
        <v>3.0759796733748801</v>
      </c>
    </row>
    <row r="20" spans="1:6" x14ac:dyDescent="0.2">
      <c r="A20" s="9" t="s">
        <v>695</v>
      </c>
      <c r="B20" s="9" t="s">
        <v>1378</v>
      </c>
      <c r="C20" s="9" t="s">
        <v>9</v>
      </c>
      <c r="D20" s="9">
        <v>38</v>
      </c>
      <c r="E20" s="10">
        <v>373.42182000000003</v>
      </c>
      <c r="F20" s="10">
        <v>2.2520479763208598</v>
      </c>
    </row>
    <row r="21" spans="1:6" x14ac:dyDescent="0.2">
      <c r="A21" s="9" t="s">
        <v>68</v>
      </c>
      <c r="B21" s="9" t="s">
        <v>933</v>
      </c>
      <c r="C21" s="9" t="s">
        <v>9</v>
      </c>
      <c r="D21" s="9">
        <v>26</v>
      </c>
      <c r="E21" s="10">
        <v>253.50857999999999</v>
      </c>
      <c r="F21" s="10">
        <v>1.5288701784190699</v>
      </c>
    </row>
    <row r="22" spans="1:6" x14ac:dyDescent="0.2">
      <c r="A22" s="9" t="s">
        <v>696</v>
      </c>
      <c r="B22" s="9" t="s">
        <v>1375</v>
      </c>
      <c r="C22" s="9" t="s">
        <v>9</v>
      </c>
      <c r="D22" s="9">
        <v>17</v>
      </c>
      <c r="E22" s="10">
        <v>167.72284999999999</v>
      </c>
      <c r="F22" s="10">
        <v>1.0115099994029999</v>
      </c>
    </row>
    <row r="23" spans="1:6" x14ac:dyDescent="0.2">
      <c r="A23" s="9" t="s">
        <v>697</v>
      </c>
      <c r="B23" s="9" t="s">
        <v>1381</v>
      </c>
      <c r="C23" s="9" t="s">
        <v>9</v>
      </c>
      <c r="D23" s="9">
        <v>13</v>
      </c>
      <c r="E23" s="10">
        <v>165.06506250000001</v>
      </c>
      <c r="F23" s="10">
        <v>0.99548130305936799</v>
      </c>
    </row>
    <row r="24" spans="1:6" x14ac:dyDescent="0.2">
      <c r="A24" s="9" t="s">
        <v>698</v>
      </c>
      <c r="B24" s="9" t="s">
        <v>1350</v>
      </c>
      <c r="C24" s="9" t="s">
        <v>9</v>
      </c>
      <c r="D24" s="9">
        <v>10</v>
      </c>
      <c r="E24" s="10">
        <v>106.2311</v>
      </c>
      <c r="F24" s="10">
        <v>0.64066297405260997</v>
      </c>
    </row>
    <row r="25" spans="1:6" x14ac:dyDescent="0.2">
      <c r="A25" s="9" t="s">
        <v>588</v>
      </c>
      <c r="B25" s="9" t="s">
        <v>1125</v>
      </c>
      <c r="C25" s="9" t="s">
        <v>9</v>
      </c>
      <c r="D25" s="9">
        <v>3</v>
      </c>
      <c r="E25" s="10">
        <v>29.749169999999999</v>
      </c>
      <c r="F25" s="10">
        <v>0.179412542351502</v>
      </c>
    </row>
    <row r="26" spans="1:6" x14ac:dyDescent="0.2">
      <c r="A26" s="9" t="s">
        <v>699</v>
      </c>
      <c r="B26" s="9" t="s">
        <v>1372</v>
      </c>
      <c r="C26" s="9" t="s">
        <v>82</v>
      </c>
      <c r="D26" s="9">
        <v>1</v>
      </c>
      <c r="E26" s="10">
        <v>9.8993199999999995</v>
      </c>
      <c r="F26" s="10">
        <v>5.9701234311783299E-2</v>
      </c>
    </row>
    <row r="27" spans="1:6" x14ac:dyDescent="0.2">
      <c r="A27" s="8" t="s">
        <v>35</v>
      </c>
      <c r="B27" s="9"/>
      <c r="C27" s="9"/>
      <c r="D27" s="9"/>
      <c r="E27" s="11">
        <f>SUM(E8:E26)</f>
        <v>12769.730142500001</v>
      </c>
      <c r="F27" s="11">
        <f>SUM(F8:F26)</f>
        <v>77.012224206878329</v>
      </c>
    </row>
    <row r="28" spans="1:6" x14ac:dyDescent="0.2">
      <c r="A28" s="9"/>
      <c r="B28" s="9"/>
      <c r="C28" s="9"/>
      <c r="D28" s="9"/>
      <c r="E28" s="10"/>
      <c r="F28" s="10"/>
    </row>
    <row r="29" spans="1:6" x14ac:dyDescent="0.2">
      <c r="A29" s="8" t="s">
        <v>92</v>
      </c>
      <c r="B29" s="9"/>
      <c r="C29" s="9"/>
      <c r="D29" s="9"/>
      <c r="E29" s="10"/>
      <c r="F29" s="10"/>
    </row>
    <row r="30" spans="1:6" x14ac:dyDescent="0.2">
      <c r="A30" s="9" t="s">
        <v>700</v>
      </c>
      <c r="B30" s="9" t="s">
        <v>1370</v>
      </c>
      <c r="C30" s="9" t="s">
        <v>82</v>
      </c>
      <c r="D30" s="9">
        <v>150</v>
      </c>
      <c r="E30" s="10">
        <v>1491.2729999999999</v>
      </c>
      <c r="F30" s="10">
        <v>8.9936317641854195</v>
      </c>
    </row>
    <row r="31" spans="1:6" x14ac:dyDescent="0.2">
      <c r="A31" s="9" t="s">
        <v>701</v>
      </c>
      <c r="B31" s="9" t="s">
        <v>1388</v>
      </c>
      <c r="C31" s="9" t="s">
        <v>9</v>
      </c>
      <c r="D31" s="9">
        <v>150</v>
      </c>
      <c r="E31" s="10">
        <v>1471.5329999999999</v>
      </c>
      <c r="F31" s="10">
        <v>8.8745829441336799</v>
      </c>
    </row>
    <row r="32" spans="1:6" x14ac:dyDescent="0.2">
      <c r="A32" s="8" t="s">
        <v>35</v>
      </c>
      <c r="B32" s="9"/>
      <c r="C32" s="9"/>
      <c r="D32" s="9"/>
      <c r="E32" s="11">
        <f>SUM(E30:E31)</f>
        <v>2962.8059999999996</v>
      </c>
      <c r="F32" s="11">
        <f>SUM(F30:F31)</f>
        <v>17.868214708319101</v>
      </c>
    </row>
    <row r="33" spans="1:6" x14ac:dyDescent="0.2">
      <c r="A33" s="9"/>
      <c r="B33" s="9"/>
      <c r="C33" s="9"/>
      <c r="D33" s="9"/>
      <c r="E33" s="10"/>
      <c r="F33" s="10"/>
    </row>
    <row r="34" spans="1:6" x14ac:dyDescent="0.2">
      <c r="A34" s="8" t="s">
        <v>35</v>
      </c>
      <c r="B34" s="9"/>
      <c r="C34" s="9"/>
      <c r="D34" s="9"/>
      <c r="E34" s="11">
        <f>E27+E32</f>
        <v>15732.536142500001</v>
      </c>
      <c r="F34" s="11">
        <f>F27+F32</f>
        <v>94.880438915197431</v>
      </c>
    </row>
    <row r="35" spans="1:6" x14ac:dyDescent="0.2">
      <c r="A35" s="9"/>
      <c r="B35" s="9"/>
      <c r="C35" s="9"/>
      <c r="D35" s="9"/>
      <c r="E35" s="10"/>
      <c r="F35" s="10"/>
    </row>
    <row r="36" spans="1:6" x14ac:dyDescent="0.2">
      <c r="A36" s="8" t="s">
        <v>36</v>
      </c>
      <c r="B36" s="9"/>
      <c r="C36" s="9"/>
      <c r="D36" s="9"/>
      <c r="E36" s="11">
        <v>848.89271929999995</v>
      </c>
      <c r="F36" s="11">
        <v>5.12</v>
      </c>
    </row>
    <row r="37" spans="1:6" x14ac:dyDescent="0.2">
      <c r="A37" s="9"/>
      <c r="B37" s="9"/>
      <c r="C37" s="9"/>
      <c r="D37" s="9"/>
      <c r="E37" s="10"/>
      <c r="F37" s="10"/>
    </row>
    <row r="38" spans="1:6" x14ac:dyDescent="0.2">
      <c r="A38" s="12" t="s">
        <v>37</v>
      </c>
      <c r="B38" s="6"/>
      <c r="C38" s="6"/>
      <c r="D38" s="6"/>
      <c r="E38" s="13">
        <f>E34+E36</f>
        <v>16581.428861799999</v>
      </c>
      <c r="F38" s="13">
        <f>F34+F36</f>
        <v>100.00043891519744</v>
      </c>
    </row>
    <row r="39" spans="1:6" x14ac:dyDescent="0.2">
      <c r="A39" s="58" t="s">
        <v>217</v>
      </c>
      <c r="B39" s="59"/>
      <c r="C39" s="59"/>
      <c r="D39" s="59"/>
      <c r="E39" s="60"/>
      <c r="F39" s="60"/>
    </row>
    <row r="41" spans="1:6" x14ac:dyDescent="0.2">
      <c r="A41" s="1" t="s">
        <v>38</v>
      </c>
    </row>
    <row r="42" spans="1:6" x14ac:dyDescent="0.2">
      <c r="A42" s="1" t="s">
        <v>39</v>
      </c>
    </row>
    <row r="43" spans="1:6" x14ac:dyDescent="0.2">
      <c r="A43" s="1" t="s">
        <v>40</v>
      </c>
    </row>
    <row r="44" spans="1:6" x14ac:dyDescent="0.2">
      <c r="A44" s="3" t="s">
        <v>817</v>
      </c>
      <c r="D44" s="14">
        <v>10.216799999999999</v>
      </c>
    </row>
    <row r="45" spans="1:6" x14ac:dyDescent="0.2">
      <c r="A45" s="3" t="s">
        <v>881</v>
      </c>
      <c r="D45" s="14">
        <v>10.216799999999999</v>
      </c>
    </row>
    <row r="46" spans="1:6" x14ac:dyDescent="0.2">
      <c r="A46" s="3" t="s">
        <v>861</v>
      </c>
      <c r="D46" s="14">
        <v>10.1965</v>
      </c>
    </row>
    <row r="47" spans="1:6" x14ac:dyDescent="0.2">
      <c r="A47" s="3" t="s">
        <v>819</v>
      </c>
      <c r="D47" s="14">
        <v>10.250999999999999</v>
      </c>
    </row>
    <row r="48" spans="1:6" x14ac:dyDescent="0.2">
      <c r="A48" s="3" t="s">
        <v>820</v>
      </c>
      <c r="D48" s="14">
        <v>10.250999999999999</v>
      </c>
    </row>
    <row r="49" spans="1:4" x14ac:dyDescent="0.2">
      <c r="A49" s="3" t="s">
        <v>863</v>
      </c>
      <c r="D49" s="14">
        <v>10.200200000000001</v>
      </c>
    </row>
    <row r="51" spans="1:4" x14ac:dyDescent="0.2">
      <c r="A51" s="1" t="s">
        <v>44</v>
      </c>
    </row>
    <row r="52" spans="1:4" x14ac:dyDescent="0.2">
      <c r="A52" s="3" t="s">
        <v>817</v>
      </c>
      <c r="D52" s="14">
        <v>10.625400000000001</v>
      </c>
    </row>
    <row r="53" spans="1:4" x14ac:dyDescent="0.2">
      <c r="A53" s="3" t="s">
        <v>881</v>
      </c>
      <c r="D53" s="14">
        <v>10.2736</v>
      </c>
    </row>
    <row r="54" spans="1:4" x14ac:dyDescent="0.2">
      <c r="A54" s="3" t="s">
        <v>861</v>
      </c>
      <c r="D54" s="14">
        <v>10.2698</v>
      </c>
    </row>
    <row r="55" spans="1:4" x14ac:dyDescent="0.2">
      <c r="A55" s="3" t="s">
        <v>819</v>
      </c>
      <c r="D55" s="14">
        <v>10.678699999999999</v>
      </c>
    </row>
    <row r="56" spans="1:4" x14ac:dyDescent="0.2">
      <c r="A56" s="3" t="s">
        <v>820</v>
      </c>
      <c r="D56" s="14">
        <v>10.296200000000001</v>
      </c>
    </row>
    <row r="57" spans="1:4" x14ac:dyDescent="0.2">
      <c r="A57" s="3" t="s">
        <v>863</v>
      </c>
      <c r="D57" s="14">
        <v>10.290900000000001</v>
      </c>
    </row>
    <row r="59" spans="1:4" x14ac:dyDescent="0.2">
      <c r="A59" s="1" t="s">
        <v>45</v>
      </c>
      <c r="D59" s="15" t="s">
        <v>404</v>
      </c>
    </row>
    <row r="60" spans="1:4" x14ac:dyDescent="0.2">
      <c r="A60" s="19" t="s">
        <v>821</v>
      </c>
      <c r="B60" s="20"/>
      <c r="C60" s="98" t="s">
        <v>822</v>
      </c>
      <c r="D60" s="99"/>
    </row>
    <row r="61" spans="1:4" x14ac:dyDescent="0.2">
      <c r="A61" s="100"/>
      <c r="B61" s="101"/>
      <c r="C61" s="21" t="s">
        <v>823</v>
      </c>
      <c r="D61" s="21" t="s">
        <v>824</v>
      </c>
    </row>
    <row r="62" spans="1:4" x14ac:dyDescent="0.2">
      <c r="A62" s="22" t="s">
        <v>881</v>
      </c>
      <c r="B62" s="23"/>
      <c r="C62" s="24">
        <v>0.24851133150000002</v>
      </c>
      <c r="D62" s="24">
        <v>0.23012273150000001</v>
      </c>
    </row>
    <row r="63" spans="1:4" x14ac:dyDescent="0.2">
      <c r="A63" s="22" t="s">
        <v>861</v>
      </c>
      <c r="B63" s="23"/>
      <c r="C63" s="24">
        <v>0.23410487750000003</v>
      </c>
      <c r="D63" s="24">
        <v>0.21678228330000002</v>
      </c>
    </row>
    <row r="64" spans="1:4" x14ac:dyDescent="0.2">
      <c r="A64" s="22" t="s">
        <v>820</v>
      </c>
      <c r="B64" s="23"/>
      <c r="C64" s="24">
        <v>0.27012101250000004</v>
      </c>
      <c r="D64" s="24">
        <v>0.25013340379999999</v>
      </c>
    </row>
    <row r="65" spans="1:5" x14ac:dyDescent="0.2">
      <c r="A65" s="22" t="s">
        <v>863</v>
      </c>
      <c r="B65" s="23"/>
      <c r="C65" s="24">
        <v>0.23410487750000003</v>
      </c>
      <c r="D65" s="24">
        <v>0.21678228330000002</v>
      </c>
    </row>
    <row r="66" spans="1:5" x14ac:dyDescent="0.2">
      <c r="A66" s="31"/>
      <c r="B66" s="31"/>
      <c r="C66" s="32"/>
      <c r="D66" s="32"/>
    </row>
    <row r="67" spans="1:5" x14ac:dyDescent="0.2">
      <c r="A67" s="1" t="s">
        <v>47</v>
      </c>
      <c r="D67" s="25">
        <v>1.9368867952151134</v>
      </c>
      <c r="E67" s="2" t="s">
        <v>876</v>
      </c>
    </row>
  </sheetData>
  <mergeCells count="3">
    <mergeCell ref="A1:F1"/>
    <mergeCell ref="C60:D60"/>
    <mergeCell ref="A61:B6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E458-346E-4F34-B9EC-8EF0882B0938}">
  <dimension ref="A1:J102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35.85546875" style="2" bestFit="1" customWidth="1"/>
    <col min="3" max="3" width="35.7109375" style="2" bestFit="1" customWidth="1"/>
    <col min="4" max="4" width="12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1657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267</v>
      </c>
      <c r="B8" s="10" t="s">
        <v>268</v>
      </c>
      <c r="C8" s="10" t="s">
        <v>266</v>
      </c>
      <c r="D8" s="69">
        <v>1049265</v>
      </c>
      <c r="E8" s="10">
        <v>21824.187367499999</v>
      </c>
      <c r="F8" s="10">
        <f t="shared" ref="F8:F68" si="0">E8/$E$84*100</f>
        <v>3.3794427910631439</v>
      </c>
    </row>
    <row r="9" spans="1:6" x14ac:dyDescent="0.2">
      <c r="A9" s="10" t="s">
        <v>280</v>
      </c>
      <c r="B9" s="10" t="s">
        <v>281</v>
      </c>
      <c r="C9" s="10" t="s">
        <v>282</v>
      </c>
      <c r="D9" s="69">
        <v>4188311</v>
      </c>
      <c r="E9" s="10">
        <v>18694.526148500001</v>
      </c>
      <c r="F9" s="10">
        <f t="shared" si="0"/>
        <v>2.8948194295184346</v>
      </c>
    </row>
    <row r="10" spans="1:6" x14ac:dyDescent="0.2">
      <c r="A10" s="10" t="s">
        <v>1575</v>
      </c>
      <c r="B10" s="10" t="s">
        <v>1576</v>
      </c>
      <c r="C10" s="10" t="s">
        <v>266</v>
      </c>
      <c r="D10" s="69">
        <v>9688196</v>
      </c>
      <c r="E10" s="10">
        <v>18504.45436</v>
      </c>
      <c r="F10" s="10">
        <f t="shared" si="0"/>
        <v>2.8653870971885098</v>
      </c>
    </row>
    <row r="11" spans="1:6" x14ac:dyDescent="0.2">
      <c r="A11" s="10" t="s">
        <v>1545</v>
      </c>
      <c r="B11" s="10" t="s">
        <v>1546</v>
      </c>
      <c r="C11" s="10" t="s">
        <v>311</v>
      </c>
      <c r="D11" s="69">
        <v>4145052</v>
      </c>
      <c r="E11" s="10">
        <v>17210.255904000001</v>
      </c>
      <c r="F11" s="10">
        <f t="shared" si="0"/>
        <v>2.6649824008446998</v>
      </c>
    </row>
    <row r="12" spans="1:6" x14ac:dyDescent="0.2">
      <c r="A12" s="10" t="s">
        <v>272</v>
      </c>
      <c r="B12" s="10" t="s">
        <v>273</v>
      </c>
      <c r="C12" s="10" t="s">
        <v>266</v>
      </c>
      <c r="D12" s="69">
        <v>1350892</v>
      </c>
      <c r="E12" s="10">
        <v>16963.826290000001</v>
      </c>
      <c r="F12" s="10">
        <f t="shared" si="0"/>
        <v>2.6268231434797751</v>
      </c>
    </row>
    <row r="13" spans="1:6" x14ac:dyDescent="0.2">
      <c r="A13" s="10" t="s">
        <v>1495</v>
      </c>
      <c r="B13" s="10" t="s">
        <v>1496</v>
      </c>
      <c r="C13" s="10" t="s">
        <v>311</v>
      </c>
      <c r="D13" s="69">
        <v>861207</v>
      </c>
      <c r="E13" s="10">
        <v>16535.605003500001</v>
      </c>
      <c r="F13" s="10">
        <f t="shared" si="0"/>
        <v>2.5605137173704087</v>
      </c>
    </row>
    <row r="14" spans="1:6" x14ac:dyDescent="0.2">
      <c r="A14" s="10" t="s">
        <v>1513</v>
      </c>
      <c r="B14" s="10" t="s">
        <v>1514</v>
      </c>
      <c r="C14" s="10" t="s">
        <v>271</v>
      </c>
      <c r="D14" s="69">
        <v>943016</v>
      </c>
      <c r="E14" s="10">
        <v>16477.790076000001</v>
      </c>
      <c r="F14" s="10">
        <f t="shared" si="0"/>
        <v>2.5515611622687846</v>
      </c>
    </row>
    <row r="15" spans="1:6" x14ac:dyDescent="0.2">
      <c r="A15" s="10" t="s">
        <v>1658</v>
      </c>
      <c r="B15" s="10" t="s">
        <v>1659</v>
      </c>
      <c r="C15" s="10" t="s">
        <v>294</v>
      </c>
      <c r="D15" s="69">
        <v>2733669</v>
      </c>
      <c r="E15" s="10">
        <v>16421.149683</v>
      </c>
      <c r="F15" s="10">
        <f t="shared" si="0"/>
        <v>2.5427904820787912</v>
      </c>
    </row>
    <row r="16" spans="1:6" x14ac:dyDescent="0.2">
      <c r="A16" s="10" t="s">
        <v>297</v>
      </c>
      <c r="B16" s="10" t="s">
        <v>298</v>
      </c>
      <c r="C16" s="10" t="s">
        <v>299</v>
      </c>
      <c r="D16" s="69">
        <v>2979100</v>
      </c>
      <c r="E16" s="10">
        <v>16119.910099999999</v>
      </c>
      <c r="F16" s="10">
        <f t="shared" si="0"/>
        <v>2.4961439829441554</v>
      </c>
    </row>
    <row r="17" spans="1:6" x14ac:dyDescent="0.2">
      <c r="A17" s="10" t="s">
        <v>399</v>
      </c>
      <c r="B17" s="10" t="s">
        <v>400</v>
      </c>
      <c r="C17" s="10" t="s">
        <v>302</v>
      </c>
      <c r="D17" s="69">
        <v>7794904</v>
      </c>
      <c r="E17" s="10">
        <v>15928.886323999999</v>
      </c>
      <c r="F17" s="10">
        <f t="shared" si="0"/>
        <v>2.4665642367728862</v>
      </c>
    </row>
    <row r="18" spans="1:6" x14ac:dyDescent="0.2">
      <c r="A18" s="10" t="s">
        <v>380</v>
      </c>
      <c r="B18" s="10" t="s">
        <v>381</v>
      </c>
      <c r="C18" s="10" t="s">
        <v>1492</v>
      </c>
      <c r="D18" s="69">
        <v>10191506</v>
      </c>
      <c r="E18" s="10">
        <v>14477.034272999999</v>
      </c>
      <c r="F18" s="10">
        <f t="shared" si="0"/>
        <v>2.2417471169039129</v>
      </c>
    </row>
    <row r="19" spans="1:6" x14ac:dyDescent="0.2">
      <c r="A19" s="10" t="s">
        <v>1573</v>
      </c>
      <c r="B19" s="10" t="s">
        <v>1574</v>
      </c>
      <c r="C19" s="10" t="s">
        <v>311</v>
      </c>
      <c r="D19" s="69">
        <v>264692</v>
      </c>
      <c r="E19" s="10">
        <v>13941.724678</v>
      </c>
      <c r="F19" s="10">
        <f t="shared" si="0"/>
        <v>2.1588552262989196</v>
      </c>
    </row>
    <row r="20" spans="1:6" x14ac:dyDescent="0.2">
      <c r="A20" s="10" t="s">
        <v>1585</v>
      </c>
      <c r="B20" s="10" t="s">
        <v>1586</v>
      </c>
      <c r="C20" s="10" t="s">
        <v>387</v>
      </c>
      <c r="D20" s="69">
        <v>3084425</v>
      </c>
      <c r="E20" s="10">
        <v>13844.441612500001</v>
      </c>
      <c r="F20" s="10">
        <f t="shared" si="0"/>
        <v>2.1437910890249663</v>
      </c>
    </row>
    <row r="21" spans="1:6" x14ac:dyDescent="0.2">
      <c r="A21" s="10" t="s">
        <v>1519</v>
      </c>
      <c r="B21" s="10" t="s">
        <v>1520</v>
      </c>
      <c r="C21" s="10" t="s">
        <v>271</v>
      </c>
      <c r="D21" s="69">
        <v>1532430</v>
      </c>
      <c r="E21" s="10">
        <v>13700.690414999999</v>
      </c>
      <c r="F21" s="10">
        <f t="shared" si="0"/>
        <v>2.1215314309713742</v>
      </c>
    </row>
    <row r="22" spans="1:6" x14ac:dyDescent="0.2">
      <c r="A22" s="10" t="s">
        <v>1453</v>
      </c>
      <c r="B22" s="10" t="s">
        <v>1454</v>
      </c>
      <c r="C22" s="10" t="s">
        <v>387</v>
      </c>
      <c r="D22" s="69">
        <v>11253507</v>
      </c>
      <c r="E22" s="10">
        <v>13498.581646500001</v>
      </c>
      <c r="F22" s="10">
        <f t="shared" si="0"/>
        <v>2.090235190281327</v>
      </c>
    </row>
    <row r="23" spans="1:6" x14ac:dyDescent="0.2">
      <c r="A23" s="10" t="s">
        <v>1660</v>
      </c>
      <c r="B23" s="10" t="s">
        <v>1661</v>
      </c>
      <c r="C23" s="10" t="s">
        <v>285</v>
      </c>
      <c r="D23" s="69">
        <v>4689677</v>
      </c>
      <c r="E23" s="10">
        <v>13297.579133499999</v>
      </c>
      <c r="F23" s="10">
        <f t="shared" si="0"/>
        <v>2.0591102516018234</v>
      </c>
    </row>
    <row r="24" spans="1:6" x14ac:dyDescent="0.2">
      <c r="A24" s="10" t="s">
        <v>1440</v>
      </c>
      <c r="B24" s="10" t="s">
        <v>1441</v>
      </c>
      <c r="C24" s="10" t="s">
        <v>1442</v>
      </c>
      <c r="D24" s="69">
        <v>1931964</v>
      </c>
      <c r="E24" s="10">
        <v>13027.233252</v>
      </c>
      <c r="F24" s="10">
        <f t="shared" si="0"/>
        <v>2.0172475959645593</v>
      </c>
    </row>
    <row r="25" spans="1:6" x14ac:dyDescent="0.2">
      <c r="A25" s="10" t="s">
        <v>1662</v>
      </c>
      <c r="B25" s="10" t="s">
        <v>1663</v>
      </c>
      <c r="C25" s="10" t="s">
        <v>302</v>
      </c>
      <c r="D25" s="69">
        <v>207958</v>
      </c>
      <c r="E25" s="10">
        <v>12952.456072000001</v>
      </c>
      <c r="F25" s="10">
        <f t="shared" si="0"/>
        <v>2.0056684614184848</v>
      </c>
    </row>
    <row r="26" spans="1:6" x14ac:dyDescent="0.2">
      <c r="A26" s="10" t="s">
        <v>1664</v>
      </c>
      <c r="B26" s="10" t="s">
        <v>1665</v>
      </c>
      <c r="C26" s="10" t="s">
        <v>390</v>
      </c>
      <c r="D26" s="69">
        <v>6026546</v>
      </c>
      <c r="E26" s="10">
        <v>12893.795167</v>
      </c>
      <c r="F26" s="10">
        <f t="shared" si="0"/>
        <v>1.9965849079655527</v>
      </c>
    </row>
    <row r="27" spans="1:6" x14ac:dyDescent="0.2">
      <c r="A27" s="10" t="s">
        <v>1593</v>
      </c>
      <c r="B27" s="10" t="s">
        <v>1594</v>
      </c>
      <c r="C27" s="10" t="s">
        <v>1595</v>
      </c>
      <c r="D27" s="69">
        <v>1481509</v>
      </c>
      <c r="E27" s="10">
        <v>12629.864224999999</v>
      </c>
      <c r="F27" s="10">
        <f t="shared" si="0"/>
        <v>1.9557155961208119</v>
      </c>
    </row>
    <row r="28" spans="1:6" x14ac:dyDescent="0.2">
      <c r="A28" s="10" t="s">
        <v>1666</v>
      </c>
      <c r="B28" s="10" t="s">
        <v>1667</v>
      </c>
      <c r="C28" s="10" t="s">
        <v>282</v>
      </c>
      <c r="D28" s="69">
        <v>167964</v>
      </c>
      <c r="E28" s="10">
        <v>12313.188894000001</v>
      </c>
      <c r="F28" s="10">
        <f t="shared" si="0"/>
        <v>1.9066788944817317</v>
      </c>
    </row>
    <row r="29" spans="1:6" x14ac:dyDescent="0.2">
      <c r="A29" s="10" t="s">
        <v>303</v>
      </c>
      <c r="B29" s="10" t="s">
        <v>304</v>
      </c>
      <c r="C29" s="10" t="s">
        <v>305</v>
      </c>
      <c r="D29" s="69">
        <v>3493744</v>
      </c>
      <c r="E29" s="10">
        <v>12069.138648</v>
      </c>
      <c r="F29" s="10">
        <f t="shared" si="0"/>
        <v>1.8688880786949276</v>
      </c>
    </row>
    <row r="30" spans="1:6" x14ac:dyDescent="0.2">
      <c r="A30" s="10" t="s">
        <v>1668</v>
      </c>
      <c r="B30" s="10" t="s">
        <v>1669</v>
      </c>
      <c r="C30" s="10" t="s">
        <v>1484</v>
      </c>
      <c r="D30" s="69">
        <v>2706125</v>
      </c>
      <c r="E30" s="10">
        <v>12032.7848125</v>
      </c>
      <c r="F30" s="10">
        <f t="shared" si="0"/>
        <v>1.8632587416094641</v>
      </c>
    </row>
    <row r="31" spans="1:6" x14ac:dyDescent="0.2">
      <c r="A31" s="10" t="s">
        <v>283</v>
      </c>
      <c r="B31" s="10" t="s">
        <v>284</v>
      </c>
      <c r="C31" s="10" t="s">
        <v>285</v>
      </c>
      <c r="D31" s="69">
        <v>6772160</v>
      </c>
      <c r="E31" s="10">
        <v>11922.38768</v>
      </c>
      <c r="F31" s="10">
        <f t="shared" si="0"/>
        <v>1.8461639106634675</v>
      </c>
    </row>
    <row r="32" spans="1:6" x14ac:dyDescent="0.2">
      <c r="A32" s="10" t="s">
        <v>1670</v>
      </c>
      <c r="B32" s="10" t="s">
        <v>1671</v>
      </c>
      <c r="C32" s="10" t="s">
        <v>311</v>
      </c>
      <c r="D32" s="69">
        <v>740261</v>
      </c>
      <c r="E32" s="10">
        <v>11897.474792000001</v>
      </c>
      <c r="F32" s="10">
        <f t="shared" si="0"/>
        <v>1.8423061871964515</v>
      </c>
    </row>
    <row r="33" spans="1:6" x14ac:dyDescent="0.2">
      <c r="A33" s="10" t="s">
        <v>1672</v>
      </c>
      <c r="B33" s="10" t="s">
        <v>1673</v>
      </c>
      <c r="C33" s="10" t="s">
        <v>1674</v>
      </c>
      <c r="D33" s="69">
        <v>2635580</v>
      </c>
      <c r="E33" s="10">
        <v>11856.156629999999</v>
      </c>
      <c r="F33" s="10">
        <f t="shared" si="0"/>
        <v>1.8359081315731378</v>
      </c>
    </row>
    <row r="34" spans="1:6" x14ac:dyDescent="0.2">
      <c r="A34" s="10" t="s">
        <v>1675</v>
      </c>
      <c r="B34" s="10" t="s">
        <v>1676</v>
      </c>
      <c r="C34" s="10" t="s">
        <v>291</v>
      </c>
      <c r="D34" s="69">
        <v>1629004</v>
      </c>
      <c r="E34" s="10">
        <v>11303.658756000001</v>
      </c>
      <c r="F34" s="10">
        <f t="shared" si="0"/>
        <v>1.7503546616580334</v>
      </c>
    </row>
    <row r="35" spans="1:6" x14ac:dyDescent="0.2">
      <c r="A35" s="10" t="s">
        <v>1677</v>
      </c>
      <c r="B35" s="10" t="s">
        <v>1678</v>
      </c>
      <c r="C35" s="10" t="s">
        <v>387</v>
      </c>
      <c r="D35" s="69">
        <v>794058</v>
      </c>
      <c r="E35" s="10">
        <v>11149.765407000001</v>
      </c>
      <c r="F35" s="10">
        <f t="shared" si="0"/>
        <v>1.7265245066051542</v>
      </c>
    </row>
    <row r="36" spans="1:6" x14ac:dyDescent="0.2">
      <c r="A36" s="10" t="s">
        <v>1679</v>
      </c>
      <c r="B36" s="10" t="s">
        <v>1680</v>
      </c>
      <c r="C36" s="10" t="s">
        <v>1549</v>
      </c>
      <c r="D36" s="69">
        <v>837865</v>
      </c>
      <c r="E36" s="10">
        <v>11107.1573725</v>
      </c>
      <c r="F36" s="10">
        <f t="shared" si="0"/>
        <v>1.7199267161533169</v>
      </c>
    </row>
    <row r="37" spans="1:6" x14ac:dyDescent="0.2">
      <c r="A37" s="10" t="s">
        <v>1474</v>
      </c>
      <c r="B37" s="10" t="s">
        <v>1475</v>
      </c>
      <c r="C37" s="10" t="s">
        <v>282</v>
      </c>
      <c r="D37" s="69">
        <v>2695000</v>
      </c>
      <c r="E37" s="10">
        <v>11073.754999999999</v>
      </c>
      <c r="F37" s="10">
        <f t="shared" si="0"/>
        <v>1.7147544087015569</v>
      </c>
    </row>
    <row r="38" spans="1:6" x14ac:dyDescent="0.2">
      <c r="A38" s="10" t="s">
        <v>334</v>
      </c>
      <c r="B38" s="10" t="s">
        <v>335</v>
      </c>
      <c r="C38" s="10" t="s">
        <v>266</v>
      </c>
      <c r="D38" s="69">
        <v>12530441</v>
      </c>
      <c r="E38" s="10">
        <v>11020.522859500001</v>
      </c>
      <c r="F38" s="10">
        <f t="shared" si="0"/>
        <v>1.7065114913165331</v>
      </c>
    </row>
    <row r="39" spans="1:6" x14ac:dyDescent="0.2">
      <c r="A39" s="10" t="s">
        <v>812</v>
      </c>
      <c r="B39" s="10" t="s">
        <v>811</v>
      </c>
      <c r="C39" s="10" t="s">
        <v>266</v>
      </c>
      <c r="D39" s="69">
        <v>4899451</v>
      </c>
      <c r="E39" s="10">
        <v>9509.8343910000003</v>
      </c>
      <c r="F39" s="10">
        <f t="shared" si="0"/>
        <v>1.4725836401463581</v>
      </c>
    </row>
    <row r="40" spans="1:6" x14ac:dyDescent="0.2">
      <c r="A40" s="10" t="s">
        <v>309</v>
      </c>
      <c r="B40" s="10" t="s">
        <v>310</v>
      </c>
      <c r="C40" s="10" t="s">
        <v>311</v>
      </c>
      <c r="D40" s="69">
        <v>1201671</v>
      </c>
      <c r="E40" s="10">
        <v>9471.5708219999997</v>
      </c>
      <c r="F40" s="10">
        <f t="shared" si="0"/>
        <v>1.4666585836830892</v>
      </c>
    </row>
    <row r="41" spans="1:6" x14ac:dyDescent="0.2">
      <c r="A41" s="10" t="s">
        <v>549</v>
      </c>
      <c r="B41" s="10" t="s">
        <v>550</v>
      </c>
      <c r="C41" s="10" t="s">
        <v>288</v>
      </c>
      <c r="D41" s="69">
        <v>517781</v>
      </c>
      <c r="E41" s="10">
        <v>9417.4008279999998</v>
      </c>
      <c r="F41" s="10">
        <f t="shared" si="0"/>
        <v>1.4582704410854936</v>
      </c>
    </row>
    <row r="42" spans="1:6" x14ac:dyDescent="0.2">
      <c r="A42" s="10" t="s">
        <v>1681</v>
      </c>
      <c r="B42" s="10" t="s">
        <v>1682</v>
      </c>
      <c r="C42" s="10" t="s">
        <v>288</v>
      </c>
      <c r="D42" s="69">
        <v>145666</v>
      </c>
      <c r="E42" s="10">
        <v>9416.7970690000002</v>
      </c>
      <c r="F42" s="10">
        <f t="shared" si="0"/>
        <v>1.4581769499068427</v>
      </c>
    </row>
    <row r="43" spans="1:6" x14ac:dyDescent="0.2">
      <c r="A43" s="10" t="s">
        <v>1569</v>
      </c>
      <c r="B43" s="10" t="s">
        <v>1570</v>
      </c>
      <c r="C43" s="10" t="s">
        <v>1484</v>
      </c>
      <c r="D43" s="69">
        <v>1743720</v>
      </c>
      <c r="E43" s="10">
        <v>9382.0854600000002</v>
      </c>
      <c r="F43" s="10">
        <f t="shared" si="0"/>
        <v>1.4528019091401043</v>
      </c>
    </row>
    <row r="44" spans="1:6" x14ac:dyDescent="0.2">
      <c r="A44" s="10" t="s">
        <v>369</v>
      </c>
      <c r="B44" s="10" t="s">
        <v>370</v>
      </c>
      <c r="C44" s="10" t="s">
        <v>285</v>
      </c>
      <c r="D44" s="69">
        <v>3927799</v>
      </c>
      <c r="E44" s="10">
        <v>8941.6344234999997</v>
      </c>
      <c r="F44" s="10">
        <f t="shared" si="0"/>
        <v>1.3845987245242675</v>
      </c>
    </row>
    <row r="45" spans="1:6" x14ac:dyDescent="0.2">
      <c r="A45" s="10" t="s">
        <v>1451</v>
      </c>
      <c r="B45" s="10" t="s">
        <v>1452</v>
      </c>
      <c r="C45" s="10" t="s">
        <v>294</v>
      </c>
      <c r="D45" s="69">
        <v>1217476</v>
      </c>
      <c r="E45" s="10">
        <v>8629.4698879999996</v>
      </c>
      <c r="F45" s="10">
        <f t="shared" si="0"/>
        <v>1.3362605128256251</v>
      </c>
    </row>
    <row r="46" spans="1:6" x14ac:dyDescent="0.2">
      <c r="A46" s="10" t="s">
        <v>1683</v>
      </c>
      <c r="B46" s="10" t="s">
        <v>1684</v>
      </c>
      <c r="C46" s="10" t="s">
        <v>1595</v>
      </c>
      <c r="D46" s="69">
        <v>191626</v>
      </c>
      <c r="E46" s="10">
        <v>8388.5239629999996</v>
      </c>
      <c r="F46" s="10">
        <f t="shared" si="0"/>
        <v>1.2989503965053322</v>
      </c>
    </row>
    <row r="47" spans="1:6" x14ac:dyDescent="0.2">
      <c r="A47" s="10" t="s">
        <v>1685</v>
      </c>
      <c r="B47" s="10" t="s">
        <v>1686</v>
      </c>
      <c r="C47" s="10" t="s">
        <v>331</v>
      </c>
      <c r="D47" s="69">
        <v>2289496</v>
      </c>
      <c r="E47" s="10">
        <v>8105.9605879999999</v>
      </c>
      <c r="F47" s="10">
        <f t="shared" si="0"/>
        <v>1.2551958802623018</v>
      </c>
    </row>
    <row r="48" spans="1:6" x14ac:dyDescent="0.2">
      <c r="A48" s="10" t="s">
        <v>312</v>
      </c>
      <c r="B48" s="10" t="s">
        <v>313</v>
      </c>
      <c r="C48" s="10" t="s">
        <v>288</v>
      </c>
      <c r="D48" s="69">
        <v>2456836</v>
      </c>
      <c r="E48" s="10">
        <v>7836.0784219999996</v>
      </c>
      <c r="F48" s="10">
        <f t="shared" si="0"/>
        <v>1.2134050302770503</v>
      </c>
    </row>
    <row r="49" spans="1:6" x14ac:dyDescent="0.2">
      <c r="A49" s="10" t="s">
        <v>1687</v>
      </c>
      <c r="B49" s="10" t="s">
        <v>1688</v>
      </c>
      <c r="C49" s="10" t="s">
        <v>1602</v>
      </c>
      <c r="D49" s="69">
        <v>9344209</v>
      </c>
      <c r="E49" s="10">
        <v>7816.4308284999997</v>
      </c>
      <c r="F49" s="10">
        <f t="shared" si="0"/>
        <v>1.2103626297927972</v>
      </c>
    </row>
    <row r="50" spans="1:6" x14ac:dyDescent="0.2">
      <c r="A50" s="10" t="s">
        <v>1689</v>
      </c>
      <c r="B50" s="10" t="s">
        <v>1690</v>
      </c>
      <c r="C50" s="10" t="s">
        <v>390</v>
      </c>
      <c r="D50" s="69">
        <v>496609</v>
      </c>
      <c r="E50" s="10">
        <v>7497.3060729999997</v>
      </c>
      <c r="F50" s="10">
        <f t="shared" si="0"/>
        <v>1.1609466384312914</v>
      </c>
    </row>
    <row r="51" spans="1:6" x14ac:dyDescent="0.2">
      <c r="A51" s="10" t="s">
        <v>1691</v>
      </c>
      <c r="B51" s="10" t="s">
        <v>1692</v>
      </c>
      <c r="C51" s="10" t="s">
        <v>266</v>
      </c>
      <c r="D51" s="69">
        <v>1270000</v>
      </c>
      <c r="E51" s="10">
        <v>7221.8549999999996</v>
      </c>
      <c r="F51" s="10">
        <f t="shared" si="0"/>
        <v>1.1182934515214922</v>
      </c>
    </row>
    <row r="52" spans="1:6" x14ac:dyDescent="0.2">
      <c r="A52" s="10" t="s">
        <v>300</v>
      </c>
      <c r="B52" s="10" t="s">
        <v>301</v>
      </c>
      <c r="C52" s="10" t="s">
        <v>302</v>
      </c>
      <c r="D52" s="69">
        <v>876836</v>
      </c>
      <c r="E52" s="10">
        <v>7107.6326159999999</v>
      </c>
      <c r="F52" s="10">
        <f t="shared" si="0"/>
        <v>1.1006062860987063</v>
      </c>
    </row>
    <row r="53" spans="1:6" x14ac:dyDescent="0.2">
      <c r="A53" s="10" t="s">
        <v>306</v>
      </c>
      <c r="B53" s="10" t="s">
        <v>307</v>
      </c>
      <c r="C53" s="10" t="s">
        <v>308</v>
      </c>
      <c r="D53" s="69">
        <v>3375865</v>
      </c>
      <c r="E53" s="10">
        <v>7038.6785250000003</v>
      </c>
      <c r="F53" s="10">
        <f t="shared" si="0"/>
        <v>1.0899288481799283</v>
      </c>
    </row>
    <row r="54" spans="1:6" x14ac:dyDescent="0.2">
      <c r="A54" s="10" t="s">
        <v>1445</v>
      </c>
      <c r="B54" s="10" t="s">
        <v>1446</v>
      </c>
      <c r="C54" s="10" t="s">
        <v>276</v>
      </c>
      <c r="D54" s="69">
        <v>6934152</v>
      </c>
      <c r="E54" s="10">
        <v>6493.8333480000001</v>
      </c>
      <c r="F54" s="10">
        <f t="shared" si="0"/>
        <v>1.0055603869560228</v>
      </c>
    </row>
    <row r="55" spans="1:6" x14ac:dyDescent="0.2">
      <c r="A55" s="10" t="s">
        <v>318</v>
      </c>
      <c r="B55" s="10" t="s">
        <v>319</v>
      </c>
      <c r="C55" s="10" t="s">
        <v>302</v>
      </c>
      <c r="D55" s="69">
        <v>852080</v>
      </c>
      <c r="E55" s="10">
        <v>6347.5699599999998</v>
      </c>
      <c r="F55" s="10">
        <f t="shared" si="0"/>
        <v>0.98291171995872806</v>
      </c>
    </row>
    <row r="56" spans="1:6" x14ac:dyDescent="0.2">
      <c r="A56" s="10" t="s">
        <v>329</v>
      </c>
      <c r="B56" s="10" t="s">
        <v>330</v>
      </c>
      <c r="C56" s="10" t="s">
        <v>331</v>
      </c>
      <c r="D56" s="69">
        <v>2792510</v>
      </c>
      <c r="E56" s="10">
        <v>5850.3084500000004</v>
      </c>
      <c r="F56" s="10">
        <f t="shared" si="0"/>
        <v>0.90591151844170936</v>
      </c>
    </row>
    <row r="57" spans="1:6" x14ac:dyDescent="0.2">
      <c r="A57" s="10" t="s">
        <v>1693</v>
      </c>
      <c r="B57" s="10" t="s">
        <v>1694</v>
      </c>
      <c r="C57" s="10" t="s">
        <v>1602</v>
      </c>
      <c r="D57" s="69">
        <v>532057</v>
      </c>
      <c r="E57" s="10">
        <v>5828.9504635000003</v>
      </c>
      <c r="F57" s="10">
        <f t="shared" si="0"/>
        <v>0.90260426615810174</v>
      </c>
    </row>
    <row r="58" spans="1:6" x14ac:dyDescent="0.2">
      <c r="A58" s="10" t="s">
        <v>808</v>
      </c>
      <c r="B58" s="10" t="s">
        <v>807</v>
      </c>
      <c r="C58" s="10" t="s">
        <v>276</v>
      </c>
      <c r="D58" s="69">
        <v>6098335</v>
      </c>
      <c r="E58" s="10">
        <v>4957.946355</v>
      </c>
      <c r="F58" s="10">
        <f t="shared" si="0"/>
        <v>0.76773058193377619</v>
      </c>
    </row>
    <row r="59" spans="1:6" x14ac:dyDescent="0.2">
      <c r="A59" s="10" t="s">
        <v>1695</v>
      </c>
      <c r="B59" s="10" t="s">
        <v>1696</v>
      </c>
      <c r="C59" s="10" t="s">
        <v>311</v>
      </c>
      <c r="D59" s="69">
        <v>907878</v>
      </c>
      <c r="E59" s="10">
        <v>4475.8385399999997</v>
      </c>
      <c r="F59" s="10">
        <f t="shared" si="0"/>
        <v>0.69307690743576489</v>
      </c>
    </row>
    <row r="60" spans="1:6" x14ac:dyDescent="0.2">
      <c r="A60" s="10" t="s">
        <v>1697</v>
      </c>
      <c r="B60" s="10" t="s">
        <v>1698</v>
      </c>
      <c r="C60" s="10" t="s">
        <v>331</v>
      </c>
      <c r="D60" s="69">
        <v>354712</v>
      </c>
      <c r="E60" s="10">
        <v>3227.0278911999999</v>
      </c>
      <c r="F60" s="10">
        <f t="shared" si="0"/>
        <v>0.49970044519118295</v>
      </c>
    </row>
    <row r="61" spans="1:6" x14ac:dyDescent="0.2">
      <c r="A61" s="10" t="s">
        <v>1521</v>
      </c>
      <c r="B61" s="10" t="s">
        <v>1522</v>
      </c>
      <c r="C61" s="10" t="s">
        <v>279</v>
      </c>
      <c r="D61" s="69">
        <v>8299229</v>
      </c>
      <c r="E61" s="10">
        <v>2498.0679289999998</v>
      </c>
      <c r="F61" s="10">
        <f t="shared" si="0"/>
        <v>0.38682208469382945</v>
      </c>
    </row>
    <row r="62" spans="1:6" x14ac:dyDescent="0.2">
      <c r="A62" s="10" t="s">
        <v>1699</v>
      </c>
      <c r="B62" s="10" t="s">
        <v>1700</v>
      </c>
      <c r="C62" s="10" t="s">
        <v>384</v>
      </c>
      <c r="D62" s="69">
        <v>1773564</v>
      </c>
      <c r="E62" s="10">
        <v>1563.3966660000001</v>
      </c>
      <c r="F62" s="10">
        <f t="shared" si="0"/>
        <v>0.24208963676483863</v>
      </c>
    </row>
    <row r="63" spans="1:6" x14ac:dyDescent="0.2">
      <c r="A63" s="10" t="s">
        <v>1701</v>
      </c>
      <c r="B63" s="10" t="s">
        <v>1702</v>
      </c>
      <c r="C63" s="10" t="s">
        <v>331</v>
      </c>
      <c r="D63" s="69">
        <v>977402</v>
      </c>
      <c r="E63" s="10">
        <v>1469.523907</v>
      </c>
      <c r="F63" s="10">
        <f t="shared" si="0"/>
        <v>0.22755358035468429</v>
      </c>
    </row>
    <row r="64" spans="1:6" x14ac:dyDescent="0.2">
      <c r="A64" s="10" t="s">
        <v>1703</v>
      </c>
      <c r="B64" s="10" t="s">
        <v>1704</v>
      </c>
      <c r="C64" s="10" t="s">
        <v>271</v>
      </c>
      <c r="D64" s="69">
        <v>325800</v>
      </c>
      <c r="E64" s="10">
        <v>1392.9579000000001</v>
      </c>
      <c r="F64" s="10">
        <f t="shared" si="0"/>
        <v>0.21569744862159787</v>
      </c>
    </row>
    <row r="65" spans="1:10" x14ac:dyDescent="0.2">
      <c r="A65" s="10" t="s">
        <v>1653</v>
      </c>
      <c r="B65" s="10" t="s">
        <v>1654</v>
      </c>
      <c r="C65" s="10" t="s">
        <v>387</v>
      </c>
      <c r="D65" s="69">
        <v>192304</v>
      </c>
      <c r="E65" s="10">
        <v>396.81930399999999</v>
      </c>
      <c r="F65" s="10">
        <f t="shared" si="0"/>
        <v>6.1446876058923405E-2</v>
      </c>
    </row>
    <row r="66" spans="1:10" x14ac:dyDescent="0.2">
      <c r="A66" s="10" t="s">
        <v>1705</v>
      </c>
      <c r="B66" s="10" t="s">
        <v>1706</v>
      </c>
      <c r="C66" s="10" t="s">
        <v>1602</v>
      </c>
      <c r="D66" s="69">
        <v>65687</v>
      </c>
      <c r="E66" s="10">
        <v>363.55783889999998</v>
      </c>
      <c r="F66" s="10">
        <f t="shared" si="0"/>
        <v>5.629638790742484E-2</v>
      </c>
    </row>
    <row r="67" spans="1:10" x14ac:dyDescent="0.2">
      <c r="A67" s="10" t="s">
        <v>1707</v>
      </c>
      <c r="B67" s="10" t="s">
        <v>1708</v>
      </c>
      <c r="C67" s="10" t="s">
        <v>387</v>
      </c>
      <c r="D67" s="69">
        <v>376519</v>
      </c>
      <c r="E67" s="10">
        <v>341.50273299999998</v>
      </c>
      <c r="F67" s="10">
        <f t="shared" si="0"/>
        <v>5.2881187726781083E-2</v>
      </c>
    </row>
    <row r="68" spans="1:10" x14ac:dyDescent="0.2">
      <c r="A68" s="10" t="s">
        <v>1709</v>
      </c>
      <c r="B68" s="10" t="s">
        <v>1710</v>
      </c>
      <c r="C68" s="10" t="s">
        <v>311</v>
      </c>
      <c r="D68" s="69">
        <v>39231</v>
      </c>
      <c r="E68" s="10">
        <v>50.215679999999999</v>
      </c>
      <c r="F68" s="10">
        <f t="shared" si="0"/>
        <v>7.775822985603943E-3</v>
      </c>
    </row>
    <row r="69" spans="1:10" x14ac:dyDescent="0.2">
      <c r="A69" s="11" t="s">
        <v>35</v>
      </c>
      <c r="B69" s="10"/>
      <c r="C69" s="10"/>
      <c r="D69" s="69"/>
      <c r="E69" s="11">
        <f>SUM(E8:E68)</f>
        <v>607728.75844509993</v>
      </c>
      <c r="F69" s="11">
        <f>SUM(F8:F68)</f>
        <v>94.105889812304753</v>
      </c>
    </row>
    <row r="70" spans="1:10" x14ac:dyDescent="0.2">
      <c r="A70" s="11"/>
      <c r="B70" s="10"/>
      <c r="C70" s="10"/>
      <c r="D70" s="69"/>
      <c r="E70" s="11"/>
      <c r="F70" s="11"/>
    </row>
    <row r="71" spans="1:10" s="34" customFormat="1" x14ac:dyDescent="0.2">
      <c r="A71" s="68" t="s">
        <v>888</v>
      </c>
      <c r="B71" s="52"/>
      <c r="C71" s="52"/>
      <c r="D71" s="76"/>
      <c r="E71" s="52"/>
      <c r="F71" s="52"/>
    </row>
    <row r="72" spans="1:10" s="34" customFormat="1" x14ac:dyDescent="0.2">
      <c r="A72" s="52" t="s">
        <v>404</v>
      </c>
      <c r="B72" s="52" t="s">
        <v>405</v>
      </c>
      <c r="C72" s="52" t="s">
        <v>387</v>
      </c>
      <c r="D72" s="76">
        <v>8100</v>
      </c>
      <c r="E72" s="52">
        <v>8.0999999999999996E-4</v>
      </c>
      <c r="F72" s="52">
        <f>E72/$E$84*100</f>
        <v>1.2542728921203883E-7</v>
      </c>
    </row>
    <row r="73" spans="1:10" s="34" customFormat="1" x14ac:dyDescent="0.2">
      <c r="A73" s="68" t="s">
        <v>35</v>
      </c>
      <c r="B73" s="52"/>
      <c r="C73" s="52"/>
      <c r="D73" s="76"/>
      <c r="E73" s="68">
        <f>SUM(E72:E72)</f>
        <v>8.0999999999999996E-4</v>
      </c>
      <c r="F73" s="68">
        <f>SUM(F72:F72)</f>
        <v>1.2542728921203883E-7</v>
      </c>
    </row>
    <row r="74" spans="1:10" s="34" customFormat="1" x14ac:dyDescent="0.2">
      <c r="A74" s="68"/>
      <c r="B74" s="52"/>
      <c r="C74" s="52"/>
      <c r="D74" s="76"/>
      <c r="E74" s="68"/>
      <c r="F74" s="68"/>
    </row>
    <row r="75" spans="1:10" x14ac:dyDescent="0.2">
      <c r="A75" s="10"/>
      <c r="B75" s="10"/>
      <c r="C75" s="10"/>
      <c r="D75" s="69"/>
      <c r="E75" s="10"/>
      <c r="F75" s="10"/>
    </row>
    <row r="76" spans="1:10" x14ac:dyDescent="0.2">
      <c r="A76" s="33" t="s">
        <v>1530</v>
      </c>
      <c r="B76" s="52"/>
      <c r="C76" s="52"/>
      <c r="D76" s="79"/>
      <c r="E76" s="53"/>
      <c r="F76" s="53"/>
    </row>
    <row r="77" spans="1:10" x14ac:dyDescent="0.2">
      <c r="A77" s="52" t="s">
        <v>1711</v>
      </c>
      <c r="B77" s="52" t="s">
        <v>1712</v>
      </c>
      <c r="C77" s="52" t="s">
        <v>271</v>
      </c>
      <c r="D77" s="79">
        <v>140468</v>
      </c>
      <c r="E77" s="53">
        <v>2641.7431930000002</v>
      </c>
      <c r="F77" s="10">
        <f>E77/$E$84*100</f>
        <v>0.40906998455845178</v>
      </c>
    </row>
    <row r="78" spans="1:10" x14ac:dyDescent="0.2">
      <c r="A78" s="68" t="s">
        <v>35</v>
      </c>
      <c r="B78" s="52"/>
      <c r="C78" s="52"/>
      <c r="D78" s="79"/>
      <c r="E78" s="54">
        <f>SUM(E77)</f>
        <v>2641.7431930000002</v>
      </c>
      <c r="F78" s="54">
        <f>SUM(F77)</f>
        <v>0.40906998455845178</v>
      </c>
    </row>
    <row r="79" spans="1:10" x14ac:dyDescent="0.2">
      <c r="A79" s="10"/>
      <c r="B79" s="10"/>
      <c r="C79" s="10"/>
      <c r="D79" s="10"/>
      <c r="E79" s="10"/>
      <c r="F79" s="10"/>
    </row>
    <row r="80" spans="1:10" x14ac:dyDescent="0.2">
      <c r="A80" s="11" t="s">
        <v>35</v>
      </c>
      <c r="B80" s="10"/>
      <c r="C80" s="10"/>
      <c r="D80" s="10"/>
      <c r="E80" s="11">
        <f>E69+E78+E73</f>
        <v>610370.5024480999</v>
      </c>
      <c r="F80" s="11">
        <f>F69+F78+F73</f>
        <v>94.514959922290501</v>
      </c>
      <c r="I80" s="2"/>
      <c r="J80" s="2"/>
    </row>
    <row r="81" spans="1:10" x14ac:dyDescent="0.2">
      <c r="A81" s="10"/>
      <c r="B81" s="10"/>
      <c r="C81" s="10"/>
      <c r="D81" s="10"/>
      <c r="E81" s="10"/>
      <c r="F81" s="10"/>
    </row>
    <row r="82" spans="1:10" x14ac:dyDescent="0.2">
      <c r="A82" s="11" t="s">
        <v>36</v>
      </c>
      <c r="B82" s="10"/>
      <c r="C82" s="10"/>
      <c r="D82" s="10"/>
      <c r="E82" s="11">
        <v>35421.976276900001</v>
      </c>
      <c r="F82" s="11">
        <f t="shared" ref="F82" si="1">E82/$E$84*100</f>
        <v>5.4850400777095238</v>
      </c>
      <c r="I82" s="2"/>
      <c r="J82" s="2"/>
    </row>
    <row r="83" spans="1:10" x14ac:dyDescent="0.2">
      <c r="A83" s="10"/>
      <c r="B83" s="10"/>
      <c r="C83" s="10"/>
      <c r="D83" s="10"/>
      <c r="E83" s="10"/>
      <c r="F83" s="10"/>
    </row>
    <row r="84" spans="1:10" x14ac:dyDescent="0.2">
      <c r="A84" s="13" t="s">
        <v>37</v>
      </c>
      <c r="B84" s="7"/>
      <c r="C84" s="7"/>
      <c r="D84" s="7"/>
      <c r="E84" s="13">
        <f>E80+E82</f>
        <v>645792.47872499994</v>
      </c>
      <c r="F84" s="13">
        <f xml:space="preserve"> ROUND(SUM(F80:F83),2)</f>
        <v>100</v>
      </c>
      <c r="I84" s="2"/>
      <c r="J84" s="2"/>
    </row>
    <row r="86" spans="1:10" x14ac:dyDescent="0.2">
      <c r="A86" s="17" t="s">
        <v>38</v>
      </c>
    </row>
    <row r="87" spans="1:10" x14ac:dyDescent="0.2">
      <c r="A87" s="17" t="s">
        <v>39</v>
      </c>
    </row>
    <row r="88" spans="1:10" x14ac:dyDescent="0.2">
      <c r="A88" s="17" t="s">
        <v>40</v>
      </c>
    </row>
    <row r="89" spans="1:10" x14ac:dyDescent="0.2">
      <c r="A89" s="2" t="s">
        <v>817</v>
      </c>
      <c r="B89" s="14">
        <v>970.09630000000004</v>
      </c>
    </row>
    <row r="90" spans="1:10" x14ac:dyDescent="0.2">
      <c r="A90" s="2" t="s">
        <v>818</v>
      </c>
      <c r="B90" s="14">
        <v>61.453099999999999</v>
      </c>
    </row>
    <row r="91" spans="1:10" x14ac:dyDescent="0.2">
      <c r="A91" s="2" t="s">
        <v>819</v>
      </c>
      <c r="B91" s="14">
        <v>1028.3610000000001</v>
      </c>
    </row>
    <row r="92" spans="1:10" x14ac:dyDescent="0.2">
      <c r="A92" s="2" t="s">
        <v>820</v>
      </c>
      <c r="B92" s="14">
        <v>66.473299999999995</v>
      </c>
    </row>
    <row r="94" spans="1:10" x14ac:dyDescent="0.2">
      <c r="A94" s="17" t="s">
        <v>44</v>
      </c>
    </row>
    <row r="95" spans="1:10" x14ac:dyDescent="0.2">
      <c r="A95" s="2" t="s">
        <v>817</v>
      </c>
      <c r="B95" s="14">
        <v>906.47709999999995</v>
      </c>
    </row>
    <row r="96" spans="1:10" x14ac:dyDescent="0.2">
      <c r="A96" s="2" t="s">
        <v>818</v>
      </c>
      <c r="B96" s="14">
        <v>57.423299999999998</v>
      </c>
    </row>
    <row r="97" spans="1:2" x14ac:dyDescent="0.2">
      <c r="A97" s="2" t="s">
        <v>819</v>
      </c>
      <c r="B97" s="14">
        <v>965.51400000000001</v>
      </c>
    </row>
    <row r="98" spans="1:2" x14ac:dyDescent="0.2">
      <c r="A98" s="2" t="s">
        <v>820</v>
      </c>
      <c r="B98" s="14">
        <v>62.410600000000002</v>
      </c>
    </row>
    <row r="100" spans="1:2" x14ac:dyDescent="0.2">
      <c r="A100" s="17" t="s">
        <v>45</v>
      </c>
      <c r="B100" s="18" t="s">
        <v>46</v>
      </c>
    </row>
    <row r="102" spans="1:2" x14ac:dyDescent="0.2">
      <c r="A102" s="17" t="s">
        <v>775</v>
      </c>
      <c r="B102" s="70">
        <v>8.2162613466173179E-2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BC9F-26F8-4DC5-97B6-C7CE5C72F581}">
  <dimension ref="A1:F5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11.710937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684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75</v>
      </c>
      <c r="B8" s="9" t="s">
        <v>1313</v>
      </c>
      <c r="C8" s="9" t="s">
        <v>9</v>
      </c>
      <c r="D8" s="9">
        <v>26</v>
      </c>
      <c r="E8" s="10">
        <v>260.20591999999999</v>
      </c>
      <c r="F8" s="10">
        <v>11.1461293199139</v>
      </c>
    </row>
    <row r="9" spans="1:6" x14ac:dyDescent="0.2">
      <c r="A9" s="9" t="s">
        <v>583</v>
      </c>
      <c r="B9" s="9" t="s">
        <v>1119</v>
      </c>
      <c r="C9" s="9" t="s">
        <v>82</v>
      </c>
      <c r="D9" s="9">
        <v>23</v>
      </c>
      <c r="E9" s="10">
        <v>231.08674999999999</v>
      </c>
      <c r="F9" s="10">
        <v>9.89878631361894</v>
      </c>
    </row>
    <row r="10" spans="1:6" x14ac:dyDescent="0.2">
      <c r="A10" s="9" t="s">
        <v>639</v>
      </c>
      <c r="B10" s="9" t="s">
        <v>1010</v>
      </c>
      <c r="C10" s="9" t="s">
        <v>9</v>
      </c>
      <c r="D10" s="9">
        <v>21</v>
      </c>
      <c r="E10" s="10">
        <v>210.34566000000001</v>
      </c>
      <c r="F10" s="10">
        <v>9.0103250850044105</v>
      </c>
    </row>
    <row r="11" spans="1:6" x14ac:dyDescent="0.2">
      <c r="A11" s="9" t="s">
        <v>73</v>
      </c>
      <c r="B11" s="9" t="s">
        <v>1311</v>
      </c>
      <c r="C11" s="9" t="s">
        <v>9</v>
      </c>
      <c r="D11" s="9">
        <v>21</v>
      </c>
      <c r="E11" s="10">
        <v>207.91533000000001</v>
      </c>
      <c r="F11" s="10">
        <v>8.9062199498481203</v>
      </c>
    </row>
    <row r="12" spans="1:6" x14ac:dyDescent="0.2">
      <c r="A12" s="9" t="s">
        <v>681</v>
      </c>
      <c r="B12" s="9" t="s">
        <v>1397</v>
      </c>
      <c r="C12" s="9" t="s">
        <v>9</v>
      </c>
      <c r="D12" s="9">
        <v>20</v>
      </c>
      <c r="E12" s="10">
        <v>201.82339999999999</v>
      </c>
      <c r="F12" s="10">
        <v>8.6452672413629994</v>
      </c>
    </row>
    <row r="13" spans="1:6" x14ac:dyDescent="0.2">
      <c r="A13" s="9" t="s">
        <v>682</v>
      </c>
      <c r="B13" s="9" t="s">
        <v>1398</v>
      </c>
      <c r="C13" s="9" t="s">
        <v>9</v>
      </c>
      <c r="D13" s="9">
        <v>20</v>
      </c>
      <c r="E13" s="10">
        <v>199.85820000000001</v>
      </c>
      <c r="F13" s="10">
        <v>8.5610863228831509</v>
      </c>
    </row>
    <row r="14" spans="1:6" x14ac:dyDescent="0.2">
      <c r="A14" s="9" t="s">
        <v>586</v>
      </c>
      <c r="B14" s="9" t="s">
        <v>1123</v>
      </c>
      <c r="C14" s="9" t="s">
        <v>9</v>
      </c>
      <c r="D14" s="9">
        <v>2</v>
      </c>
      <c r="E14" s="10">
        <v>198.25239999999999</v>
      </c>
      <c r="F14" s="10">
        <v>8.4923005917133203</v>
      </c>
    </row>
    <row r="15" spans="1:6" x14ac:dyDescent="0.2">
      <c r="A15" s="9" t="s">
        <v>680</v>
      </c>
      <c r="B15" s="9" t="s">
        <v>1399</v>
      </c>
      <c r="C15" s="9" t="s">
        <v>9</v>
      </c>
      <c r="D15" s="9">
        <v>19</v>
      </c>
      <c r="E15" s="10">
        <v>187.63544999999999</v>
      </c>
      <c r="F15" s="10">
        <v>8.0375150215654099</v>
      </c>
    </row>
    <row r="16" spans="1:6" x14ac:dyDescent="0.2">
      <c r="A16" s="9" t="s">
        <v>588</v>
      </c>
      <c r="B16" s="9" t="s">
        <v>1125</v>
      </c>
      <c r="C16" s="9" t="s">
        <v>9</v>
      </c>
      <c r="D16" s="9">
        <v>15</v>
      </c>
      <c r="E16" s="10">
        <v>148.74584999999999</v>
      </c>
      <c r="F16" s="10">
        <v>6.37164780839929</v>
      </c>
    </row>
    <row r="17" spans="1:6" x14ac:dyDescent="0.2">
      <c r="A17" s="9" t="s">
        <v>72</v>
      </c>
      <c r="B17" s="9" t="s">
        <v>1309</v>
      </c>
      <c r="C17" s="9" t="s">
        <v>9</v>
      </c>
      <c r="D17" s="9">
        <v>13</v>
      </c>
      <c r="E17" s="10">
        <v>128.73874000000001</v>
      </c>
      <c r="F17" s="10">
        <v>5.5146272018821803</v>
      </c>
    </row>
    <row r="18" spans="1:6" x14ac:dyDescent="0.2">
      <c r="A18" s="8" t="s">
        <v>35</v>
      </c>
      <c r="B18" s="9"/>
      <c r="C18" s="9"/>
      <c r="D18" s="9"/>
      <c r="E18" s="11">
        <f>SUM(E8:E17)</f>
        <v>1974.6077</v>
      </c>
      <c r="F18" s="11">
        <f>SUM(F8:F17)</f>
        <v>84.583904856191722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8" t="s">
        <v>92</v>
      </c>
      <c r="B20" s="9"/>
      <c r="C20" s="9"/>
      <c r="D20" s="9"/>
      <c r="E20" s="10"/>
      <c r="F20" s="10"/>
    </row>
    <row r="21" spans="1:6" x14ac:dyDescent="0.2">
      <c r="A21" s="9" t="s">
        <v>608</v>
      </c>
      <c r="B21" s="9" t="s">
        <v>1163</v>
      </c>
      <c r="C21" s="9" t="s">
        <v>9</v>
      </c>
      <c r="D21" s="9">
        <v>22</v>
      </c>
      <c r="E21" s="10">
        <v>218.10007999999999</v>
      </c>
      <c r="F21" s="10">
        <v>9.3424918862859805</v>
      </c>
    </row>
    <row r="22" spans="1:6" x14ac:dyDescent="0.2">
      <c r="A22" s="8" t="s">
        <v>35</v>
      </c>
      <c r="B22" s="9"/>
      <c r="C22" s="9"/>
      <c r="D22" s="9"/>
      <c r="E22" s="11">
        <f>SUM(E21:E21)</f>
        <v>218.10007999999999</v>
      </c>
      <c r="F22" s="11">
        <f>SUM(F21:F21)</f>
        <v>9.3424918862859805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8" t="s">
        <v>35</v>
      </c>
      <c r="B24" s="9"/>
      <c r="C24" s="9"/>
      <c r="D24" s="9"/>
      <c r="E24" s="11">
        <f>E18+E22</f>
        <v>2192.7077800000002</v>
      </c>
      <c r="F24" s="11">
        <f>F18+F22</f>
        <v>93.926396742477706</v>
      </c>
    </row>
    <row r="25" spans="1:6" x14ac:dyDescent="0.2">
      <c r="A25" s="9"/>
      <c r="B25" s="9"/>
      <c r="C25" s="9"/>
      <c r="D25" s="9"/>
      <c r="E25" s="10"/>
      <c r="F25" s="10"/>
    </row>
    <row r="26" spans="1:6" x14ac:dyDescent="0.2">
      <c r="A26" s="8" t="s">
        <v>36</v>
      </c>
      <c r="B26" s="9"/>
      <c r="C26" s="9"/>
      <c r="D26" s="9"/>
      <c r="E26" s="11">
        <v>141.78579250000001</v>
      </c>
      <c r="F26" s="11">
        <v>6.07</v>
      </c>
    </row>
    <row r="27" spans="1:6" x14ac:dyDescent="0.2">
      <c r="A27" s="9"/>
      <c r="B27" s="9"/>
      <c r="C27" s="9"/>
      <c r="D27" s="9"/>
      <c r="E27" s="10"/>
      <c r="F27" s="10"/>
    </row>
    <row r="28" spans="1:6" x14ac:dyDescent="0.2">
      <c r="A28" s="12" t="s">
        <v>37</v>
      </c>
      <c r="B28" s="6"/>
      <c r="C28" s="6"/>
      <c r="D28" s="6"/>
      <c r="E28" s="13">
        <f>E24+E26</f>
        <v>2334.4935725</v>
      </c>
      <c r="F28" s="13">
        <f>F24+F26</f>
        <v>99.996396742477714</v>
      </c>
    </row>
    <row r="29" spans="1:6" x14ac:dyDescent="0.2">
      <c r="A29" s="58" t="s">
        <v>217</v>
      </c>
    </row>
    <row r="30" spans="1:6" x14ac:dyDescent="0.2">
      <c r="A30" s="58"/>
    </row>
    <row r="31" spans="1:6" x14ac:dyDescent="0.2">
      <c r="A31" s="1" t="s">
        <v>38</v>
      </c>
    </row>
    <row r="32" spans="1:6" x14ac:dyDescent="0.2">
      <c r="A32" s="1" t="s">
        <v>39</v>
      </c>
    </row>
    <row r="33" spans="1:4" x14ac:dyDescent="0.2">
      <c r="A33" s="1" t="s">
        <v>40</v>
      </c>
    </row>
    <row r="34" spans="1:4" x14ac:dyDescent="0.2">
      <c r="A34" s="3" t="s">
        <v>817</v>
      </c>
      <c r="D34" s="14">
        <v>10.7234</v>
      </c>
    </row>
    <row r="35" spans="1:4" x14ac:dyDescent="0.2">
      <c r="A35" s="3" t="s">
        <v>818</v>
      </c>
      <c r="D35" s="14">
        <v>10.4184</v>
      </c>
    </row>
    <row r="36" spans="1:4" x14ac:dyDescent="0.2">
      <c r="A36" s="3" t="s">
        <v>861</v>
      </c>
      <c r="D36" s="14">
        <v>10.202400000000001</v>
      </c>
    </row>
    <row r="37" spans="1:4" x14ac:dyDescent="0.2">
      <c r="A37" s="3" t="s">
        <v>819</v>
      </c>
      <c r="D37" s="14">
        <v>10.7706</v>
      </c>
    </row>
    <row r="38" spans="1:4" x14ac:dyDescent="0.2">
      <c r="A38" s="3" t="s">
        <v>820</v>
      </c>
      <c r="D38" s="14">
        <v>10.4656</v>
      </c>
    </row>
    <row r="39" spans="1:4" x14ac:dyDescent="0.2">
      <c r="A39" s="3" t="s">
        <v>863</v>
      </c>
      <c r="D39" s="14">
        <v>10.228300000000001</v>
      </c>
    </row>
    <row r="41" spans="1:4" x14ac:dyDescent="0.2">
      <c r="A41" s="1" t="s">
        <v>44</v>
      </c>
    </row>
    <row r="42" spans="1:4" x14ac:dyDescent="0.2">
      <c r="A42" s="3" t="s">
        <v>817</v>
      </c>
      <c r="D42" s="14">
        <v>11.1646</v>
      </c>
    </row>
    <row r="43" spans="1:4" x14ac:dyDescent="0.2">
      <c r="A43" s="3" t="s">
        <v>818</v>
      </c>
      <c r="D43" s="14">
        <v>10.847099999999999</v>
      </c>
    </row>
    <row r="44" spans="1:4" x14ac:dyDescent="0.2">
      <c r="A44" s="3" t="s">
        <v>861</v>
      </c>
      <c r="D44" s="14">
        <v>10.2621</v>
      </c>
    </row>
    <row r="45" spans="1:4" x14ac:dyDescent="0.2">
      <c r="A45" s="3" t="s">
        <v>819</v>
      </c>
      <c r="D45" s="14">
        <v>11.213699999999999</v>
      </c>
    </row>
    <row r="46" spans="1:4" x14ac:dyDescent="0.2">
      <c r="A46" s="3" t="s">
        <v>820</v>
      </c>
      <c r="D46" s="14">
        <v>10.8962</v>
      </c>
    </row>
    <row r="47" spans="1:4" x14ac:dyDescent="0.2">
      <c r="A47" s="3" t="s">
        <v>863</v>
      </c>
      <c r="D47" s="14">
        <v>10.289</v>
      </c>
    </row>
    <row r="49" spans="1:5" x14ac:dyDescent="0.2">
      <c r="A49" s="1" t="s">
        <v>45</v>
      </c>
      <c r="D49" s="47" t="s">
        <v>404</v>
      </c>
    </row>
    <row r="50" spans="1:5" x14ac:dyDescent="0.2">
      <c r="A50" s="19" t="s">
        <v>821</v>
      </c>
      <c r="B50" s="20"/>
      <c r="C50" s="98" t="s">
        <v>822</v>
      </c>
      <c r="D50" s="99"/>
    </row>
    <row r="51" spans="1:5" x14ac:dyDescent="0.2">
      <c r="A51" s="100"/>
      <c r="B51" s="101"/>
      <c r="C51" s="21" t="s">
        <v>823</v>
      </c>
      <c r="D51" s="21" t="s">
        <v>824</v>
      </c>
    </row>
    <row r="52" spans="1:5" x14ac:dyDescent="0.2">
      <c r="A52" s="22" t="s">
        <v>861</v>
      </c>
      <c r="B52" s="23"/>
      <c r="C52" s="42">
        <v>0.25211294500000003</v>
      </c>
      <c r="D52" s="42">
        <v>0.23345784350000004</v>
      </c>
    </row>
    <row r="53" spans="1:5" x14ac:dyDescent="0.2">
      <c r="A53" s="22" t="s">
        <v>882</v>
      </c>
      <c r="B53" s="23"/>
      <c r="C53" s="42">
        <v>0.25211294500000003</v>
      </c>
      <c r="D53" s="42">
        <v>0.23345784350000004</v>
      </c>
    </row>
    <row r="55" spans="1:5" x14ac:dyDescent="0.2">
      <c r="A55" s="1" t="s">
        <v>47</v>
      </c>
      <c r="D55" s="25">
        <v>1.0514469918630573</v>
      </c>
      <c r="E55" s="2" t="s">
        <v>876</v>
      </c>
    </row>
  </sheetData>
  <mergeCells count="3">
    <mergeCell ref="A1:F1"/>
    <mergeCell ref="C50:D50"/>
    <mergeCell ref="A51:B5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82E5-B4FC-4300-B5EE-FEFDB18D711E}">
  <dimension ref="A1:F45"/>
  <sheetViews>
    <sheetView showGridLines="0" workbookViewId="0">
      <selection sqref="A1:F1"/>
    </sheetView>
  </sheetViews>
  <sheetFormatPr defaultRowHeight="11.25" x14ac:dyDescent="0.2"/>
  <cols>
    <col min="1" max="1" width="38" style="3" customWidth="1"/>
    <col min="2" max="2" width="56" style="3" bestFit="1" customWidth="1"/>
    <col min="3" max="3" width="9.28515625" style="3" bestFit="1" customWidth="1"/>
    <col min="4" max="4" width="7.42578125" style="3" bestFit="1" customWidth="1"/>
    <col min="5" max="5" width="23" style="2" bestFit="1" customWidth="1"/>
    <col min="6" max="6" width="13.5703125" style="2" bestFit="1" customWidth="1"/>
    <col min="7" max="16384" width="9.140625" style="3"/>
  </cols>
  <sheetData>
    <row r="1" spans="1:6" ht="15" customHeight="1" x14ac:dyDescent="0.2">
      <c r="A1" s="97" t="s">
        <v>683</v>
      </c>
      <c r="B1" s="97"/>
      <c r="C1" s="97"/>
      <c r="D1" s="97"/>
      <c r="E1" s="97"/>
      <c r="F1" s="97"/>
    </row>
    <row r="3" spans="1:6" s="1" customFormat="1" x14ac:dyDescent="0.2">
      <c r="A3" s="4" t="s">
        <v>0</v>
      </c>
      <c r="B3" s="4" t="s">
        <v>1</v>
      </c>
      <c r="C3" s="4" t="s">
        <v>2</v>
      </c>
      <c r="D3" s="4" t="s">
        <v>3</v>
      </c>
      <c r="E3" s="5" t="s">
        <v>4</v>
      </c>
      <c r="F3" s="5" t="s">
        <v>5</v>
      </c>
    </row>
    <row r="4" spans="1:6" x14ac:dyDescent="0.2">
      <c r="A4" s="6"/>
      <c r="B4" s="6"/>
      <c r="C4" s="6"/>
      <c r="D4" s="6"/>
      <c r="E4" s="7"/>
      <c r="F4" s="7"/>
    </row>
    <row r="5" spans="1:6" x14ac:dyDescent="0.2">
      <c r="A5" s="8" t="s">
        <v>6</v>
      </c>
      <c r="B5" s="9"/>
      <c r="C5" s="9"/>
      <c r="D5" s="9"/>
      <c r="E5" s="10"/>
      <c r="F5" s="10"/>
    </row>
    <row r="6" spans="1:6" x14ac:dyDescent="0.2">
      <c r="A6" s="8" t="s">
        <v>7</v>
      </c>
      <c r="B6" s="9"/>
      <c r="C6" s="9"/>
      <c r="D6" s="9"/>
      <c r="E6" s="10"/>
      <c r="F6" s="10"/>
    </row>
    <row r="7" spans="1:6" x14ac:dyDescent="0.2">
      <c r="A7" s="8"/>
      <c r="B7" s="9"/>
      <c r="C7" s="9"/>
      <c r="D7" s="9"/>
      <c r="E7" s="10"/>
      <c r="F7" s="10"/>
    </row>
    <row r="8" spans="1:6" x14ac:dyDescent="0.2">
      <c r="A8" s="9" t="s">
        <v>75</v>
      </c>
      <c r="B8" s="9" t="s">
        <v>1313</v>
      </c>
      <c r="C8" s="9" t="s">
        <v>9</v>
      </c>
      <c r="D8" s="9">
        <v>37</v>
      </c>
      <c r="E8" s="10">
        <v>370.29304000000002</v>
      </c>
      <c r="F8" s="10">
        <v>10.639332171177999</v>
      </c>
    </row>
    <row r="9" spans="1:6" x14ac:dyDescent="0.2">
      <c r="A9" s="9" t="s">
        <v>73</v>
      </c>
      <c r="B9" s="9" t="s">
        <v>1311</v>
      </c>
      <c r="C9" s="9" t="s">
        <v>9</v>
      </c>
      <c r="D9" s="9">
        <v>34</v>
      </c>
      <c r="E9" s="10">
        <v>336.62482</v>
      </c>
      <c r="F9" s="10">
        <v>9.6719702780344097</v>
      </c>
    </row>
    <row r="10" spans="1:6" x14ac:dyDescent="0.2">
      <c r="A10" s="9" t="s">
        <v>583</v>
      </c>
      <c r="B10" s="9" t="s">
        <v>1119</v>
      </c>
      <c r="C10" s="9" t="s">
        <v>82</v>
      </c>
      <c r="D10" s="9">
        <v>32</v>
      </c>
      <c r="E10" s="10">
        <v>321.512</v>
      </c>
      <c r="F10" s="10">
        <v>9.2377457729688501</v>
      </c>
    </row>
    <row r="11" spans="1:6" x14ac:dyDescent="0.2">
      <c r="A11" s="9" t="s">
        <v>639</v>
      </c>
      <c r="B11" s="9" t="s">
        <v>1010</v>
      </c>
      <c r="C11" s="9" t="s">
        <v>9</v>
      </c>
      <c r="D11" s="9">
        <v>32</v>
      </c>
      <c r="E11" s="10">
        <v>320.52672000000001</v>
      </c>
      <c r="F11" s="10">
        <v>9.2094365149778792</v>
      </c>
    </row>
    <row r="12" spans="1:6" x14ac:dyDescent="0.2">
      <c r="A12" s="9" t="s">
        <v>72</v>
      </c>
      <c r="B12" s="9" t="s">
        <v>1309</v>
      </c>
      <c r="C12" s="9" t="s">
        <v>9</v>
      </c>
      <c r="D12" s="9">
        <v>32</v>
      </c>
      <c r="E12" s="10">
        <v>316.89535999999998</v>
      </c>
      <c r="F12" s="10">
        <v>9.1050995680206093</v>
      </c>
    </row>
    <row r="13" spans="1:6" x14ac:dyDescent="0.2">
      <c r="A13" s="9" t="s">
        <v>588</v>
      </c>
      <c r="B13" s="9" t="s">
        <v>1125</v>
      </c>
      <c r="C13" s="9" t="s">
        <v>9</v>
      </c>
      <c r="D13" s="9">
        <v>31</v>
      </c>
      <c r="E13" s="10">
        <v>307.40809000000002</v>
      </c>
      <c r="F13" s="10">
        <v>8.8325094676837193</v>
      </c>
    </row>
    <row r="14" spans="1:6" x14ac:dyDescent="0.2">
      <c r="A14" s="9" t="s">
        <v>680</v>
      </c>
      <c r="B14" s="9" t="s">
        <v>1399</v>
      </c>
      <c r="C14" s="9" t="s">
        <v>9</v>
      </c>
      <c r="D14" s="9">
        <v>31</v>
      </c>
      <c r="E14" s="10">
        <v>306.14204999999998</v>
      </c>
      <c r="F14" s="10">
        <v>8.7961333583677099</v>
      </c>
    </row>
    <row r="15" spans="1:6" x14ac:dyDescent="0.2">
      <c r="A15" s="9" t="s">
        <v>681</v>
      </c>
      <c r="B15" s="9" t="s">
        <v>1397</v>
      </c>
      <c r="C15" s="9" t="s">
        <v>9</v>
      </c>
      <c r="D15" s="9">
        <v>30</v>
      </c>
      <c r="E15" s="10">
        <v>302.73509999999999</v>
      </c>
      <c r="F15" s="10">
        <v>8.6982442034956797</v>
      </c>
    </row>
    <row r="16" spans="1:6" x14ac:dyDescent="0.2">
      <c r="A16" s="9" t="s">
        <v>682</v>
      </c>
      <c r="B16" s="9" t="s">
        <v>1398</v>
      </c>
      <c r="C16" s="9" t="s">
        <v>9</v>
      </c>
      <c r="D16" s="9">
        <v>30</v>
      </c>
      <c r="E16" s="10">
        <v>299.78730000000002</v>
      </c>
      <c r="F16" s="10">
        <v>8.6135474363779405</v>
      </c>
    </row>
    <row r="17" spans="1:6" x14ac:dyDescent="0.2">
      <c r="A17" s="9" t="s">
        <v>586</v>
      </c>
      <c r="B17" s="9" t="s">
        <v>1123</v>
      </c>
      <c r="C17" s="9" t="s">
        <v>9</v>
      </c>
      <c r="D17" s="9">
        <v>2</v>
      </c>
      <c r="E17" s="10">
        <v>198.25239999999999</v>
      </c>
      <c r="F17" s="10">
        <v>5.6962267973852603</v>
      </c>
    </row>
    <row r="18" spans="1:6" x14ac:dyDescent="0.2">
      <c r="A18" s="8" t="s">
        <v>35</v>
      </c>
      <c r="B18" s="9"/>
      <c r="C18" s="9"/>
      <c r="D18" s="9"/>
      <c r="E18" s="11">
        <f>SUM(E8:E17)</f>
        <v>3080.1768799999995</v>
      </c>
      <c r="F18" s="11">
        <f>SUM(F8:F17)</f>
        <v>88.500245568490058</v>
      </c>
    </row>
    <row r="19" spans="1:6" x14ac:dyDescent="0.2">
      <c r="A19" s="9"/>
      <c r="B19" s="9"/>
      <c r="C19" s="9"/>
      <c r="D19" s="9"/>
      <c r="E19" s="10"/>
      <c r="F19" s="10"/>
    </row>
    <row r="20" spans="1:6" x14ac:dyDescent="0.2">
      <c r="A20" s="8" t="s">
        <v>92</v>
      </c>
      <c r="B20" s="9"/>
      <c r="C20" s="9"/>
      <c r="D20" s="9"/>
      <c r="E20" s="10"/>
      <c r="F20" s="10"/>
    </row>
    <row r="21" spans="1:6" x14ac:dyDescent="0.2">
      <c r="A21" s="9" t="s">
        <v>608</v>
      </c>
      <c r="B21" s="9" t="s">
        <v>1163</v>
      </c>
      <c r="C21" s="9" t="s">
        <v>9</v>
      </c>
      <c r="D21" s="9">
        <v>19</v>
      </c>
      <c r="E21" s="10">
        <v>188.35916</v>
      </c>
      <c r="F21" s="10">
        <v>5.41197228747283</v>
      </c>
    </row>
    <row r="22" spans="1:6" x14ac:dyDescent="0.2">
      <c r="A22" s="8" t="s">
        <v>35</v>
      </c>
      <c r="B22" s="9"/>
      <c r="C22" s="9"/>
      <c r="D22" s="9"/>
      <c r="E22" s="11">
        <f>SUM(E21:E21)</f>
        <v>188.35916</v>
      </c>
      <c r="F22" s="11">
        <f>SUM(F21:F21)</f>
        <v>5.41197228747283</v>
      </c>
    </row>
    <row r="23" spans="1:6" x14ac:dyDescent="0.2">
      <c r="A23" s="9"/>
      <c r="B23" s="9"/>
      <c r="C23" s="9"/>
      <c r="D23" s="9"/>
      <c r="E23" s="10"/>
      <c r="F23" s="10"/>
    </row>
    <row r="24" spans="1:6" x14ac:dyDescent="0.2">
      <c r="A24" s="8" t="s">
        <v>35</v>
      </c>
      <c r="B24" s="9"/>
      <c r="C24" s="9"/>
      <c r="D24" s="9"/>
      <c r="E24" s="11">
        <f>E18+E22</f>
        <v>3268.5360399999995</v>
      </c>
      <c r="F24" s="11">
        <f>F18+F22</f>
        <v>93.912217855962894</v>
      </c>
    </row>
    <row r="25" spans="1:6" x14ac:dyDescent="0.2">
      <c r="A25" s="9"/>
      <c r="B25" s="9"/>
      <c r="C25" s="9"/>
      <c r="D25" s="9"/>
      <c r="E25" s="10"/>
      <c r="F25" s="10"/>
    </row>
    <row r="26" spans="1:6" x14ac:dyDescent="0.2">
      <c r="A26" s="8" t="s">
        <v>36</v>
      </c>
      <c r="B26" s="9"/>
      <c r="C26" s="9"/>
      <c r="D26" s="9"/>
      <c r="E26" s="11">
        <v>211.87619570000001</v>
      </c>
      <c r="F26" s="11">
        <v>6.09</v>
      </c>
    </row>
    <row r="27" spans="1:6" x14ac:dyDescent="0.2">
      <c r="A27" s="9"/>
      <c r="B27" s="9"/>
      <c r="C27" s="9"/>
      <c r="D27" s="9"/>
      <c r="E27" s="10"/>
      <c r="F27" s="10"/>
    </row>
    <row r="28" spans="1:6" x14ac:dyDescent="0.2">
      <c r="A28" s="12" t="s">
        <v>37</v>
      </c>
      <c r="B28" s="6"/>
      <c r="C28" s="6"/>
      <c r="D28" s="6"/>
      <c r="E28" s="13">
        <f>E24+E26</f>
        <v>3480.4122356999997</v>
      </c>
      <c r="F28" s="13">
        <f>F24+F26</f>
        <v>100.0022178559629</v>
      </c>
    </row>
    <row r="29" spans="1:6" x14ac:dyDescent="0.2">
      <c r="A29" s="58" t="s">
        <v>217</v>
      </c>
      <c r="B29" s="59"/>
      <c r="C29" s="59"/>
      <c r="D29" s="59"/>
      <c r="E29" s="60"/>
      <c r="F29" s="60"/>
    </row>
    <row r="31" spans="1:6" x14ac:dyDescent="0.2">
      <c r="A31" s="1" t="s">
        <v>38</v>
      </c>
    </row>
    <row r="32" spans="1:6" x14ac:dyDescent="0.2">
      <c r="A32" s="1" t="s">
        <v>39</v>
      </c>
    </row>
    <row r="33" spans="1:5" x14ac:dyDescent="0.2">
      <c r="A33" s="1" t="s">
        <v>40</v>
      </c>
    </row>
    <row r="34" spans="1:5" x14ac:dyDescent="0.2">
      <c r="A34" s="3" t="s">
        <v>817</v>
      </c>
      <c r="D34" s="14">
        <v>10.8064</v>
      </c>
    </row>
    <row r="35" spans="1:5" x14ac:dyDescent="0.2">
      <c r="A35" s="3" t="s">
        <v>881</v>
      </c>
      <c r="D35" s="14">
        <v>10.297000000000001</v>
      </c>
    </row>
    <row r="36" spans="1:5" x14ac:dyDescent="0.2">
      <c r="A36" s="3" t="s">
        <v>819</v>
      </c>
      <c r="D36" s="14">
        <v>10.8552</v>
      </c>
    </row>
    <row r="38" spans="1:5" x14ac:dyDescent="0.2">
      <c r="A38" s="1" t="s">
        <v>44</v>
      </c>
    </row>
    <row r="39" spans="1:5" x14ac:dyDescent="0.2">
      <c r="A39" s="3" t="s">
        <v>817</v>
      </c>
      <c r="D39" s="14">
        <v>11.2516</v>
      </c>
    </row>
    <row r="40" spans="1:5" x14ac:dyDescent="0.2">
      <c r="A40" s="3" t="s">
        <v>881</v>
      </c>
      <c r="D40" s="14">
        <v>10.7209</v>
      </c>
    </row>
    <row r="41" spans="1:5" x14ac:dyDescent="0.2">
      <c r="A41" s="3" t="s">
        <v>819</v>
      </c>
      <c r="D41" s="14">
        <v>11.302300000000001</v>
      </c>
    </row>
    <row r="43" spans="1:5" x14ac:dyDescent="0.2">
      <c r="A43" s="1" t="s">
        <v>45</v>
      </c>
      <c r="D43" s="15" t="s">
        <v>46</v>
      </c>
    </row>
    <row r="45" spans="1:5" x14ac:dyDescent="0.2">
      <c r="A45" s="1" t="s">
        <v>47</v>
      </c>
      <c r="D45" s="25">
        <v>1.0549612083409303</v>
      </c>
      <c r="E45" s="2" t="s">
        <v>840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16B2-83AE-4967-B09A-151320DB3998}">
  <dimension ref="A1:J79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37.5703125" style="2" bestFit="1" customWidth="1"/>
    <col min="3" max="3" width="20" style="2" bestFit="1" customWidth="1"/>
    <col min="4" max="4" width="11.14062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1713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267</v>
      </c>
      <c r="B8" s="10" t="s">
        <v>268</v>
      </c>
      <c r="C8" s="10" t="s">
        <v>266</v>
      </c>
      <c r="D8" s="69">
        <v>301393</v>
      </c>
      <c r="E8" s="10">
        <v>6268.8237035000002</v>
      </c>
      <c r="F8" s="10">
        <f t="shared" ref="F8:F43" si="0">E8/$E$57*100</f>
        <v>10.926135260200336</v>
      </c>
    </row>
    <row r="9" spans="1:6" x14ac:dyDescent="0.2">
      <c r="A9" s="10" t="s">
        <v>264</v>
      </c>
      <c r="B9" s="10" t="s">
        <v>265</v>
      </c>
      <c r="C9" s="10" t="s">
        <v>266</v>
      </c>
      <c r="D9" s="69">
        <v>602107</v>
      </c>
      <c r="E9" s="10">
        <v>4351.4272890000002</v>
      </c>
      <c r="F9" s="10">
        <f t="shared" si="0"/>
        <v>7.5842431344808778</v>
      </c>
    </row>
    <row r="10" spans="1:6" x14ac:dyDescent="0.2">
      <c r="A10" s="10" t="s">
        <v>269</v>
      </c>
      <c r="B10" s="10" t="s">
        <v>270</v>
      </c>
      <c r="C10" s="10" t="s">
        <v>271</v>
      </c>
      <c r="D10" s="69">
        <v>405492</v>
      </c>
      <c r="E10" s="10">
        <v>3039.3652860000002</v>
      </c>
      <c r="F10" s="10">
        <f t="shared" si="0"/>
        <v>5.297407901493953</v>
      </c>
    </row>
    <row r="11" spans="1:6" x14ac:dyDescent="0.2">
      <c r="A11" s="10" t="s">
        <v>292</v>
      </c>
      <c r="B11" s="10" t="s">
        <v>293</v>
      </c>
      <c r="C11" s="10" t="s">
        <v>294</v>
      </c>
      <c r="D11" s="69">
        <v>383392</v>
      </c>
      <c r="E11" s="10">
        <v>2764.25632</v>
      </c>
      <c r="F11" s="10">
        <f t="shared" si="0"/>
        <v>4.8179116010745258</v>
      </c>
    </row>
    <row r="12" spans="1:6" x14ac:dyDescent="0.2">
      <c r="A12" s="10" t="s">
        <v>286</v>
      </c>
      <c r="B12" s="10" t="s">
        <v>287</v>
      </c>
      <c r="C12" s="10" t="s">
        <v>288</v>
      </c>
      <c r="D12" s="69">
        <v>98278</v>
      </c>
      <c r="E12" s="10">
        <v>2673.9478239999999</v>
      </c>
      <c r="F12" s="10">
        <f t="shared" si="0"/>
        <v>4.6605100072331869</v>
      </c>
    </row>
    <row r="13" spans="1:6" x14ac:dyDescent="0.2">
      <c r="A13" s="10" t="s">
        <v>327</v>
      </c>
      <c r="B13" s="10" t="s">
        <v>328</v>
      </c>
      <c r="C13" s="10" t="s">
        <v>266</v>
      </c>
      <c r="D13" s="69">
        <v>902639</v>
      </c>
      <c r="E13" s="10">
        <v>2650.5994234999998</v>
      </c>
      <c r="F13" s="10">
        <f t="shared" si="0"/>
        <v>4.6198153260556172</v>
      </c>
    </row>
    <row r="14" spans="1:6" x14ac:dyDescent="0.2">
      <c r="A14" s="10" t="s">
        <v>272</v>
      </c>
      <c r="B14" s="10" t="s">
        <v>273</v>
      </c>
      <c r="C14" s="10" t="s">
        <v>266</v>
      </c>
      <c r="D14" s="69">
        <v>197693</v>
      </c>
      <c r="E14" s="10">
        <v>2482.5298475</v>
      </c>
      <c r="F14" s="10">
        <f t="shared" si="0"/>
        <v>4.3268814348895202</v>
      </c>
    </row>
    <row r="15" spans="1:6" x14ac:dyDescent="0.2">
      <c r="A15" s="10" t="s">
        <v>322</v>
      </c>
      <c r="B15" s="10" t="s">
        <v>323</v>
      </c>
      <c r="C15" s="10" t="s">
        <v>266</v>
      </c>
      <c r="D15" s="69">
        <v>643546</v>
      </c>
      <c r="E15" s="10">
        <v>2345.403397</v>
      </c>
      <c r="F15" s="10">
        <f t="shared" si="0"/>
        <v>4.0878793163457079</v>
      </c>
    </row>
    <row r="16" spans="1:6" x14ac:dyDescent="0.2">
      <c r="A16" s="10" t="s">
        <v>274</v>
      </c>
      <c r="B16" s="10" t="s">
        <v>275</v>
      </c>
      <c r="C16" s="10" t="s">
        <v>276</v>
      </c>
      <c r="D16" s="69">
        <v>343240</v>
      </c>
      <c r="E16" s="10">
        <v>2334.2036199999998</v>
      </c>
      <c r="F16" s="10">
        <f t="shared" si="0"/>
        <v>4.0683588633590073</v>
      </c>
    </row>
    <row r="17" spans="1:6" x14ac:dyDescent="0.2">
      <c r="A17" s="10" t="s">
        <v>1513</v>
      </c>
      <c r="B17" s="10" t="s">
        <v>1514</v>
      </c>
      <c r="C17" s="10" t="s">
        <v>271</v>
      </c>
      <c r="D17" s="69">
        <v>126574</v>
      </c>
      <c r="E17" s="10">
        <v>2211.6907890000002</v>
      </c>
      <c r="F17" s="10">
        <f t="shared" si="0"/>
        <v>3.8548272941319612</v>
      </c>
    </row>
    <row r="18" spans="1:6" x14ac:dyDescent="0.2">
      <c r="A18" s="10" t="s">
        <v>1666</v>
      </c>
      <c r="B18" s="10" t="s">
        <v>1667</v>
      </c>
      <c r="C18" s="10" t="s">
        <v>282</v>
      </c>
      <c r="D18" s="69">
        <v>21578</v>
      </c>
      <c r="E18" s="10">
        <v>1581.850813</v>
      </c>
      <c r="F18" s="10">
        <f t="shared" si="0"/>
        <v>2.7570588617201284</v>
      </c>
    </row>
    <row r="19" spans="1:6" x14ac:dyDescent="0.2">
      <c r="A19" s="10" t="s">
        <v>303</v>
      </c>
      <c r="B19" s="10" t="s">
        <v>304</v>
      </c>
      <c r="C19" s="10" t="s">
        <v>305</v>
      </c>
      <c r="D19" s="69">
        <v>454688</v>
      </c>
      <c r="E19" s="10">
        <v>1570.7196960000001</v>
      </c>
      <c r="F19" s="10">
        <f t="shared" si="0"/>
        <v>2.7376580784645372</v>
      </c>
    </row>
    <row r="20" spans="1:6" x14ac:dyDescent="0.2">
      <c r="A20" s="10" t="s">
        <v>1714</v>
      </c>
      <c r="B20" s="10" t="s">
        <v>1715</v>
      </c>
      <c r="C20" s="10" t="s">
        <v>299</v>
      </c>
      <c r="D20" s="69">
        <v>116490</v>
      </c>
      <c r="E20" s="10">
        <v>1531.0280700000001</v>
      </c>
      <c r="F20" s="10">
        <f t="shared" si="0"/>
        <v>2.6684782618218783</v>
      </c>
    </row>
    <row r="21" spans="1:6" x14ac:dyDescent="0.2">
      <c r="A21" s="10" t="s">
        <v>1605</v>
      </c>
      <c r="B21" s="10" t="s">
        <v>1606</v>
      </c>
      <c r="C21" s="10" t="s">
        <v>299</v>
      </c>
      <c r="D21" s="69">
        <v>1262673</v>
      </c>
      <c r="E21" s="10">
        <v>1511.4195810000001</v>
      </c>
      <c r="F21" s="10">
        <f t="shared" si="0"/>
        <v>2.634301993163608</v>
      </c>
    </row>
    <row r="22" spans="1:6" x14ac:dyDescent="0.2">
      <c r="A22" s="10" t="s">
        <v>1453</v>
      </c>
      <c r="B22" s="10" t="s">
        <v>1454</v>
      </c>
      <c r="C22" s="10" t="s">
        <v>387</v>
      </c>
      <c r="D22" s="69">
        <v>1247117</v>
      </c>
      <c r="E22" s="10">
        <v>1495.9168414999999</v>
      </c>
      <c r="F22" s="10">
        <f t="shared" si="0"/>
        <v>2.6072817678881579</v>
      </c>
    </row>
    <row r="23" spans="1:6" x14ac:dyDescent="0.2">
      <c r="A23" s="10" t="s">
        <v>295</v>
      </c>
      <c r="B23" s="10" t="s">
        <v>296</v>
      </c>
      <c r="C23" s="10" t="s">
        <v>282</v>
      </c>
      <c r="D23" s="69">
        <v>101394</v>
      </c>
      <c r="E23" s="10">
        <v>1432.2916439999999</v>
      </c>
      <c r="F23" s="10">
        <f t="shared" si="0"/>
        <v>2.4963873566361983</v>
      </c>
    </row>
    <row r="24" spans="1:6" x14ac:dyDescent="0.2">
      <c r="A24" s="10" t="s">
        <v>375</v>
      </c>
      <c r="B24" s="10" t="s">
        <v>376</v>
      </c>
      <c r="C24" s="10" t="s">
        <v>377</v>
      </c>
      <c r="D24" s="69">
        <v>278178</v>
      </c>
      <c r="E24" s="10">
        <v>1326.0745260000001</v>
      </c>
      <c r="F24" s="10">
        <f t="shared" si="0"/>
        <v>2.3112581118037578</v>
      </c>
    </row>
    <row r="25" spans="1:6" x14ac:dyDescent="0.2">
      <c r="A25" s="10" t="s">
        <v>378</v>
      </c>
      <c r="B25" s="10" t="s">
        <v>379</v>
      </c>
      <c r="C25" s="10" t="s">
        <v>305</v>
      </c>
      <c r="D25" s="69">
        <v>551423</v>
      </c>
      <c r="E25" s="10">
        <v>1287.572705</v>
      </c>
      <c r="F25" s="10">
        <f t="shared" si="0"/>
        <v>2.2441520447157406</v>
      </c>
    </row>
    <row r="26" spans="1:6" x14ac:dyDescent="0.2">
      <c r="A26" s="10" t="s">
        <v>1675</v>
      </c>
      <c r="B26" s="10" t="s">
        <v>1676</v>
      </c>
      <c r="C26" s="10" t="s">
        <v>291</v>
      </c>
      <c r="D26" s="69">
        <v>183307</v>
      </c>
      <c r="E26" s="10">
        <v>1271.967273</v>
      </c>
      <c r="F26" s="10">
        <f t="shared" si="0"/>
        <v>2.2169528333659843</v>
      </c>
    </row>
    <row r="27" spans="1:6" x14ac:dyDescent="0.2">
      <c r="A27" s="10" t="s">
        <v>312</v>
      </c>
      <c r="B27" s="10" t="s">
        <v>313</v>
      </c>
      <c r="C27" s="10" t="s">
        <v>288</v>
      </c>
      <c r="D27" s="69">
        <v>387005</v>
      </c>
      <c r="E27" s="10">
        <v>1234.3524474999999</v>
      </c>
      <c r="F27" s="10">
        <f t="shared" si="0"/>
        <v>2.1513927393769996</v>
      </c>
    </row>
    <row r="28" spans="1:6" x14ac:dyDescent="0.2">
      <c r="A28" s="10" t="s">
        <v>812</v>
      </c>
      <c r="B28" s="10" t="s">
        <v>811</v>
      </c>
      <c r="C28" s="10" t="s">
        <v>266</v>
      </c>
      <c r="D28" s="69">
        <v>631101</v>
      </c>
      <c r="E28" s="10">
        <v>1224.9670410000001</v>
      </c>
      <c r="F28" s="10">
        <f t="shared" si="0"/>
        <v>2.1350346113228151</v>
      </c>
    </row>
    <row r="29" spans="1:6" x14ac:dyDescent="0.2">
      <c r="A29" s="10" t="s">
        <v>391</v>
      </c>
      <c r="B29" s="10" t="s">
        <v>392</v>
      </c>
      <c r="C29" s="10" t="s">
        <v>276</v>
      </c>
      <c r="D29" s="69">
        <v>45848</v>
      </c>
      <c r="E29" s="10">
        <v>1171.2100840000001</v>
      </c>
      <c r="F29" s="10">
        <f t="shared" si="0"/>
        <v>2.0413398750948937</v>
      </c>
    </row>
    <row r="30" spans="1:6" x14ac:dyDescent="0.2">
      <c r="A30" s="10" t="s">
        <v>1447</v>
      </c>
      <c r="B30" s="10" t="s">
        <v>1448</v>
      </c>
      <c r="C30" s="10" t="s">
        <v>271</v>
      </c>
      <c r="D30" s="69">
        <v>114846</v>
      </c>
      <c r="E30" s="10">
        <v>1154.431992</v>
      </c>
      <c r="F30" s="10">
        <f t="shared" si="0"/>
        <v>2.0120967967646264</v>
      </c>
    </row>
    <row r="31" spans="1:6" x14ac:dyDescent="0.2">
      <c r="A31" s="10" t="s">
        <v>365</v>
      </c>
      <c r="B31" s="10" t="s">
        <v>366</v>
      </c>
      <c r="C31" s="10" t="s">
        <v>305</v>
      </c>
      <c r="D31" s="69">
        <v>772456</v>
      </c>
      <c r="E31" s="10">
        <v>1057.1060359999999</v>
      </c>
      <c r="F31" s="10">
        <f t="shared" si="0"/>
        <v>1.8424642452876097</v>
      </c>
    </row>
    <row r="32" spans="1:6" x14ac:dyDescent="0.2">
      <c r="A32" s="10" t="s">
        <v>1505</v>
      </c>
      <c r="B32" s="10" t="s">
        <v>1506</v>
      </c>
      <c r="C32" s="10" t="s">
        <v>387</v>
      </c>
      <c r="D32" s="69">
        <v>248911</v>
      </c>
      <c r="E32" s="10">
        <v>997.13746600000002</v>
      </c>
      <c r="F32" s="10">
        <f t="shared" si="0"/>
        <v>1.7379430881820164</v>
      </c>
    </row>
    <row r="33" spans="1:6" x14ac:dyDescent="0.2">
      <c r="A33" s="10" t="s">
        <v>1451</v>
      </c>
      <c r="B33" s="10" t="s">
        <v>1452</v>
      </c>
      <c r="C33" s="10" t="s">
        <v>294</v>
      </c>
      <c r="D33" s="69">
        <v>136430</v>
      </c>
      <c r="E33" s="10">
        <v>967.01584000000003</v>
      </c>
      <c r="F33" s="10">
        <f t="shared" si="0"/>
        <v>1.6854431335654241</v>
      </c>
    </row>
    <row r="34" spans="1:6" x14ac:dyDescent="0.2">
      <c r="A34" s="10" t="s">
        <v>332</v>
      </c>
      <c r="B34" s="10" t="s">
        <v>333</v>
      </c>
      <c r="C34" s="10" t="s">
        <v>276</v>
      </c>
      <c r="D34" s="69">
        <v>484457</v>
      </c>
      <c r="E34" s="10">
        <v>877.83608400000003</v>
      </c>
      <c r="F34" s="10">
        <f t="shared" si="0"/>
        <v>1.5300088571183705</v>
      </c>
    </row>
    <row r="35" spans="1:6" x14ac:dyDescent="0.2">
      <c r="A35" s="10" t="s">
        <v>1521</v>
      </c>
      <c r="B35" s="10" t="s">
        <v>1522</v>
      </c>
      <c r="C35" s="10" t="s">
        <v>279</v>
      </c>
      <c r="D35" s="69">
        <v>2253145</v>
      </c>
      <c r="E35" s="10">
        <v>678.19664499999999</v>
      </c>
      <c r="F35" s="10">
        <f t="shared" si="0"/>
        <v>1.1820508323031786</v>
      </c>
    </row>
    <row r="36" spans="1:6" x14ac:dyDescent="0.2">
      <c r="A36" s="10" t="s">
        <v>1707</v>
      </c>
      <c r="B36" s="10" t="s">
        <v>1708</v>
      </c>
      <c r="C36" s="10" t="s">
        <v>387</v>
      </c>
      <c r="D36" s="69">
        <v>593597</v>
      </c>
      <c r="E36" s="10">
        <v>538.39247899999998</v>
      </c>
      <c r="F36" s="10">
        <f t="shared" si="0"/>
        <v>0.9383816369479705</v>
      </c>
    </row>
    <row r="37" spans="1:6" x14ac:dyDescent="0.2">
      <c r="A37" s="10" t="s">
        <v>1716</v>
      </c>
      <c r="B37" s="10" t="s">
        <v>1717</v>
      </c>
      <c r="C37" s="10" t="s">
        <v>790</v>
      </c>
      <c r="D37" s="69">
        <v>580358</v>
      </c>
      <c r="E37" s="10">
        <v>467.47836899999999</v>
      </c>
      <c r="F37" s="10">
        <f t="shared" si="0"/>
        <v>0.81478314473257607</v>
      </c>
    </row>
    <row r="38" spans="1:6" x14ac:dyDescent="0.2">
      <c r="A38" s="10" t="s">
        <v>1697</v>
      </c>
      <c r="B38" s="10" t="s">
        <v>1698</v>
      </c>
      <c r="C38" s="10" t="s">
        <v>1718</v>
      </c>
      <c r="D38" s="69">
        <v>32642</v>
      </c>
      <c r="E38" s="10">
        <v>296.9638592</v>
      </c>
      <c r="F38" s="10">
        <f t="shared" si="0"/>
        <v>0.51758789949679562</v>
      </c>
    </row>
    <row r="39" spans="1:6" x14ac:dyDescent="0.2">
      <c r="A39" s="10" t="s">
        <v>1719</v>
      </c>
      <c r="B39" s="10" t="s">
        <v>1720</v>
      </c>
      <c r="C39" s="10" t="s">
        <v>387</v>
      </c>
      <c r="D39" s="69">
        <v>12795</v>
      </c>
      <c r="E39" s="10">
        <v>197.7275325</v>
      </c>
      <c r="F39" s="10">
        <f t="shared" si="0"/>
        <v>0.34462570123872965</v>
      </c>
    </row>
    <row r="40" spans="1:6" x14ac:dyDescent="0.2">
      <c r="A40" s="10" t="s">
        <v>1701</v>
      </c>
      <c r="B40" s="10" t="s">
        <v>1702</v>
      </c>
      <c r="C40" s="10" t="s">
        <v>331</v>
      </c>
      <c r="D40" s="69">
        <v>109984</v>
      </c>
      <c r="E40" s="10">
        <v>165.36094399999999</v>
      </c>
      <c r="F40" s="10">
        <f t="shared" si="0"/>
        <v>0.28821292898852269</v>
      </c>
    </row>
    <row r="41" spans="1:6" x14ac:dyDescent="0.2">
      <c r="A41" s="10" t="s">
        <v>1703</v>
      </c>
      <c r="B41" s="10" t="s">
        <v>1704</v>
      </c>
      <c r="C41" s="10" t="s">
        <v>271</v>
      </c>
      <c r="D41" s="69">
        <v>36661</v>
      </c>
      <c r="E41" s="10">
        <v>156.74410549999999</v>
      </c>
      <c r="F41" s="10">
        <f t="shared" si="0"/>
        <v>0.27319436291946303</v>
      </c>
    </row>
    <row r="42" spans="1:6" x14ac:dyDescent="0.2">
      <c r="A42" s="10" t="s">
        <v>1699</v>
      </c>
      <c r="B42" s="10" t="s">
        <v>1700</v>
      </c>
      <c r="C42" s="10" t="s">
        <v>384</v>
      </c>
      <c r="D42" s="69">
        <v>163212</v>
      </c>
      <c r="E42" s="10">
        <v>143.87137799999999</v>
      </c>
      <c r="F42" s="10">
        <f t="shared" si="0"/>
        <v>0.25075807048485949</v>
      </c>
    </row>
    <row r="43" spans="1:6" x14ac:dyDescent="0.2">
      <c r="A43" s="10" t="s">
        <v>1705</v>
      </c>
      <c r="B43" s="10" t="s">
        <v>1706</v>
      </c>
      <c r="C43" s="10" t="s">
        <v>1602</v>
      </c>
      <c r="D43" s="69">
        <v>6044</v>
      </c>
      <c r="E43" s="10">
        <v>33.451726800000003</v>
      </c>
      <c r="F43" s="10">
        <f t="shared" si="0"/>
        <v>5.8304094833613568E-2</v>
      </c>
    </row>
    <row r="44" spans="1:6" x14ac:dyDescent="0.2">
      <c r="A44" s="11" t="s">
        <v>35</v>
      </c>
      <c r="B44" s="10"/>
      <c r="C44" s="10"/>
      <c r="D44" s="69"/>
      <c r="E44" s="11">
        <f>SUM(E8:E43)</f>
        <v>55493.332678500003</v>
      </c>
      <c r="F44" s="11">
        <f>SUM(F8:F43)</f>
        <v>96.721121467503124</v>
      </c>
    </row>
    <row r="45" spans="1:6" x14ac:dyDescent="0.2">
      <c r="A45" s="10"/>
      <c r="B45" s="10"/>
      <c r="C45" s="10"/>
      <c r="D45" s="69"/>
      <c r="E45" s="10"/>
      <c r="F45" s="10"/>
    </row>
    <row r="46" spans="1:6" x14ac:dyDescent="0.2">
      <c r="A46" s="11" t="s">
        <v>888</v>
      </c>
      <c r="B46" s="10"/>
      <c r="C46" s="10"/>
      <c r="D46" s="69"/>
      <c r="E46" s="10"/>
      <c r="F46" s="10"/>
    </row>
    <row r="47" spans="1:6" x14ac:dyDescent="0.2">
      <c r="A47" s="10" t="s">
        <v>404</v>
      </c>
      <c r="B47" s="10" t="s">
        <v>1529</v>
      </c>
      <c r="C47" s="10" t="s">
        <v>271</v>
      </c>
      <c r="D47" s="69">
        <v>489000</v>
      </c>
      <c r="E47" s="10">
        <v>4.8899999999999999E-2</v>
      </c>
      <c r="F47" s="80" t="s">
        <v>899</v>
      </c>
    </row>
    <row r="48" spans="1:6" x14ac:dyDescent="0.2">
      <c r="A48" s="10" t="s">
        <v>404</v>
      </c>
      <c r="B48" s="10" t="s">
        <v>405</v>
      </c>
      <c r="C48" s="10" t="s">
        <v>387</v>
      </c>
      <c r="D48" s="69">
        <v>98000</v>
      </c>
      <c r="E48" s="10">
        <v>9.7999999999999997E-3</v>
      </c>
      <c r="F48" s="80" t="s">
        <v>899</v>
      </c>
    </row>
    <row r="49" spans="1:10" x14ac:dyDescent="0.2">
      <c r="A49" s="10" t="s">
        <v>1507</v>
      </c>
      <c r="B49" s="10" t="s">
        <v>1508</v>
      </c>
      <c r="C49" s="10" t="s">
        <v>1460</v>
      </c>
      <c r="D49" s="69">
        <v>44170</v>
      </c>
      <c r="E49" s="10">
        <v>4.4169999999999999E-3</v>
      </c>
      <c r="F49" s="80" t="s">
        <v>899</v>
      </c>
    </row>
    <row r="50" spans="1:10" x14ac:dyDescent="0.2">
      <c r="A50" s="10" t="s">
        <v>404</v>
      </c>
      <c r="B50" s="10" t="s">
        <v>1721</v>
      </c>
      <c r="C50" s="10" t="s">
        <v>271</v>
      </c>
      <c r="D50" s="69">
        <v>23815</v>
      </c>
      <c r="E50" s="10">
        <v>2.3814999999999999E-3</v>
      </c>
      <c r="F50" s="80" t="s">
        <v>899</v>
      </c>
    </row>
    <row r="51" spans="1:10" x14ac:dyDescent="0.2">
      <c r="A51" s="11" t="s">
        <v>35</v>
      </c>
      <c r="B51" s="10"/>
      <c r="C51" s="10"/>
      <c r="D51" s="69"/>
      <c r="E51" s="11">
        <f>SUM(E47:E50)</f>
        <v>6.5498500000000001E-2</v>
      </c>
      <c r="F51" s="11">
        <f>SUM(F47:F50)</f>
        <v>0</v>
      </c>
    </row>
    <row r="52" spans="1:10" x14ac:dyDescent="0.2">
      <c r="A52" s="10"/>
      <c r="B52" s="10"/>
      <c r="C52" s="10"/>
      <c r="D52" s="69"/>
      <c r="E52" s="10"/>
      <c r="F52" s="10"/>
    </row>
    <row r="53" spans="1:10" x14ac:dyDescent="0.2">
      <c r="A53" s="11" t="s">
        <v>35</v>
      </c>
      <c r="B53" s="10"/>
      <c r="C53" s="10"/>
      <c r="D53" s="69"/>
      <c r="E53" s="11">
        <f>E44+E51</f>
        <v>55493.398177000003</v>
      </c>
      <c r="F53" s="11">
        <f>F44+F51</f>
        <v>96.721121467503124</v>
      </c>
      <c r="I53" s="2"/>
      <c r="J53" s="2"/>
    </row>
    <row r="54" spans="1:10" x14ac:dyDescent="0.2">
      <c r="A54" s="10"/>
      <c r="B54" s="10"/>
      <c r="C54" s="10"/>
      <c r="D54" s="69"/>
      <c r="E54" s="10"/>
      <c r="F54" s="10"/>
    </row>
    <row r="55" spans="1:10" x14ac:dyDescent="0.2">
      <c r="A55" s="11" t="s">
        <v>36</v>
      </c>
      <c r="B55" s="10"/>
      <c r="C55" s="10"/>
      <c r="D55" s="69"/>
      <c r="E55" s="11">
        <v>1881.1771345000016</v>
      </c>
      <c r="F55" s="11">
        <f t="shared" ref="F55" si="1">E55/$E$57*100</f>
        <v>3.2787643730461622</v>
      </c>
      <c r="I55" s="2"/>
      <c r="J55" s="2"/>
    </row>
    <row r="56" spans="1:10" x14ac:dyDescent="0.2">
      <c r="A56" s="10"/>
      <c r="B56" s="10"/>
      <c r="C56" s="10"/>
      <c r="D56" s="69"/>
      <c r="E56" s="10"/>
      <c r="F56" s="10"/>
    </row>
    <row r="57" spans="1:10" x14ac:dyDescent="0.2">
      <c r="A57" s="13" t="s">
        <v>37</v>
      </c>
      <c r="B57" s="7"/>
      <c r="C57" s="7"/>
      <c r="D57" s="81"/>
      <c r="E57" s="13">
        <v>57374.575311500012</v>
      </c>
      <c r="F57" s="13">
        <f xml:space="preserve"> ROUND(SUM(F53:F56),2)</f>
        <v>100</v>
      </c>
      <c r="I57" s="2"/>
      <c r="J57" s="2"/>
    </row>
    <row r="58" spans="1:10" x14ac:dyDescent="0.2">
      <c r="D58" s="82"/>
      <c r="F58" s="2" t="s">
        <v>1509</v>
      </c>
    </row>
    <row r="59" spans="1:10" x14ac:dyDescent="0.2">
      <c r="A59" s="17" t="s">
        <v>38</v>
      </c>
      <c r="D59" s="82"/>
    </row>
    <row r="60" spans="1:10" x14ac:dyDescent="0.2">
      <c r="A60" s="17" t="s">
        <v>39</v>
      </c>
      <c r="D60" s="82"/>
    </row>
    <row r="61" spans="1:10" x14ac:dyDescent="0.2">
      <c r="A61" s="17" t="s">
        <v>40</v>
      </c>
      <c r="D61" s="82"/>
    </row>
    <row r="62" spans="1:10" x14ac:dyDescent="0.2">
      <c r="A62" s="2" t="s">
        <v>817</v>
      </c>
      <c r="B62" s="14">
        <v>74.344999999999999</v>
      </c>
      <c r="D62" s="82"/>
    </row>
    <row r="63" spans="1:10" x14ac:dyDescent="0.2">
      <c r="A63" s="2" t="s">
        <v>818</v>
      </c>
      <c r="B63" s="14">
        <v>20.794899999999998</v>
      </c>
      <c r="D63" s="82"/>
    </row>
    <row r="64" spans="1:10" x14ac:dyDescent="0.2">
      <c r="A64" s="2" t="s">
        <v>819</v>
      </c>
      <c r="B64" s="14">
        <v>77.081699999999998</v>
      </c>
      <c r="D64" s="82"/>
    </row>
    <row r="65" spans="1:4" x14ac:dyDescent="0.2">
      <c r="A65" s="2" t="s">
        <v>820</v>
      </c>
      <c r="B65" s="14">
        <v>21.6935</v>
      </c>
      <c r="D65" s="82"/>
    </row>
    <row r="66" spans="1:4" x14ac:dyDescent="0.2">
      <c r="D66" s="82"/>
    </row>
    <row r="67" spans="1:4" x14ac:dyDescent="0.2">
      <c r="A67" s="17" t="s">
        <v>44</v>
      </c>
    </row>
    <row r="68" spans="1:4" x14ac:dyDescent="0.2">
      <c r="A68" s="2" t="s">
        <v>817</v>
      </c>
      <c r="B68" s="14">
        <v>69.272300000000001</v>
      </c>
    </row>
    <row r="69" spans="1:4" x14ac:dyDescent="0.2">
      <c r="A69" s="2" t="s">
        <v>818</v>
      </c>
      <c r="B69" s="14">
        <v>17.598299999999998</v>
      </c>
    </row>
    <row r="70" spans="1:4" x14ac:dyDescent="0.2">
      <c r="A70" s="2" t="s">
        <v>819</v>
      </c>
      <c r="B70" s="14">
        <v>72.052800000000005</v>
      </c>
    </row>
    <row r="71" spans="1:4" x14ac:dyDescent="0.2">
      <c r="A71" s="2" t="s">
        <v>820</v>
      </c>
      <c r="B71" s="14">
        <v>18.496200000000002</v>
      </c>
    </row>
    <row r="73" spans="1:4" x14ac:dyDescent="0.2">
      <c r="A73" s="17" t="s">
        <v>45</v>
      </c>
      <c r="B73" s="18"/>
    </row>
    <row r="74" spans="1:4" x14ac:dyDescent="0.2">
      <c r="A74" s="26" t="s">
        <v>821</v>
      </c>
      <c r="B74" s="27"/>
      <c r="C74" s="94" t="s">
        <v>822</v>
      </c>
      <c r="D74" s="94"/>
    </row>
    <row r="75" spans="1:4" x14ac:dyDescent="0.2">
      <c r="A75" s="95"/>
      <c r="B75" s="95"/>
      <c r="C75" s="21" t="s">
        <v>823</v>
      </c>
      <c r="D75" s="21" t="s">
        <v>824</v>
      </c>
    </row>
    <row r="76" spans="1:4" x14ac:dyDescent="0.2">
      <c r="A76" s="22" t="s">
        <v>818</v>
      </c>
      <c r="B76" s="23"/>
      <c r="C76" s="28">
        <v>1.5494648225000001</v>
      </c>
      <c r="D76" s="28">
        <v>1.5494648225000001</v>
      </c>
    </row>
    <row r="77" spans="1:4" x14ac:dyDescent="0.2">
      <c r="A77" s="22" t="s">
        <v>820</v>
      </c>
      <c r="B77" s="23"/>
      <c r="C77" s="28">
        <v>1.5494648225000001</v>
      </c>
      <c r="D77" s="28">
        <v>1.5494648225000001</v>
      </c>
    </row>
    <row r="79" spans="1:4" x14ac:dyDescent="0.2">
      <c r="A79" s="17" t="s">
        <v>775</v>
      </c>
      <c r="B79" s="70">
        <v>6.0647720489330918E-2</v>
      </c>
    </row>
  </sheetData>
  <mergeCells count="3">
    <mergeCell ref="A1:F1"/>
    <mergeCell ref="C74:D74"/>
    <mergeCell ref="A75:B7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0091C-4C78-4F79-932F-A212D1A0D9B3}">
  <dimension ref="A1:J82"/>
  <sheetViews>
    <sheetView showGridLines="0" workbookViewId="0">
      <selection sqref="A1:F1"/>
    </sheetView>
  </sheetViews>
  <sheetFormatPr defaultRowHeight="11.25" x14ac:dyDescent="0.2"/>
  <cols>
    <col min="1" max="1" width="59" style="2" bestFit="1" customWidth="1"/>
    <col min="2" max="2" width="36.5703125" style="2" bestFit="1" customWidth="1"/>
    <col min="3" max="3" width="29.85546875" style="2" bestFit="1" customWidth="1"/>
    <col min="4" max="4" width="9.85546875" style="2" bestFit="1" customWidth="1"/>
    <col min="5" max="5" width="24" style="2" bestFit="1" customWidth="1"/>
    <col min="6" max="6" width="14.140625" style="2" bestFit="1" customWidth="1"/>
    <col min="7" max="16384" width="9.140625" style="3"/>
  </cols>
  <sheetData>
    <row r="1" spans="1:6" x14ac:dyDescent="0.2">
      <c r="A1" s="93" t="s">
        <v>1722</v>
      </c>
      <c r="B1" s="93"/>
      <c r="C1" s="93"/>
      <c r="D1" s="93"/>
      <c r="E1" s="93"/>
      <c r="F1" s="93"/>
    </row>
    <row r="3" spans="1:6" s="1" customFormat="1" x14ac:dyDescent="0.2">
      <c r="A3" s="5" t="s">
        <v>0</v>
      </c>
      <c r="B3" s="5" t="s">
        <v>1</v>
      </c>
      <c r="C3" s="5" t="s">
        <v>815</v>
      </c>
      <c r="D3" s="5" t="s">
        <v>3</v>
      </c>
      <c r="E3" s="5" t="s">
        <v>4</v>
      </c>
      <c r="F3" s="5" t="s">
        <v>5</v>
      </c>
    </row>
    <row r="4" spans="1:6" x14ac:dyDescent="0.2">
      <c r="A4" s="7"/>
      <c r="B4" s="7"/>
      <c r="C4" s="7"/>
      <c r="D4" s="7"/>
      <c r="E4" s="7"/>
      <c r="F4" s="7"/>
    </row>
    <row r="5" spans="1:6" x14ac:dyDescent="0.2">
      <c r="A5" s="11" t="s">
        <v>263</v>
      </c>
      <c r="B5" s="10"/>
      <c r="C5" s="10"/>
      <c r="D5" s="10"/>
      <c r="E5" s="10"/>
      <c r="F5" s="10"/>
    </row>
    <row r="6" spans="1:6" x14ac:dyDescent="0.2">
      <c r="A6" s="11" t="s">
        <v>7</v>
      </c>
      <c r="B6" s="10"/>
      <c r="C6" s="10"/>
      <c r="D6" s="10"/>
      <c r="E6" s="10"/>
      <c r="F6" s="10"/>
    </row>
    <row r="7" spans="1:6" x14ac:dyDescent="0.2">
      <c r="A7" s="11"/>
      <c r="B7" s="10"/>
      <c r="C7" s="10"/>
      <c r="D7" s="10"/>
      <c r="E7" s="10"/>
      <c r="F7" s="10"/>
    </row>
    <row r="8" spans="1:6" x14ac:dyDescent="0.2">
      <c r="A8" s="10" t="s">
        <v>267</v>
      </c>
      <c r="B8" s="10" t="s">
        <v>268</v>
      </c>
      <c r="C8" s="10" t="s">
        <v>266</v>
      </c>
      <c r="D8" s="69">
        <v>122273</v>
      </c>
      <c r="E8" s="10">
        <v>2543.2172635000002</v>
      </c>
      <c r="F8" s="10">
        <v>10.195548262422927</v>
      </c>
    </row>
    <row r="9" spans="1:6" x14ac:dyDescent="0.2">
      <c r="A9" s="10" t="s">
        <v>814</v>
      </c>
      <c r="B9" s="10" t="s">
        <v>813</v>
      </c>
      <c r="C9" s="10" t="s">
        <v>305</v>
      </c>
      <c r="D9" s="69">
        <v>194876</v>
      </c>
      <c r="E9" s="10">
        <v>2391.420834</v>
      </c>
      <c r="F9" s="10">
        <v>9.5870088956757673</v>
      </c>
    </row>
    <row r="10" spans="1:6" x14ac:dyDescent="0.2">
      <c r="A10" s="10" t="s">
        <v>789</v>
      </c>
      <c r="B10" s="10" t="s">
        <v>788</v>
      </c>
      <c r="C10" s="10" t="s">
        <v>387</v>
      </c>
      <c r="D10" s="69">
        <v>93821</v>
      </c>
      <c r="E10" s="10">
        <v>1803.5679935000001</v>
      </c>
      <c r="F10" s="10">
        <v>7.2303553401427783</v>
      </c>
    </row>
    <row r="11" spans="1:6" x14ac:dyDescent="0.2">
      <c r="A11" s="10" t="s">
        <v>269</v>
      </c>
      <c r="B11" s="10" t="s">
        <v>270</v>
      </c>
      <c r="C11" s="10" t="s">
        <v>271</v>
      </c>
      <c r="D11" s="69">
        <v>216390</v>
      </c>
      <c r="E11" s="10">
        <v>1621.951245</v>
      </c>
      <c r="F11" s="10">
        <v>6.50226877389803</v>
      </c>
    </row>
    <row r="12" spans="1:6" x14ac:dyDescent="0.2">
      <c r="A12" s="10" t="s">
        <v>794</v>
      </c>
      <c r="B12" s="10" t="s">
        <v>793</v>
      </c>
      <c r="C12" s="10" t="s">
        <v>282</v>
      </c>
      <c r="D12" s="69">
        <v>488016</v>
      </c>
      <c r="E12" s="10">
        <v>1359.8565840000001</v>
      </c>
      <c r="F12" s="10">
        <v>5.4515528937017121</v>
      </c>
    </row>
    <row r="13" spans="1:6" x14ac:dyDescent="0.2">
      <c r="A13" s="10" t="s">
        <v>322</v>
      </c>
      <c r="B13" s="10" t="s">
        <v>323</v>
      </c>
      <c r="C13" s="10" t="s">
        <v>266</v>
      </c>
      <c r="D13" s="69">
        <v>366664</v>
      </c>
      <c r="E13" s="10">
        <v>1336.3069479999999</v>
      </c>
      <c r="F13" s="10">
        <v>5.3571443451886118</v>
      </c>
    </row>
    <row r="14" spans="1:6" x14ac:dyDescent="0.2">
      <c r="A14" s="10" t="s">
        <v>1511</v>
      </c>
      <c r="B14" s="10" t="s">
        <v>1512</v>
      </c>
      <c r="C14" s="10" t="s">
        <v>271</v>
      </c>
      <c r="D14" s="69">
        <v>59819</v>
      </c>
      <c r="E14" s="10">
        <v>1204.8144789999999</v>
      </c>
      <c r="F14" s="10">
        <v>4.8300018815558943</v>
      </c>
    </row>
    <row r="15" spans="1:6" x14ac:dyDescent="0.2">
      <c r="A15" s="10" t="s">
        <v>272</v>
      </c>
      <c r="B15" s="10" t="s">
        <v>273</v>
      </c>
      <c r="C15" s="10" t="s">
        <v>266</v>
      </c>
      <c r="D15" s="69">
        <v>76009</v>
      </c>
      <c r="E15" s="10">
        <v>954.48301749999996</v>
      </c>
      <c r="F15" s="10">
        <v>3.8264436980078385</v>
      </c>
    </row>
    <row r="16" spans="1:6" x14ac:dyDescent="0.2">
      <c r="A16" s="10" t="s">
        <v>1714</v>
      </c>
      <c r="B16" s="10" t="s">
        <v>1715</v>
      </c>
      <c r="C16" s="10" t="s">
        <v>299</v>
      </c>
      <c r="D16" s="69">
        <v>70254</v>
      </c>
      <c r="E16" s="10">
        <v>923.34832200000005</v>
      </c>
      <c r="F16" s="10">
        <v>3.7016272715224217</v>
      </c>
    </row>
    <row r="17" spans="1:6" x14ac:dyDescent="0.2">
      <c r="A17" s="10" t="s">
        <v>264</v>
      </c>
      <c r="B17" s="10" t="s">
        <v>265</v>
      </c>
      <c r="C17" s="10" t="s">
        <v>266</v>
      </c>
      <c r="D17" s="69">
        <v>100957</v>
      </c>
      <c r="E17" s="10">
        <v>729.61623899999995</v>
      </c>
      <c r="F17" s="10">
        <v>2.9249713284560674</v>
      </c>
    </row>
    <row r="18" spans="1:6" x14ac:dyDescent="0.2">
      <c r="A18" s="10" t="s">
        <v>800</v>
      </c>
      <c r="B18" s="10" t="s">
        <v>799</v>
      </c>
      <c r="C18" s="10" t="s">
        <v>282</v>
      </c>
      <c r="D18" s="69">
        <v>40670</v>
      </c>
      <c r="E18" s="10">
        <v>717.11377500000003</v>
      </c>
      <c r="F18" s="10">
        <v>2.874849981396721</v>
      </c>
    </row>
    <row r="19" spans="1:6" x14ac:dyDescent="0.2">
      <c r="A19" s="10" t="s">
        <v>327</v>
      </c>
      <c r="B19" s="10" t="s">
        <v>328</v>
      </c>
      <c r="C19" s="10" t="s">
        <v>266</v>
      </c>
      <c r="D19" s="69">
        <v>213409</v>
      </c>
      <c r="E19" s="10">
        <v>626.67552850000004</v>
      </c>
      <c r="F19" s="10">
        <v>2.512290509898524</v>
      </c>
    </row>
    <row r="20" spans="1:6" x14ac:dyDescent="0.2">
      <c r="A20" s="10" t="s">
        <v>798</v>
      </c>
      <c r="B20" s="10" t="s">
        <v>797</v>
      </c>
      <c r="C20" s="10" t="s">
        <v>276</v>
      </c>
      <c r="D20" s="69">
        <v>7567</v>
      </c>
      <c r="E20" s="10">
        <v>502.5358205</v>
      </c>
      <c r="F20" s="10">
        <v>2.014624658709995</v>
      </c>
    </row>
    <row r="21" spans="1:6" x14ac:dyDescent="0.2">
      <c r="A21" s="10" t="s">
        <v>1723</v>
      </c>
      <c r="B21" s="10" t="s">
        <v>1724</v>
      </c>
      <c r="C21" s="10" t="s">
        <v>266</v>
      </c>
      <c r="D21" s="69">
        <v>29136</v>
      </c>
      <c r="E21" s="10">
        <v>438.65704799999997</v>
      </c>
      <c r="F21" s="10">
        <v>1.7585399280363017</v>
      </c>
    </row>
    <row r="22" spans="1:6" x14ac:dyDescent="0.2">
      <c r="A22" s="10" t="s">
        <v>295</v>
      </c>
      <c r="B22" s="10" t="s">
        <v>296</v>
      </c>
      <c r="C22" s="10" t="s">
        <v>282</v>
      </c>
      <c r="D22" s="69">
        <v>25667</v>
      </c>
      <c r="E22" s="10">
        <v>362.57204200000001</v>
      </c>
      <c r="F22" s="10">
        <v>1.4535214139467216</v>
      </c>
    </row>
    <row r="23" spans="1:6" x14ac:dyDescent="0.2">
      <c r="A23" s="10" t="s">
        <v>274</v>
      </c>
      <c r="B23" s="10" t="s">
        <v>275</v>
      </c>
      <c r="C23" s="10" t="s">
        <v>276</v>
      </c>
      <c r="D23" s="69">
        <v>53085</v>
      </c>
      <c r="E23" s="10">
        <v>361.00454250000001</v>
      </c>
      <c r="F23" s="10">
        <v>1.4472374377277257</v>
      </c>
    </row>
    <row r="24" spans="1:6" x14ac:dyDescent="0.2">
      <c r="A24" s="10" t="s">
        <v>806</v>
      </c>
      <c r="B24" s="10" t="s">
        <v>805</v>
      </c>
      <c r="C24" s="10" t="s">
        <v>387</v>
      </c>
      <c r="D24" s="69">
        <v>13491</v>
      </c>
      <c r="E24" s="10">
        <v>347.37301350000001</v>
      </c>
      <c r="F24" s="10">
        <v>1.3925897622008419</v>
      </c>
    </row>
    <row r="25" spans="1:6" x14ac:dyDescent="0.2">
      <c r="A25" s="10" t="s">
        <v>1447</v>
      </c>
      <c r="B25" s="10" t="s">
        <v>1448</v>
      </c>
      <c r="C25" s="10" t="s">
        <v>271</v>
      </c>
      <c r="D25" s="69">
        <v>31715</v>
      </c>
      <c r="E25" s="10">
        <v>318.79917999999998</v>
      </c>
      <c r="F25" s="10">
        <v>1.2780396202712601</v>
      </c>
    </row>
    <row r="26" spans="1:6" x14ac:dyDescent="0.2">
      <c r="A26" s="10" t="s">
        <v>373</v>
      </c>
      <c r="B26" s="10" t="s">
        <v>374</v>
      </c>
      <c r="C26" s="10" t="s">
        <v>291</v>
      </c>
      <c r="D26" s="69">
        <v>192475</v>
      </c>
      <c r="E26" s="10">
        <v>268.88757500000003</v>
      </c>
      <c r="F26" s="10">
        <v>1.0779481121898118</v>
      </c>
    </row>
    <row r="27" spans="1:6" x14ac:dyDescent="0.2">
      <c r="A27" s="10" t="s">
        <v>1725</v>
      </c>
      <c r="B27" s="10" t="s">
        <v>1726</v>
      </c>
      <c r="C27" s="10" t="s">
        <v>288</v>
      </c>
      <c r="D27" s="69">
        <v>62838</v>
      </c>
      <c r="E27" s="10">
        <v>266.08751100000001</v>
      </c>
      <c r="F27" s="10">
        <v>1.0667228865437006</v>
      </c>
    </row>
    <row r="28" spans="1:6" x14ac:dyDescent="0.2">
      <c r="A28" s="10" t="s">
        <v>371</v>
      </c>
      <c r="B28" s="10" t="s">
        <v>372</v>
      </c>
      <c r="C28" s="10" t="s">
        <v>271</v>
      </c>
      <c r="D28" s="69">
        <v>35752</v>
      </c>
      <c r="E28" s="10">
        <v>261.66888799999998</v>
      </c>
      <c r="F28" s="10">
        <v>1.0490089913541274</v>
      </c>
    </row>
    <row r="29" spans="1:6" x14ac:dyDescent="0.2">
      <c r="A29" s="10" t="s">
        <v>1467</v>
      </c>
      <c r="B29" s="10" t="s">
        <v>1468</v>
      </c>
      <c r="C29" s="10" t="s">
        <v>1469</v>
      </c>
      <c r="D29" s="69">
        <v>175357</v>
      </c>
      <c r="E29" s="10">
        <v>247.69176250000001</v>
      </c>
      <c r="F29" s="10">
        <v>0.99297584796114968</v>
      </c>
    </row>
    <row r="30" spans="1:6" x14ac:dyDescent="0.2">
      <c r="A30" s="10" t="s">
        <v>289</v>
      </c>
      <c r="B30" s="10" t="s">
        <v>290</v>
      </c>
      <c r="C30" s="10" t="s">
        <v>291</v>
      </c>
      <c r="D30" s="69">
        <v>131057</v>
      </c>
      <c r="E30" s="10">
        <v>247.17350200000001</v>
      </c>
      <c r="F30" s="10">
        <v>0.99089818435918686</v>
      </c>
    </row>
    <row r="31" spans="1:6" x14ac:dyDescent="0.2">
      <c r="A31" s="10" t="s">
        <v>1727</v>
      </c>
      <c r="B31" s="10" t="s">
        <v>1728</v>
      </c>
      <c r="C31" s="10" t="s">
        <v>271</v>
      </c>
      <c r="D31" s="69">
        <v>64394</v>
      </c>
      <c r="E31" s="10">
        <v>237.742648</v>
      </c>
      <c r="F31" s="10">
        <v>0.95309066846471779</v>
      </c>
    </row>
    <row r="32" spans="1:6" x14ac:dyDescent="0.2">
      <c r="A32" s="10" t="s">
        <v>388</v>
      </c>
      <c r="B32" s="10" t="s">
        <v>389</v>
      </c>
      <c r="C32" s="10" t="s">
        <v>390</v>
      </c>
      <c r="D32" s="69">
        <v>23756</v>
      </c>
      <c r="E32" s="10">
        <v>236.56224800000001</v>
      </c>
      <c r="F32" s="10">
        <v>0.94835854221593574</v>
      </c>
    </row>
    <row r="33" spans="1:6" x14ac:dyDescent="0.2">
      <c r="A33" s="10" t="s">
        <v>277</v>
      </c>
      <c r="B33" s="10" t="s">
        <v>278</v>
      </c>
      <c r="C33" s="10" t="s">
        <v>279</v>
      </c>
      <c r="D33" s="69">
        <v>75104</v>
      </c>
      <c r="E33" s="10">
        <v>230.11865599999999</v>
      </c>
      <c r="F33" s="10">
        <v>0.92252671331078306</v>
      </c>
    </row>
    <row r="34" spans="1:6" x14ac:dyDescent="0.2">
      <c r="A34" s="10" t="s">
        <v>336</v>
      </c>
      <c r="B34" s="10" t="s">
        <v>337</v>
      </c>
      <c r="C34" s="10" t="s">
        <v>338</v>
      </c>
      <c r="D34" s="69">
        <v>95422</v>
      </c>
      <c r="E34" s="10">
        <v>214.365523</v>
      </c>
      <c r="F34" s="10">
        <v>0.85937370232310528</v>
      </c>
    </row>
    <row r="35" spans="1:6" x14ac:dyDescent="0.2">
      <c r="A35" s="10" t="s">
        <v>1729</v>
      </c>
      <c r="B35" s="10" t="s">
        <v>1730</v>
      </c>
      <c r="C35" s="10" t="s">
        <v>387</v>
      </c>
      <c r="D35" s="69">
        <v>3442</v>
      </c>
      <c r="E35" s="10">
        <v>209.683198</v>
      </c>
      <c r="F35" s="10">
        <v>0.84060264756384717</v>
      </c>
    </row>
    <row r="36" spans="1:6" x14ac:dyDescent="0.2">
      <c r="A36" s="10" t="s">
        <v>1731</v>
      </c>
      <c r="B36" s="10" t="s">
        <v>1732</v>
      </c>
      <c r="C36" s="10" t="s">
        <v>294</v>
      </c>
      <c r="D36" s="69">
        <v>5941</v>
      </c>
      <c r="E36" s="10">
        <v>209.08458350000001</v>
      </c>
      <c r="F36" s="10">
        <v>0.83820285140292583</v>
      </c>
    </row>
    <row r="37" spans="1:6" x14ac:dyDescent="0.2">
      <c r="A37" s="10" t="s">
        <v>1449</v>
      </c>
      <c r="B37" s="10" t="s">
        <v>1450</v>
      </c>
      <c r="C37" s="10" t="s">
        <v>308</v>
      </c>
      <c r="D37" s="69">
        <v>105818</v>
      </c>
      <c r="E37" s="10">
        <v>208.83182300000001</v>
      </c>
      <c r="F37" s="10">
        <v>0.83718955540436157</v>
      </c>
    </row>
    <row r="38" spans="1:6" x14ac:dyDescent="0.2">
      <c r="A38" s="10" t="s">
        <v>375</v>
      </c>
      <c r="B38" s="10" t="s">
        <v>376</v>
      </c>
      <c r="C38" s="10" t="s">
        <v>377</v>
      </c>
      <c r="D38" s="69">
        <v>42975</v>
      </c>
      <c r="E38" s="10">
        <v>204.86182500000001</v>
      </c>
      <c r="F38" s="10">
        <v>0.82127416084030513</v>
      </c>
    </row>
    <row r="39" spans="1:6" x14ac:dyDescent="0.2">
      <c r="A39" s="10" t="s">
        <v>812</v>
      </c>
      <c r="B39" s="10" t="s">
        <v>811</v>
      </c>
      <c r="C39" s="10" t="s">
        <v>266</v>
      </c>
      <c r="D39" s="69">
        <v>105303</v>
      </c>
      <c r="E39" s="10">
        <v>204.393123</v>
      </c>
      <c r="F39" s="10">
        <v>0.81939517317760036</v>
      </c>
    </row>
    <row r="40" spans="1:6" x14ac:dyDescent="0.2">
      <c r="A40" s="10" t="s">
        <v>391</v>
      </c>
      <c r="B40" s="10" t="s">
        <v>392</v>
      </c>
      <c r="C40" s="10" t="s">
        <v>276</v>
      </c>
      <c r="D40" s="69">
        <v>7743</v>
      </c>
      <c r="E40" s="10">
        <v>197.79880650000001</v>
      </c>
      <c r="F40" s="10">
        <v>0.79295910218266075</v>
      </c>
    </row>
    <row r="41" spans="1:6" x14ac:dyDescent="0.2">
      <c r="A41" s="10" t="s">
        <v>1733</v>
      </c>
      <c r="B41" s="10" t="s">
        <v>1734</v>
      </c>
      <c r="C41" s="10" t="s">
        <v>276</v>
      </c>
      <c r="D41" s="69">
        <v>7391</v>
      </c>
      <c r="E41" s="10">
        <v>193.1970445</v>
      </c>
      <c r="F41" s="10">
        <v>0.77451101784612419</v>
      </c>
    </row>
    <row r="42" spans="1:6" x14ac:dyDescent="0.2">
      <c r="A42" s="10" t="s">
        <v>365</v>
      </c>
      <c r="B42" s="10" t="s">
        <v>366</v>
      </c>
      <c r="C42" s="10" t="s">
        <v>305</v>
      </c>
      <c r="D42" s="69">
        <v>138234</v>
      </c>
      <c r="E42" s="10">
        <v>189.17322899999999</v>
      </c>
      <c r="F42" s="10">
        <v>0.75837987336306245</v>
      </c>
    </row>
    <row r="43" spans="1:6" x14ac:dyDescent="0.2">
      <c r="A43" s="10" t="s">
        <v>286</v>
      </c>
      <c r="B43" s="10" t="s">
        <v>287</v>
      </c>
      <c r="C43" s="10" t="s">
        <v>288</v>
      </c>
      <c r="D43" s="69">
        <v>6901</v>
      </c>
      <c r="E43" s="10">
        <v>187.76240799999999</v>
      </c>
      <c r="F43" s="10">
        <v>0.75272400832880881</v>
      </c>
    </row>
    <row r="44" spans="1:6" x14ac:dyDescent="0.2">
      <c r="A44" s="10" t="s">
        <v>332</v>
      </c>
      <c r="B44" s="10" t="s">
        <v>333</v>
      </c>
      <c r="C44" s="10" t="s">
        <v>276</v>
      </c>
      <c r="D44" s="69">
        <v>103565</v>
      </c>
      <c r="E44" s="10">
        <v>187.65978000000001</v>
      </c>
      <c r="F44" s="10">
        <v>0.75231258114085564</v>
      </c>
    </row>
    <row r="45" spans="1:6" x14ac:dyDescent="0.2">
      <c r="A45" s="10" t="s">
        <v>306</v>
      </c>
      <c r="B45" s="10" t="s">
        <v>307</v>
      </c>
      <c r="C45" s="10" t="s">
        <v>308</v>
      </c>
      <c r="D45" s="69">
        <v>83100</v>
      </c>
      <c r="E45" s="10">
        <v>173.26349999999999</v>
      </c>
      <c r="F45" s="10">
        <v>0.69459908192633835</v>
      </c>
    </row>
    <row r="46" spans="1:6" x14ac:dyDescent="0.2">
      <c r="A46" s="10" t="s">
        <v>785</v>
      </c>
      <c r="B46" s="10" t="s">
        <v>784</v>
      </c>
      <c r="C46" s="10" t="s">
        <v>285</v>
      </c>
      <c r="D46" s="69">
        <v>51356</v>
      </c>
      <c r="E46" s="10">
        <v>170.57895400000001</v>
      </c>
      <c r="F46" s="10">
        <v>0.6838369584151025</v>
      </c>
    </row>
    <row r="47" spans="1:6" x14ac:dyDescent="0.2">
      <c r="A47" s="10" t="s">
        <v>1735</v>
      </c>
      <c r="B47" s="10" t="s">
        <v>1736</v>
      </c>
      <c r="C47" s="10" t="s">
        <v>1595</v>
      </c>
      <c r="D47" s="69">
        <v>20879</v>
      </c>
      <c r="E47" s="10">
        <v>164.213335</v>
      </c>
      <c r="F47" s="10">
        <v>0.65831771683627682</v>
      </c>
    </row>
    <row r="48" spans="1:6" x14ac:dyDescent="0.2">
      <c r="A48" s="10" t="s">
        <v>292</v>
      </c>
      <c r="B48" s="10" t="s">
        <v>293</v>
      </c>
      <c r="C48" s="10" t="s">
        <v>294</v>
      </c>
      <c r="D48" s="69">
        <v>22463</v>
      </c>
      <c r="E48" s="10">
        <v>161.95822999999999</v>
      </c>
      <c r="F48" s="10">
        <v>0.64927718687672098</v>
      </c>
    </row>
    <row r="49" spans="1:10" x14ac:dyDescent="0.2">
      <c r="A49" s="10" t="s">
        <v>1737</v>
      </c>
      <c r="B49" s="10" t="s">
        <v>1738</v>
      </c>
      <c r="C49" s="10" t="s">
        <v>377</v>
      </c>
      <c r="D49" s="69">
        <v>57801</v>
      </c>
      <c r="E49" s="10">
        <v>158.72154599999999</v>
      </c>
      <c r="F49" s="10">
        <v>0.63630158766000389</v>
      </c>
    </row>
    <row r="50" spans="1:10" x14ac:dyDescent="0.2">
      <c r="A50" s="10" t="s">
        <v>303</v>
      </c>
      <c r="B50" s="10" t="s">
        <v>304</v>
      </c>
      <c r="C50" s="10" t="s">
        <v>305</v>
      </c>
      <c r="D50" s="69">
        <v>45697</v>
      </c>
      <c r="E50" s="10">
        <v>157.8602865</v>
      </c>
      <c r="F50" s="10">
        <v>0.63284886935522344</v>
      </c>
    </row>
    <row r="51" spans="1:10" x14ac:dyDescent="0.2">
      <c r="A51" s="10" t="s">
        <v>792</v>
      </c>
      <c r="B51" s="10" t="s">
        <v>791</v>
      </c>
      <c r="C51" s="10" t="s">
        <v>790</v>
      </c>
      <c r="D51" s="69">
        <v>44805</v>
      </c>
      <c r="E51" s="10">
        <v>151.73213250000001</v>
      </c>
      <c r="F51" s="10">
        <v>0.60828160537692899</v>
      </c>
    </row>
    <row r="52" spans="1:10" x14ac:dyDescent="0.2">
      <c r="A52" s="10" t="s">
        <v>1739</v>
      </c>
      <c r="B52" s="10" t="s">
        <v>1740</v>
      </c>
      <c r="C52" s="10" t="s">
        <v>276</v>
      </c>
      <c r="D52" s="69">
        <v>791</v>
      </c>
      <c r="E52" s="10">
        <v>150.33548250000001</v>
      </c>
      <c r="F52" s="10">
        <v>0.60268255071294941</v>
      </c>
    </row>
    <row r="53" spans="1:10" x14ac:dyDescent="0.2">
      <c r="A53" s="10" t="s">
        <v>1741</v>
      </c>
      <c r="B53" s="10" t="s">
        <v>1742</v>
      </c>
      <c r="C53" s="10" t="s">
        <v>288</v>
      </c>
      <c r="D53" s="69">
        <v>28889</v>
      </c>
      <c r="E53" s="10">
        <v>149.44279700000001</v>
      </c>
      <c r="F53" s="10">
        <v>0.59910384816596784</v>
      </c>
    </row>
    <row r="54" spans="1:10" x14ac:dyDescent="0.2">
      <c r="A54" s="10" t="s">
        <v>1743</v>
      </c>
      <c r="B54" s="10" t="s">
        <v>1744</v>
      </c>
      <c r="C54" s="10" t="s">
        <v>1745</v>
      </c>
      <c r="D54" s="69">
        <v>48441</v>
      </c>
      <c r="E54" s="10">
        <v>141.56882250000001</v>
      </c>
      <c r="F54" s="10">
        <v>0.56753773378635863</v>
      </c>
    </row>
    <row r="55" spans="1:10" x14ac:dyDescent="0.2">
      <c r="A55" s="10" t="s">
        <v>1746</v>
      </c>
      <c r="B55" s="10" t="s">
        <v>1747</v>
      </c>
      <c r="C55" s="10" t="s">
        <v>387</v>
      </c>
      <c r="D55" s="69">
        <v>18949</v>
      </c>
      <c r="E55" s="10">
        <v>125.954003</v>
      </c>
      <c r="F55" s="10">
        <v>0.50493921021304122</v>
      </c>
    </row>
    <row r="56" spans="1:10" x14ac:dyDescent="0.2">
      <c r="A56" s="10" t="s">
        <v>1748</v>
      </c>
      <c r="B56" s="10" t="s">
        <v>1749</v>
      </c>
      <c r="C56" s="10" t="s">
        <v>326</v>
      </c>
      <c r="D56" s="69">
        <v>31716</v>
      </c>
      <c r="E56" s="10">
        <v>120.584232</v>
      </c>
      <c r="F56" s="10">
        <v>0.48341224113556863</v>
      </c>
    </row>
    <row r="57" spans="1:10" x14ac:dyDescent="0.2">
      <c r="A57" s="10" t="s">
        <v>378</v>
      </c>
      <c r="B57" s="10" t="s">
        <v>379</v>
      </c>
      <c r="C57" s="10" t="s">
        <v>305</v>
      </c>
      <c r="D57" s="69">
        <v>42511</v>
      </c>
      <c r="E57" s="10">
        <v>99.263184999999993</v>
      </c>
      <c r="F57" s="10">
        <v>0.39793792212488072</v>
      </c>
    </row>
    <row r="58" spans="1:10" x14ac:dyDescent="0.2">
      <c r="A58" s="11" t="s">
        <v>35</v>
      </c>
      <c r="B58" s="10"/>
      <c r="C58" s="10"/>
      <c r="D58" s="10"/>
      <c r="E58" s="11">
        <f xml:space="preserve"> SUM(E8:E57)</f>
        <v>24671.534515500007</v>
      </c>
      <c r="F58" s="11">
        <f>SUM(F8:F57)</f>
        <v>98.906147135318562</v>
      </c>
      <c r="I58" s="2"/>
      <c r="J58" s="2"/>
    </row>
    <row r="59" spans="1:10" x14ac:dyDescent="0.2">
      <c r="A59" s="10"/>
      <c r="B59" s="10"/>
      <c r="C59" s="10"/>
      <c r="D59" s="10"/>
      <c r="E59" s="10"/>
      <c r="F59" s="10"/>
    </row>
    <row r="60" spans="1:10" x14ac:dyDescent="0.2">
      <c r="A60" s="11" t="s">
        <v>35</v>
      </c>
      <c r="B60" s="10"/>
      <c r="C60" s="10"/>
      <c r="D60" s="10"/>
      <c r="E60" s="11">
        <v>24671.534515500007</v>
      </c>
      <c r="F60" s="11">
        <v>98.906147135318562</v>
      </c>
      <c r="I60" s="2"/>
      <c r="J60" s="2"/>
    </row>
    <row r="61" spans="1:10" x14ac:dyDescent="0.2">
      <c r="A61" s="10"/>
      <c r="B61" s="10"/>
      <c r="C61" s="10"/>
      <c r="D61" s="10"/>
      <c r="E61" s="10"/>
      <c r="F61" s="10"/>
    </row>
    <row r="62" spans="1:10" x14ac:dyDescent="0.2">
      <c r="A62" s="11" t="s">
        <v>36</v>
      </c>
      <c r="B62" s="10"/>
      <c r="C62" s="10"/>
      <c r="D62" s="10"/>
      <c r="E62" s="11">
        <v>272.85491839999997</v>
      </c>
      <c r="F62" s="11">
        <v>1.0900000000000001</v>
      </c>
      <c r="I62" s="2"/>
      <c r="J62" s="2"/>
    </row>
    <row r="63" spans="1:10" x14ac:dyDescent="0.2">
      <c r="A63" s="10"/>
      <c r="B63" s="10"/>
      <c r="C63" s="10"/>
      <c r="D63" s="10"/>
      <c r="E63" s="10"/>
      <c r="F63" s="10"/>
    </row>
    <row r="64" spans="1:10" x14ac:dyDescent="0.2">
      <c r="A64" s="13" t="s">
        <v>37</v>
      </c>
      <c r="B64" s="7"/>
      <c r="C64" s="7"/>
      <c r="D64" s="7"/>
      <c r="E64" s="13">
        <v>24944.389433900007</v>
      </c>
      <c r="F64" s="13">
        <f xml:space="preserve"> ROUND(SUM(F60:F63),2)</f>
        <v>100</v>
      </c>
      <c r="I64" s="2"/>
      <c r="J64" s="2"/>
    </row>
    <row r="66" spans="1:2" x14ac:dyDescent="0.2">
      <c r="A66" s="17" t="s">
        <v>38</v>
      </c>
    </row>
    <row r="67" spans="1:2" x14ac:dyDescent="0.2">
      <c r="A67" s="17" t="s">
        <v>39</v>
      </c>
    </row>
    <row r="68" spans="1:2" x14ac:dyDescent="0.2">
      <c r="A68" s="17" t="s">
        <v>40</v>
      </c>
    </row>
    <row r="69" spans="1:2" x14ac:dyDescent="0.2">
      <c r="A69" s="2" t="s">
        <v>817</v>
      </c>
      <c r="B69" s="14">
        <v>89.907399999999996</v>
      </c>
    </row>
    <row r="70" spans="1:2" x14ac:dyDescent="0.2">
      <c r="A70" s="2" t="s">
        <v>818</v>
      </c>
      <c r="B70" s="14">
        <v>89.907399999999996</v>
      </c>
    </row>
    <row r="71" spans="1:2" x14ac:dyDescent="0.2">
      <c r="A71" s="2" t="s">
        <v>819</v>
      </c>
      <c r="B71" s="14">
        <v>91.793700000000001</v>
      </c>
    </row>
    <row r="72" spans="1:2" x14ac:dyDescent="0.2">
      <c r="A72" s="2" t="s">
        <v>820</v>
      </c>
      <c r="B72" s="14">
        <v>91.793700000000001</v>
      </c>
    </row>
    <row r="74" spans="1:2" x14ac:dyDescent="0.2">
      <c r="A74" s="17" t="s">
        <v>44</v>
      </c>
    </row>
    <row r="75" spans="1:2" x14ac:dyDescent="0.2">
      <c r="A75" s="2" t="s">
        <v>817</v>
      </c>
      <c r="B75" s="14">
        <v>85.625500000000002</v>
      </c>
    </row>
    <row r="76" spans="1:2" x14ac:dyDescent="0.2">
      <c r="A76" s="2" t="s">
        <v>818</v>
      </c>
      <c r="B76" s="14">
        <v>85.625500000000002</v>
      </c>
    </row>
    <row r="77" spans="1:2" x14ac:dyDescent="0.2">
      <c r="A77" s="2" t="s">
        <v>819</v>
      </c>
      <c r="B77" s="14">
        <v>87.601299999999995</v>
      </c>
    </row>
    <row r="78" spans="1:2" x14ac:dyDescent="0.2">
      <c r="A78" s="2" t="s">
        <v>820</v>
      </c>
      <c r="B78" s="14">
        <v>87.601299999999995</v>
      </c>
    </row>
    <row r="80" spans="1:2" x14ac:dyDescent="0.2">
      <c r="A80" s="17" t="s">
        <v>45</v>
      </c>
      <c r="B80" s="18" t="s">
        <v>46</v>
      </c>
    </row>
    <row r="82" spans="1:2" x14ac:dyDescent="0.2">
      <c r="A82" s="17" t="s">
        <v>775</v>
      </c>
      <c r="B82" s="70">
        <v>0.13452140978126106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3171-0675-4056-8D5D-FD826D21966F}">
  <dimension ref="A1:J34"/>
  <sheetViews>
    <sheetView showGridLines="0" workbookViewId="0">
      <selection sqref="A1:E1"/>
    </sheetView>
  </sheetViews>
  <sheetFormatPr defaultRowHeight="11.25" x14ac:dyDescent="0.2"/>
  <cols>
    <col min="1" max="1" width="59" style="2" bestFit="1" customWidth="1"/>
    <col min="2" max="2" width="38.140625" style="2" bestFit="1" customWidth="1"/>
    <col min="3" max="3" width="19.140625" style="2" bestFit="1" customWidth="1"/>
    <col min="4" max="4" width="9.5703125" style="2" bestFit="1" customWidth="1"/>
    <col min="5" max="5" width="24" style="2" bestFit="1" customWidth="1"/>
    <col min="6" max="6" width="14.140625" style="2" bestFit="1" customWidth="1"/>
    <col min="7" max="10" width="9.140625" style="34"/>
    <col min="11" max="16384" width="9.140625" style="3"/>
  </cols>
  <sheetData>
    <row r="1" spans="1:10" x14ac:dyDescent="0.2">
      <c r="A1" s="93" t="s">
        <v>1750</v>
      </c>
      <c r="B1" s="93"/>
      <c r="C1" s="93"/>
      <c r="D1" s="93"/>
      <c r="E1" s="93"/>
      <c r="F1" s="1"/>
    </row>
    <row r="3" spans="1:10" s="1" customFormat="1" x14ac:dyDescent="0.2">
      <c r="A3" s="5" t="s">
        <v>0</v>
      </c>
      <c r="B3" s="5" t="s">
        <v>1</v>
      </c>
      <c r="C3" s="5" t="s">
        <v>3</v>
      </c>
      <c r="D3" s="5" t="s">
        <v>4</v>
      </c>
      <c r="E3" s="5" t="s">
        <v>5</v>
      </c>
      <c r="G3" s="33"/>
      <c r="H3" s="33"/>
      <c r="I3" s="33"/>
      <c r="J3" s="33"/>
    </row>
    <row r="4" spans="1:10" x14ac:dyDescent="0.2">
      <c r="A4" s="7"/>
      <c r="B4" s="7"/>
      <c r="C4" s="7"/>
      <c r="D4" s="7"/>
      <c r="E4" s="7"/>
      <c r="F4" s="3"/>
    </row>
    <row r="5" spans="1:10" x14ac:dyDescent="0.2">
      <c r="A5" s="11" t="s">
        <v>1751</v>
      </c>
      <c r="B5" s="10"/>
      <c r="C5" s="10"/>
      <c r="D5" s="10"/>
      <c r="E5" s="10"/>
      <c r="F5" s="3"/>
    </row>
    <row r="6" spans="1:10" x14ac:dyDescent="0.2">
      <c r="A6" s="10" t="s">
        <v>1752</v>
      </c>
      <c r="B6" s="10" t="s">
        <v>1753</v>
      </c>
      <c r="C6" s="69">
        <v>287420.78999999998</v>
      </c>
      <c r="D6" s="10">
        <v>1334.2377598999999</v>
      </c>
      <c r="E6" s="10">
        <v>42.694196028316952</v>
      </c>
      <c r="F6" s="3"/>
    </row>
    <row r="7" spans="1:10" x14ac:dyDescent="0.2">
      <c r="A7" s="10" t="s">
        <v>1754</v>
      </c>
      <c r="B7" s="10" t="s">
        <v>1755</v>
      </c>
      <c r="C7" s="69">
        <v>20034.47</v>
      </c>
      <c r="D7" s="10">
        <v>827.06417260000001</v>
      </c>
      <c r="E7" s="10">
        <v>26.465178077128236</v>
      </c>
      <c r="F7" s="3"/>
    </row>
    <row r="8" spans="1:10" x14ac:dyDescent="0.2">
      <c r="A8" s="10" t="s">
        <v>1756</v>
      </c>
      <c r="B8" s="10" t="s">
        <v>1757</v>
      </c>
      <c r="C8" s="69">
        <v>26772</v>
      </c>
      <c r="D8" s="10">
        <v>785.71804200000008</v>
      </c>
      <c r="E8" s="10">
        <v>25.142145662739747</v>
      </c>
      <c r="F8" s="3"/>
    </row>
    <row r="9" spans="1:10" x14ac:dyDescent="0.2">
      <c r="A9" s="10" t="s">
        <v>1758</v>
      </c>
      <c r="B9" s="10" t="s">
        <v>1759</v>
      </c>
      <c r="C9" s="69">
        <v>4132.1000000000004</v>
      </c>
      <c r="D9" s="10">
        <v>114.230333</v>
      </c>
      <c r="E9" s="10">
        <v>3.6552497433796569</v>
      </c>
      <c r="F9" s="3"/>
    </row>
    <row r="10" spans="1:10" x14ac:dyDescent="0.2">
      <c r="A10" s="11" t="s">
        <v>35</v>
      </c>
      <c r="B10" s="10"/>
      <c r="C10" s="10"/>
      <c r="D10" s="11">
        <f>SUM(D6:D9)</f>
        <v>3061.2503075</v>
      </c>
      <c r="E10" s="11">
        <f>SUM(E6:E9)</f>
        <v>97.956769511564588</v>
      </c>
      <c r="F10" s="3"/>
    </row>
    <row r="11" spans="1:10" x14ac:dyDescent="0.2">
      <c r="A11" s="10"/>
      <c r="B11" s="10"/>
      <c r="C11" s="10"/>
      <c r="D11" s="10"/>
      <c r="E11" s="10"/>
      <c r="F11" s="3"/>
    </row>
    <row r="12" spans="1:10" x14ac:dyDescent="0.2">
      <c r="A12" s="11" t="s">
        <v>35</v>
      </c>
      <c r="B12" s="10"/>
      <c r="C12" s="10"/>
      <c r="D12" s="11">
        <f>D10</f>
        <v>3061.2503075</v>
      </c>
      <c r="E12" s="11">
        <f>E10</f>
        <v>97.956769511564588</v>
      </c>
      <c r="F12" s="3"/>
      <c r="G12" s="64"/>
      <c r="H12" s="41"/>
      <c r="I12" s="37"/>
      <c r="J12" s="37"/>
    </row>
    <row r="13" spans="1:10" x14ac:dyDescent="0.2">
      <c r="A13" s="10"/>
      <c r="B13" s="10"/>
      <c r="C13" s="10"/>
      <c r="D13" s="10"/>
      <c r="E13" s="10"/>
      <c r="F13" s="3"/>
    </row>
    <row r="14" spans="1:10" x14ac:dyDescent="0.2">
      <c r="A14" s="11" t="s">
        <v>36</v>
      </c>
      <c r="B14" s="10"/>
      <c r="C14" s="10"/>
      <c r="D14" s="11">
        <v>63.853064899999936</v>
      </c>
      <c r="E14" s="11">
        <v>2.0432304884354084</v>
      </c>
      <c r="F14" s="3"/>
      <c r="G14" s="64"/>
      <c r="H14" s="64"/>
      <c r="I14" s="37"/>
      <c r="J14" s="37"/>
    </row>
    <row r="15" spans="1:10" x14ac:dyDescent="0.2">
      <c r="A15" s="10"/>
      <c r="B15" s="10"/>
      <c r="C15" s="10"/>
      <c r="D15" s="10"/>
      <c r="E15" s="10"/>
      <c r="F15" s="3"/>
    </row>
    <row r="16" spans="1:10" x14ac:dyDescent="0.2">
      <c r="A16" s="13" t="s">
        <v>37</v>
      </c>
      <c r="B16" s="7"/>
      <c r="C16" s="7"/>
      <c r="D16" s="13">
        <f>D12+D14</f>
        <v>3125.1033723999999</v>
      </c>
      <c r="E16" s="13">
        <f xml:space="preserve"> ROUND(SUM(E12:E15),2)</f>
        <v>100</v>
      </c>
      <c r="F16" s="3"/>
      <c r="G16" s="64"/>
      <c r="H16" s="41"/>
      <c r="I16" s="37"/>
      <c r="J16" s="37"/>
    </row>
    <row r="18" spans="1:2" x14ac:dyDescent="0.2">
      <c r="A18" s="17" t="s">
        <v>38</v>
      </c>
    </row>
    <row r="19" spans="1:2" x14ac:dyDescent="0.2">
      <c r="A19" s="17" t="s">
        <v>39</v>
      </c>
    </row>
    <row r="20" spans="1:2" x14ac:dyDescent="0.2">
      <c r="A20" s="17" t="s">
        <v>40</v>
      </c>
    </row>
    <row r="21" spans="1:2" x14ac:dyDescent="0.2">
      <c r="A21" s="2" t="s">
        <v>817</v>
      </c>
      <c r="B21" s="14">
        <v>12.134399999999999</v>
      </c>
    </row>
    <row r="22" spans="1:2" x14ac:dyDescent="0.2">
      <c r="A22" s="2" t="s">
        <v>818</v>
      </c>
      <c r="B22" s="14">
        <v>12.134399999999999</v>
      </c>
    </row>
    <row r="23" spans="1:2" x14ac:dyDescent="0.2">
      <c r="A23" s="2" t="s">
        <v>819</v>
      </c>
      <c r="B23" s="14">
        <v>12.8764</v>
      </c>
    </row>
    <row r="24" spans="1:2" x14ac:dyDescent="0.2">
      <c r="A24" s="2" t="s">
        <v>820</v>
      </c>
      <c r="B24" s="14">
        <v>12.8764</v>
      </c>
    </row>
    <row r="26" spans="1:2" x14ac:dyDescent="0.2">
      <c r="A26" s="17" t="s">
        <v>44</v>
      </c>
    </row>
    <row r="27" spans="1:2" x14ac:dyDescent="0.2">
      <c r="A27" s="2" t="s">
        <v>817</v>
      </c>
      <c r="B27" s="14">
        <v>12.2323</v>
      </c>
    </row>
    <row r="28" spans="1:2" x14ac:dyDescent="0.2">
      <c r="A28" s="2" t="s">
        <v>818</v>
      </c>
      <c r="B28" s="14">
        <v>12.2323</v>
      </c>
    </row>
    <row r="29" spans="1:2" x14ac:dyDescent="0.2">
      <c r="A29" s="2" t="s">
        <v>819</v>
      </c>
      <c r="B29" s="14">
        <v>13.0434</v>
      </c>
    </row>
    <row r="30" spans="1:2" x14ac:dyDescent="0.2">
      <c r="A30" s="2" t="s">
        <v>820</v>
      </c>
      <c r="B30" s="14">
        <v>13.0434</v>
      </c>
    </row>
    <row r="32" spans="1:2" x14ac:dyDescent="0.2">
      <c r="A32" s="17" t="s">
        <v>45</v>
      </c>
      <c r="B32" s="18" t="s">
        <v>46</v>
      </c>
    </row>
    <row r="33" spans="1:2" x14ac:dyDescent="0.2">
      <c r="A33" s="17"/>
      <c r="B33" s="18"/>
    </row>
    <row r="34" spans="1:2" x14ac:dyDescent="0.2">
      <c r="A34" s="17" t="s">
        <v>775</v>
      </c>
      <c r="B34" s="70">
        <v>0.58908425903122874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E519B9-C3DF-4694-ADB2-6342781D9F6F}"/>
</file>

<file path=customXml/itemProps2.xml><?xml version="1.0" encoding="utf-8"?>
<ds:datastoreItem xmlns:ds="http://schemas.openxmlformats.org/officeDocument/2006/customXml" ds:itemID="{CD50BD75-01CA-4195-89C7-70CA9ABFEEA0}"/>
</file>

<file path=customXml/itemProps3.xml><?xml version="1.0" encoding="utf-8"?>
<ds:datastoreItem xmlns:ds="http://schemas.openxmlformats.org/officeDocument/2006/customXml" ds:itemID="{1CC56128-3725-4D43-9C25-93CE9C1800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TIVF</vt:lpstr>
      <vt:lpstr>FIUS</vt:lpstr>
      <vt:lpstr>FITX</vt:lpstr>
      <vt:lpstr>FITF</vt:lpstr>
      <vt:lpstr>FISMF</vt:lpstr>
      <vt:lpstr>FIPF</vt:lpstr>
      <vt:lpstr>FIOF</vt:lpstr>
      <vt:lpstr>FIIF-NSE</vt:lpstr>
      <vt:lpstr>FIMAS</vt:lpstr>
      <vt:lpstr>FIFOF-50's+</vt:lpstr>
      <vt:lpstr>FIFOF-50's</vt:lpstr>
      <vt:lpstr>FIFOF-40's</vt:lpstr>
      <vt:lpstr>FIFOF-30's</vt:lpstr>
      <vt:lpstr>FIFOF-20's</vt:lpstr>
      <vt:lpstr>FF</vt:lpstr>
      <vt:lpstr>FEGF</vt:lpstr>
      <vt:lpstr>FIFEF</vt:lpstr>
      <vt:lpstr>TIEIF</vt:lpstr>
      <vt:lpstr>FIEF</vt:lpstr>
      <vt:lpstr>FIEAF</vt:lpstr>
      <vt:lpstr>FIBF</vt:lpstr>
      <vt:lpstr>FBIF</vt:lpstr>
      <vt:lpstr>FAEF</vt:lpstr>
      <vt:lpstr>TIIOF</vt:lpstr>
      <vt:lpstr>FIUBF</vt:lpstr>
      <vt:lpstr>FISTIP</vt:lpstr>
      <vt:lpstr>FISF</vt:lpstr>
      <vt:lpstr>FILF</vt:lpstr>
      <vt:lpstr>FILDF</vt:lpstr>
      <vt:lpstr>FIGSF</vt:lpstr>
      <vt:lpstr>FIFRF</vt:lpstr>
      <vt:lpstr>FIDHY</vt:lpstr>
      <vt:lpstr>FIDA</vt:lpstr>
      <vt:lpstr>FICRF</vt:lpstr>
      <vt:lpstr>FICDF</vt:lpstr>
      <vt:lpstr>FBPF</vt:lpstr>
      <vt:lpstr>FIPP</vt:lpstr>
      <vt:lpstr>FIEHF</vt:lpstr>
      <vt:lpstr>FIESF</vt:lpstr>
      <vt:lpstr>FMPS5E</vt:lpstr>
      <vt:lpstr>FMPS5D</vt:lpstr>
      <vt:lpstr>FMPS5C</vt:lpstr>
      <vt:lpstr>FMPS5B</vt:lpstr>
      <vt:lpstr>FMPS5A</vt:lpstr>
      <vt:lpstr>FMPS4F</vt:lpstr>
      <vt:lpstr>FMPS4E</vt:lpstr>
      <vt:lpstr>FMPS4D</vt:lpstr>
      <vt:lpstr>FMPS4C</vt:lpstr>
      <vt:lpstr>FMPS4B</vt:lpstr>
      <vt:lpstr>FMPS4A</vt:lpstr>
      <vt:lpstr>FMPS3F</vt:lpstr>
      <vt:lpstr>FMPS3E</vt:lpstr>
      <vt:lpstr>FMPS3D</vt:lpstr>
      <vt:lpstr>FMPS3C</vt:lpstr>
      <vt:lpstr>FMPS3B</vt:lpstr>
      <vt:lpstr>FMPS3A</vt:lpstr>
      <vt:lpstr>FMPS2C</vt:lpstr>
      <vt:lpstr>FMPS2B</vt:lpstr>
      <vt:lpstr>FMPS2A</vt:lpstr>
      <vt:lpstr>FMPS1B</vt:lpstr>
      <vt:lpstr>FMPS1A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Bhogte, Amey</dc:creator>
  <cp:lastModifiedBy>Bhogte, Amey</cp:lastModifiedBy>
  <dcterms:created xsi:type="dcterms:W3CDTF">2019-02-04T04:56:44Z</dcterms:created>
  <dcterms:modified xsi:type="dcterms:W3CDTF">2019-02-07T06:02:41Z</dcterms:modified>
</cp:coreProperties>
</file>