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11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D\SEBI Reports\2019-2020\Jun\ISIN\Final\"/>
    </mc:Choice>
  </mc:AlternateContent>
  <xr:revisionPtr revIDLastSave="0" documentId="13_ncr:1_{7463B7A7-8517-4A23-8145-A4CE396278F5}" xr6:coauthVersionLast="43" xr6:coauthVersionMax="43" xr10:uidLastSave="{00000000-0000-0000-0000-000000000000}"/>
  <bookViews>
    <workbookView xWindow="-120" yWindow="-120" windowWidth="29040" windowHeight="15840" tabRatio="949" xr2:uid="{365A495A-BCA8-41AA-884E-B995ECA2BFEC}"/>
  </bookViews>
  <sheets>
    <sheet name="TIVF" sheetId="43" r:id="rId1"/>
    <sheet name="FITX" sheetId="44" r:id="rId2"/>
    <sheet name="FITF" sheetId="45" r:id="rId3"/>
    <sheet name="FISMF" sheetId="46" r:id="rId4"/>
    <sheet name="FIPF" sheetId="47" r:id="rId5"/>
    <sheet name="FIOF" sheetId="48" r:id="rId6"/>
    <sheet name="FIFEF" sheetId="49" r:id="rId7"/>
    <sheet name="FIEIF" sheetId="50" r:id="rId8"/>
    <sheet name="FIEF" sheetId="51" r:id="rId9"/>
    <sheet name="FIEAF" sheetId="52" r:id="rId10"/>
    <sheet name="FIBF" sheetId="53" r:id="rId11"/>
    <sheet name="FBIF" sheetId="54" r:id="rId12"/>
    <sheet name="FAEF" sheetId="55" r:id="rId13"/>
    <sheet name="FIIF-NSE" sheetId="56" r:id="rId14"/>
    <sheet name="FF" sheetId="57" r:id="rId15"/>
    <sheet name="FIMAS" sheetId="58" r:id="rId16"/>
    <sheet name="FIUS" sheetId="59" r:id="rId17"/>
    <sheet name="FEGF" sheetId="60" r:id="rId18"/>
    <sheet name="FIFOF-50's+" sheetId="61" r:id="rId19"/>
    <sheet name="FIFOF-50's" sheetId="62" r:id="rId20"/>
    <sheet name="FIFOF-40's" sheetId="63" r:id="rId21"/>
    <sheet name="FIFOF-30's" sheetId="64" r:id="rId22"/>
    <sheet name="FIFOF-20's" sheetId="65" r:id="rId23"/>
    <sheet name="TIIOF" sheetId="66" r:id="rId24"/>
    <sheet name="FIUBF" sheetId="67" r:id="rId25"/>
    <sheet name="FISTIP" sheetId="68" r:id="rId26"/>
    <sheet name="FISF" sheetId="69" r:id="rId27"/>
    <sheet name="FIONF" sheetId="70" r:id="rId28"/>
    <sheet name="FILF" sheetId="71" r:id="rId29"/>
    <sheet name="FILDF" sheetId="72" r:id="rId30"/>
    <sheet name="FIGSF" sheetId="73" r:id="rId31"/>
    <sheet name="FBPF" sheetId="74" r:id="rId32"/>
    <sheet name="FIFRF" sheetId="75" r:id="rId33"/>
    <sheet name="FIDA" sheetId="76" r:id="rId34"/>
    <sheet name="FICRF" sheetId="77" r:id="rId35"/>
    <sheet name="FICDF" sheetId="78" r:id="rId36"/>
    <sheet name="FIPP" sheetId="79" r:id="rId37"/>
    <sheet name="FIEHF" sheetId="80" r:id="rId38"/>
    <sheet name="FIDHY" sheetId="81" r:id="rId39"/>
    <sheet name="FIESF" sheetId="82" r:id="rId40"/>
    <sheet name="FMPS6C" sheetId="83" r:id="rId41"/>
    <sheet name="FMPS5F" sheetId="84" r:id="rId42"/>
    <sheet name="FMPS5E" sheetId="85" r:id="rId43"/>
    <sheet name="FMPS5D" sheetId="86" r:id="rId44"/>
    <sheet name="FMPS5C" sheetId="87" r:id="rId45"/>
    <sheet name="FMPS5B" sheetId="88" r:id="rId46"/>
    <sheet name="FMPS5A" sheetId="89" r:id="rId47"/>
    <sheet name="FMPS4F" sheetId="90" r:id="rId48"/>
    <sheet name="FMPS4E" sheetId="91" r:id="rId49"/>
    <sheet name="FMPS4D" sheetId="92" r:id="rId50"/>
    <sheet name="FMPS4C" sheetId="93" r:id="rId51"/>
    <sheet name="FMPS4B" sheetId="94" r:id="rId52"/>
    <sheet name="FMPS4A" sheetId="95" r:id="rId53"/>
    <sheet name="FMPS3F" sheetId="96" r:id="rId54"/>
    <sheet name="FMPS3E" sheetId="97" r:id="rId55"/>
    <sheet name="FMPS3D" sheetId="98" r:id="rId56"/>
    <sheet name="FMPS3C" sheetId="99" r:id="rId57"/>
    <sheet name="FMPS3B" sheetId="100" r:id="rId58"/>
    <sheet name="FMPS3A" sheetId="101" r:id="rId59"/>
    <sheet name="FMPS2C" sheetId="102" r:id="rId60"/>
    <sheet name="FMPS2B" sheetId="103" r:id="rId61"/>
    <sheet name="FMPS2A" sheetId="104" r:id="rId62"/>
    <sheet name="FMPS1B" sheetId="105" r:id="rId63"/>
    <sheet name="FMPS1A" sheetId="106" r:id="rId64"/>
  </sheets>
  <definedNames>
    <definedName name="_xlnm._FilterDatabase" localSheetId="39" hidden="1">FIESF!$A$7:$H$60</definedName>
    <definedName name="_xlnm._FilterDatabase" localSheetId="25" hidden="1">FISTIP!$A$7:$J$100</definedName>
    <definedName name="_xlnm._FilterDatabase" localSheetId="23" hidden="1">TIIOF!$A$7:$H$79</definedName>
    <definedName name="NAWP">FIUS!$D$122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06" l="1"/>
  <c r="F19" i="106"/>
  <c r="E23" i="106"/>
  <c r="F23" i="106"/>
  <c r="E29" i="106"/>
  <c r="F29" i="106"/>
  <c r="F35" i="106"/>
  <c r="E19" i="105"/>
  <c r="F19" i="105"/>
  <c r="E23" i="105"/>
  <c r="F23" i="105"/>
  <c r="E29" i="105"/>
  <c r="F29" i="105"/>
  <c r="F35" i="105"/>
  <c r="E29" i="104"/>
  <c r="F29" i="104"/>
  <c r="E34" i="104"/>
  <c r="F34" i="104"/>
  <c r="F40" i="104"/>
  <c r="E25" i="103"/>
  <c r="F25" i="103"/>
  <c r="E30" i="103"/>
  <c r="F30" i="103"/>
  <c r="F36" i="103"/>
  <c r="E27" i="102"/>
  <c r="F27" i="102"/>
  <c r="E33" i="102"/>
  <c r="F33" i="102"/>
  <c r="F39" i="102"/>
  <c r="E23" i="101"/>
  <c r="F23" i="101"/>
  <c r="E29" i="101"/>
  <c r="F29" i="101"/>
  <c r="F35" i="101"/>
  <c r="E24" i="100"/>
  <c r="F24" i="100"/>
  <c r="E29" i="100"/>
  <c r="F29" i="100"/>
  <c r="F35" i="100"/>
  <c r="E26" i="99"/>
  <c r="F26" i="99"/>
  <c r="E31" i="99"/>
  <c r="F31" i="99"/>
  <c r="F37" i="99"/>
  <c r="E21" i="98"/>
  <c r="F21" i="98"/>
  <c r="E26" i="98"/>
  <c r="F26" i="98"/>
  <c r="F32" i="98"/>
  <c r="E23" i="97"/>
  <c r="F23" i="97"/>
  <c r="E29" i="97"/>
  <c r="F29" i="97"/>
  <c r="F35" i="97"/>
  <c r="E26" i="96"/>
  <c r="F26" i="96"/>
  <c r="E31" i="96"/>
  <c r="F31" i="96"/>
  <c r="F37" i="96"/>
  <c r="E25" i="95"/>
  <c r="F25" i="95"/>
  <c r="E29" i="95"/>
  <c r="F29" i="95"/>
  <c r="F35" i="95"/>
  <c r="E27" i="94"/>
  <c r="F27" i="94"/>
  <c r="E31" i="94"/>
  <c r="F31" i="94"/>
  <c r="F37" i="94"/>
  <c r="E22" i="93"/>
  <c r="F22" i="93"/>
  <c r="F28" i="93"/>
  <c r="E18" i="92"/>
  <c r="F18" i="92"/>
  <c r="E22" i="92"/>
  <c r="F22" i="92"/>
  <c r="F28" i="92"/>
  <c r="E20" i="91"/>
  <c r="F20" i="91"/>
  <c r="E24" i="91"/>
  <c r="F24" i="91"/>
  <c r="F30" i="91"/>
  <c r="E22" i="90"/>
  <c r="F22" i="90"/>
  <c r="E26" i="90"/>
  <c r="F26" i="90"/>
  <c r="F32" i="90"/>
  <c r="E18" i="89"/>
  <c r="F18" i="89"/>
  <c r="E22" i="89"/>
  <c r="F22" i="89"/>
  <c r="F28" i="89"/>
  <c r="E22" i="88"/>
  <c r="F22" i="88"/>
  <c r="F28" i="88"/>
  <c r="E23" i="87"/>
  <c r="F23" i="87"/>
  <c r="F29" i="87"/>
  <c r="E20" i="86"/>
  <c r="F20" i="86"/>
  <c r="F26" i="86"/>
  <c r="E20" i="85"/>
  <c r="F20" i="85"/>
  <c r="F26" i="85"/>
  <c r="E20" i="84"/>
  <c r="F20" i="84"/>
  <c r="F26" i="84"/>
  <c r="E21" i="83"/>
  <c r="F21" i="83"/>
  <c r="F27" i="83"/>
  <c r="F9" i="82"/>
  <c r="F17" i="82"/>
  <c r="F25" i="82"/>
  <c r="F33" i="82"/>
  <c r="F41" i="82"/>
  <c r="F49" i="82"/>
  <c r="F57" i="82"/>
  <c r="E60" i="82"/>
  <c r="E64" i="82"/>
  <c r="F69" i="82"/>
  <c r="E75" i="82"/>
  <c r="F78" i="82"/>
  <c r="F79" i="82" s="1"/>
  <c r="E79" i="82"/>
  <c r="E81" i="82"/>
  <c r="E86" i="82"/>
  <c r="F10" i="82" s="1"/>
  <c r="E35" i="81"/>
  <c r="F35" i="81"/>
  <c r="E58" i="81"/>
  <c r="F58" i="81"/>
  <c r="E62" i="81"/>
  <c r="F62" i="81"/>
  <c r="F68" i="81"/>
  <c r="E44" i="80"/>
  <c r="E53" i="80"/>
  <c r="E87" i="80" s="1"/>
  <c r="E91" i="80" s="1"/>
  <c r="E76" i="80"/>
  <c r="E81" i="80"/>
  <c r="E85" i="80"/>
  <c r="E41" i="79"/>
  <c r="F41" i="79"/>
  <c r="E62" i="79"/>
  <c r="F62" i="79"/>
  <c r="E66" i="79"/>
  <c r="F66" i="79"/>
  <c r="E70" i="79"/>
  <c r="F70" i="79"/>
  <c r="F76" i="79"/>
  <c r="E58" i="78"/>
  <c r="F58" i="78"/>
  <c r="E64" i="78"/>
  <c r="F64" i="78"/>
  <c r="F70" i="78"/>
  <c r="E79" i="77"/>
  <c r="F79" i="77"/>
  <c r="E115" i="77"/>
  <c r="F115" i="77"/>
  <c r="E120" i="77"/>
  <c r="F120" i="77"/>
  <c r="F126" i="77"/>
  <c r="E61" i="76"/>
  <c r="F61" i="76"/>
  <c r="E102" i="76"/>
  <c r="F102" i="76"/>
  <c r="F108" i="76"/>
  <c r="E14" i="75"/>
  <c r="E18" i="75"/>
  <c r="F18" i="75"/>
  <c r="E24" i="75"/>
  <c r="E35" i="75" s="1"/>
  <c r="E39" i="75" s="1"/>
  <c r="E33" i="75"/>
  <c r="E35" i="74"/>
  <c r="F35" i="74"/>
  <c r="E40" i="74"/>
  <c r="F40" i="74"/>
  <c r="F46" i="74"/>
  <c r="E10" i="73"/>
  <c r="F10" i="73"/>
  <c r="F16" i="73"/>
  <c r="E53" i="72"/>
  <c r="F53" i="72"/>
  <c r="E87" i="72"/>
  <c r="F87" i="72"/>
  <c r="E97" i="72"/>
  <c r="F97" i="72"/>
  <c r="E112" i="72"/>
  <c r="F112" i="72"/>
  <c r="F118" i="72"/>
  <c r="E15" i="71"/>
  <c r="F15" i="71"/>
  <c r="E19" i="71"/>
  <c r="F19" i="71"/>
  <c r="E34" i="71"/>
  <c r="F34" i="71"/>
  <c r="E85" i="71"/>
  <c r="F85" i="71"/>
  <c r="F91" i="71"/>
  <c r="F7" i="70"/>
  <c r="D29" i="70"/>
  <c r="E22" i="69"/>
  <c r="F22" i="69"/>
  <c r="E44" i="69"/>
  <c r="F44" i="69"/>
  <c r="F50" i="69"/>
  <c r="E100" i="68"/>
  <c r="F100" i="68"/>
  <c r="E165" i="68"/>
  <c r="F165" i="68"/>
  <c r="E171" i="68"/>
  <c r="F171" i="68"/>
  <c r="F177" i="68"/>
  <c r="E92" i="67"/>
  <c r="E131" i="67"/>
  <c r="E154" i="67" s="1"/>
  <c r="E158" i="67" s="1"/>
  <c r="E138" i="67"/>
  <c r="E152" i="67"/>
  <c r="E48" i="66"/>
  <c r="E82" i="66" s="1"/>
  <c r="E86" i="66" s="1"/>
  <c r="E75" i="66"/>
  <c r="E80" i="66"/>
  <c r="F63" i="56"/>
  <c r="F57" i="56"/>
  <c r="E57" i="56"/>
  <c r="F47" i="54"/>
  <c r="F41" i="54"/>
  <c r="E41" i="54"/>
  <c r="F71" i="51"/>
  <c r="F65" i="51"/>
  <c r="E65" i="51"/>
  <c r="F59" i="51"/>
  <c r="E59" i="51"/>
  <c r="F55" i="48"/>
  <c r="F49" i="48"/>
  <c r="E49" i="48"/>
  <c r="F42" i="48"/>
  <c r="E42" i="48"/>
  <c r="F91" i="46"/>
  <c r="F85" i="46"/>
  <c r="E85" i="46"/>
  <c r="F69" i="44"/>
  <c r="F63" i="44"/>
  <c r="E63" i="44"/>
  <c r="F57" i="44"/>
  <c r="E57" i="44"/>
  <c r="F54" i="43"/>
  <c r="F48" i="43"/>
  <c r="E48" i="43"/>
  <c r="F27" i="75" l="1"/>
  <c r="F12" i="75"/>
  <c r="F28" i="75"/>
  <c r="F8" i="75"/>
  <c r="F29" i="75"/>
  <c r="F37" i="75"/>
  <c r="F9" i="75"/>
  <c r="F30" i="75"/>
  <c r="F10" i="75"/>
  <c r="F22" i="75"/>
  <c r="F31" i="75"/>
  <c r="F11" i="75"/>
  <c r="F23" i="75"/>
  <c r="F32" i="75"/>
  <c r="F13" i="75"/>
  <c r="F8" i="80"/>
  <c r="F16" i="80"/>
  <c r="F24" i="80"/>
  <c r="F32" i="80"/>
  <c r="F40" i="80"/>
  <c r="F65" i="80"/>
  <c r="F73" i="80"/>
  <c r="F9" i="80"/>
  <c r="F17" i="80"/>
  <c r="F25" i="80"/>
  <c r="F33" i="80"/>
  <c r="F41" i="80"/>
  <c r="F58" i="80"/>
  <c r="F66" i="80"/>
  <c r="F74" i="80"/>
  <c r="F84" i="80"/>
  <c r="F85" i="80" s="1"/>
  <c r="F38" i="80"/>
  <c r="F7" i="80"/>
  <c r="F10" i="80"/>
  <c r="F18" i="80"/>
  <c r="F26" i="80"/>
  <c r="F34" i="80"/>
  <c r="F42" i="80"/>
  <c r="F59" i="80"/>
  <c r="F67" i="80"/>
  <c r="F75" i="80"/>
  <c r="F14" i="80"/>
  <c r="F72" i="80"/>
  <c r="F11" i="80"/>
  <c r="F19" i="80"/>
  <c r="F27" i="80"/>
  <c r="F35" i="80"/>
  <c r="F43" i="80"/>
  <c r="F60" i="80"/>
  <c r="F68" i="80"/>
  <c r="F80" i="80"/>
  <c r="F15" i="80"/>
  <c r="F31" i="80"/>
  <c r="F12" i="80"/>
  <c r="F20" i="80"/>
  <c r="F28" i="80"/>
  <c r="F36" i="80"/>
  <c r="F61" i="80"/>
  <c r="F69" i="80"/>
  <c r="F30" i="80"/>
  <c r="F52" i="80"/>
  <c r="F53" i="80" s="1"/>
  <c r="F71" i="80"/>
  <c r="F23" i="80"/>
  <c r="F39" i="80"/>
  <c r="F13" i="80"/>
  <c r="F21" i="80"/>
  <c r="F29" i="80"/>
  <c r="F37" i="80"/>
  <c r="F62" i="80"/>
  <c r="F70" i="80"/>
  <c r="F79" i="80"/>
  <c r="F81" i="80" s="1"/>
  <c r="F89" i="80"/>
  <c r="F91" i="80" s="1"/>
  <c r="F22" i="80"/>
  <c r="F63" i="80"/>
  <c r="F64" i="80"/>
  <c r="F10" i="66"/>
  <c r="F18" i="66"/>
  <c r="F26" i="66"/>
  <c r="F34" i="66"/>
  <c r="F42" i="66"/>
  <c r="F51" i="66"/>
  <c r="F59" i="66"/>
  <c r="F67" i="66"/>
  <c r="F84" i="66"/>
  <c r="F8" i="66"/>
  <c r="F41" i="66"/>
  <c r="F11" i="66"/>
  <c r="F19" i="66"/>
  <c r="F27" i="66"/>
  <c r="F35" i="66"/>
  <c r="F43" i="66"/>
  <c r="F52" i="66"/>
  <c r="F60" i="66"/>
  <c r="F68" i="66"/>
  <c r="F32" i="66"/>
  <c r="F17" i="66"/>
  <c r="F74" i="66"/>
  <c r="F12" i="66"/>
  <c r="F20" i="66"/>
  <c r="F28" i="66"/>
  <c r="F36" i="66"/>
  <c r="F44" i="66"/>
  <c r="F53" i="66"/>
  <c r="F61" i="66"/>
  <c r="F69" i="66"/>
  <c r="F78" i="66"/>
  <c r="F16" i="66"/>
  <c r="F65" i="66"/>
  <c r="F13" i="66"/>
  <c r="F21" i="66"/>
  <c r="F29" i="66"/>
  <c r="F37" i="66"/>
  <c r="F45" i="66"/>
  <c r="F54" i="66"/>
  <c r="F62" i="66"/>
  <c r="F70" i="66"/>
  <c r="F79" i="66"/>
  <c r="F24" i="66"/>
  <c r="F33" i="66"/>
  <c r="F14" i="66"/>
  <c r="F22" i="66"/>
  <c r="F30" i="66"/>
  <c r="F38" i="66"/>
  <c r="F46" i="66"/>
  <c r="F55" i="66"/>
  <c r="F63" i="66"/>
  <c r="F71" i="66"/>
  <c r="F57" i="66"/>
  <c r="F9" i="66"/>
  <c r="F58" i="66"/>
  <c r="F15" i="66"/>
  <c r="F23" i="66"/>
  <c r="F31" i="66"/>
  <c r="F39" i="66"/>
  <c r="F47" i="66"/>
  <c r="F56" i="66"/>
  <c r="F64" i="66"/>
  <c r="F72" i="66"/>
  <c r="F40" i="66"/>
  <c r="F73" i="66"/>
  <c r="F25" i="66"/>
  <c r="F66" i="66"/>
  <c r="F11" i="67"/>
  <c r="F19" i="67"/>
  <c r="F27" i="67"/>
  <c r="F35" i="67"/>
  <c r="F43" i="67"/>
  <c r="F51" i="67"/>
  <c r="F59" i="67"/>
  <c r="F67" i="67"/>
  <c r="F75" i="67"/>
  <c r="F83" i="67"/>
  <c r="F91" i="67"/>
  <c r="F100" i="67"/>
  <c r="F108" i="67"/>
  <c r="F116" i="67"/>
  <c r="F124" i="67"/>
  <c r="F144" i="67"/>
  <c r="F33" i="67"/>
  <c r="F73" i="67"/>
  <c r="F106" i="67"/>
  <c r="F142" i="67"/>
  <c r="F10" i="67"/>
  <c r="F58" i="67"/>
  <c r="F82" i="67"/>
  <c r="F12" i="67"/>
  <c r="F20" i="67"/>
  <c r="F28" i="67"/>
  <c r="F36" i="67"/>
  <c r="F44" i="67"/>
  <c r="F52" i="67"/>
  <c r="F60" i="67"/>
  <c r="F68" i="67"/>
  <c r="F76" i="67"/>
  <c r="F84" i="67"/>
  <c r="F101" i="67"/>
  <c r="F109" i="67"/>
  <c r="F117" i="67"/>
  <c r="F125" i="67"/>
  <c r="F135" i="67"/>
  <c r="F145" i="67"/>
  <c r="F49" i="67"/>
  <c r="F114" i="67"/>
  <c r="F99" i="67"/>
  <c r="F13" i="67"/>
  <c r="F21" i="67"/>
  <c r="F29" i="67"/>
  <c r="F37" i="67"/>
  <c r="F45" i="67"/>
  <c r="F53" i="67"/>
  <c r="F61" i="67"/>
  <c r="F69" i="67"/>
  <c r="F77" i="67"/>
  <c r="F85" i="67"/>
  <c r="F102" i="67"/>
  <c r="F110" i="67"/>
  <c r="F118" i="67"/>
  <c r="F126" i="67"/>
  <c r="F136" i="67"/>
  <c r="F146" i="67"/>
  <c r="F25" i="67"/>
  <c r="F81" i="67"/>
  <c r="F122" i="67"/>
  <c r="F18" i="67"/>
  <c r="F50" i="67"/>
  <c r="F90" i="67"/>
  <c r="F143" i="67"/>
  <c r="F14" i="67"/>
  <c r="F22" i="67"/>
  <c r="F30" i="67"/>
  <c r="F38" i="67"/>
  <c r="F46" i="67"/>
  <c r="F54" i="67"/>
  <c r="F62" i="67"/>
  <c r="F70" i="67"/>
  <c r="F78" i="67"/>
  <c r="F86" i="67"/>
  <c r="F95" i="67"/>
  <c r="F103" i="67"/>
  <c r="F111" i="67"/>
  <c r="F119" i="67"/>
  <c r="F127" i="67"/>
  <c r="F147" i="67"/>
  <c r="F17" i="67"/>
  <c r="F41" i="67"/>
  <c r="F57" i="67"/>
  <c r="F89" i="67"/>
  <c r="F130" i="67"/>
  <c r="F123" i="67"/>
  <c r="F15" i="67"/>
  <c r="F23" i="67"/>
  <c r="F31" i="67"/>
  <c r="F39" i="67"/>
  <c r="F47" i="67"/>
  <c r="F55" i="67"/>
  <c r="F63" i="67"/>
  <c r="F71" i="67"/>
  <c r="F79" i="67"/>
  <c r="F87" i="67"/>
  <c r="F96" i="67"/>
  <c r="F104" i="67"/>
  <c r="F112" i="67"/>
  <c r="F120" i="67"/>
  <c r="F128" i="67"/>
  <c r="F148" i="67"/>
  <c r="F26" i="67"/>
  <c r="F42" i="67"/>
  <c r="F66" i="67"/>
  <c r="F107" i="67"/>
  <c r="F8" i="67"/>
  <c r="F16" i="67"/>
  <c r="F24" i="67"/>
  <c r="F32" i="67"/>
  <c r="F40" i="67"/>
  <c r="F48" i="67"/>
  <c r="F56" i="67"/>
  <c r="F64" i="67"/>
  <c r="F72" i="67"/>
  <c r="F80" i="67"/>
  <c r="F88" i="67"/>
  <c r="F97" i="67"/>
  <c r="F105" i="67"/>
  <c r="F113" i="67"/>
  <c r="F121" i="67"/>
  <c r="F129" i="67"/>
  <c r="F141" i="67"/>
  <c r="F149" i="67"/>
  <c r="F9" i="67"/>
  <c r="F65" i="67"/>
  <c r="F98" i="67"/>
  <c r="F150" i="67"/>
  <c r="F34" i="67"/>
  <c r="F74" i="67"/>
  <c r="F115" i="67"/>
  <c r="F151" i="67"/>
  <c r="F48" i="82"/>
  <c r="F84" i="82"/>
  <c r="F55" i="82"/>
  <c r="F47" i="82"/>
  <c r="F39" i="82"/>
  <c r="F31" i="82"/>
  <c r="F23" i="82"/>
  <c r="F15" i="82"/>
  <c r="F24" i="82"/>
  <c r="F83" i="82"/>
  <c r="F74" i="82"/>
  <c r="F63" i="82"/>
  <c r="F64" i="82" s="1"/>
  <c r="F54" i="82"/>
  <c r="F46" i="82"/>
  <c r="F38" i="82"/>
  <c r="F30" i="82"/>
  <c r="F22" i="82"/>
  <c r="F14" i="82"/>
  <c r="F16" i="82"/>
  <c r="F73" i="82"/>
  <c r="F53" i="82"/>
  <c r="F45" i="82"/>
  <c r="F37" i="82"/>
  <c r="F29" i="82"/>
  <c r="F21" i="82"/>
  <c r="F13" i="82"/>
  <c r="F72" i="82"/>
  <c r="F52" i="82"/>
  <c r="F44" i="82"/>
  <c r="F36" i="82"/>
  <c r="F28" i="82"/>
  <c r="F20" i="82"/>
  <c r="F12" i="82"/>
  <c r="F71" i="82"/>
  <c r="F59" i="82"/>
  <c r="F51" i="82"/>
  <c r="F43" i="82"/>
  <c r="F35" i="82"/>
  <c r="F27" i="82"/>
  <c r="F19" i="82"/>
  <c r="F11" i="82"/>
  <c r="F56" i="82"/>
  <c r="F40" i="82"/>
  <c r="F32" i="82"/>
  <c r="F8" i="82"/>
  <c r="F70" i="82"/>
  <c r="F75" i="82" s="1"/>
  <c r="F58" i="82"/>
  <c r="F50" i="82"/>
  <c r="F42" i="82"/>
  <c r="F34" i="82"/>
  <c r="F26" i="82"/>
  <c r="F18" i="82"/>
  <c r="F48" i="66" l="1"/>
  <c r="F138" i="67"/>
  <c r="F76" i="80"/>
  <c r="F14" i="75"/>
  <c r="F152" i="67"/>
  <c r="F92" i="67"/>
  <c r="F131" i="67"/>
  <c r="F154" i="67" s="1"/>
  <c r="F158" i="67" s="1"/>
  <c r="F80" i="66"/>
  <c r="F75" i="66"/>
  <c r="F24" i="75"/>
  <c r="F60" i="82"/>
  <c r="F81" i="82" s="1"/>
  <c r="F86" i="82" s="1"/>
  <c r="F44" i="80"/>
  <c r="F33" i="75"/>
  <c r="F35" i="75" l="1"/>
  <c r="F39" i="75" s="1"/>
  <c r="F82" i="66"/>
  <c r="F86" i="66" s="1"/>
</calcChain>
</file>

<file path=xl/sharedStrings.xml><?xml version="1.0" encoding="utf-8"?>
<sst xmlns="http://schemas.openxmlformats.org/spreadsheetml/2006/main" count="8839" uniqueCount="1975">
  <si>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</si>
  <si>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</si>
  <si>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</si>
  <si>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</si>
  <si>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</si>
  <si>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</si>
  <si>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</si>
  <si>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</si>
  <si>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INE029A08040</t>
  </si>
  <si>
    <t>CRISIL AAA</t>
  </si>
  <si>
    <t>INE906B07FE6</t>
  </si>
  <si>
    <t>INE163N08065</t>
  </si>
  <si>
    <t>CARE AAA(SO)</t>
  </si>
  <si>
    <t>INE134E08JY7</t>
  </si>
  <si>
    <t>INE01XX07026</t>
  </si>
  <si>
    <t>INE752E07MQ8</t>
  </si>
  <si>
    <t>INE261F08BI5</t>
  </si>
  <si>
    <t>INE053F07934</t>
  </si>
  <si>
    <t>CARE AAA</t>
  </si>
  <si>
    <t>INE090A08TW2</t>
  </si>
  <si>
    <t>CARE AA+</t>
  </si>
  <si>
    <t>INE028A08083</t>
  </si>
  <si>
    <t>CARE AA</t>
  </si>
  <si>
    <t>INE705A08094</t>
  </si>
  <si>
    <t>INE020B08BQ7</t>
  </si>
  <si>
    <t>INE976G08064</t>
  </si>
  <si>
    <t>ICRA AA-</t>
  </si>
  <si>
    <t>INE434A08067</t>
  </si>
  <si>
    <t>CRISIL AA-</t>
  </si>
  <si>
    <t>INE556F08JI1</t>
  </si>
  <si>
    <t>INE261F08AI7</t>
  </si>
  <si>
    <t>INE514E08FL5</t>
  </si>
  <si>
    <t>ICRA AA+</t>
  </si>
  <si>
    <t>INE020B08BS3</t>
  </si>
  <si>
    <t>INE861G08035</t>
  </si>
  <si>
    <t>CRISIL AAA(SO)</t>
  </si>
  <si>
    <t>INE053F07942</t>
  </si>
  <si>
    <t>INE020B08BP9</t>
  </si>
  <si>
    <t>INE134E08IW3</t>
  </si>
  <si>
    <t>INE752E07LT4</t>
  </si>
  <si>
    <t>INE053F07AK6</t>
  </si>
  <si>
    <t>INE090A08UB4</t>
  </si>
  <si>
    <t>INE020B08BM6</t>
  </si>
  <si>
    <t>INE752E07NN3</t>
  </si>
  <si>
    <t>Total</t>
  </si>
  <si>
    <t>Money Market Instruments</t>
  </si>
  <si>
    <t>Certificate of Deposit</t>
  </si>
  <si>
    <t>INE556F16531</t>
  </si>
  <si>
    <t>CRISIL A1+</t>
  </si>
  <si>
    <t>Call, Cash &amp; Other Assets</t>
  </si>
  <si>
    <t>Net Asset</t>
  </si>
  <si>
    <t>Note</t>
  </si>
  <si>
    <t>NAV as on 31-Dec-2018</t>
  </si>
  <si>
    <t>Direct Growth</t>
  </si>
  <si>
    <t>Dividend</t>
  </si>
  <si>
    <t>Growth</t>
  </si>
  <si>
    <t>NAV as on 28-Jun-2019</t>
  </si>
  <si>
    <t>b) Dividends declared during the Half - year ended 28-Jun-2019</t>
  </si>
  <si>
    <t>Nil</t>
  </si>
  <si>
    <t>c) Average Maturity as on 28-Jun-2019</t>
  </si>
  <si>
    <r>
      <t>Franklin India Banking &amp; PSU Debt Fund As of -28Ju</t>
    </r>
    <r>
      <rPr>
        <b/>
        <sz val="8"/>
        <color theme="1"/>
        <rFont val="Arial"/>
        <family val="2"/>
      </rPr>
      <t>n2019</t>
    </r>
  </si>
  <si>
    <t>INE941D08065</t>
  </si>
  <si>
    <t>INE721A08DC8</t>
  </si>
  <si>
    <t>CRISIL AA+</t>
  </si>
  <si>
    <t>INE062A08140</t>
  </si>
  <si>
    <t>INE047A08141</t>
  </si>
  <si>
    <t>INE219X07033</t>
  </si>
  <si>
    <t>INE641O08035</t>
  </si>
  <si>
    <t>INE295J08022</t>
  </si>
  <si>
    <t>CARE AA(SO)</t>
  </si>
  <si>
    <t>INE438A07144</t>
  </si>
  <si>
    <t>INE163N08073</t>
  </si>
  <si>
    <t>ICRA AAA</t>
  </si>
  <si>
    <t>INE110L07070</t>
  </si>
  <si>
    <t>INE115A07NM3</t>
  </si>
  <si>
    <t>INE941D07125</t>
  </si>
  <si>
    <t>INE261F08AL1</t>
  </si>
  <si>
    <t>INE134E08GT3</t>
  </si>
  <si>
    <t>INE295J08055</t>
  </si>
  <si>
    <t>INE134E08KC1</t>
  </si>
  <si>
    <t>INE134E08JW1</t>
  </si>
  <si>
    <t>INE535H07AG6</t>
  </si>
  <si>
    <t>INE110L08037</t>
  </si>
  <si>
    <t>INE916DA7MX1</t>
  </si>
  <si>
    <t>INE134E08IH4</t>
  </si>
  <si>
    <t>INE115A07NW2</t>
  </si>
  <si>
    <t>INE752E07MZ9</t>
  </si>
  <si>
    <t>INE756I07CD9</t>
  </si>
  <si>
    <t>INE296A07QQ5</t>
  </si>
  <si>
    <t>INE020B08AS5</t>
  </si>
  <si>
    <t>INE848E07815</t>
  </si>
  <si>
    <t>INE481G08057</t>
  </si>
  <si>
    <t>INE296A07ON7</t>
  </si>
  <si>
    <t>INE053F09HR2</t>
  </si>
  <si>
    <t>INE860H07GE0</t>
  </si>
  <si>
    <t>INE029A07075</t>
  </si>
  <si>
    <t>INE752E07MN5</t>
  </si>
  <si>
    <t>INE556F08JD2</t>
  </si>
  <si>
    <t>INE020B08AO4</t>
  </si>
  <si>
    <t>(b) Privately Placed / Unlisted</t>
  </si>
  <si>
    <t>INE445K07106</t>
  </si>
  <si>
    <t>CARE BBB(SO)</t>
  </si>
  <si>
    <t>INE801J08019</t>
  </si>
  <si>
    <t>INE720G08082</t>
  </si>
  <si>
    <t>ICRA A-</t>
  </si>
  <si>
    <t>* Less Than 0.01 %</t>
  </si>
  <si>
    <t>Direct Quarterly Dividend</t>
  </si>
  <si>
    <r>
      <t>Franklin India Corporate Debt Fund As of -28Jun201</t>
    </r>
    <r>
      <rPr>
        <b/>
        <sz val="8"/>
        <color theme="1"/>
        <rFont val="Arial"/>
        <family val="2"/>
      </rPr>
      <t>9</t>
    </r>
  </si>
  <si>
    <t>Franklin India Credit Risk Fund As of -28Jun2019</t>
  </si>
  <si>
    <t>INE669E08318</t>
  </si>
  <si>
    <t>CARE A+</t>
  </si>
  <si>
    <t>INE140A07401</t>
  </si>
  <si>
    <t>ICRA AA</t>
  </si>
  <si>
    <t>INE01E708032</t>
  </si>
  <si>
    <t>CRISIL A+(SO)</t>
  </si>
  <si>
    <t>INE134E08JX9</t>
  </si>
  <si>
    <t>INE516Y07030</t>
  </si>
  <si>
    <t>INE528G08352</t>
  </si>
  <si>
    <t>CARE A</t>
  </si>
  <si>
    <t>INE295J08014</t>
  </si>
  <si>
    <t>INE140A07435</t>
  </si>
  <si>
    <t>INE01E708040</t>
  </si>
  <si>
    <t>INE245A08042</t>
  </si>
  <si>
    <t>INE764L07173</t>
  </si>
  <si>
    <t>CARE A(SO)</t>
  </si>
  <si>
    <t>INE721A08DF1</t>
  </si>
  <si>
    <t>INE146O08118</t>
  </si>
  <si>
    <t>CARE AA-</t>
  </si>
  <si>
    <t>INE615S07065</t>
  </si>
  <si>
    <t>IND A+</t>
  </si>
  <si>
    <t>INE016P07120</t>
  </si>
  <si>
    <t>INE922K07039</t>
  </si>
  <si>
    <t>ICRA A</t>
  </si>
  <si>
    <t>INE016P07138</t>
  </si>
  <si>
    <t>INE540P07343</t>
  </si>
  <si>
    <t>INE128S07325</t>
  </si>
  <si>
    <t>INE128S07341</t>
  </si>
  <si>
    <t>INE540P07301</t>
  </si>
  <si>
    <t/>
  </si>
  <si>
    <t>INE657N07605</t>
  </si>
  <si>
    <t>CRISIL AA</t>
  </si>
  <si>
    <t>INE852O07048</t>
  </si>
  <si>
    <t>INE540P07210</t>
  </si>
  <si>
    <t>INE657N07381</t>
  </si>
  <si>
    <t>INE146O08100</t>
  </si>
  <si>
    <t>INE852O07071</t>
  </si>
  <si>
    <t>INE945W07035</t>
  </si>
  <si>
    <t>INE205A07030</t>
  </si>
  <si>
    <t>INE01HV07015</t>
  </si>
  <si>
    <t>INE616U07036</t>
  </si>
  <si>
    <t>INE540P07293</t>
  </si>
  <si>
    <t>INE540P07202</t>
  </si>
  <si>
    <t>INE540P07350</t>
  </si>
  <si>
    <t>INE540P07335</t>
  </si>
  <si>
    <t>INE146O08084</t>
  </si>
  <si>
    <t>INE146O08159</t>
  </si>
  <si>
    <t>INE124N07168</t>
  </si>
  <si>
    <t>BWR A</t>
  </si>
  <si>
    <t>INE155A08365</t>
  </si>
  <si>
    <t>INE128S07333</t>
  </si>
  <si>
    <t>INE657N07183</t>
  </si>
  <si>
    <t>INE852O07055</t>
  </si>
  <si>
    <t>INE128S07390</t>
  </si>
  <si>
    <t>INE540P07319</t>
  </si>
  <si>
    <t>INE540P07327</t>
  </si>
  <si>
    <t>INE155A08068</t>
  </si>
  <si>
    <t>INE146O08092</t>
  </si>
  <si>
    <t>INE667A08070</t>
  </si>
  <si>
    <t>INE081A08165</t>
  </si>
  <si>
    <t>INE134E08JZ4</t>
  </si>
  <si>
    <t>INE128S07374</t>
  </si>
  <si>
    <t>INE146O08068</t>
  </si>
  <si>
    <t>INE027E07709</t>
  </si>
  <si>
    <t>INE001A07OO9</t>
  </si>
  <si>
    <t>INE155A08225</t>
  </si>
  <si>
    <t>INE020B08BU9</t>
  </si>
  <si>
    <t>INE245A08034</t>
  </si>
  <si>
    <t>INE503A08044</t>
  </si>
  <si>
    <t>INE03VJ07017</t>
  </si>
  <si>
    <t>ICRA A+</t>
  </si>
  <si>
    <t>INE660N07054</t>
  </si>
  <si>
    <t>INE946S07080</t>
  </si>
  <si>
    <t>BWR A+ (SO)</t>
  </si>
  <si>
    <t>INE946S07130</t>
  </si>
  <si>
    <t>INE285T07081</t>
  </si>
  <si>
    <t>INE659X07014</t>
  </si>
  <si>
    <t>CARE A+(SO)</t>
  </si>
  <si>
    <t>INE428K07011</t>
  </si>
  <si>
    <t>BWR D</t>
  </si>
  <si>
    <t>INE333T07063</t>
  </si>
  <si>
    <t>INE840S07093</t>
  </si>
  <si>
    <t>INE080T07037</t>
  </si>
  <si>
    <t>INE333T07055</t>
  </si>
  <si>
    <t>INE840S07085</t>
  </si>
  <si>
    <t>INE946S07098</t>
  </si>
  <si>
    <t>INE125X07016</t>
  </si>
  <si>
    <t>ICRA A+(SO)</t>
  </si>
  <si>
    <t>INE713G08046</t>
  </si>
  <si>
    <t>CRISIL A+</t>
  </si>
  <si>
    <t>INE139S07017</t>
  </si>
  <si>
    <t>INE918T07046</t>
  </si>
  <si>
    <t>INE003S07189</t>
  </si>
  <si>
    <t>INE971Z07091</t>
  </si>
  <si>
    <t>BWR AA- (SO)</t>
  </si>
  <si>
    <t>INE209W07028</t>
  </si>
  <si>
    <t>INE575P08024</t>
  </si>
  <si>
    <t>IND A</t>
  </si>
  <si>
    <t>INE003S07122</t>
  </si>
  <si>
    <t>INE575P08016</t>
  </si>
  <si>
    <t>INE713G08038</t>
  </si>
  <si>
    <t>INE00U207051</t>
  </si>
  <si>
    <t>INE003S07171</t>
  </si>
  <si>
    <t>INE01EA07016</t>
  </si>
  <si>
    <t>INE458O07036</t>
  </si>
  <si>
    <t>INE507R07033</t>
  </si>
  <si>
    <t>BWR A-(SO)</t>
  </si>
  <si>
    <t>INE498F07071</t>
  </si>
  <si>
    <t>BWR BBB(SO)</t>
  </si>
  <si>
    <t>INE498F07063</t>
  </si>
  <si>
    <t>INE082T07033</t>
  </si>
  <si>
    <t>ICRA A-(SO)</t>
  </si>
  <si>
    <t>INE311S08168</t>
  </si>
  <si>
    <t>Commercial Paper</t>
  </si>
  <si>
    <t>INE660N14CH0</t>
  </si>
  <si>
    <t>CARE A1+(SO)</t>
  </si>
  <si>
    <t>INE660N14CL2</t>
  </si>
  <si>
    <t>** Non - Traded / Thinly Traded Scrips</t>
  </si>
  <si>
    <t>INE271C07137</t>
  </si>
  <si>
    <t>INE459T07058</t>
  </si>
  <si>
    <t>INE124N07143</t>
  </si>
  <si>
    <t>INE271C07178</t>
  </si>
  <si>
    <t>INE516Y07048</t>
  </si>
  <si>
    <t>INE949L08152</t>
  </si>
  <si>
    <t>IND AA-</t>
  </si>
  <si>
    <t>INE658R08024</t>
  </si>
  <si>
    <t>INE540P07228</t>
  </si>
  <si>
    <t>INE936D07075</t>
  </si>
  <si>
    <t>INE124N07200</t>
  </si>
  <si>
    <t>INE252T07057</t>
  </si>
  <si>
    <t>INE658R08032</t>
  </si>
  <si>
    <t>INE850M08036</t>
  </si>
  <si>
    <t>INE949L08137</t>
  </si>
  <si>
    <t>INE003S07213</t>
  </si>
  <si>
    <t>INE598K07011</t>
  </si>
  <si>
    <t>ICRA A(SO)</t>
  </si>
  <si>
    <t>INE316W07021</t>
  </si>
  <si>
    <t>INE311S08135</t>
  </si>
  <si>
    <t>INE567W07011</t>
  </si>
  <si>
    <t>INE971Z07059</t>
  </si>
  <si>
    <t>INE660N07047</t>
  </si>
  <si>
    <t>INE964Q07012</t>
  </si>
  <si>
    <t>INE971Z07109</t>
  </si>
  <si>
    <t>INE285T07099</t>
  </si>
  <si>
    <t>INE946S07148</t>
  </si>
  <si>
    <t>INE922K07013</t>
  </si>
  <si>
    <t>INE582L07104</t>
  </si>
  <si>
    <t>INE764L07181</t>
  </si>
  <si>
    <t>INE311S08150</t>
  </si>
  <si>
    <t>INE081T08108</t>
  </si>
  <si>
    <t>ICRA AA-(SO)</t>
  </si>
  <si>
    <t>INE918T07038</t>
  </si>
  <si>
    <r>
      <t>Franklin India Dynamic Accrual Fund As of -28Jun20</t>
    </r>
    <r>
      <rPr>
        <b/>
        <sz val="8"/>
        <color theme="1"/>
        <rFont val="Arial"/>
        <family val="2"/>
      </rPr>
      <t>19</t>
    </r>
  </si>
  <si>
    <t>Franklin India Debt Hybrid Fund As of -28Jun2019</t>
  </si>
  <si>
    <t>Industry/Rating</t>
  </si>
  <si>
    <t>Equity &amp; Equity Related</t>
  </si>
  <si>
    <t>INE238A01034</t>
  </si>
  <si>
    <t>Axis Bank Ltd.</t>
  </si>
  <si>
    <t>Banks</t>
  </si>
  <si>
    <t>INE040A01026</t>
  </si>
  <si>
    <t>HDFC Bank Ltd.</t>
  </si>
  <si>
    <t>INE009A01021</t>
  </si>
  <si>
    <t>Infosys Ltd.</t>
  </si>
  <si>
    <t>Software</t>
  </si>
  <si>
    <t>INE237A01028</t>
  </si>
  <si>
    <t>Kotak Mahindra Bank Ltd.</t>
  </si>
  <si>
    <t>INE397D01024</t>
  </si>
  <si>
    <t>Bharti Airtel Ltd.</t>
  </si>
  <si>
    <t>Telecom - Services</t>
  </si>
  <si>
    <t>INE246F01010</t>
  </si>
  <si>
    <t>Gujarat State Petronet Ltd.</t>
  </si>
  <si>
    <t>Gas</t>
  </si>
  <si>
    <t>INE047A01021</t>
  </si>
  <si>
    <t>Grasim Industries Ltd.</t>
  </si>
  <si>
    <t>Cement</t>
  </si>
  <si>
    <t>INE101A01026</t>
  </si>
  <si>
    <t>Mahindra &amp; Mahindra Ltd.</t>
  </si>
  <si>
    <t>Auto</t>
  </si>
  <si>
    <t>INE531A01024</t>
  </si>
  <si>
    <t>Kansai Nerolac Paints Ltd.</t>
  </si>
  <si>
    <t>Consumer Non Durables</t>
  </si>
  <si>
    <t>INE752E01010</t>
  </si>
  <si>
    <t>Power Grid Corp. of India Ltd.</t>
  </si>
  <si>
    <t>Power</t>
  </si>
  <si>
    <t>INE089A01023</t>
  </si>
  <si>
    <t>Dr Reddy's Laboratories Ltd.</t>
  </si>
  <si>
    <t>Pharmaceuticals</t>
  </si>
  <si>
    <t>INE226A01021</t>
  </si>
  <si>
    <t>Voltas Ltd.</t>
  </si>
  <si>
    <t>Consumer Durables</t>
  </si>
  <si>
    <t>INE029A01011</t>
  </si>
  <si>
    <t>Bharat Petroleum Corp. Ltd.</t>
  </si>
  <si>
    <t>Petroleum Products</t>
  </si>
  <si>
    <t>INE038A01020</t>
  </si>
  <si>
    <t>Hindalco Industries Ltd.</t>
  </si>
  <si>
    <t>Non - Ferrous Metals</t>
  </si>
  <si>
    <t>INE787D01026</t>
  </si>
  <si>
    <t>Balkrishna Industries Ltd.</t>
  </si>
  <si>
    <t>Auto Ancillaries</t>
  </si>
  <si>
    <t>INE298A01020</t>
  </si>
  <si>
    <t>Cummins India Ltd.</t>
  </si>
  <si>
    <t>Industrial Products</t>
  </si>
  <si>
    <t>INE686F01025</t>
  </si>
  <si>
    <t>United Breweries Ltd.</t>
  </si>
  <si>
    <t>INE090A01021</t>
  </si>
  <si>
    <t>ICICI Bank Ltd.</t>
  </si>
  <si>
    <t>INE494B01023</t>
  </si>
  <si>
    <t>TVS Motor Co. Ltd.</t>
  </si>
  <si>
    <t>INE010B01027</t>
  </si>
  <si>
    <t>Cadila Healthcare Ltd.</t>
  </si>
  <si>
    <t>INE062A01020</t>
  </si>
  <si>
    <t>State Bank of India</t>
  </si>
  <si>
    <t>INE259A01022</t>
  </si>
  <si>
    <t>Colgate-Palmolive India Ltd.</t>
  </si>
  <si>
    <t>INE199G01027</t>
  </si>
  <si>
    <t>Jagran Prakashan Ltd.</t>
  </si>
  <si>
    <t>Media &amp; Entertainment</t>
  </si>
  <si>
    <t>INE885A01032</t>
  </si>
  <si>
    <t>Amara Raja Batteries Ltd.</t>
  </si>
  <si>
    <t>INE647O01011</t>
  </si>
  <si>
    <t>Aditya Birla Fashion and Retail Ltd.</t>
  </si>
  <si>
    <t>Retailing</t>
  </si>
  <si>
    <t>INE155A01022</t>
  </si>
  <si>
    <t>Tata Motors Ltd.</t>
  </si>
  <si>
    <t>INE036D01028</t>
  </si>
  <si>
    <t>Karur Vysya Bank Ltd.</t>
  </si>
  <si>
    <t>INE522F01014</t>
  </si>
  <si>
    <t>Coal India Ltd.</t>
  </si>
  <si>
    <t>Minerals/mining</t>
  </si>
  <si>
    <t>INE062A08124</t>
  </si>
  <si>
    <t>INE657N07415</t>
  </si>
  <si>
    <t>INE245A08067</t>
  </si>
  <si>
    <t>INE523H07841</t>
  </si>
  <si>
    <t>INE081A08207</t>
  </si>
  <si>
    <t>BWR AA</t>
  </si>
  <si>
    <t>INE434A09149</t>
  </si>
  <si>
    <t>INE053F07AC3</t>
  </si>
  <si>
    <t>INE038A07266</t>
  </si>
  <si>
    <t>INE528G09061</t>
  </si>
  <si>
    <t>INE205A07139</t>
  </si>
  <si>
    <t>INE523H07866</t>
  </si>
  <si>
    <t>INE115A14BV5</t>
  </si>
  <si>
    <t>Quarterly Dividend</t>
  </si>
  <si>
    <t>Franklin India Equity Hybrid Fund As of -28Jun2019</t>
  </si>
  <si>
    <t>INE242A01010</t>
  </si>
  <si>
    <t>Indian Oil Corp. Ltd.</t>
  </si>
  <si>
    <t>INE733E01010</t>
  </si>
  <si>
    <t>NTPC Ltd.</t>
  </si>
  <si>
    <t>INE347G01014</t>
  </si>
  <si>
    <t>Petronet LNG Ltd.</t>
  </si>
  <si>
    <t>INE239A01016</t>
  </si>
  <si>
    <t>Nestle India Ltd.</t>
  </si>
  <si>
    <t>INE669C01036</t>
  </si>
  <si>
    <t>Tech Mahindra Ltd.</t>
  </si>
  <si>
    <t>INE094A01015</t>
  </si>
  <si>
    <t>Hindustan Petroleum Corp. Ltd.</t>
  </si>
  <si>
    <t>INE572E01012</t>
  </si>
  <si>
    <t>PNB Housing Finance Ltd.</t>
  </si>
  <si>
    <t>Finance</t>
  </si>
  <si>
    <t>INE053A01029</t>
  </si>
  <si>
    <t>Indian Hotels Co. Ltd.</t>
  </si>
  <si>
    <t>Hotels, Resorts And Other Recreational Activities</t>
  </si>
  <si>
    <t>INE280A01028</t>
  </si>
  <si>
    <t>Titan Co. Ltd.</t>
  </si>
  <si>
    <t>INE081A01012</t>
  </si>
  <si>
    <t>Tata Steel Ltd.</t>
  </si>
  <si>
    <t>Ferrous Metals</t>
  </si>
  <si>
    <t>INE049A01027</t>
  </si>
  <si>
    <t>Himatsingka Seide Ltd.</t>
  </si>
  <si>
    <t>Textile Products</t>
  </si>
  <si>
    <t>INE917I01010</t>
  </si>
  <si>
    <t>Bajaj Auto Ltd.</t>
  </si>
  <si>
    <t>INE149A01033</t>
  </si>
  <si>
    <t>Cholamandalam Financial Holdings Ltd.</t>
  </si>
  <si>
    <t>INE536H01010</t>
  </si>
  <si>
    <t>Mahindra CIE Automotive Ltd.</t>
  </si>
  <si>
    <t>INE438A01022</t>
  </si>
  <si>
    <t>Apollo Tyres Ltd.</t>
  </si>
  <si>
    <t>INE671B01018</t>
  </si>
  <si>
    <t>Globsyn Technologies Ltd.</t>
  </si>
  <si>
    <t>Numero Uno International Ltd.</t>
  </si>
  <si>
    <t>INE146O08035</t>
  </si>
  <si>
    <t>INE896L07561</t>
  </si>
  <si>
    <t>INE020B08740</t>
  </si>
  <si>
    <t>INE265J07282</t>
  </si>
  <si>
    <t>INE134E08IN2</t>
  </si>
  <si>
    <t>INE896L07660</t>
  </si>
  <si>
    <t>INE321N07244</t>
  </si>
  <si>
    <t>Franklin India Floating Rate Fund As of -28Jun2019</t>
  </si>
  <si>
    <t>INE756I07CA5</t>
  </si>
  <si>
    <t>INE721A07HQ1</t>
  </si>
  <si>
    <t>IND AA+</t>
  </si>
  <si>
    <t>INE658R08115</t>
  </si>
  <si>
    <t>INE850M08077</t>
  </si>
  <si>
    <t>INE238A162K3</t>
  </si>
  <si>
    <t>INE742O14BN4</t>
  </si>
  <si>
    <t>CARE A1+</t>
  </si>
  <si>
    <t>INE082G14408</t>
  </si>
  <si>
    <t>INE523H14Q24</t>
  </si>
  <si>
    <t>ICRA A1+</t>
  </si>
  <si>
    <t>INE870D14CF0</t>
  </si>
  <si>
    <t>INE691I14IR1</t>
  </si>
  <si>
    <t>Government Securities</t>
  </si>
  <si>
    <t>IN002018Z141</t>
  </si>
  <si>
    <t>SOVEREIGN</t>
  </si>
  <si>
    <t>IN0020180454</t>
  </si>
  <si>
    <t>IN002019X011</t>
  </si>
  <si>
    <t>IN002019X029</t>
  </si>
  <si>
    <r>
      <t>Franklin India Government Securities Fund As of -2</t>
    </r>
    <r>
      <rPr>
        <b/>
        <sz val="8"/>
        <color theme="1"/>
        <rFont val="Arial"/>
        <family val="2"/>
      </rPr>
      <t>8Jun2019</t>
    </r>
  </si>
  <si>
    <t>Franklin India Low Duration Fund As of -28Jun2019</t>
  </si>
  <si>
    <t>INE516Y07055</t>
  </si>
  <si>
    <t>INE658R08149</t>
  </si>
  <si>
    <t>INE265J07324</t>
  </si>
  <si>
    <t>INE265J07316</t>
  </si>
  <si>
    <t>INE540P07285</t>
  </si>
  <si>
    <t>INE658R07257</t>
  </si>
  <si>
    <t>INE657N07597</t>
  </si>
  <si>
    <t>INE516Y07022</t>
  </si>
  <si>
    <t>INE694L07123</t>
  </si>
  <si>
    <t>CRISIL AA(SO)</t>
  </si>
  <si>
    <t>INE205A07147</t>
  </si>
  <si>
    <t>INE945W07027</t>
  </si>
  <si>
    <t>INE945W07019</t>
  </si>
  <si>
    <t>INE252T07040</t>
  </si>
  <si>
    <t>INE124N07150</t>
  </si>
  <si>
    <t>INE271C07129</t>
  </si>
  <si>
    <t>INE146O07052</t>
  </si>
  <si>
    <t>INE540P07194</t>
  </si>
  <si>
    <t>INE134E08GN6</t>
  </si>
  <si>
    <t>INE540P07277</t>
  </si>
  <si>
    <t>INE002A08526</t>
  </si>
  <si>
    <t>INE423Y07013</t>
  </si>
  <si>
    <t>INE918T07053</t>
  </si>
  <si>
    <t>INE333T07048</t>
  </si>
  <si>
    <t>INE285T07073</t>
  </si>
  <si>
    <t>INE209W07010</t>
  </si>
  <si>
    <t>INE476S08045</t>
  </si>
  <si>
    <t>INE392R08020</t>
  </si>
  <si>
    <t>INE357U08019</t>
  </si>
  <si>
    <t>INE157D08027</t>
  </si>
  <si>
    <t>INE316W07013</t>
  </si>
  <si>
    <t>INE918T07020</t>
  </si>
  <si>
    <t>INE960S07073</t>
  </si>
  <si>
    <t>INE960S07081</t>
  </si>
  <si>
    <t>INE082T07017</t>
  </si>
  <si>
    <t>INE081T08090</t>
  </si>
  <si>
    <t>INE095A16ZK6</t>
  </si>
  <si>
    <t>INE238A164E2</t>
  </si>
  <si>
    <t>INE238A165G4</t>
  </si>
  <si>
    <t>INE261F16314</t>
  </si>
  <si>
    <t>INE040A16CE4</t>
  </si>
  <si>
    <t>INE261F16371</t>
  </si>
  <si>
    <t>IND A1+</t>
  </si>
  <si>
    <t>INE477A14AC1</t>
  </si>
  <si>
    <t>INE001A14UT1</t>
  </si>
  <si>
    <t>INE001A14UX3</t>
  </si>
  <si>
    <t>INE001A14UH6</t>
  </si>
  <si>
    <t>INE476M14BW4</t>
  </si>
  <si>
    <t>INE660N14CJ6</t>
  </si>
  <si>
    <t>INE660N14CN8</t>
  </si>
  <si>
    <t>INE523H14P25</t>
  </si>
  <si>
    <t>INE001A14UV7</t>
  </si>
  <si>
    <t>INE020B14607</t>
  </si>
  <si>
    <t>INE134E14AL1</t>
  </si>
  <si>
    <t>Franklin India Liquid Fund As of -28Jun2019</t>
  </si>
  <si>
    <t>INE155A08308</t>
  </si>
  <si>
    <t>INE804I07C44</t>
  </si>
  <si>
    <t>INE053F07918</t>
  </si>
  <si>
    <t>INE523E07DU4</t>
  </si>
  <si>
    <t>INE523E07DS8</t>
  </si>
  <si>
    <t>INE371K08045</t>
  </si>
  <si>
    <t>INE692A16FJ4</t>
  </si>
  <si>
    <t>INE667A16GJ4</t>
  </si>
  <si>
    <t>INE238A165O8</t>
  </si>
  <si>
    <t>INE160A16MC3</t>
  </si>
  <si>
    <t>INE090A169U4</t>
  </si>
  <si>
    <t>INE092T16LH9</t>
  </si>
  <si>
    <t>INE028A16BL6</t>
  </si>
  <si>
    <t>INE238A168M6</t>
  </si>
  <si>
    <t>INE028A16BQ5</t>
  </si>
  <si>
    <t>INE238A161N9</t>
  </si>
  <si>
    <t>INE242A14MN1</t>
  </si>
  <si>
    <t>INE498L14901</t>
  </si>
  <si>
    <t>INE242A14MP6</t>
  </si>
  <si>
    <t>INE178A14EJ2</t>
  </si>
  <si>
    <t>INE110L14KM3</t>
  </si>
  <si>
    <t>INE535H14HU8</t>
  </si>
  <si>
    <t>INE07Z414010</t>
  </si>
  <si>
    <t>INE742O14BP9</t>
  </si>
  <si>
    <t>INE085A14FE7</t>
  </si>
  <si>
    <t>INE110L14KL5</t>
  </si>
  <si>
    <t>INE371K14829</t>
  </si>
  <si>
    <t>INE725H14822</t>
  </si>
  <si>
    <t>INE523H14R15</t>
  </si>
  <si>
    <t>INE028E14FN0</t>
  </si>
  <si>
    <t>INE511C14UJ6</t>
  </si>
  <si>
    <t>INE849D14FZ5</t>
  </si>
  <si>
    <t>INE511C14UH0</t>
  </si>
  <si>
    <t>INE511C14UI8</t>
  </si>
  <si>
    <t>INE493F14300</t>
  </si>
  <si>
    <t>INE849D14FY8</t>
  </si>
  <si>
    <t>INE523H14Q99</t>
  </si>
  <si>
    <t>INE371K14860</t>
  </si>
  <si>
    <t>INE582L14ET1</t>
  </si>
  <si>
    <t>INE511C14UK4</t>
  </si>
  <si>
    <t>INE085A14FI8</t>
  </si>
  <si>
    <t>INE033L14JD8</t>
  </si>
  <si>
    <t>INE674K14610</t>
  </si>
  <si>
    <t>INE523H14Q81</t>
  </si>
  <si>
    <t>INE790I14AW8</t>
  </si>
  <si>
    <t>INE674K14651</t>
  </si>
  <si>
    <t>INE110L14KN1</t>
  </si>
  <si>
    <t>INE791T14159</t>
  </si>
  <si>
    <t>IND A1+ (SO)</t>
  </si>
  <si>
    <t>INE012I14KW6</t>
  </si>
  <si>
    <t>INE482A14734</t>
  </si>
  <si>
    <t>INE018E14MY4</t>
  </si>
  <si>
    <t>INE535H14HV6</t>
  </si>
  <si>
    <t>INE962S14703</t>
  </si>
  <si>
    <t>INE012I14KU0</t>
  </si>
  <si>
    <t>INE901W14AP6</t>
  </si>
  <si>
    <t>INE895D14426</t>
  </si>
  <si>
    <t>INE134E14AO5</t>
  </si>
  <si>
    <t>INE756I14CD5</t>
  </si>
  <si>
    <t>INE975F14QB1</t>
  </si>
  <si>
    <t>INE901W14AN1</t>
  </si>
  <si>
    <t>INE012I14KZ9</t>
  </si>
  <si>
    <t>Franklin India overnight Fund As of -28Jun2019</t>
  </si>
  <si>
    <t>Growth Plan</t>
  </si>
  <si>
    <t>Super Institutional Plan Weekly Dividend Option</t>
  </si>
  <si>
    <t>Franklin India Pension Plan As of -28Jun2019</t>
  </si>
  <si>
    <t>INE685A01028</t>
  </si>
  <si>
    <t>Torrent Pharmaceuticals Ltd.</t>
  </si>
  <si>
    <t>Franklin India Savings Fund As of -28Jun2019</t>
  </si>
  <si>
    <t>INE028A16BF8</t>
  </si>
  <si>
    <t>INE261F16389</t>
  </si>
  <si>
    <t>INE480Q16416</t>
  </si>
  <si>
    <t>INE095A16A17</t>
  </si>
  <si>
    <t>INE238A160K7</t>
  </si>
  <si>
    <t>INE090A162T1</t>
  </si>
  <si>
    <t>INE556F16630</t>
  </si>
  <si>
    <t>INE562A16JS2</t>
  </si>
  <si>
    <t>INE028A16BO0</t>
  </si>
  <si>
    <t>INE238A162L1</t>
  </si>
  <si>
    <t>INE261F16405</t>
  </si>
  <si>
    <t>INE742O14BU9</t>
  </si>
  <si>
    <t>INE027E14HI8</t>
  </si>
  <si>
    <t>INE691I14IJ8</t>
  </si>
  <si>
    <t>INE121A14QU3</t>
  </si>
  <si>
    <t>INE115A14BT9</t>
  </si>
  <si>
    <t>INE020B14631</t>
  </si>
  <si>
    <t>INE031A14382</t>
  </si>
  <si>
    <t>INE020B14623</t>
  </si>
  <si>
    <t>INE001A14VH4</t>
  </si>
  <si>
    <t>INE975F14RH6</t>
  </si>
  <si>
    <t>INE01E708024</t>
  </si>
  <si>
    <t>INE01E708016</t>
  </si>
  <si>
    <t>INE434A08083</t>
  </si>
  <si>
    <t>INE852O07097</t>
  </si>
  <si>
    <t>INE852O07089</t>
  </si>
  <si>
    <t>INE016P07146</t>
  </si>
  <si>
    <t>INE128S07358</t>
  </si>
  <si>
    <t>INE459T07082</t>
  </si>
  <si>
    <t>INE459T07090</t>
  </si>
  <si>
    <t>INE459T07033</t>
  </si>
  <si>
    <t>INE459T07025</t>
  </si>
  <si>
    <t>INE608A08025</t>
  </si>
  <si>
    <t>INE657N07407</t>
  </si>
  <si>
    <t>INE852O07063</t>
  </si>
  <si>
    <t>INE020B08BG8</t>
  </si>
  <si>
    <t>INE503A08028</t>
  </si>
  <si>
    <t>INE146O08027</t>
  </si>
  <si>
    <t>INE694L07099</t>
  </si>
  <si>
    <t>INE128S07317</t>
  </si>
  <si>
    <t>INE261F08477</t>
  </si>
  <si>
    <t>INE020B08823</t>
  </si>
  <si>
    <t>INE535H07AU7</t>
  </si>
  <si>
    <t>INE774D07RY7</t>
  </si>
  <si>
    <t>IND AAA</t>
  </si>
  <si>
    <t>INE001A07QF2</t>
  </si>
  <si>
    <t>INE202B07IM7</t>
  </si>
  <si>
    <t>CARE D</t>
  </si>
  <si>
    <t>INE721A07NV9</t>
  </si>
  <si>
    <t>INE003S07155</t>
  </si>
  <si>
    <t>INE316W07039</t>
  </si>
  <si>
    <t>INE971Z07042</t>
  </si>
  <si>
    <t>INE445K07098</t>
  </si>
  <si>
    <t>INE971Z07034</t>
  </si>
  <si>
    <t>INE946S07122</t>
  </si>
  <si>
    <t>INE971Z07026</t>
  </si>
  <si>
    <t>INE971Z07083</t>
  </si>
  <si>
    <t>INE080T07060</t>
  </si>
  <si>
    <t>INE00MX08011</t>
  </si>
  <si>
    <t>INE971Z07075</t>
  </si>
  <si>
    <t>INE946S07114</t>
  </si>
  <si>
    <t>INE080T07052</t>
  </si>
  <si>
    <t>INE971Z07067</t>
  </si>
  <si>
    <t>INE080T07029</t>
  </si>
  <si>
    <t>INE080T07045</t>
  </si>
  <si>
    <t>INE946S07106</t>
  </si>
  <si>
    <t>INE895D08634</t>
  </si>
  <si>
    <t>INE895D08766</t>
  </si>
  <si>
    <t>INE720G08074</t>
  </si>
  <si>
    <t>INE082T07025</t>
  </si>
  <si>
    <t>INE157D08043</t>
  </si>
  <si>
    <t>INE321N07152</t>
  </si>
  <si>
    <t>INE660N14CI8</t>
  </si>
  <si>
    <t>INE660N14CK4</t>
  </si>
  <si>
    <r>
      <t>Franklin India Short Term Income Plan As of -28Jun</t>
    </r>
    <r>
      <rPr>
        <b/>
        <sz val="8"/>
        <color theme="1"/>
        <rFont val="Arial"/>
        <family val="2"/>
      </rPr>
      <t>2019</t>
    </r>
  </si>
  <si>
    <t>INE572E09536</t>
  </si>
  <si>
    <t>INE115A07FQ0</t>
  </si>
  <si>
    <t>INE371K08128</t>
  </si>
  <si>
    <t>INE721A07MA5</t>
  </si>
  <si>
    <t>INE001A07MY2</t>
  </si>
  <si>
    <t>INE548V07039</t>
  </si>
  <si>
    <t>INE134E08GS5</t>
  </si>
  <si>
    <t>INE245A08091</t>
  </si>
  <si>
    <t>INE146O08043</t>
  </si>
  <si>
    <t>INE623B07115</t>
  </si>
  <si>
    <t>INE623B07107</t>
  </si>
  <si>
    <t>INE548V07021</t>
  </si>
  <si>
    <t>INE850M07111</t>
  </si>
  <si>
    <t>INE905O07028</t>
  </si>
  <si>
    <t>INE694L07107</t>
  </si>
  <si>
    <t>INE271C07160</t>
  </si>
  <si>
    <t>INE020B08864</t>
  </si>
  <si>
    <t>INE572E09395</t>
  </si>
  <si>
    <t>INE001A07MZ9</t>
  </si>
  <si>
    <t>INE850M08028</t>
  </si>
  <si>
    <t>INE850M08044</t>
  </si>
  <si>
    <t>INE850M08051</t>
  </si>
  <si>
    <t>INE850M08069</t>
  </si>
  <si>
    <t>INE115A07FT4</t>
  </si>
  <si>
    <t>INE001A07RN4</t>
  </si>
  <si>
    <t>INE265J07183</t>
  </si>
  <si>
    <t>INE155A08217</t>
  </si>
  <si>
    <t>INE146O08050</t>
  </si>
  <si>
    <t>INE459T07066</t>
  </si>
  <si>
    <t>INE459T07074</t>
  </si>
  <si>
    <t>INE658R08131</t>
  </si>
  <si>
    <t>INE001A07RA1</t>
  </si>
  <si>
    <t>INE651J07481</t>
  </si>
  <si>
    <t>INE020B07EY7</t>
  </si>
  <si>
    <t>INE134E08GQ9</t>
  </si>
  <si>
    <t>INE205A07105</t>
  </si>
  <si>
    <t>INE115A07FS6</t>
  </si>
  <si>
    <t>INE115A07FK3</t>
  </si>
  <si>
    <t>INE001A07PH0</t>
  </si>
  <si>
    <t>INE657N07399</t>
  </si>
  <si>
    <t>INE572E09601</t>
  </si>
  <si>
    <t>INE804I08601</t>
  </si>
  <si>
    <t>INE016P07112</t>
  </si>
  <si>
    <t>INE514E08FK7</t>
  </si>
  <si>
    <t>INE848E07799</t>
  </si>
  <si>
    <t>INE752E07MI5</t>
  </si>
  <si>
    <t>INE529N07010</t>
  </si>
  <si>
    <t>INE311S08176</t>
  </si>
  <si>
    <t>INE567W07029</t>
  </si>
  <si>
    <t>INE371K08078</t>
  </si>
  <si>
    <t>INE582L07138</t>
  </si>
  <si>
    <t>INE139S07025</t>
  </si>
  <si>
    <t>INE311S08143</t>
  </si>
  <si>
    <t>INE680R07012</t>
  </si>
  <si>
    <t>INE157D08019</t>
  </si>
  <si>
    <t>INE081T07027</t>
  </si>
  <si>
    <t>INE157D08035</t>
  </si>
  <si>
    <t>INE157D08068</t>
  </si>
  <si>
    <t>INE157D08050</t>
  </si>
  <si>
    <t>INE587B08037</t>
  </si>
  <si>
    <t>INE960S07065</t>
  </si>
  <si>
    <t>INE020B14581</t>
  </si>
  <si>
    <t>INE476M14CI1</t>
  </si>
  <si>
    <t>INE691I14IZ4</t>
  </si>
  <si>
    <t>INE752P14AF8</t>
  </si>
  <si>
    <t>INE623B14AL9</t>
  </si>
  <si>
    <t>INE001A14UJ2</t>
  </si>
  <si>
    <r>
      <t>Franklin India Ultra Short Bond Fund As of -28Jun2</t>
    </r>
    <r>
      <rPr>
        <b/>
        <sz val="8"/>
        <color theme="1"/>
        <rFont val="Arial"/>
        <family val="2"/>
      </rPr>
      <t>019</t>
    </r>
  </si>
  <si>
    <t>INE115A07LK1</t>
  </si>
  <si>
    <t>INE053F07959</t>
  </si>
  <si>
    <t>INE733E07CF2</t>
  </si>
  <si>
    <t>INE134E08GX5</t>
  </si>
  <si>
    <r>
      <t>Franklin India Fixed Maturity Plans – Series 1 – P</t>
    </r>
    <r>
      <rPr>
        <b/>
        <sz val="8"/>
        <color theme="1"/>
        <rFont val="Arial"/>
        <family val="2"/>
      </rPr>
      <t>lan A As of -28Jun2019</t>
    </r>
  </si>
  <si>
    <r>
      <t>Franklin India Fixed Maturity Plans - Series 1 - P</t>
    </r>
    <r>
      <rPr>
        <b/>
        <sz val="8"/>
        <color theme="1"/>
        <rFont val="Arial"/>
        <family val="2"/>
      </rPr>
      <t>lan B As of -28Jun2019</t>
    </r>
  </si>
  <si>
    <t>INE031A08541</t>
  </si>
  <si>
    <t>INE733E07JZ5</t>
  </si>
  <si>
    <t>INE477A07274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</si>
  <si>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</si>
  <si>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</si>
  <si>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</si>
  <si>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</si>
  <si>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</si>
  <si>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</si>
  <si>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</si>
  <si>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INE261F08956</t>
  </si>
  <si>
    <t>INE134E08JK6</t>
  </si>
  <si>
    <t>INE752E07GX6</t>
  </si>
  <si>
    <t>INE115A07MX2</t>
  </si>
  <si>
    <t>INE031A08590</t>
  </si>
  <si>
    <t>INE244N07065</t>
  </si>
  <si>
    <t>INE895D08725</t>
  </si>
  <si>
    <r>
      <t>Franklin India Fixed Maturity Plans - Series 2 - P</t>
    </r>
    <r>
      <rPr>
        <b/>
        <sz val="8"/>
        <color theme="1"/>
        <rFont val="Arial"/>
        <family val="2"/>
      </rPr>
      <t>lan A As of -28Jun2019</t>
    </r>
  </si>
  <si>
    <t>INE134E08DM5</t>
  </si>
  <si>
    <t>INE115A07JB4</t>
  </si>
  <si>
    <t>INE115A07IO9</t>
  </si>
  <si>
    <t>INE296A07QB7</t>
  </si>
  <si>
    <t>INE916DA7PI5</t>
  </si>
  <si>
    <t>INE756I07BW1</t>
  </si>
  <si>
    <r>
      <t>Franklin India Fixed Maturity Plans – Series 2 – P</t>
    </r>
    <r>
      <rPr>
        <b/>
        <sz val="8"/>
        <color theme="1"/>
        <rFont val="Arial"/>
        <family val="2"/>
      </rPr>
      <t>lan B As of -28Jun2019</t>
    </r>
  </si>
  <si>
    <t>INE115A07MT0</t>
  </si>
  <si>
    <t>INE756I07BU5</t>
  </si>
  <si>
    <t>INE556F08JA8</t>
  </si>
  <si>
    <t>INE020B08AR7</t>
  </si>
  <si>
    <t>INE134E08JM2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</si>
  <si>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</si>
  <si>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</si>
  <si>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-28Jun2019</t>
    </r>
  </si>
  <si>
    <t>INE031A08566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</si>
  <si>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</si>
  <si>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-28Jun2019</t>
    </r>
  </si>
  <si>
    <r>
      <t>Franklin India Fixed Maturity Plans - Series 3 - P</t>
    </r>
    <r>
      <rPr>
        <b/>
        <sz val="8"/>
        <color theme="1"/>
        <rFont val="Arial"/>
        <family val="2"/>
      </rPr>
      <t>lan B As of -28Jun2019</t>
    </r>
  </si>
  <si>
    <r>
      <t>Franklin India Fixed Maturity Plans - Series 3 - P</t>
    </r>
    <r>
      <rPr>
        <b/>
        <sz val="8"/>
        <color theme="1"/>
        <rFont val="Arial"/>
        <family val="2"/>
      </rPr>
      <t>lan C As of -28Jun2019</t>
    </r>
  </si>
  <si>
    <r>
      <t>Franklin India Fixed Maturity Plans - Series 3 - P</t>
    </r>
    <r>
      <rPr>
        <b/>
        <sz val="8"/>
        <color theme="1"/>
        <rFont val="Arial"/>
        <family val="2"/>
      </rPr>
      <t>lan D As of -28Jun2019</t>
    </r>
  </si>
  <si>
    <t>INE071G08940</t>
  </si>
  <si>
    <t>INE916DA7PO3</t>
  </si>
  <si>
    <t>INE774D07SB3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</si>
  <si>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</si>
  <si>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E As of -28Jun2019</t>
    </r>
  </si>
  <si>
    <t>INE891K07390</t>
  </si>
  <si>
    <t>INE883A07174</t>
  </si>
  <si>
    <t>INE134E08ID3</t>
  </si>
  <si>
    <t>INE110L07112</t>
  </si>
  <si>
    <r>
      <t>Franklin India Fixed Maturity Plans - Series 3 - P</t>
    </r>
    <r>
      <rPr>
        <b/>
        <sz val="8"/>
        <color theme="1"/>
        <rFont val="Arial"/>
        <family val="2"/>
      </rPr>
      <t>lan F As of -28Jun2019</t>
    </r>
  </si>
  <si>
    <t>INE556F08JF7</t>
  </si>
  <si>
    <t>INE476M07BM9</t>
  </si>
  <si>
    <t>INE020B08AW7</t>
  </si>
  <si>
    <t>INE660A07PN1</t>
  </si>
  <si>
    <t>INE134E08DN3</t>
  </si>
  <si>
    <r>
      <t>Franklin India Fixed Maturity Plans – Series 4 – P</t>
    </r>
    <r>
      <rPr>
        <b/>
        <sz val="8"/>
        <color theme="1"/>
        <rFont val="Arial"/>
        <family val="2"/>
      </rPr>
      <t>lan A As of -28Jun2019</t>
    </r>
  </si>
  <si>
    <t>INE831R07201</t>
  </si>
  <si>
    <t>INE020B07IW2</t>
  </si>
  <si>
    <t>INE860H07FW4</t>
  </si>
  <si>
    <t>INE535H07AK8</t>
  </si>
  <si>
    <t>INE027E07642</t>
  </si>
  <si>
    <r>
      <t>Franklin India Fixed Maturity Plans – Series 4 – P</t>
    </r>
    <r>
      <rPr>
        <b/>
        <sz val="8"/>
        <color theme="1"/>
        <rFont val="Arial"/>
        <family val="2"/>
      </rPr>
      <t>lan B As of -28Jun2019</t>
    </r>
  </si>
  <si>
    <t>INE556F08JH3</t>
  </si>
  <si>
    <t>INE261F08AM9</t>
  </si>
  <si>
    <t>INE891K07440</t>
  </si>
  <si>
    <t>INE660A07PT8</t>
  </si>
  <si>
    <t>INE377Y07045</t>
  </si>
  <si>
    <r>
      <t>Franklin India Fixed Maturity Plans – Series 4 – P</t>
    </r>
    <r>
      <rPr>
        <b/>
        <sz val="8"/>
        <color theme="1"/>
        <rFont val="Arial"/>
        <family val="2"/>
      </rPr>
      <t>lan C As of -28Jun2019</t>
    </r>
  </si>
  <si>
    <r>
      <t>Franklin India Fixed Maturity Plans – Series 4 – P</t>
    </r>
    <r>
      <rPr>
        <b/>
        <sz val="8"/>
        <color theme="1"/>
        <rFont val="Arial"/>
        <family val="2"/>
      </rPr>
      <t>lan D As of -28Jun2019</t>
    </r>
  </si>
  <si>
    <r>
      <t>Franklin India Fixed Maturity Plans-Series 4 – Pla</t>
    </r>
    <r>
      <rPr>
        <b/>
        <sz val="8"/>
        <color theme="1"/>
        <rFont val="Arial"/>
        <family val="2"/>
      </rPr>
      <t>n E As of -28Jun2019</t>
    </r>
  </si>
  <si>
    <t>INE115A07LM7</t>
  </si>
  <si>
    <t>INE476M07BR8</t>
  </si>
  <si>
    <t>INE306N07KG9</t>
  </si>
  <si>
    <t>INE377Y07052</t>
  </si>
  <si>
    <t>INE831R07235</t>
  </si>
  <si>
    <t>INE895D08790</t>
  </si>
  <si>
    <r>
      <t>Franklin India Fixed Maturity Plans – Series 4 – P</t>
    </r>
    <r>
      <rPr>
        <b/>
        <sz val="8"/>
        <color theme="1"/>
        <rFont val="Arial"/>
        <family val="2"/>
      </rPr>
      <t>lan F As of -28Jun2019</t>
    </r>
  </si>
  <si>
    <t>INE535H07AQ5</t>
  </si>
  <si>
    <t>INE580B07463</t>
  </si>
  <si>
    <r>
      <t>Franklin India Fixed Maturity Plans – Series 5 – P</t>
    </r>
    <r>
      <rPr>
        <b/>
        <sz val="8"/>
        <color theme="1"/>
        <rFont val="Arial"/>
        <family val="2"/>
      </rPr>
      <t>lan A As of -28Jun2019</t>
    </r>
  </si>
  <si>
    <t>INE906B07FG1</t>
  </si>
  <si>
    <t>INE033L07GA4</t>
  </si>
  <si>
    <r>
      <t>Franklin India Fixed Maturity Plans – Series 5 - P</t>
    </r>
    <r>
      <rPr>
        <b/>
        <sz val="8"/>
        <color theme="1"/>
        <rFont val="Arial"/>
        <family val="2"/>
      </rPr>
      <t>lan B As of -28Jun2019</t>
    </r>
  </si>
  <si>
    <r>
      <t>Franklin India Fixed Maturity Plans - Series 5 -Pl</t>
    </r>
    <r>
      <rPr>
        <b/>
        <sz val="8"/>
        <color theme="1"/>
        <rFont val="Arial"/>
        <family val="2"/>
      </rPr>
      <t>an C As of -28Jun2019</t>
    </r>
  </si>
  <si>
    <t>INE377Y07086</t>
  </si>
  <si>
    <t>INE774D07SS7</t>
  </si>
  <si>
    <t>INE031A08657</t>
  </si>
  <si>
    <t>INE020B08BF0</t>
  </si>
  <si>
    <r>
      <t>Franklin India Fixed Maturity Plans – Series 5 – P</t>
    </r>
    <r>
      <rPr>
        <b/>
        <sz val="8"/>
        <color theme="1"/>
        <rFont val="Arial"/>
        <family val="2"/>
      </rPr>
      <t>lan D As of -28Jun2019</t>
    </r>
  </si>
  <si>
    <t>INE756I07CI8</t>
  </si>
  <si>
    <t>INE535H07AT9</t>
  </si>
  <si>
    <r>
      <t>Franklin India Fixed Maturity Plans-Series 5 – Pla</t>
    </r>
    <r>
      <rPr>
        <b/>
        <sz val="8"/>
        <color theme="1"/>
        <rFont val="Arial"/>
        <family val="2"/>
      </rPr>
      <t>n E As of -28Jun2019</t>
    </r>
  </si>
  <si>
    <t>INE774D07SQ1</t>
  </si>
  <si>
    <r>
      <t>Franklin India Fixed Maturity Plans-Series 5 – Pla</t>
    </r>
    <r>
      <rPr>
        <b/>
        <sz val="8"/>
        <color theme="1"/>
        <rFont val="Arial"/>
        <family val="2"/>
      </rPr>
      <t>n F As of -28Jun2019</t>
    </r>
  </si>
  <si>
    <t>INE891K07416</t>
  </si>
  <si>
    <r>
      <t>Franklin India Fixed Maturity Plans-Series 6 – Pla</t>
    </r>
    <r>
      <rPr>
        <b/>
        <sz val="8"/>
        <color theme="1"/>
        <rFont val="Arial"/>
        <family val="2"/>
      </rPr>
      <t>n C As of -28Jun2019</t>
    </r>
  </si>
  <si>
    <t>Franklin India Income Opportunities Fund As of -28Jun2019</t>
  </si>
  <si>
    <t>INE128S07408</t>
  </si>
  <si>
    <t>INE01E708057</t>
  </si>
  <si>
    <t>INE146O08134</t>
  </si>
  <si>
    <t>INE607M08048</t>
  </si>
  <si>
    <t>INE459T07041</t>
  </si>
  <si>
    <t>INE080T07078</t>
  </si>
  <si>
    <t>INE598K07029</t>
  </si>
  <si>
    <t>INE003S07098</t>
  </si>
  <si>
    <t>INE480Q16283</t>
  </si>
  <si>
    <t>IN0020092071</t>
  </si>
  <si>
    <t>GOI FRB 2020 (21-Dec-2020)</t>
  </si>
  <si>
    <t>364 DTB (04-Jul-2019)</t>
  </si>
  <si>
    <t>7.26% GOI 2029 (14-Jan-2029)</t>
  </si>
  <si>
    <t>91 DTB (04-Jul-2019)</t>
  </si>
  <si>
    <t>91 DTB (11-Jul-2019)</t>
  </si>
  <si>
    <t>(b)Unlisted</t>
  </si>
  <si>
    <t>0.00*</t>
  </si>
  <si>
    <t xml:space="preserve">(c) Real Eastate Investment Trusts (REITs) </t>
  </si>
  <si>
    <t>INE041025011</t>
  </si>
  <si>
    <t>Embassy Office Parks REIT</t>
  </si>
  <si>
    <t>Dividend Plan</t>
  </si>
  <si>
    <t>Direct Growth Plan</t>
  </si>
  <si>
    <t>Direct Dividend Plan</t>
  </si>
  <si>
    <t>Plan Name</t>
  </si>
  <si>
    <t xml:space="preserve">Dividend per unit </t>
  </si>
  <si>
    <t>Individual/HUF</t>
  </si>
  <si>
    <t>Others</t>
  </si>
  <si>
    <t>(In Year)</t>
  </si>
  <si>
    <t>a) NAV at the beginning and at the end of the Half-year ended 28-Jun-2019</t>
  </si>
  <si>
    <t>Quarterly Dividend Plan</t>
  </si>
  <si>
    <t>Direct Quarterly Dividend Plan</t>
  </si>
  <si>
    <t>(In years)</t>
  </si>
  <si>
    <t>****Allotment date for the scheme was March 19, 2019</t>
  </si>
  <si>
    <t>NA***</t>
  </si>
  <si>
    <t>****Allotment date for the scheme was February 13, 2019</t>
  </si>
  <si>
    <t>****Allotment date for the scheme was January 23, 2019</t>
  </si>
  <si>
    <t>****Allotment date for the scheme was January 09, 2019</t>
  </si>
  <si>
    <t>(In Years)</t>
  </si>
  <si>
    <t xml:space="preserve">Dividend Plan </t>
  </si>
  <si>
    <t>Quarterly Direct Dividend Plan</t>
  </si>
  <si>
    <t>Super Institutional Plan Growth Option</t>
  </si>
  <si>
    <t>Super Institutional Plan Daily Dividend Option</t>
  </si>
  <si>
    <t>Direct Super Institutional Plan Growth Option</t>
  </si>
  <si>
    <t>Direct Super Institutional Plan Daily Dividend Option</t>
  </si>
  <si>
    <t>Direct Super Institutional Plan Weekly Dividend Option</t>
  </si>
  <si>
    <t>Retail Plan Growth Option</t>
  </si>
  <si>
    <t>Retail Plan Daily Dividend Option</t>
  </si>
  <si>
    <t>Retail Plan Weekly Dividend Option</t>
  </si>
  <si>
    <t>Institutional Plan Growth Option</t>
  </si>
  <si>
    <t>Institutional Plan Daily Dividend Option</t>
  </si>
  <si>
    <t>Super Institutional Plan Daily Dividend Reinvestment Option</t>
  </si>
  <si>
    <t>Direct Super Institutional Plan Daily Dividend Reinvestment Option</t>
  </si>
  <si>
    <t>Institutional Plan Daily Dividend Reinvestment Option</t>
  </si>
  <si>
    <t>Retail Plan Monthly Dividend Option</t>
  </si>
  <si>
    <t>Retail Plan Quarterly Dividend Option</t>
  </si>
  <si>
    <t>Direct Retail Plan Growth Option</t>
  </si>
  <si>
    <t>Direct Retail Plan Weekly Dividend Option</t>
  </si>
  <si>
    <t>Direct Retail Plan Monthly Dividend Option</t>
  </si>
  <si>
    <t>Direct Retail Plan Quarterly Dividend Option</t>
  </si>
  <si>
    <t>Direct Retail Plan Daily Dividend Option</t>
  </si>
  <si>
    <t>Institutional Plan Dividend Option</t>
  </si>
  <si>
    <t>Direct Super Institutional Growth Option</t>
  </si>
  <si>
    <t>Direct Super Institutional Daily Dividend Reinvestment Option</t>
  </si>
  <si>
    <t>Direct Super Institutional Weekly Dividend Option</t>
  </si>
  <si>
    <t>Institutional Plan Weekly Dividend Option</t>
  </si>
  <si>
    <t>Regular Plan Growth Option</t>
  </si>
  <si>
    <t>Regular Plan Daily Dividend Reinvestment Option</t>
  </si>
  <si>
    <t>Regular Plan Weekly Dividend Option</t>
  </si>
  <si>
    <t>Unclaimed Dividend Plan - Growth</t>
  </si>
  <si>
    <t>Unclaimed Redemption Plan - Growth</t>
  </si>
  <si>
    <t>Direct Super Institutional Plan Daily Divdend Reinvestment Option</t>
  </si>
  <si>
    <t>Regular Plan Daily Divdend Reinvestment Option</t>
  </si>
  <si>
    <t>Monthly Dividend Plan</t>
  </si>
  <si>
    <t>Direct Monthly Dividend Plan</t>
  </si>
  <si>
    <t>Growth Option</t>
  </si>
  <si>
    <t>Quarterly Dividend Option</t>
  </si>
  <si>
    <t>Direct Growth Option</t>
  </si>
  <si>
    <t>Direct Quarterly Dividend Option</t>
  </si>
  <si>
    <t>Half Yearly Dividend Plan</t>
  </si>
  <si>
    <t>Annual Dividend Plan</t>
  </si>
  <si>
    <t>Direct Half Yearly Dividend Plan</t>
  </si>
  <si>
    <t>Direct Annual Dividend Plan</t>
  </si>
  <si>
    <t>Dividend Option</t>
  </si>
  <si>
    <t>Direct Dividend Option</t>
  </si>
  <si>
    <t>Direct Daily Dividend Reinvestment Option</t>
  </si>
  <si>
    <r>
      <t>Franklin India Equity Savings Fund As of Date -  2</t>
    </r>
    <r>
      <rPr>
        <b/>
        <sz val="8"/>
        <color theme="1"/>
        <rFont val="Arial"/>
        <family val="2"/>
      </rPr>
      <t>8Jun2019</t>
    </r>
  </si>
  <si>
    <t>INE002A01018</t>
  </si>
  <si>
    <t>Reliance Industries Ltd.</t>
  </si>
  <si>
    <t>INE030A01027</t>
  </si>
  <si>
    <t>Hindustan Unilever Ltd.</t>
  </si>
  <si>
    <t>INE160A01022</t>
  </si>
  <si>
    <t>Punjab National Bank Ltd.</t>
  </si>
  <si>
    <t>INE528G01027</t>
  </si>
  <si>
    <t>Yes Bank Ltd.</t>
  </si>
  <si>
    <t>INE296A01024</t>
  </si>
  <si>
    <t>Bajaj Finance Ltd.</t>
  </si>
  <si>
    <t>INE001A01036</t>
  </si>
  <si>
    <t>Housing Development Finance Corp. Ltd.</t>
  </si>
  <si>
    <t>INE208A01029</t>
  </si>
  <si>
    <t>Ashok Leyland Ltd.</t>
  </si>
  <si>
    <t>INE154A01025</t>
  </si>
  <si>
    <t>ITC Ltd.</t>
  </si>
  <si>
    <t>INE585B01010</t>
  </si>
  <si>
    <t>Maruti Suzuki India Ltd.</t>
  </si>
  <si>
    <t>INE021A01026</t>
  </si>
  <si>
    <t>Asian Paints Ltd.</t>
  </si>
  <si>
    <t>INE562A01011</t>
  </si>
  <si>
    <t>Indian Bank</t>
  </si>
  <si>
    <t>INE406A01037</t>
  </si>
  <si>
    <t>Aurobindo Pharma Ltd.</t>
  </si>
  <si>
    <t>INE245A01021</t>
  </si>
  <si>
    <t>Tata Power Co. Ltd.</t>
  </si>
  <si>
    <t>INE028A01039</t>
  </si>
  <si>
    <t>Bank of Baroda</t>
  </si>
  <si>
    <t>INE016A01026</t>
  </si>
  <si>
    <t>Dabur India Ltd.</t>
  </si>
  <si>
    <t>INE463A01038</t>
  </si>
  <si>
    <t>Berger Paints India Ltd.</t>
  </si>
  <si>
    <t>INE129A01019</t>
  </si>
  <si>
    <t>GAIL India Ltd.</t>
  </si>
  <si>
    <t>INE918I01018</t>
  </si>
  <si>
    <t>Bajaj Finserv Ltd.</t>
  </si>
  <si>
    <t>INE079A01024</t>
  </si>
  <si>
    <t>Ambuja Cements Ltd.</t>
  </si>
  <si>
    <t>INE774D01024</t>
  </si>
  <si>
    <t>Mahindra &amp; Mahindra Financial Services Ltd.</t>
  </si>
  <si>
    <t>INE134E08HV7</t>
  </si>
  <si>
    <t xml:space="preserve">(b) Real Eastate Investment Trusts (REITs) </t>
  </si>
  <si>
    <t>Margin on Derivatives</t>
  </si>
  <si>
    <t>% to Net Assets Derivative</t>
  </si>
  <si>
    <t>****Allotment date for the scheme was May 8, 2019</t>
  </si>
  <si>
    <t>d) Portfolio Turnover Ratio during the Half - year 28-June-2019</t>
  </si>
  <si>
    <t>0.00% Axis Finance Ltd (19-Apr-2022) **</t>
  </si>
  <si>
    <t>0.00% Bajaj Housing Finance Ltd (05-Apr-2022) **</t>
  </si>
  <si>
    <t>10.25% Sikka Ports &amp; Terminals Limited (22-Aug-2021) **</t>
  </si>
  <si>
    <t>8.85% Ongc Petro Additions Ltd (19-Apr-2022) **</t>
  </si>
  <si>
    <t>8.18% Power Finance Corp Ltd (19-Mar-2022)</t>
  </si>
  <si>
    <t>9.95% Food Corporation Of India (07-Mar-2022) **</t>
  </si>
  <si>
    <t>8.60% National Bank For Agriculture And Rural Development (31-Jan-2022)</t>
  </si>
  <si>
    <t>0.00% Mahindra &amp; Mahindra Financial Services Ltd (29-Mar-2022) **</t>
  </si>
  <si>
    <t>0.00% Bajaj Finance Ltd (05-Apr-2022) **</t>
  </si>
  <si>
    <t>8.23% Housing &amp; Urban Development Corp Ltd (15-Apr-2022) **</t>
  </si>
  <si>
    <t>0.00% Fullerton India Credit Co Ltd (13-Apr-2022) **</t>
  </si>
  <si>
    <t>8.55% Power Finance Corp Ltd (09-Dec-2021) **</t>
  </si>
  <si>
    <t>8.60% Ongc Petro Additions Ltd (11-Mar-2022) **</t>
  </si>
  <si>
    <t>0.00% Aditya Birla Housing Finance Ltd (13-Apr-2022) **</t>
  </si>
  <si>
    <t>0.00% Bajaj Housing Finance Ltd (05-May-2022) **</t>
  </si>
  <si>
    <t>7.60% National Highways Authority Of India (18-Mar-2022) **</t>
  </si>
  <si>
    <t>9.4756% Tata Capital Financial Services Ltd (08-Apr-2022) **</t>
  </si>
  <si>
    <t>9.05% Mahindra &amp; Mahindra Financial Services Ltd (18-Apr-2022) **</t>
  </si>
  <si>
    <t>0.00% Aditya Birla Finance Ltd (08-Apr-2022) **</t>
  </si>
  <si>
    <t>7.35% Bharat Petroleum Corp Ltd (10-Mar-2022) **</t>
  </si>
  <si>
    <t>0.00% Fullerton India Credit Co Ltd (19-Apr-2022) **</t>
  </si>
  <si>
    <t>8.81% Small Industries Development Bank Of India (25-Jan-2022) **</t>
  </si>
  <si>
    <t>9.38% L&amp;T Housing Finance Limited (11-Mar-2022) **</t>
  </si>
  <si>
    <t>6.70% Indian Railway Finance Corp Ltd (24-Nov-2021) **</t>
  </si>
  <si>
    <t>9.18% Tata Capital Housing Finance Ltd (13-Apr-2022) **</t>
  </si>
  <si>
    <t>9.35% Gruh Finance Ltd (06-Apr-2022) **</t>
  </si>
  <si>
    <t>7.27% Power Finance Corp Ltd (22-Dec-2021) **</t>
  </si>
  <si>
    <t>10.40% Sikka Ports &amp; Terminals Limited (18-Jul-2021) **</t>
  </si>
  <si>
    <t>8.25% Tata Sons Pvt Ltd (23-Mar-2022) **</t>
  </si>
  <si>
    <t>8.40% Power Grid Corp Of India Ltd (14-Sep-2021) **</t>
  </si>
  <si>
    <t>8.36% Ultratech Cement Ltd (07-Jun-2021) **</t>
  </si>
  <si>
    <t>7.50% Power Finance Corp Ltd (16-Aug-2021) **</t>
  </si>
  <si>
    <t>8.9492% L&amp;T Finance Ltd (16-Aug-2021) **</t>
  </si>
  <si>
    <t>8.32% Reliance Jio Infocomm Limited (08-Jul-2021) **</t>
  </si>
  <si>
    <t>8.40% Small Industries Development Bank Of India (10-Aug-2021) **</t>
  </si>
  <si>
    <t>8.37% National Bank For Agriculture And Rural Development (03-Aug-2021) **</t>
  </si>
  <si>
    <t>0.00% Fullerton India Credit Co Ltd (08-Apr-2021) **</t>
  </si>
  <si>
    <t>0.00% Sundaram Finance Ltd (31-Aug-2021) **</t>
  </si>
  <si>
    <t>0.00% Aditya Birla Finance Ltd (26-Jul-2021) **</t>
  </si>
  <si>
    <t>8.01% Tata Sons Pvt Ltd (02-Sep-2021) **</t>
  </si>
  <si>
    <t>8.1352% Bajaj Housing Finance Ltd (04-Jun-2021) **</t>
  </si>
  <si>
    <t>9.10% Shriram Transport Finance Co Ltd (12-Jul-2021) **</t>
  </si>
  <si>
    <t>8.50% NHPC Ltd (14-Jul-2021) **</t>
  </si>
  <si>
    <t>9.15% Dewan Housing Finance Corp Ltd (09-Sep-2021) **</t>
  </si>
  <si>
    <t>0.00% LIC Housing Finance Ltd (25-Mar-2021) **</t>
  </si>
  <si>
    <t>0.00% Axis Finance Ltd (31-Aug-2021) **</t>
  </si>
  <si>
    <t>8.75% Housing Development Finance Corp Ltd (04-Mar-2021) **</t>
  </si>
  <si>
    <t>0.00% Aditya Birla Housing Finance Ltd (26-Jul-2021) **</t>
  </si>
  <si>
    <t>9.30% Fullerton India Credit Co Ltd (15-Mar-2021) **</t>
  </si>
  <si>
    <t>8.39% National Bank For Agriculture And Rural Development (19-Jul-2021) **</t>
  </si>
  <si>
    <t>9.70% Power Finance Corp Ltd (09-Jun-2021) **</t>
  </si>
  <si>
    <t>0.00% Fullerton India Credit Co Ltd (15-Jul-2021) **</t>
  </si>
  <si>
    <t>8.25% L&amp;T Finance Ltd (21-Jun-2021) **</t>
  </si>
  <si>
    <t>8.05% Power Finance Corp Ltd (27-Apr-2021) **</t>
  </si>
  <si>
    <t>8.40% Power Grid Corp Of India Ltd (27-May-2021) **</t>
  </si>
  <si>
    <t>0.00% Sundaram Finance Ltd (15-Jun-2021) **</t>
  </si>
  <si>
    <t>9.00% ICICI Home Finance Company Ltd (27-May-2021) **</t>
  </si>
  <si>
    <t>0.00% Bajaj Housing Finance Ltd (06-Apr-2021) **</t>
  </si>
  <si>
    <t>0.00% Mahindra &amp; Mahindra Financial Services Ltd (07-Apr-2021) **</t>
  </si>
  <si>
    <t>7.88% LIC Housing Finance Ltd (28-Jan-2021) **</t>
  </si>
  <si>
    <t>7.48% Bennett Coleman And Co Ltd (26-Apr-2021) **</t>
  </si>
  <si>
    <t>8.70% Reliance Jio Infocomm Limited (15-Jun-2021) **</t>
  </si>
  <si>
    <t>0.00% Axis Finance Ltd (14-Jun-2021) **</t>
  </si>
  <si>
    <t>8.50% Small Industries Development Bank Of India (21-Jun-2021) **</t>
  </si>
  <si>
    <t>8.80% L&amp;T Housing Finance Limited (23-Jun-2021) **</t>
  </si>
  <si>
    <t>9.57% Indian Railway Finance Corp Ltd (31-May-2021) **</t>
  </si>
  <si>
    <t>7.73% Housing &amp; Urban Development Corp Ltd (15-Apr-2021) **</t>
  </si>
  <si>
    <t>8.10% Mahindra &amp; Mahindra Financial Services Ltd (19-Apr-2021) **</t>
  </si>
  <si>
    <t>7.65% Small Industries Development Bank Of India (15-Apr-2021) **</t>
  </si>
  <si>
    <t>10.09% MRF Ltd (27-May-2021) **</t>
  </si>
  <si>
    <t>7.65% Indian Railway Finance Corp Ltd (15-Mar-2021)</t>
  </si>
  <si>
    <t>9.18% Power Finance Corp Ltd (15-Apr-2021) **</t>
  </si>
  <si>
    <t>0.00% HDB Financial Services Limited (06-Apr-2021) **</t>
  </si>
  <si>
    <t>8.19% Mahindra Vehicle Manufactures Ltd (23-Feb-2021) **</t>
  </si>
  <si>
    <t>7.75% Power Finance Corp Ltd (15-Apr-2021) **</t>
  </si>
  <si>
    <t>7.68% Housing &amp; Urban Development Corp Ltd (05-Apr-2021) **</t>
  </si>
  <si>
    <t>0.00% Kotak Mahindra Prime Ltd (27-May-2021) **</t>
  </si>
  <si>
    <t>7.40% National Bank For Agriculture And Rural Development (01-Feb-2021) **</t>
  </si>
  <si>
    <t>8.25% Tata Sons Pvt Ltd (24-Mar-2021) **</t>
  </si>
  <si>
    <t>0.00% Kotak Mahindra Prime Ltd (26-Apr-2021) **</t>
  </si>
  <si>
    <t>7.73% Power Finance Corp Ltd (05-Apr-2021) **</t>
  </si>
  <si>
    <t>7.52% Small Industries Development Bank Of India (10-Feb-2021) **</t>
  </si>
  <si>
    <t>7.07% Reliance Industries Ltd (24-Dec-2020) **</t>
  </si>
  <si>
    <t>8.84% Power Grid Corp Of India Ltd (29-Mar-2021) **</t>
  </si>
  <si>
    <t>8.25% Tata Sons Pvt Ltd (23-Mar-2021) **</t>
  </si>
  <si>
    <t>7.50% Bajaj Finance Ltd (10-Aug-2020) **</t>
  </si>
  <si>
    <t>9.60% LIC Housing Finance Ltd (07-Mar-2021) **</t>
  </si>
  <si>
    <t>7.14% Housing &amp; Urban Development Corp Ltd (22-Dec-2020) **</t>
  </si>
  <si>
    <t>7.94% HDB Financial Services Limited (15-Apr-2021) **</t>
  </si>
  <si>
    <t>8.13% Power Grid Corp Of India Ltd (23-Apr-2021) **</t>
  </si>
  <si>
    <t>7.64% Can Fin Homes Ltd (28-Feb-2021) **</t>
  </si>
  <si>
    <t>7.85% Tata Sons Pvt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</si>
  <si>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</si>
  <si>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</si>
  <si>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</si>
  <si>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</si>
  <si>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</si>
  <si>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</si>
  <si>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</si>
  <si>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</si>
  <si>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7.80% LIC Housing Finance Ltd (19-Mar-2020) **</t>
  </si>
  <si>
    <t>8.15% National Bank For Agriculture And Rural Development (04-Mar-2020)</t>
  </si>
  <si>
    <t>7.85% Kotak Mahindra Prime Ltd (07-Apr-2020) **</t>
  </si>
  <si>
    <t>8.15% Power Grid Corp Of India Ltd (09-Mar-2020) **</t>
  </si>
  <si>
    <t>8.78% NTPC Ltd (09-Mar-2020) **</t>
  </si>
  <si>
    <t>8.36% Power Finance Corp Ltd (26-Feb-2020) **</t>
  </si>
  <si>
    <t>7.78% Housing Development Finance Corp Ltd (24-Mar-2020) **</t>
  </si>
  <si>
    <t>6.73% Indian Railway Finance Corp Ltd (23-Mar-2020) **</t>
  </si>
  <si>
    <t>7.85% Bajaj Finance Ltd (07-Apr-2020) **</t>
  </si>
  <si>
    <t>7.09% Export-Import Bank Of India (02-Mar-2020) **</t>
  </si>
  <si>
    <t>7.90% Tata Sons Pvt Ltd (06-Mar-2020) **</t>
  </si>
  <si>
    <t>Power Finance Corp Ltd (06-Mar-2020) **</t>
  </si>
  <si>
    <t>Housing Development Finance Corp Ltd (02-Mar-2020)</t>
  </si>
  <si>
    <t>9.55% Piramal Capital &amp; Housing Finance Ltd (08-Mar-2027) **</t>
  </si>
  <si>
    <t>9.10% Power Finance Corp Ltd (23-Mar-2029) **</t>
  </si>
  <si>
    <t>9.90% Coastal Gujarat Power Ltd (25-Aug-2028) **</t>
  </si>
  <si>
    <t>9.90% Shriram Transport Finance Co Ltd (21-Jun-2024) **</t>
  </si>
  <si>
    <t>10.90% Vodafone Idea Ltd (02-Sep-2023) **</t>
  </si>
  <si>
    <t>10.32% Andhra Pradesh Capital Region Development Authority (16-Aug-2028) **</t>
  </si>
  <si>
    <t>9.85% DCB Bank Ltd (12-Jan-2028) **</t>
  </si>
  <si>
    <t>10.15% Hinduja Leyland Finance Ltd (27-Mar-2025) **</t>
  </si>
  <si>
    <t>9.20% Andhra Bank (31-Oct-2022) **</t>
  </si>
  <si>
    <t>10.15% Uttar Pradesh Power Corp Ltd (20-Jan-2028) **</t>
  </si>
  <si>
    <t>9.45% Vedanta Ltd (17-Aug-2020) **</t>
  </si>
  <si>
    <t>10.25% Shriram Transport Finance Co Ltd (26-Apr-2024) **</t>
  </si>
  <si>
    <t>10.75% The Tata Power Co Ltd (21-Aug-2022) **</t>
  </si>
  <si>
    <t>12.25% DLF Ltd., Tranche II Series IV, (11-Aug-2020) **</t>
  </si>
  <si>
    <t>12.30% Sterlite Power Grid Ventures Ltd (28-Mar-2022) **</t>
  </si>
  <si>
    <t>9.10% India Grid Trust (03-Jun-2022) **</t>
  </si>
  <si>
    <t>10.15% Uttar Pradesh Power Corp Ltd (20-Jan-2023) **</t>
  </si>
  <si>
    <t>12.64% Five-Star Business Finance Ltd (28-Jun-2022)</t>
  </si>
  <si>
    <t>0.00% India Shelter Finance Corp Ltd (02-May-2025) **</t>
  </si>
  <si>
    <t>9.25% Reliance Jio Infocomm Limited (17-Jun-2024) **</t>
  </si>
  <si>
    <t>12.25% DLF Ltd, Series IV (11-Aug-2020) **</t>
  </si>
  <si>
    <t>8.45% Tata Power Renewable Energy Ltd (25-May-2022) **</t>
  </si>
  <si>
    <t>10.00% Aptus Value Housing Finance India Ltd (20-Jul-2025) **</t>
  </si>
  <si>
    <t>9.95% Vastu Housing Finance Corp Ltd (27-Feb-2025) **</t>
  </si>
  <si>
    <t>10.15% Uttar Pradesh Power Corp Ltd (20-Jan-2027) **</t>
  </si>
  <si>
    <t>10.15% Uttar Pradesh Power Corp Ltd (20-Jan-2022) **</t>
  </si>
  <si>
    <t>11.10% Hinduja Leyland Finance Ltd (08-Apr-2022) **</t>
  </si>
  <si>
    <t>10.00% Aptus Value Housing Finance India Ltd (26-Feb-2025) **</t>
  </si>
  <si>
    <t>8.85% Power Finance Corp Ltd (25-May-2029) **</t>
  </si>
  <si>
    <t>9.50% Piramal Capital &amp; Housing Finance Ltd (15-Apr-2022) **</t>
  </si>
  <si>
    <t>9.75% Uttar Pradesh Power Corp Ltd (20-Oct-2022) **</t>
  </si>
  <si>
    <t>9.20% Hinduja Leyland Finance Ltd (13-Sep-2024) **</t>
  </si>
  <si>
    <t>11.40% Tata Power Co Ltd (02-Jun-2021) **</t>
  </si>
  <si>
    <t>9.55% Hindalco Industries Ltd (27-Jun-2022) **</t>
  </si>
  <si>
    <t>9.15% ICICI Bank Ltd (20-Jun-2023) **</t>
  </si>
  <si>
    <t>11.5% Rivaaz Trade Ventures Pvt Ltd (30-Mar-2023) **</t>
  </si>
  <si>
    <t>9.00% Pune Solapur Expressways Pvt Ltd Series A (31-Mar-2029) **</t>
  </si>
  <si>
    <t>0.00% Sadbhav Infrastructure Project Ltd (06-Jun-2023) **</t>
  </si>
  <si>
    <t>0.00% Adani Rail Infra Private Limited (28-Apr-2023) **</t>
  </si>
  <si>
    <t>12.68% Renew Power Ltd., Series III, (23-Mar-2020) **</t>
  </si>
  <si>
    <t>9.60% Renew Wind Energy (Rajasthan One) Pvt Ltd (31-Mar-2023) **</t>
  </si>
  <si>
    <t>12.80% Nufuture Digital (India) Ltd (30-Sep-2023) **</t>
  </si>
  <si>
    <t>0.00% Diligent Media Corp Ltd. Series C (30-Jun-2020) **</t>
  </si>
  <si>
    <t>8.25% Vodafone Idea Ltd (10-Jul-2020) **</t>
  </si>
  <si>
    <t>13.40% Future Ideas Company Ltd (30-Sep-2023) **</t>
  </si>
  <si>
    <t>10.25% Star Health &amp; Allied Insurance Co Ltd (06-Sep-2024) **</t>
  </si>
  <si>
    <t>Jindal Power Ltd (Sbi+100 Bps) (20-Dec-2019) **</t>
  </si>
  <si>
    <t>9.00% Pune Solapur Expressways Pvt Ltd Series B (31-Mar-2029) **</t>
  </si>
  <si>
    <t>11.49% Reliance Big Pvt Ltd Series 3 (14-Jan-2021) **</t>
  </si>
  <si>
    <t>8.25% Tata Housing Development Co Ltd (27-Feb-2020) **</t>
  </si>
  <si>
    <t>11.7% Svantantra Microfin Private Limited (30-Nov-2023) **</t>
  </si>
  <si>
    <t>9.95% Narmada Wind Energy Pvt Ltd (31-Mar-2023) **</t>
  </si>
  <si>
    <t>11.25% Aadarshini Real Estate Developers Pvt Ltd (29-Jul-2020) **</t>
  </si>
  <si>
    <t>9.95% Molagavalli Renewable Pvt Ltd (31-Mar-2023) **</t>
  </si>
  <si>
    <t>11.90% Rishanth Wholesale Trading Private Ltd (20-Oct-2023) **</t>
  </si>
  <si>
    <t>11.35% Renew Solar Power Private Limited (01-Nov-2022) **</t>
  </si>
  <si>
    <t>9.75% TRPL Roadways Pvt Ltd (25-Mar-2022) **</t>
  </si>
  <si>
    <t>9.45% Renew Power Limited (31-Jul-2025) **</t>
  </si>
  <si>
    <t>11.84% Hero Wind Energy Pvt Ltd (10-Jun-2022) **</t>
  </si>
  <si>
    <t>S D Corporation Private Ltd (24-Jan-2020) **</t>
  </si>
  <si>
    <t>S D Corporation Private Ltd (21-Jan-2020) **</t>
  </si>
  <si>
    <t>9.60% Renew Power Limited (26-Feb-2021) **</t>
  </si>
  <si>
    <t>Indostar Capital Finance Ltd (SBI MCLR + 95 Bps) (02-May-2023) **</t>
  </si>
  <si>
    <t>Edelweiss Rural &amp; Corporate Services Ltd (1Y SBI MCLR + 150 Bps) (29-Nov-2021) **</t>
  </si>
  <si>
    <t>Edelweiss Rural &amp; Corporate Services Ltd (1Y SBI MCLR + 150 Bps) (29-Nov-2021) - Series II **</t>
  </si>
  <si>
    <t>Motilal Oswal Home Finance Ltd (SBI + 145 Bps) (21-Jul-2023) **</t>
  </si>
  <si>
    <t>10.15% Uttar Pradesh Power Corp Ltd (20-Jan-2021) **</t>
  </si>
  <si>
    <t>0.00% LIC Housing Finance Ltd (02-Sep-2019) **</t>
  </si>
  <si>
    <t>9.75% Uttar Pradesh Power Corp Ltd (20-Oct-2020) **</t>
  </si>
  <si>
    <t>12.25% DLF Ltd, Series III (09-Aug-2019) **</t>
  </si>
  <si>
    <t>0.00% Tata Realty &amp; Infrastructure Ltd (04-Jun-2021) **</t>
  </si>
  <si>
    <t>Shriram Transport Finance Co Ltd ( One Year CD Rate + 150 Bps) (30-Mar-2020)</t>
  </si>
  <si>
    <t>7.75% Talwandi Sabo Power Ltd (20-Sep-2019) **</t>
  </si>
  <si>
    <t>9.45% Housing Development Finance Corp Ltd (21-Aug-2019) **</t>
  </si>
  <si>
    <t>10.15% Uttar Pradesh Power Corp Ltd (20-Jan-2020) **</t>
  </si>
  <si>
    <t>9.70% Xander Finance Pvt Ltd (15-Mar-2021) **</t>
  </si>
  <si>
    <t>8.5666% Nuvoco Vistas Corp Ltd (14-Sep-2020) **</t>
  </si>
  <si>
    <t>Motilal Oswal Home Finance Ltd (SBI MCLR + 200 Bps) (24-Aug-2023) **</t>
  </si>
  <si>
    <t>8.52% Power Finance Corp Ltd (09-Dec-2019) **</t>
  </si>
  <si>
    <t>7.99% The Tata Power Co Ltd (16-Nov-2020) **</t>
  </si>
  <si>
    <t>10.75% Incred Financial Services Private Limited (22-Jun-2020) **</t>
  </si>
  <si>
    <t>12.40% Hinduja Leyland Finance Ltd (03-Apr-2020) **</t>
  </si>
  <si>
    <t>10.25% Future Enterprise Ltd, Series C (06-Apr-2020) **</t>
  </si>
  <si>
    <t>10.25% Future Enterprise Ltd, Series B (06-Apr-2020) **</t>
  </si>
  <si>
    <t>7.40% Tata Motors Ltd (29-Jun-2021) **</t>
  </si>
  <si>
    <t>8.4706% Nuvoco Vistas Corp Ltd (14-Sep-2019) **</t>
  </si>
  <si>
    <t>9.60% Northern ARC Capital Ltd (27-Dec-2019) **</t>
  </si>
  <si>
    <t>8.25% Vizag General Cargo Berth Pvt Ltd (30-Sep-2020) **</t>
  </si>
  <si>
    <t>7.85% Talwandi Sabo Power Ltd (04-Aug-2020) **</t>
  </si>
  <si>
    <t>9.70% Coastal Gujarat Power Ltd (25-Aug-2023) **</t>
  </si>
  <si>
    <t>12.25% DLF Ltd, Tranche II Series III (09-Aug-2019) **</t>
  </si>
  <si>
    <t>9.00% Edelweiss Rural &amp; Corporate Services Ltd (17-Apr-2020) **</t>
  </si>
  <si>
    <t>Northern Arc Capital Ltd (6M SBI MCLR + 205 Bps) Series C (16-Jul-2021) **</t>
  </si>
  <si>
    <t>9.40% Housing Development Finance Corp Ltd (26-Aug-2019) **</t>
  </si>
  <si>
    <t>10.44% Northern Arc Capital Ltd Series A (02-Aug-2019) **</t>
  </si>
  <si>
    <t>10.44% Northern Arc Capital Ltd Series C (02-Aug-2019) **</t>
  </si>
  <si>
    <t>Northern Arc Capital Ltd (6M SBI MCLR + 205 Bps) Series A (16-Jul-2021) **</t>
  </si>
  <si>
    <t>Northern Arc Capital Ltd (6M SBI MCLR + 205 Bps) Series B (16-Jul-2021) **</t>
  </si>
  <si>
    <t>8.70% Housing Development Finance Corp Ltd (15-Dec-2020)</t>
  </si>
  <si>
    <t>9.10% JM Financial Asset Reconstruction Co Ltd (26-Sep-2019) **</t>
  </si>
  <si>
    <t>9.71% Tata Motors Ltd (01-Oct-2019) **</t>
  </si>
  <si>
    <t>9.23% Talwandi Sabo Power Ltd (30-Jul-2021) **</t>
  </si>
  <si>
    <t>8.40% Edelweiss Rural &amp; Corporate Services Ltd (26-Oct-2020) **</t>
  </si>
  <si>
    <t>10.44% Northern Arc Capital Ltd Series B (02-Aug-2019) **</t>
  </si>
  <si>
    <t>12.40% Hinduja Leyland Finance Ltd (26-Apr-2020) **</t>
  </si>
  <si>
    <t>Motilal Oswal Home Finance Ltd (SBI MCLR + 205 Bps) (28-Sep-2023) **</t>
  </si>
  <si>
    <t>Vastu Housing Finance Corp Ltd (6M SBI MCLR + 185 Bps) (25-Aug-2023) **</t>
  </si>
  <si>
    <t>10.75% Motilal Oswal Home Finance Ltd (30-Aug-2019) **</t>
  </si>
  <si>
    <t>7.00% Housing Development Finance Corp Ltd (06-Sep-2019) **</t>
  </si>
  <si>
    <t>8.9508% Pipeline Infrastructure Pvt Ltd (22-Mar-2024) **</t>
  </si>
  <si>
    <t>11.75% AU Small Finance Bank Ltd (04-May-2021) **</t>
  </si>
  <si>
    <t>8.65% Power Finance Corp Ltd (28-Nov-2019) **</t>
  </si>
  <si>
    <t>7.50% Vedanta Ltd (29-Nov-2019) **</t>
  </si>
  <si>
    <t>9.70% Tata Motors Ltd (18-Jun-2020) **</t>
  </si>
  <si>
    <t>8.38% Housing Development Finance Corp Ltd (15-Jul-2019) **</t>
  </si>
  <si>
    <t>8.40% Edelweiss Rural &amp; Corporate Services Ltd (09-Aug-2019) **</t>
  </si>
  <si>
    <t>9.70% Xander Finance Pvt Ltd (30-Apr-2021) **</t>
  </si>
  <si>
    <t>8.50% Vedanta Ltd (05-Apr-2021) **</t>
  </si>
  <si>
    <t>12.00% Ecl Finance Ltd (24-Apr-2020) **</t>
  </si>
  <si>
    <t>11.45% Vistaar Financial Services Private Ltd (06-Jan-2020) **</t>
  </si>
  <si>
    <t>11.80% Tata Steel Ltd (18-Mar-2021) **</t>
  </si>
  <si>
    <t>8.96% Power Finance Corp Ltd (21-Oct-2019) **</t>
  </si>
  <si>
    <t>10.99% Andhra Bank (05-Aug-2021) **</t>
  </si>
  <si>
    <t>8.70% Edelweiss Rural &amp; Corporate Services Ltd (30-Jun-2027) **</t>
  </si>
  <si>
    <t>8.50% NHPC Ltd (13-Jul-2019) **</t>
  </si>
  <si>
    <t>HDB Financial (91DTB + 205 Bps) (12Jul2021) **</t>
  </si>
  <si>
    <t>8.50% Vedanta Ltd (15-Jun-2021) **</t>
  </si>
  <si>
    <t>8.93% Power Grid Corp Of India Ltd (20-Oct-2019) **</t>
  </si>
  <si>
    <t>0.00% Dolvi Minerals And Metals Pvt Limited (22-Oct-2019) **</t>
  </si>
  <si>
    <t>Indostar Capital Finance Ltd (SBI MCLR + 225 Bps) (02-Nov-2021) **</t>
  </si>
  <si>
    <t>10.90% Piramal Realty Private Limited (13-Mar-2020) **</t>
  </si>
  <si>
    <t>10.90% Aasan Corporate Solutions Pvt Ltd (13-Dec-2019) **</t>
  </si>
  <si>
    <t>13.15% Greenko Solar Energy Private Limited (18-May-2020) **</t>
  </si>
  <si>
    <t>12.25% Greenko Wind Projects Pvt Ltd (14-Dec-2019) **</t>
  </si>
  <si>
    <t>0.00% Yes Capital India Pvt Ltd (12-Oct-2020) **</t>
  </si>
  <si>
    <t>10.90% Aasan Corporate Solutions Pvt Ltd (20-Dec-2019) **</t>
  </si>
  <si>
    <t>9.00% Clix Capital Services Pvt Ltd (27-Jun-2023) **</t>
  </si>
  <si>
    <t>10.75% Clix Capital Services Pvt Ltd (25-May-2023) **</t>
  </si>
  <si>
    <t>8.15% Vodafone Idea Ltd (10-Jul-2019) **</t>
  </si>
  <si>
    <t>10.5% Ma Multi-Trade Pvt Ltd (12-Jul-2021)</t>
  </si>
  <si>
    <t>0.00% Hero Solar Energy Private Limited (21-Jun-2022) **</t>
  </si>
  <si>
    <t>13.15% Greenko Solar Energy Private Limited (15-Jun-2020) **</t>
  </si>
  <si>
    <t>10.90% Aasan Corporate Solutions Pvt Ltd (13-Mar-2020) **</t>
  </si>
  <si>
    <t>9.10% Tata Realty &amp; Infrastructure Ltd (23-Aug-2019) **</t>
  </si>
  <si>
    <t>0.00% Hero Wind Energy Pvt Ltd (08-Feb-2022) **</t>
  </si>
  <si>
    <t>9.40% Small Business Fincredit India Pvt Ltd (28-Sep-2020) **</t>
  </si>
  <si>
    <t>8.19% Tata Housing Development Co Ltd (23-Apr-2020) **</t>
  </si>
  <si>
    <t>11.50% Clix Capital Services Pvt Ltd (06-Sep-2021) **</t>
  </si>
  <si>
    <t>11.50% Clix Capital Services Pvt Ltd (06-Jul-2021) **</t>
  </si>
  <si>
    <t>11.50% Clix Capital Services Pvt Ltd (06-May-2021) **</t>
  </si>
  <si>
    <t>11.50% Clix Finance India Private Limited (06-Jan-2022) **</t>
  </si>
  <si>
    <t>10.25% Renew Solar Power Private Limited (29-Nov-2019) **</t>
  </si>
  <si>
    <t>9.80% Ma Multi-Trade Pvt Ltd Series B1 (17-Feb-2020) **</t>
  </si>
  <si>
    <t>11.50% Clix Capital Services Pvt Ltd (12-Nov-2021) **</t>
  </si>
  <si>
    <t>0.00% Hero Wind Energy Pvt Ltd (21-Jun-2022) **</t>
  </si>
  <si>
    <t>10.30% Renew Power Limited (28-Sep-2022) **</t>
  </si>
  <si>
    <t>9.80% Ma Multi-Trade Pvt Ltd  Series B2 (17-Feb-2020) **</t>
  </si>
  <si>
    <t>0.00% JSW Logistics Infrastructure Pvt Ltd (13-Sep-2019) **</t>
  </si>
  <si>
    <t>9.99% India Shelter Finance Corp Ltd (10-Feb-2022) **</t>
  </si>
  <si>
    <t>11.90% Rivaaz Trade Ventures Pvt Ltd (31-Aug-2019) **</t>
  </si>
  <si>
    <t>9.80% Ma Multi-Trade Pvt Ltd Series B (26-Jul-2017) **</t>
  </si>
  <si>
    <t>0.00% KKR India Financial Services Pvt Ltd (10-Mar-2021) **</t>
  </si>
  <si>
    <t>(MIBOR+160) Cooperatieve Rabobank (28-Nov-2019) **</t>
  </si>
  <si>
    <t>Axis Bank Ltd (07-Feb-2020)</t>
  </si>
  <si>
    <t>L&amp;T Housing Finance Limited (27-Nov-2019) **</t>
  </si>
  <si>
    <t>L&amp;T Infrastructure Finance Co Ltd (02-Dec-2019) **</t>
  </si>
  <si>
    <t>L&amp;T Housing Finance Limited (14-Jan-2020) **</t>
  </si>
  <si>
    <t>Chambal Fertilizers And Chemicals Ltd (06-Aug-2019) **</t>
  </si>
  <si>
    <t>Future Retail Ltd (04-Sep-2019) **</t>
  </si>
  <si>
    <t>Future Enterprises Ltd (03-Sep-2019) **</t>
  </si>
  <si>
    <t>Housing Development Finance Corp Ltd (14-Nov-2019)</t>
  </si>
  <si>
    <t>Housing Development Finance Corp Ltd (26-Nov-2019) **</t>
  </si>
  <si>
    <t>9.50% Yes Bank Ltd (23-12-2021) **</t>
  </si>
  <si>
    <t>9.10% Piramal Enterprises Ltd (15-May-2020) **</t>
  </si>
  <si>
    <t>9.10% Piramal Enterprises Ltd (29-May-2020) **</t>
  </si>
  <si>
    <t>10.32% Andhra Pradesh Capital Region Development Authority (16-Aug-2025)</t>
  </si>
  <si>
    <t>10.32% Andhra Pradesh Capital Region Development Authority (16-Aug-2024) **</t>
  </si>
  <si>
    <t>11.00% Vivriti Capital Pvt Ltd (19-Mar-2021) **</t>
  </si>
  <si>
    <t>10.00% Aptus Value Housing Finance India Ltd (20-Aug-2025) **</t>
  </si>
  <si>
    <t>12.64% Five-Star Business Finance Ltd (16-Apr-2022) **</t>
  </si>
  <si>
    <t>10.15% Uttar Pradesh Power Corp Ltd (19-Jan-2024) **</t>
  </si>
  <si>
    <t>10.15% Uttar Pradesh Power Corp Ltd (20-Jan-2025) **</t>
  </si>
  <si>
    <t>12.64% Five-Star Business Finance Ltd (28-May-2022) **</t>
  </si>
  <si>
    <t>10.15% Uttar Pradesh Power Corp Ltd (20-Jan-2026) **</t>
  </si>
  <si>
    <t>10.5% Vistaar Financial Services Private Ltd (24-Aug-2025) **</t>
  </si>
  <si>
    <t>10.00% Aptus Value Housing Finance India Ltd (24-Jan-2025) **</t>
  </si>
  <si>
    <t>11.60% Hinduja Leyland Finance Ltd (29-Sep-2024) **</t>
  </si>
  <si>
    <t>12.64% Five-Star Business Finance Ltd (29-Mar-2022) **</t>
  </si>
  <si>
    <t>10.9007% Ess Kay Fincorp Limited (11-Jun-2021) **</t>
  </si>
  <si>
    <t>10.4% Vastu Housing Finance Corp Ltd (27-Nov-2025) **</t>
  </si>
  <si>
    <t>10.30% Vastu Housing Finance Corp Ltd (27-Nov-2025) **</t>
  </si>
  <si>
    <t>10.32% Andhra Pradesh Capital Region Development Authority (16-Aug-2026)</t>
  </si>
  <si>
    <t>9.25% Power Finance Corp Ltd (25-Sep-2024) **</t>
  </si>
  <si>
    <t>11.50% Hinduja Leyland Finance Ltd (31-May-2021) **</t>
  </si>
  <si>
    <t>9.75% Uttar Pradesh Power Corp Ltd (20-Oct-2021) **</t>
  </si>
  <si>
    <t>10.90% Punjab &amp; Sindh Bank Ltd (07-May-2022)</t>
  </si>
  <si>
    <t>9.75% Jamnagar Utilities &amp; Power Pvt Ltd (02-Aug-2024) **</t>
  </si>
  <si>
    <t>10.00% Aptus Value Housing Finance India Ltd (26-Dec-2024) **</t>
  </si>
  <si>
    <t>8.45% Edelweiss Rural &amp; Corporate Services Ltd (11-Aug-2020) **</t>
  </si>
  <si>
    <t>10.21% Five-Star Business Finance Ltd (28-Mar-2023) **</t>
  </si>
  <si>
    <t>9.40% Hinduja Leyland Finance Ltd (28-Aug-2024) **</t>
  </si>
  <si>
    <t>11.25% Syndicate Bank (15-Jul-2021) **</t>
  </si>
  <si>
    <t>9.85% DCB Bank Ltd (18-Nov-2026) **</t>
  </si>
  <si>
    <t>8.98% Power Finance Corp Ltd (28-Mar-2029)</t>
  </si>
  <si>
    <t>9.73% Tata Motors Ltd (01-Oct-2020) **</t>
  </si>
  <si>
    <t>12.00% Hinduja Leyland Finance Ltd (28-Mar-2021) **</t>
  </si>
  <si>
    <t>8.50% Bank Of Baroda (02-Dec-2021) **</t>
  </si>
  <si>
    <t>11.30% Hinduja Leyland Finance Ltd (21-Jul-2021) **</t>
  </si>
  <si>
    <t>10.20% RBL Bank Ltd (15-Apr-2023) **</t>
  </si>
  <si>
    <t>7.50% Power Finance Corp Ltd (17-Sep-2020) **</t>
  </si>
  <si>
    <t>10.49% Bank Of Baroda (17-Jan-2022) **</t>
  </si>
  <si>
    <t>11.50% S D Corporation Private Ltd (03-Jun-2022) **</t>
  </si>
  <si>
    <t>9.60% Narmada Wind Energy Pvt Ltd (31-Mar-2023) **</t>
  </si>
  <si>
    <t>0.00% Essel Infraprojects Ltd, Series I (22-May-2020) **</t>
  </si>
  <si>
    <t>0.00% Diligent Media Corp Ltd. Series B (30-Jun-2020) **</t>
  </si>
  <si>
    <t>Jindal Power Ltd (Sbi+100 Bps) (22-Dec-2020) **</t>
  </si>
  <si>
    <t>12.25% Rivaaz Trade Ventures Pvt Ltd (30-Sep-2023) **</t>
  </si>
  <si>
    <t>11.84% Hero Solar Energy Private Limited (10-Dec-2021) **</t>
  </si>
  <si>
    <t>11.49% Reliance Infrastructure Consulting &amp; Engineers Pvt Ltd (15-Jan-2021) **</t>
  </si>
  <si>
    <t>11.5% Rivaaz Trade Ventures Pvt Ltd (30-Mar-2022) **</t>
  </si>
  <si>
    <t>13.01% Renew Power Ltd., Series VI, (23-Mar-2020) **</t>
  </si>
  <si>
    <t>9.50% Reliance Broadcast Network Ltd (20-Jul-2019) **</t>
  </si>
  <si>
    <t>13.50% Opj Trading Private Ltd (16-Oct-2020) **</t>
  </si>
  <si>
    <t>11.5% Rivaaz Trade Ventures Pvt Ltd (30-Mar-2021) **</t>
  </si>
  <si>
    <t>0.00% Essel Infraprojects Ltd, Series II (22-May-2020) **</t>
  </si>
  <si>
    <t>12.80% Nufuture Digital (India) Ltd (30-Sep-2021) **</t>
  </si>
  <si>
    <t>10.00% Ma Multi-Trade Pvt Ltd (27-Nov-2020) **</t>
  </si>
  <si>
    <t>0.00% Diligent Media Corp Ltd. Series A (30-Jun-2020) **</t>
  </si>
  <si>
    <t>9.50% Reliance Broadcast Network Ltd (20-Jul-2020) **</t>
  </si>
  <si>
    <t>11.49% Reliance Big Pvt Ltd Series 2 (14-Jan-2021) **</t>
  </si>
  <si>
    <t>11.5% Rivaaz Trade Ventures Pvt Ltd (30-Mar-2020) **</t>
  </si>
  <si>
    <t>11.9% Rivaaz Trade Ventures Pvt Ltd (07-Aug-2020) **</t>
  </si>
  <si>
    <t>12.25% Rivaaz Trade Ventures Pvt Ltd (30-Sep-2021) **</t>
  </si>
  <si>
    <t>12.25% Rivaaz Trade Ventures Pvt Ltd (30-Sep-2022) **</t>
  </si>
  <si>
    <t>13.40% Future Ideas Company Ltd (31-Oct-2022) **</t>
  </si>
  <si>
    <t>12.25% Rivaaz Trade Ventures Pvt Ltd (30-Sep-2020) **</t>
  </si>
  <si>
    <t>12.80% Nufuture Digital (India) Ltd (30-Sep-2020) **</t>
  </si>
  <si>
    <t>13.40% Future Ideas Company Ltd (31-Oct-2021) **</t>
  </si>
  <si>
    <t>12.15% Nufuture Digital (India) Ltd (02-Jun-2020) **</t>
  </si>
  <si>
    <t>12.25% Rivaaz Trade Ventures Pvt Ltd (30-Sep-2019) **</t>
  </si>
  <si>
    <t>12.75% Future Ideas Company Ltd (31-Jul-2019) **</t>
  </si>
  <si>
    <t>13.40% Future Ideas Company Ltd (31-Oct-2020) **</t>
  </si>
  <si>
    <t>0.00% KKR India Financial Services Pvt Ltd (14-Apr-2020) **</t>
  </si>
  <si>
    <t>12.80% Nufuture Digital (India) Ltd (30-Sep-2019) **</t>
  </si>
  <si>
    <t>11.49% Reliance Big Pvt Ltd  Series 1 (14-Jan-2021) **</t>
  </si>
  <si>
    <t>S D Corporation Private Ltd (31-Jan-2020) **</t>
  </si>
  <si>
    <t>S D Corporation Private Ltd (14-Jan-2020) **</t>
  </si>
  <si>
    <t>Bank Of Baroda (17-Mar-2020)</t>
  </si>
  <si>
    <t>National Bank For Agriculture And Rural Development (18-Mar-2020) **</t>
  </si>
  <si>
    <t>Cooperatieve Rabobank Ua (16-Mar-2020) **</t>
  </si>
  <si>
    <t>Indusind Bank Ltd (20-Mar-2020) **</t>
  </si>
  <si>
    <t>Small Industries Development Bank Of India (15-May-2020)</t>
  </si>
  <si>
    <t>Indian Bank (01-Jun-2020) **</t>
  </si>
  <si>
    <t>Bank Of Baroda (01-Jun-2020) **</t>
  </si>
  <si>
    <t>Axis Bank Ltd (04-Mar-2020) **</t>
  </si>
  <si>
    <t>National Bank For Agriculture And Rural Development (15-May-2020)</t>
  </si>
  <si>
    <t>Axis Bank Ltd (12-Feb-2020) **</t>
  </si>
  <si>
    <t>Small Industries Development Bank Of India (28-Jan-2020) **</t>
  </si>
  <si>
    <t>National Bank For Agriculture And Rural Development (13-Mar-2020)</t>
  </si>
  <si>
    <t>Reliance Retail Ltd (10-Dec-2019) **</t>
  </si>
  <si>
    <t>L&amp;T Finance Ltd (05-Dec-2019) **</t>
  </si>
  <si>
    <t>Can Fin Homes Ltd (26-Dec-2019) **</t>
  </si>
  <si>
    <t>L&amp;T Infrastructure Finance Co Ltd (20-Feb-2020) **</t>
  </si>
  <si>
    <t>Cholamandalam Investment And Finance Co Ltd (04-Mar-2020) **</t>
  </si>
  <si>
    <t>L&amp;T Infrastructure Finance Co Ltd (13-Sep-2019) **</t>
  </si>
  <si>
    <t>Housing &amp; Urban Development Corp Ltd (28-Aug-2019) **</t>
  </si>
  <si>
    <t>Housing Development Finance Corp Ltd (20-May-2020) **</t>
  </si>
  <si>
    <t>Kotak Mahindra Investments Ltd (21-Feb-2020) **</t>
  </si>
  <si>
    <t>Tata Capital Housing Finance Ltd (30-Jul-2019) **</t>
  </si>
  <si>
    <t>8.00% Tata Motors Ltd (01-Aug-2019) **</t>
  </si>
  <si>
    <t>Shriram Transport Finance Co Ltd ( Kotak Bank Base Rate + 0 Bps) (05-Aug-2019) **</t>
  </si>
  <si>
    <t>8.70% JM Financial Products Ltd (25-Jul-2019) **</t>
  </si>
  <si>
    <t>10.15% Ecl Finance Ltd (02-Aug-2019) **</t>
  </si>
  <si>
    <t>7.65% Indian Railway Finance Corp Ltd (30-Jul-2019) **</t>
  </si>
  <si>
    <t>8.40% L&amp;T Finance Ltd (09-Aug-2019) **</t>
  </si>
  <si>
    <t>8.45% L&amp;T Finance Ltd (02-Aug-2019) **</t>
  </si>
  <si>
    <t>9.25% Tata Realty &amp; Infrastructure Ltd (23-Jul-2019) **</t>
  </si>
  <si>
    <t>Union Bank Of India (26-Jul-2019)</t>
  </si>
  <si>
    <t>Syndicate Bank (31-Jul-2019) **</t>
  </si>
  <si>
    <t>Axis Bank Ltd (19-Aug-2019) **</t>
  </si>
  <si>
    <t>Punjab National Bank (01-Aug-2019) **</t>
  </si>
  <si>
    <t>Bank Of Baroda (06-Aug-2019) **</t>
  </si>
  <si>
    <t>Axis Bank Ltd (07-Aug-2019) **</t>
  </si>
  <si>
    <t>Axis Bank Ltd (08-Aug-2019) **</t>
  </si>
  <si>
    <t>Bank Of Baroda (09-Aug-2019)</t>
  </si>
  <si>
    <t>Axis Bank Ltd (14-Aug-2019) **</t>
  </si>
  <si>
    <t>Indian Oil Corp Ltd (09-Aug-2019) **</t>
  </si>
  <si>
    <t>Reliance Retail Ltd (13-Aug-2019) **</t>
  </si>
  <si>
    <t>L&amp;T Finance Holdings Ltd (21-Aug-2019) **</t>
  </si>
  <si>
    <t>Indian Oil Corp Ltd (28-Aug-2019) **</t>
  </si>
  <si>
    <t>National Fertilizers Ltd (31-Jul-2019) **</t>
  </si>
  <si>
    <t>Chennai Petroleum Corp Ltd (18-Jul-2019)</t>
  </si>
  <si>
    <t>Reliance Jio Infocomm Limited (13-Aug-2019) **</t>
  </si>
  <si>
    <t>Fullerton India Credit Co Ltd (11-Sep-2019) **</t>
  </si>
  <si>
    <t>Jio Digital Fibre Pvt Ltd (02-Aug-2019) **</t>
  </si>
  <si>
    <t>Reliance Retail Ltd (14-Aug-2019) **</t>
  </si>
  <si>
    <t>Chambal Fertilizers And Chemicals Ltd (19-Jul-2019)</t>
  </si>
  <si>
    <t>Reliance Jio Infocomm Limited (09-Aug-2019) **</t>
  </si>
  <si>
    <t>Tata Realty &amp; Infrastructure Ltd (08-Aug-2019) **</t>
  </si>
  <si>
    <t>Tata Projects Ltd (21-Aug-2019) **</t>
  </si>
  <si>
    <t>Kotak Securities Ltd (05-Aug-2019) **</t>
  </si>
  <si>
    <t>Magma Fincorp Ltd (03-Sep-2019) **</t>
  </si>
  <si>
    <t>Maithon Power Ltd (26-Aug-2019) **</t>
  </si>
  <si>
    <t>Magma Fincorp Ltd (27-Aug-2019) **</t>
  </si>
  <si>
    <t>Magma Fincorp Ltd (28-Aug-2019) **</t>
  </si>
  <si>
    <t>Tata Power Delhi Distribution Ltd (26-Jul-2019) **</t>
  </si>
  <si>
    <t>Tata Realty &amp; Infrastructure Ltd (12-Sep-2019) **</t>
  </si>
  <si>
    <t>Tata Housing Development Co Ltd (13-Sep-2019) **</t>
  </si>
  <si>
    <t>Magma Fincorp Ltd (09-Sep-2019) **</t>
  </si>
  <si>
    <t>Aditya Birla Capital Ltd (16-Jul-2019) **</t>
  </si>
  <si>
    <t>Hsbc Investdirect Financial Services India Ltd (01-Aug-2019) **</t>
  </si>
  <si>
    <t>Aditya Birla Capital Ltd (19-Aug-2019) **</t>
  </si>
  <si>
    <t>Reliance Jio Infocomm Limited (30-Aug-2019) **</t>
  </si>
  <si>
    <t>Tata Power Trading Co Ltd (23-Aug-2019) **</t>
  </si>
  <si>
    <t>Ceat Ltd (24-Jul-2019) **</t>
  </si>
  <si>
    <t>Sbi Cards &amp; Payment Services Pvt Ltd (02-Aug-2019) **</t>
  </si>
  <si>
    <t>Fullerton India Credit Co Ltd (27-Aug-2019) **</t>
  </si>
  <si>
    <t>Tata Power Solar Systems Ltd (30-Aug-2019) **</t>
  </si>
  <si>
    <t>Tata Sons Pvt Ltd (08-Jul-2019) **</t>
  </si>
  <si>
    <t>Power Finance Corp Ltd (19-Jul-2019) **</t>
  </si>
  <si>
    <t>Kotak Mahindra Investments Ltd (06-Sep-2019) **</t>
  </si>
  <si>
    <t>9.50% Piramal Capital &amp; Housing Finance Ltd (06-May-2022) **</t>
  </si>
  <si>
    <t>9.50% Piramal Capital &amp; Housing Finance Ltd (29-Apr-2022) **</t>
  </si>
  <si>
    <t>0.00% Incred Financial Services Private Limited (22-Jun-2020) **</t>
  </si>
  <si>
    <t>10.434553% Ess Kay Fincorp Limited (27-Sep-2019) **</t>
  </si>
  <si>
    <t>10.65% Hinduja Leyland Finance Ltd (16-Feb-2020) **</t>
  </si>
  <si>
    <t>10.25% Incred Financial Services Private Limited (26-Apr-2021) **</t>
  </si>
  <si>
    <t>9.50% Piramal Capital &amp; Housing Finance Ltd (21-Apr-2022) **</t>
  </si>
  <si>
    <t>10.75% Greenko Clean Energy Projects Private Limited (04-Dec-2020) **</t>
  </si>
  <si>
    <t>11.84% Hero Wind Energy Pvt Ltd (10-Dec-2021) **</t>
  </si>
  <si>
    <t>0.00% JSW Logistics Infrastructure Pvt Ltd (13-Dec-2019) **</t>
  </si>
  <si>
    <t>0.00% JSW Logistics Infrastructure Pvt Ltd (13-Mar-2020) **</t>
  </si>
  <si>
    <t>11.90% Rivaaz Trade Ventures Pvt Ltd (30-Nov-2019) **</t>
  </si>
  <si>
    <t>Indusind Bank Ltd (27-Dec-2019) **</t>
  </si>
  <si>
    <t>Axis Bank Ltd (14-Nov-2019) **</t>
  </si>
  <si>
    <t>National Bank For Agriculture And Rural Development (27-Nov-2019) **</t>
  </si>
  <si>
    <t>Housing Development Finance Corp Ltd (13-Feb-2020)</t>
  </si>
  <si>
    <t>Housing Development Finance Corp Ltd (28-Feb-2020)</t>
  </si>
  <si>
    <t>S D Corporation Private Ltd (28-Jan-2020) **</t>
  </si>
  <si>
    <t>7.69% Bharat Petroleum Corp Ltd (16-Jan-2023) **</t>
  </si>
  <si>
    <t>7.17% National Highways Authority Of India (23-Dec-2021) **</t>
  </si>
  <si>
    <t>8.40% Power Grid Corp Of India Ltd (27-May-2024) **</t>
  </si>
  <si>
    <t>7.90% National Bank For Agriculture And Rural Development (18-Apr-2022) **</t>
  </si>
  <si>
    <t>7.24% Indian Railway Finance Corp Ltd (08-Nov-2021)</t>
  </si>
  <si>
    <t>9.20% ICICI Bank Ltd (17-Mar-2022) **</t>
  </si>
  <si>
    <t>8.60% Export-Import Bank Of India (31-Mar-2022) **</t>
  </si>
  <si>
    <t>10.32% Andhra Pradesh Capital Region Development Authority (16-Aug-2027) **</t>
  </si>
  <si>
    <t>0.00% Sadbhav Infrastructure Project Ltd (23-Apr-2023) **</t>
  </si>
  <si>
    <t>10.9007% Esskay Fincorp Ltd (11-Jun-2021) **</t>
  </si>
  <si>
    <t>11.00% Motilal Oswal Home Finance Ltd (03-May-2021) **</t>
  </si>
  <si>
    <t>9.75% Uttar Pradesh Power Corp Ltd (20-Oct-2023) **</t>
  </si>
  <si>
    <t>11.00% Motilal Oswal Home Finance Ltd (16-May-2021) **</t>
  </si>
  <si>
    <t>13.00% AU Small Finance Bank Ltd (19-Sep-2019) **</t>
  </si>
  <si>
    <t>11.84% Hero Solar Energy Private Limited (10-Jun-2022) **</t>
  </si>
  <si>
    <t>10.20% Star Health &amp; Allied Insurance Co Ltd (31-Oct-2024) **</t>
  </si>
  <si>
    <t>9.41% Renew Wind Energy Delhi Pvt Ltd (30-Sep-2030) **</t>
  </si>
  <si>
    <t>12.75% Future Ideas Company Ltd (30-Jun-2020) **</t>
  </si>
  <si>
    <t>11.90% Rivaaz Trade Ventures Pvt Ltd (11-May-2020) **</t>
  </si>
  <si>
    <t>9.50% Renew Power Limited (09-Sep-2020) **</t>
  </si>
  <si>
    <t>10.50% Vistaar Financial Services Private Ltd (22-Jun-2023) **</t>
  </si>
  <si>
    <t>10.5% Vistaar Financial Services Private Ltd (23-Jul-2024) **</t>
  </si>
  <si>
    <t>10.00% Aptus Value Housing Finance India Ltd (20-Jun-2025) **</t>
  </si>
  <si>
    <t>7.85% Grasim Industries Ltd (15-Apr-2024) **</t>
  </si>
  <si>
    <t>12.15% Nufuture Digital (India) Ltd (30-Nov-2019) **</t>
  </si>
  <si>
    <t>12.80% Nufuture Digital (India) Ltd (30-Sep-2022) **</t>
  </si>
  <si>
    <t>11.90% Rivaaz Trade Ventures Pvt Ltd (29-Feb-2020) **</t>
  </si>
  <si>
    <t>S D Corporation Private Ltd (17-Jan-2020) **</t>
  </si>
  <si>
    <t>8.39% State Bank Of India (20-Feb-2049) **</t>
  </si>
  <si>
    <t>7.80% Apollo Tyres Ltd (29-Apr-2022) **</t>
  </si>
  <si>
    <t>9.15% Coastal Gujarat Power Ltd (14-Jun-2022) **</t>
  </si>
  <si>
    <t>9.00% State Bank Of India (06-Sep-2021) **</t>
  </si>
  <si>
    <t>12.40% Hinduja Leyland Finance Ltd (03-Nov-2019) **</t>
  </si>
  <si>
    <t>9.15% Tata Steel Ltd (24-Jan-2021) **</t>
  </si>
  <si>
    <t>7.33% Indian Railway Finance Corp Ltd (27-Aug-2027) **</t>
  </si>
  <si>
    <t>9.48% The Tata Power Co Ltd (17-Nov-2019) **</t>
  </si>
  <si>
    <t>8.80% JM Financial Products Ltd (28-Sep-2020) **</t>
  </si>
  <si>
    <t>9.55% Andhra Bank (26-Dec-2019) **</t>
  </si>
  <si>
    <t>10.25% Yes Bank Ltd (05-Mar-2020) **</t>
  </si>
  <si>
    <t>8.36% Power Finance Corp Ltd (04-Sep-2020) **</t>
  </si>
  <si>
    <t>Templeton India Value Fund As of Date -  28Jun2019</t>
  </si>
  <si>
    <t>Industry Classification</t>
  </si>
  <si>
    <t>INE092A01019</t>
  </si>
  <si>
    <t>Tata Chemicals Ltd.</t>
  </si>
  <si>
    <t>Chemicals</t>
  </si>
  <si>
    <t>INE860A01027</t>
  </si>
  <si>
    <t>HCL Technologies Ltd.</t>
  </si>
  <si>
    <t>IN9155A01020</t>
  </si>
  <si>
    <t>Tata Motors Ltd DVR</t>
  </si>
  <si>
    <t>INE672A01018</t>
  </si>
  <si>
    <t>Tata Investment Corp. Ltd.</t>
  </si>
  <si>
    <t>INE823G01014</t>
  </si>
  <si>
    <t>JK Cement Ltd.</t>
  </si>
  <si>
    <t>INE205A01025</t>
  </si>
  <si>
    <t>Vedanta Ltd.</t>
  </si>
  <si>
    <t>INE988K01017</t>
  </si>
  <si>
    <t>Equitas Holdings Ltd.</t>
  </si>
  <si>
    <t>INE213A01029</t>
  </si>
  <si>
    <t>Oil &amp; Natural Gas Corp. Ltd.</t>
  </si>
  <si>
    <t>Oil</t>
  </si>
  <si>
    <t>INE669E01016</t>
  </si>
  <si>
    <t>Vodafone Idea Ltd.</t>
  </si>
  <si>
    <t>INE192A01025</t>
  </si>
  <si>
    <t>Tata Global Beverages Ltd.</t>
  </si>
  <si>
    <t>INE171A01029</t>
  </si>
  <si>
    <t>Federal Bank Ltd.</t>
  </si>
  <si>
    <t>INE825A01012</t>
  </si>
  <si>
    <t>Vardhman Textiles Ltd.</t>
  </si>
  <si>
    <t>Textiles - Cotton</t>
  </si>
  <si>
    <t>INE548C01032</t>
  </si>
  <si>
    <t>Emami Ltd.</t>
  </si>
  <si>
    <t>INE376G01013</t>
  </si>
  <si>
    <t>Biocon Ltd.</t>
  </si>
  <si>
    <t>INE891D01026</t>
  </si>
  <si>
    <t>Redington India Ltd.</t>
  </si>
  <si>
    <t>Transportation</t>
  </si>
  <si>
    <t>INE055A01016</t>
  </si>
  <si>
    <t>Century Textiles &amp; Industries Ltd.</t>
  </si>
  <si>
    <t>INE158A01026</t>
  </si>
  <si>
    <t>Hero Motocorp Ltd.</t>
  </si>
  <si>
    <t>INE576I01022</t>
  </si>
  <si>
    <t>J. Kumar Infraprojects Ltd.</t>
  </si>
  <si>
    <t>Construction</t>
  </si>
  <si>
    <t>INE139A01034</t>
  </si>
  <si>
    <t>National Aluminium Co. Ltd.</t>
  </si>
  <si>
    <t>INE064C01014</t>
  </si>
  <si>
    <t>Trident Ltd.</t>
  </si>
  <si>
    <t>INE738I01010</t>
  </si>
  <si>
    <t>eClerx Services Ltd.</t>
  </si>
  <si>
    <t>INE128A01029</t>
  </si>
  <si>
    <t>Eveready Industries India Ltd.</t>
  </si>
  <si>
    <t>a) NAV at the beginning and at the end of the Half-year ended 28Jun2019</t>
  </si>
  <si>
    <t>c) Portfolio Turnover Ratio during the Half - year  28-Jun-2019</t>
  </si>
  <si>
    <t>Franklin India Taxshield As of Date -  28Jun2019</t>
  </si>
  <si>
    <t>INE854D01024</t>
  </si>
  <si>
    <t>United Spirits Ltd.</t>
  </si>
  <si>
    <t>INE302A01020</t>
  </si>
  <si>
    <t>Exide Industries Ltd.</t>
  </si>
  <si>
    <t>INE640A01023</t>
  </si>
  <si>
    <t>SKF India Ltd.</t>
  </si>
  <si>
    <t>INE136B01020</t>
  </si>
  <si>
    <t>Cyient Ltd.</t>
  </si>
  <si>
    <t>INE517F01014</t>
  </si>
  <si>
    <t>Gujarat Pipavav Port Ltd.</t>
  </si>
  <si>
    <t>INE752H01013</t>
  </si>
  <si>
    <t>Care Ratings Ltd.</t>
  </si>
  <si>
    <t>INE836F01026</t>
  </si>
  <si>
    <t>Dish TV India Ltd.</t>
  </si>
  <si>
    <t>INE696201123</t>
  </si>
  <si>
    <t>Quantum Information Services</t>
  </si>
  <si>
    <t>Services</t>
  </si>
  <si>
    <t>* Less than 0.01%</t>
  </si>
  <si>
    <r>
      <t>Franklin India Technology Fund As of Date -  28Jun</t>
    </r>
    <r>
      <rPr>
        <b/>
        <sz val="8"/>
        <color theme="1"/>
        <rFont val="Arial"/>
        <family val="2"/>
      </rPr>
      <t>2019</t>
    </r>
  </si>
  <si>
    <t>INE467B01029</t>
  </si>
  <si>
    <t>Tata Consultancy Services Ltd.</t>
  </si>
  <si>
    <t>INE663F01024</t>
  </si>
  <si>
    <t>Info Edge India Ltd.</t>
  </si>
  <si>
    <t>INE214T01019</t>
  </si>
  <si>
    <t>Larsen &amp; Toubro Infotech Ltd., Reg S</t>
  </si>
  <si>
    <t>INE018I01017</t>
  </si>
  <si>
    <t>Mindtree Ltd.</t>
  </si>
  <si>
    <t>INE919I01024</t>
  </si>
  <si>
    <t>Music Broadcast Ltd.</t>
  </si>
  <si>
    <t>INE246B01019</t>
  </si>
  <si>
    <t>Ramco Systems Ltd.</t>
  </si>
  <si>
    <t>Brillio Technologies Pvt. Ltd.</t>
  </si>
  <si>
    <t>Foreign Equity Securities</t>
  </si>
  <si>
    <t>US1924461023</t>
  </si>
  <si>
    <t>Cognizant Technology Solutions Corp., A</t>
  </si>
  <si>
    <t>KR7005930003</t>
  </si>
  <si>
    <t>Samsung Electronics Co. Ltd.</t>
  </si>
  <si>
    <t>Hardware</t>
  </si>
  <si>
    <t>US90184L1026</t>
  </si>
  <si>
    <t>Twitter Inc.</t>
  </si>
  <si>
    <t>US7475251036</t>
  </si>
  <si>
    <t>QUALCOMM Inc.</t>
  </si>
  <si>
    <t>Telecom - Equipment &amp; Accessories</t>
  </si>
  <si>
    <t>TW0002330008</t>
  </si>
  <si>
    <t>Taiwan Semiconductor Manufacturing Co. Ltd.</t>
  </si>
  <si>
    <t>US67066G1040</t>
  </si>
  <si>
    <t>NVIDIA Corp.</t>
  </si>
  <si>
    <t>US3696041033</t>
  </si>
  <si>
    <t>General Electric Co.</t>
  </si>
  <si>
    <t>Foreign Mutual Fund units</t>
  </si>
  <si>
    <t>LU0626261944</t>
  </si>
  <si>
    <t>Franklin Technology Fund, Class J</t>
  </si>
  <si>
    <t>Foreign Mutual Fund Units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</si>
  <si>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28Jun2019</t>
    </r>
  </si>
  <si>
    <t>INE235A01022</t>
  </si>
  <si>
    <t>Finolex Cables Ltd.</t>
  </si>
  <si>
    <t>INE671H01015</t>
  </si>
  <si>
    <t>Sobha Ltd.</t>
  </si>
  <si>
    <t>INE288B01029</t>
  </si>
  <si>
    <t>Deepak Nitrite Ltd.</t>
  </si>
  <si>
    <t>INE791I01019</t>
  </si>
  <si>
    <t>Brigade Enterprises Ltd.</t>
  </si>
  <si>
    <t>INE317F01035</t>
  </si>
  <si>
    <t>Nesco Ltd.</t>
  </si>
  <si>
    <t>Commercial Services</t>
  </si>
  <si>
    <t>INE100A01010</t>
  </si>
  <si>
    <t>Atul Ltd.</t>
  </si>
  <si>
    <t>INE503A01015</t>
  </si>
  <si>
    <t>DCB Bank Ltd.</t>
  </si>
  <si>
    <t>INE612J01015</t>
  </si>
  <si>
    <t>Repco Home Finance Ltd.</t>
  </si>
  <si>
    <t>INE668F01031</t>
  </si>
  <si>
    <t>Jyothy Laboratories Ltd.</t>
  </si>
  <si>
    <t>INE635Q01029</t>
  </si>
  <si>
    <t>Gulf Oil Lubricants India Ltd.</t>
  </si>
  <si>
    <t>INE572A01028</t>
  </si>
  <si>
    <t>J.B. Chemicals &amp; Pharmaceuticals Ltd.</t>
  </si>
  <si>
    <t>INE600L01024</t>
  </si>
  <si>
    <t>Dr Lal PathLabs Ltd.</t>
  </si>
  <si>
    <t>Healthcare Services</t>
  </si>
  <si>
    <t>INE217B01036</t>
  </si>
  <si>
    <t>Kajaria Ceramics Ltd.</t>
  </si>
  <si>
    <t>INE060A01024</t>
  </si>
  <si>
    <t>Navneet Education Ltd.</t>
  </si>
  <si>
    <t>INE739E01017</t>
  </si>
  <si>
    <t>Cera Sanitaryware Ltd.</t>
  </si>
  <si>
    <t>INE115A01026</t>
  </si>
  <si>
    <t>LIC Housing Finance Ltd.</t>
  </si>
  <si>
    <t>INE758C01029</t>
  </si>
  <si>
    <t>Ahluwalia Contracts India Ltd.</t>
  </si>
  <si>
    <t>INE930H01023</t>
  </si>
  <si>
    <t>KPR Mill Ltd.</t>
  </si>
  <si>
    <t>INE491A01021</t>
  </si>
  <si>
    <t>City Union Bank Ltd.</t>
  </si>
  <si>
    <t>INE985S01024</t>
  </si>
  <si>
    <t>TeamLease Services Ltd.</t>
  </si>
  <si>
    <t>INE513A01014</t>
  </si>
  <si>
    <t>Schaeffler India Ltd.</t>
  </si>
  <si>
    <t>INE338I01027</t>
  </si>
  <si>
    <t>Motilal Oswal Financial Services Ltd.</t>
  </si>
  <si>
    <t>INE472A01039</t>
  </si>
  <si>
    <t>Blue Star Ltd.</t>
  </si>
  <si>
    <t>INE120A01034</t>
  </si>
  <si>
    <t>Carborundum Universal Ltd.</t>
  </si>
  <si>
    <t>INE442H01029</t>
  </si>
  <si>
    <t>Ashoka Buildcon Ltd.</t>
  </si>
  <si>
    <t>Construction Project</t>
  </si>
  <si>
    <t>INE183A01016</t>
  </si>
  <si>
    <t>Finolex Industries Ltd.</t>
  </si>
  <si>
    <t>INE054A01027</t>
  </si>
  <si>
    <t>VIP Industries Ltd.</t>
  </si>
  <si>
    <t>INE786A01032</t>
  </si>
  <si>
    <t>JK Lakshmi Cement Ltd.</t>
  </si>
  <si>
    <t>INE539A01019</t>
  </si>
  <si>
    <t>GHCL Ltd.</t>
  </si>
  <si>
    <t>INE019C01026</t>
  </si>
  <si>
    <t>Himadri Speciality Chemicals Ltd.</t>
  </si>
  <si>
    <t>INE152M01016</t>
  </si>
  <si>
    <t>Triveni Turbine Ltd.</t>
  </si>
  <si>
    <t>Industrial Capital Goods</t>
  </si>
  <si>
    <t>INE421D01022</t>
  </si>
  <si>
    <t>CCL Products India Ltd.</t>
  </si>
  <si>
    <t>INE634I01029</t>
  </si>
  <si>
    <t>KNR Constructions Ltd.</t>
  </si>
  <si>
    <t>INE131A01031</t>
  </si>
  <si>
    <t>Gujarat Mineral Development Corp. Ltd.</t>
  </si>
  <si>
    <t>INE038F01029</t>
  </si>
  <si>
    <t>TV Today Network Ltd.</t>
  </si>
  <si>
    <t>INE613A01020</t>
  </si>
  <si>
    <t>Rallis India Ltd.</t>
  </si>
  <si>
    <t>Pesticides</t>
  </si>
  <si>
    <t>INE269B01029</t>
  </si>
  <si>
    <t>Lakshmi Machine Works Ltd.</t>
  </si>
  <si>
    <t>INE399G01015</t>
  </si>
  <si>
    <t>Ramkrishna Forgings Ltd.</t>
  </si>
  <si>
    <t>INE227C01017</t>
  </si>
  <si>
    <t>M.M. Forgings Ltd.</t>
  </si>
  <si>
    <t>INE285K01026</t>
  </si>
  <si>
    <t>Techno Electric &amp; Engineering Co. Ltd.</t>
  </si>
  <si>
    <t>INE999B01013</t>
  </si>
  <si>
    <t>Sanghi Industries Ltd.</t>
  </si>
  <si>
    <t>INE075I01017</t>
  </si>
  <si>
    <t>Healthcare Global Enterprises Ltd.</t>
  </si>
  <si>
    <t>INE274V01019</t>
  </si>
  <si>
    <t>Shankara Building Products Ltd.</t>
  </si>
  <si>
    <t>INE455K01017</t>
  </si>
  <si>
    <t>Polycab India Ltd.</t>
  </si>
  <si>
    <t>INE603J01030</t>
  </si>
  <si>
    <t>PI Industries Ltd.</t>
  </si>
  <si>
    <t>INE002S01010</t>
  </si>
  <si>
    <t>Mahanagar Gas Ltd.</t>
  </si>
  <si>
    <t>INE501G01024</t>
  </si>
  <si>
    <t>HT Media Ltd.</t>
  </si>
  <si>
    <t>INE571A01020</t>
  </si>
  <si>
    <t>IPCA Laboratories Ltd.</t>
  </si>
  <si>
    <t>INE932A01024</t>
  </si>
  <si>
    <t>Pennar Industries Ltd.</t>
  </si>
  <si>
    <t>INE213C01025</t>
  </si>
  <si>
    <t>Banco Products India Ltd.</t>
  </si>
  <si>
    <t>INE834I01025</t>
  </si>
  <si>
    <t>Khadim India Ltd.</t>
  </si>
  <si>
    <t>INE955V01021</t>
  </si>
  <si>
    <t>Arvind Fashions Ltd.</t>
  </si>
  <si>
    <t>INE265F01028</t>
  </si>
  <si>
    <t>Entertainment Network India Ltd.</t>
  </si>
  <si>
    <t>INE763G01038</t>
  </si>
  <si>
    <t>ICICI Securities Ltd.</t>
  </si>
  <si>
    <t>INE03JI01017</t>
  </si>
  <si>
    <t>Digicontent Ltd.</t>
  </si>
  <si>
    <t>INE429I01024</t>
  </si>
  <si>
    <t>Consolidated Construction Consortium Ltd.</t>
  </si>
  <si>
    <t>Franklin India Prima Fund As of Date -  28Jun2019</t>
  </si>
  <si>
    <t>INE331A01037</t>
  </si>
  <si>
    <t>Ramco Cements Ltd.</t>
  </si>
  <si>
    <t>INE093I01010</t>
  </si>
  <si>
    <t>Oberoi Realty Ltd.</t>
  </si>
  <si>
    <t>INE299U01018</t>
  </si>
  <si>
    <t>Crompton Greaves Consumer Electricals Ltd.</t>
  </si>
  <si>
    <t>INE342J01019</t>
  </si>
  <si>
    <t>Wabco India Ltd.</t>
  </si>
  <si>
    <t>INE660A01013</t>
  </si>
  <si>
    <t>Sundaram Finance Ltd.</t>
  </si>
  <si>
    <t>INE263A01024</t>
  </si>
  <si>
    <t>Bharat Electronics Ltd.</t>
  </si>
  <si>
    <t>INE486A01013</t>
  </si>
  <si>
    <t>CESC Ltd.</t>
  </si>
  <si>
    <t>INE813H01021</t>
  </si>
  <si>
    <t>Torrent Power Ltd.</t>
  </si>
  <si>
    <t>INE437A01024</t>
  </si>
  <si>
    <t>Apollo Hospitals Enterprise Ltd.</t>
  </si>
  <si>
    <t>INE849A01020</t>
  </si>
  <si>
    <t>Trent Ltd.</t>
  </si>
  <si>
    <t>INE169A01031</t>
  </si>
  <si>
    <t>Coromandel International Ltd.</t>
  </si>
  <si>
    <t>Fertilisers</t>
  </si>
  <si>
    <t>INE264A01014</t>
  </si>
  <si>
    <t>GlaxoSmithKline Consumer Healthcare Ltd.</t>
  </si>
  <si>
    <t>INE212H01026</t>
  </si>
  <si>
    <t>AIA Engineering Ltd.</t>
  </si>
  <si>
    <t>INE769A01020</t>
  </si>
  <si>
    <t>Aarti Industries Ltd.</t>
  </si>
  <si>
    <t>INE058A01010</t>
  </si>
  <si>
    <t>Sanofi India Ltd.</t>
  </si>
  <si>
    <t>INE976G01028</t>
  </si>
  <si>
    <t>RBL Bank Ltd., Reg S</t>
  </si>
  <si>
    <t>INE462A01022</t>
  </si>
  <si>
    <t>Bayer Cropscience Ltd.</t>
  </si>
  <si>
    <t>INE465A01025</t>
  </si>
  <si>
    <t>Bharat Forge Ltd.</t>
  </si>
  <si>
    <t>INE152A01029</t>
  </si>
  <si>
    <t>Thermax Ltd.</t>
  </si>
  <si>
    <t>INE425Y01011</t>
  </si>
  <si>
    <t>CESC Ventures Ltd.</t>
  </si>
  <si>
    <t>INE034A01011</t>
  </si>
  <si>
    <t>Arvind Ltd.</t>
  </si>
  <si>
    <t>INE202Z01029</t>
  </si>
  <si>
    <t>Sundaram Finance Holdings Ltd.</t>
  </si>
  <si>
    <t>INE294Z01018</t>
  </si>
  <si>
    <t>The Anup Engineering Ltd.</t>
  </si>
  <si>
    <t>INE020801028</t>
  </si>
  <si>
    <t>Spencers Retail Ltd.</t>
  </si>
  <si>
    <t>MU0295S00016</t>
  </si>
  <si>
    <t>MakeMyTrip Ltd.</t>
  </si>
  <si>
    <r>
      <t>Franklin India Opportunities Fund As of Date -  28</t>
    </r>
    <r>
      <rPr>
        <b/>
        <sz val="8"/>
        <color theme="1"/>
        <rFont val="Arial"/>
        <family val="2"/>
      </rPr>
      <t>Jun2019</t>
    </r>
  </si>
  <si>
    <t>INE018A01030</t>
  </si>
  <si>
    <t>Larsen &amp; Toubro Ltd.</t>
  </si>
  <si>
    <t>INE285B01017</t>
  </si>
  <si>
    <t>SpiceJet Ltd.</t>
  </si>
  <si>
    <t>INE435A01028</t>
  </si>
  <si>
    <t>International Paper APPM Ltd.</t>
  </si>
  <si>
    <t>Paper</t>
  </si>
  <si>
    <t>INE029L01018</t>
  </si>
  <si>
    <t>Kalyani Investment Co. Ltd.</t>
  </si>
  <si>
    <t>Chennai Interactive Business Services Pvt Ltd.</t>
  </si>
  <si>
    <r>
      <t>Franklin India Focused Equity Fund As of Date -  2</t>
    </r>
    <r>
      <rPr>
        <b/>
        <sz val="8"/>
        <color theme="1"/>
        <rFont val="Arial"/>
        <family val="2"/>
      </rPr>
      <t>8Jun2019</t>
    </r>
  </si>
  <si>
    <t>INE481G01011</t>
  </si>
  <si>
    <t>UltraTech Cement Ltd.</t>
  </si>
  <si>
    <t>INE358A01014</t>
  </si>
  <si>
    <t>Abbott India Ltd.</t>
  </si>
  <si>
    <t>INE878B01027</t>
  </si>
  <si>
    <t>KEI Industries Ltd.</t>
  </si>
  <si>
    <t>INE123W01016</t>
  </si>
  <si>
    <t>SBI Life Insurance Co. Ltd.</t>
  </si>
  <si>
    <t>INE355A01028</t>
  </si>
  <si>
    <t>Somany Ceramics Ltd.</t>
  </si>
  <si>
    <t>INE686A01026</t>
  </si>
  <si>
    <t>ITD Cementation India Ltd.</t>
  </si>
  <si>
    <t>INE987B01026</t>
  </si>
  <si>
    <t>Natco Pharma Ltd.</t>
  </si>
  <si>
    <t>INE876N01018</t>
  </si>
  <si>
    <t>Orient Cement Ltd.</t>
  </si>
  <si>
    <t>INE334L01012</t>
  </si>
  <si>
    <t>Ujjivan Financial Services Ltd.</t>
  </si>
  <si>
    <t>INE373A01013</t>
  </si>
  <si>
    <t>BASF India Ltd.</t>
  </si>
  <si>
    <t>Cognizant Technology Solutions Corp.</t>
  </si>
  <si>
    <r>
      <t>Templeton India Equity Income Fund As of Date -  2</t>
    </r>
    <r>
      <rPr>
        <b/>
        <sz val="8"/>
        <color theme="1"/>
        <rFont val="Arial"/>
        <family val="2"/>
      </rPr>
      <t>8Jun2019</t>
    </r>
  </si>
  <si>
    <t>INE00R701025</t>
  </si>
  <si>
    <t>Dalmia Bharat Ltd.</t>
  </si>
  <si>
    <t>INE017A01032</t>
  </si>
  <si>
    <t>Great Eastern Shipping Co. Ltd.</t>
  </si>
  <si>
    <t xml:space="preserve">(b) Units of Real Eastate Investment Trusts (REITs) </t>
  </si>
  <si>
    <t>KYG9829N1025</t>
  </si>
  <si>
    <t>Xinyi Solar Holdings Ltd.</t>
  </si>
  <si>
    <t>AEA002301017</t>
  </si>
  <si>
    <t>Aramex PJSC</t>
  </si>
  <si>
    <t>KYG4387E1070</t>
  </si>
  <si>
    <t>Health &amp; Happiness H&amp;H International Holdings Ltd.</t>
  </si>
  <si>
    <t>GB00BF5SDZ96</t>
  </si>
  <si>
    <t>Stock Spirits Group PLC</t>
  </si>
  <si>
    <t>BRLEVEACNOR2</t>
  </si>
  <si>
    <t>Mahle-Metal Leve SA</t>
  </si>
  <si>
    <t>KR7086900008</t>
  </si>
  <si>
    <t>Medy-tox Inc.</t>
  </si>
  <si>
    <t>BMG2442N1048</t>
  </si>
  <si>
    <t>COSCO Shipping Ports Ltd.</t>
  </si>
  <si>
    <t>BMG570071099</t>
  </si>
  <si>
    <t>Luye Pharma Group Ltd.</t>
  </si>
  <si>
    <t>KYG982771092</t>
  </si>
  <si>
    <t>Xtep International Holdings Ltd.</t>
  </si>
  <si>
    <t>CNE1000004J3</t>
  </si>
  <si>
    <t>TravelSky Technology Ltd., H</t>
  </si>
  <si>
    <t>TW0001565000</t>
  </si>
  <si>
    <t>St. Shine Optical Co. Ltd.</t>
  </si>
  <si>
    <t>TW0004126008</t>
  </si>
  <si>
    <t>Pacific Hospital Supply Co. Ltd.</t>
  </si>
  <si>
    <t>BMG4977W1038</t>
  </si>
  <si>
    <t>I.T Ltd.</t>
  </si>
  <si>
    <t>TW0003034005</t>
  </si>
  <si>
    <t>Novatek Microelectronics Corp. Ltd.</t>
  </si>
  <si>
    <t>Semiconductors</t>
  </si>
  <si>
    <t>TH0999010Z11</t>
  </si>
  <si>
    <t>TISCO Financial Group PCL, fgn.</t>
  </si>
  <si>
    <t>TW0004915004</t>
  </si>
  <si>
    <t>Primax Electronics Ltd.</t>
  </si>
  <si>
    <t>US30712A1034</t>
  </si>
  <si>
    <t>Fanhua Inc., ADR</t>
  </si>
  <si>
    <t>HK0165000859</t>
  </si>
  <si>
    <t>China Everbright Ltd.</t>
  </si>
  <si>
    <t>Franklin India Equity Fund As of Date -  28Jun2019</t>
  </si>
  <si>
    <t>INE196A01026</t>
  </si>
  <si>
    <t>Marico Ltd.</t>
  </si>
  <si>
    <t>INE326A01037</t>
  </si>
  <si>
    <t>Lupin Ltd.</t>
  </si>
  <si>
    <t>INE012A01025</t>
  </si>
  <si>
    <t>ACC Ltd.</t>
  </si>
  <si>
    <t>INE044A01036</t>
  </si>
  <si>
    <t>Sun Pharmaceutical Industries Ltd.</t>
  </si>
  <si>
    <t>INE176A01028</t>
  </si>
  <si>
    <t>Bata India Ltd.</t>
  </si>
  <si>
    <t>INE674K01013</t>
  </si>
  <si>
    <t>Aditya Birla Capital Ltd.</t>
  </si>
  <si>
    <t>INE067A01029</t>
  </si>
  <si>
    <t>CG Power and Industrial Solutions Ltd.</t>
  </si>
  <si>
    <t>Quantum Information Systems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</si>
  <si>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28Jun2019</t>
    </r>
  </si>
  <si>
    <t>INE811K01011</t>
  </si>
  <si>
    <t>Prestige Estates Projects Ltd.</t>
  </si>
  <si>
    <r>
      <t>Franklin India BlueChip Fund As of Date -  28Jun20</t>
    </r>
    <r>
      <rPr>
        <b/>
        <sz val="8"/>
        <color theme="1"/>
        <rFont val="Arial"/>
        <family val="2"/>
      </rPr>
      <t>19</t>
    </r>
  </si>
  <si>
    <t>INE726G01019</t>
  </si>
  <si>
    <t>ICICI Prudential Life Insurance Co. Ltd., Reg S</t>
  </si>
  <si>
    <t>Franklin Build India Fund As of Date -  28Jun2019</t>
  </si>
  <si>
    <t>INE323I01011</t>
  </si>
  <si>
    <t>Puravankara Projects Ltd.</t>
  </si>
  <si>
    <t>INE111A01025</t>
  </si>
  <si>
    <t>Container Corp. of India Ltd.</t>
  </si>
  <si>
    <t>INE470Y01017</t>
  </si>
  <si>
    <t>The New India Assurance Co. Ltd., Reg S</t>
  </si>
  <si>
    <t>INE871K01015</t>
  </si>
  <si>
    <t>Hindustan Media Ventures Ltd.</t>
  </si>
  <si>
    <t>Franklin Asian Equity Fund As of Date -  28Jun2019</t>
  </si>
  <si>
    <t>INE410P01011</t>
  </si>
  <si>
    <t>Narayana Hrudayalaya Ltd., Reg S</t>
  </si>
  <si>
    <t>US01609W1027</t>
  </si>
  <si>
    <t>Alibaba Group Holding Ltd., ADR</t>
  </si>
  <si>
    <t>HK0000069689</t>
  </si>
  <si>
    <t>AIA Group Ltd.</t>
  </si>
  <si>
    <t>KYG875721634</t>
  </si>
  <si>
    <t>Tencent Holdings Ltd.</t>
  </si>
  <si>
    <t>CNE1000003X6</t>
  </si>
  <si>
    <t>Ping An Insurance (Group) Co. of China Ltd.</t>
  </si>
  <si>
    <t>ID1000109507</t>
  </si>
  <si>
    <t>Bank Central Asia Tbk PT</t>
  </si>
  <si>
    <t>US22943F1003</t>
  </si>
  <si>
    <t>Ctrip.com International Ltd., ADR</t>
  </si>
  <si>
    <t>TH0003010Z12</t>
  </si>
  <si>
    <t>The Siam Cement PCL, fgn.</t>
  </si>
  <si>
    <t>PHY077751022</t>
  </si>
  <si>
    <t>BDO Unibank Inc.</t>
  </si>
  <si>
    <t>US6475811070</t>
  </si>
  <si>
    <t>New Oriental Education &amp; Technology Group Inc., ADR</t>
  </si>
  <si>
    <t>Diversified Consumer Service</t>
  </si>
  <si>
    <t>SG1L01001701</t>
  </si>
  <si>
    <t>DBS Group Holdings Ltd.</t>
  </si>
  <si>
    <t>HK0883013259</t>
  </si>
  <si>
    <t>CNOOC Ltd.</t>
  </si>
  <si>
    <t>HK0669013440</t>
  </si>
  <si>
    <t>Techtronic Industries Co. Ltd.</t>
  </si>
  <si>
    <t>PHY9297P1004</t>
  </si>
  <si>
    <t>Universal Robina Corp.</t>
  </si>
  <si>
    <t>TH0128B10Z17</t>
  </si>
  <si>
    <t>Minor International PCL, fgn.</t>
  </si>
  <si>
    <t>Hotels, Resorts &amp; 
Other Recreational 
Activities</t>
  </si>
  <si>
    <t>TH0737010Y16</t>
  </si>
  <si>
    <t>CP All PCL</t>
  </si>
  <si>
    <t>CNE1000002M1</t>
  </si>
  <si>
    <t>China Merchants Bank Co. Ltd., H</t>
  </si>
  <si>
    <t>ID1000125503</t>
  </si>
  <si>
    <t>ACE Hardware Indonesia Tbk PT</t>
  </si>
  <si>
    <t>LU0633102719</t>
  </si>
  <si>
    <t>Samsonite International SA</t>
  </si>
  <si>
    <t>PHY8076N1120</t>
  </si>
  <si>
    <t>SM Prime Holdings Inc.</t>
  </si>
  <si>
    <t>CNE0000018R8</t>
  </si>
  <si>
    <t>Kweichow Moutai Co. Ltd., A</t>
  </si>
  <si>
    <t>KYG210961051</t>
  </si>
  <si>
    <t>China Mengniu Dairy Co. Ltd.</t>
  </si>
  <si>
    <t>KR7055550008</t>
  </si>
  <si>
    <t>Shinhan Financial Group Co. Ltd.</t>
  </si>
  <si>
    <t>ID1000106800</t>
  </si>
  <si>
    <t>Semen Indonesia (Persero) Tbk PT</t>
  </si>
  <si>
    <t xml:space="preserve">Cement </t>
  </si>
  <si>
    <t>KR7006400006</t>
  </si>
  <si>
    <t>Samsung SDI Co. Ltd.</t>
  </si>
  <si>
    <t>ID1000061302</t>
  </si>
  <si>
    <t>Indocement Tunggal Prakarsa Tbk PT</t>
  </si>
  <si>
    <t>KYG8586D1097</t>
  </si>
  <si>
    <t>Sunny Optical Technology Group Co. Ltd.</t>
  </si>
  <si>
    <t>TW0003008009</t>
  </si>
  <si>
    <t>Largan Precision Co. Ltd.</t>
  </si>
  <si>
    <t>TW0006414006</t>
  </si>
  <si>
    <t>Ennoconn Corp.</t>
  </si>
  <si>
    <t>TH0128051909</t>
  </si>
  <si>
    <t>Minor International PCL, fgn - Warrants</t>
  </si>
  <si>
    <t>KYG2121R1039</t>
  </si>
  <si>
    <t>China Literature Ltd.</t>
  </si>
  <si>
    <r>
      <t>Franklin India Index Fund - NSE Nifty Plan As of D</t>
    </r>
    <r>
      <rPr>
        <b/>
        <sz val="8"/>
        <color theme="1"/>
        <rFont val="Arial"/>
        <family val="2"/>
      </rPr>
      <t>ate -  28Jun2019</t>
    </r>
  </si>
  <si>
    <t>INE095A01012</t>
  </si>
  <si>
    <t>IndusInd Bank Ltd.</t>
  </si>
  <si>
    <t>INE075A01022</t>
  </si>
  <si>
    <t>Wipro Ltd.</t>
  </si>
  <si>
    <t>INE628A01036</t>
  </si>
  <si>
    <t>UPL Ltd.</t>
  </si>
  <si>
    <t>INE216A01030</t>
  </si>
  <si>
    <t>Britannia Industries Ltd.</t>
  </si>
  <si>
    <t>INE742F01042</t>
  </si>
  <si>
    <t>Adani Ports And Special Economic Zone Ltd.</t>
  </si>
  <si>
    <t>INE059A01026</t>
  </si>
  <si>
    <t>Cipla Ltd.</t>
  </si>
  <si>
    <t>INE019A01038</t>
  </si>
  <si>
    <t>JSW Steel Ltd.</t>
  </si>
  <si>
    <t>INE066A01013</t>
  </si>
  <si>
    <t>Eicher Motors Ltd.</t>
  </si>
  <si>
    <t>INE121J01017</t>
  </si>
  <si>
    <t>Bharti Infratel Ltd.</t>
  </si>
  <si>
    <t>Telecom -  Equipment &amp; Accessories</t>
  </si>
  <si>
    <t>INE148I01020</t>
  </si>
  <si>
    <t>Indiabulls Housing Finance Ltd.</t>
  </si>
  <si>
    <t>INE256A01028</t>
  </si>
  <si>
    <t>Zee Entertainment Enterprises Ltd.</t>
  </si>
  <si>
    <r>
      <t>Franklin India Dynamic PE Ratio Fund of Funds As o</t>
    </r>
    <r>
      <rPr>
        <b/>
        <sz val="8"/>
        <color theme="1"/>
        <rFont val="Arial"/>
        <family val="2"/>
      </rPr>
      <t>f Date -  28Jun2019</t>
    </r>
  </si>
  <si>
    <t>Mutual Funds</t>
  </si>
  <si>
    <t>INF090I01GK1</t>
  </si>
  <si>
    <t>Franklin India Short Term Income Plan</t>
  </si>
  <si>
    <t>INF090I01FN7</t>
  </si>
  <si>
    <t>Franklin India Bluechip Fund</t>
  </si>
  <si>
    <r>
      <t>Franklin India Multi-Asset Solution Fund As of Dat</t>
    </r>
    <r>
      <rPr>
        <b/>
        <sz val="8"/>
        <color theme="1"/>
        <rFont val="Arial"/>
        <family val="2"/>
      </rPr>
      <t>e -  28Jun2019</t>
    </r>
  </si>
  <si>
    <t>Mutual Funds / ETF</t>
  </si>
  <si>
    <t>INF732E01102</t>
  </si>
  <si>
    <t>R*Shares Gold Bees</t>
  </si>
  <si>
    <t>INF090I01JV2</t>
  </si>
  <si>
    <t>Franklin India Liquid Fund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</si>
  <si>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28Jun2019</t>
    </r>
  </si>
  <si>
    <t>LU0195948665</t>
  </si>
  <si>
    <t>Franklin U.S. Opportunities Fund, Class I (Acc)</t>
  </si>
  <si>
    <r>
      <t>Franklin India Feeder - Franklin European Growth F</t>
    </r>
    <r>
      <rPr>
        <b/>
        <sz val="8"/>
        <color theme="1"/>
        <rFont val="Arial"/>
        <family val="2"/>
      </rPr>
      <t>und As of Date -  28Jun2019</t>
    </r>
  </si>
  <si>
    <t>LU0195949390</t>
  </si>
  <si>
    <t>Franklin European Growth Fund, Class I (Acc)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</si>
  <si>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28Jun2019</t>
    </r>
  </si>
  <si>
    <t>INF090I01GV8</t>
  </si>
  <si>
    <t>Franklin India Savings Fund</t>
  </si>
  <si>
    <t>INF090I01GY2</t>
  </si>
  <si>
    <t>Templeton India Value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</si>
  <si>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28Jun2019</t>
    </r>
  </si>
  <si>
    <t>INF090I01HB8</t>
  </si>
  <si>
    <t>Franklin India Dynamic Accrual Fund</t>
  </si>
  <si>
    <t>INF090I01FW8</t>
  </si>
  <si>
    <t>Franklin India Corporate Debt Fund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</si>
  <si>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28Jun2019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</si>
  <si>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</si>
  <si>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</si>
  <si>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28Jun2019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</si>
  <si>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28Jun2019</t>
    </r>
  </si>
  <si>
    <t>8.30% REC Ltd (25-Jun-2029)</t>
  </si>
  <si>
    <t>8.85% REC Ltd (16-Apr-2029)</t>
  </si>
  <si>
    <t>8.97% REC Ltd (28-Mar-2029) **</t>
  </si>
  <si>
    <t>REC Ltd (27-Sep-2019) **</t>
  </si>
  <si>
    <t>REC Ltd (07-Feb-2020) **</t>
  </si>
  <si>
    <t>IDFC First Bank Ltd (16-Jul-2019) **</t>
  </si>
  <si>
    <t>8.75% PNB Housing Finance Ltd (30-Aug-2021) **</t>
  </si>
  <si>
    <t>9.51% LIC Housing Finance Ltd (24-Jul-2019) **</t>
  </si>
  <si>
    <t>9.45% LIC Housing Finance Ltd (10-Sep-2019) **</t>
  </si>
  <si>
    <t>8.80% REC Ltd (17-Nov-2019) **</t>
  </si>
  <si>
    <t>8.75% JM Financial Credit Solutions Ltd (12-Sep-2019)</t>
  </si>
  <si>
    <t>0.00% LIC Housing Finance Ltd (10-Sep-2019) **</t>
  </si>
  <si>
    <t>7.95% PNB Housing Finance Ltd (18-Oct-2019) **</t>
  </si>
  <si>
    <t>8.56% REC Ltd (13-Nov-2019)</t>
  </si>
  <si>
    <t>7.44% PNB Housing Finance Ltd (31-Oct-2019) **</t>
  </si>
  <si>
    <t>8.87% REC Ltd (08-Mar-2020) **</t>
  </si>
  <si>
    <t>8.56% REC Ltd (29-Nov-2028) **</t>
  </si>
  <si>
    <t>11.50% JM Financial Asset Reconstruction Co Ltd (29-May-2022) **</t>
  </si>
  <si>
    <t>8.80% REC Ltd (14-May-2029) **</t>
  </si>
  <si>
    <t>JM Financial Products Ltd (13-Mar-2020) **</t>
  </si>
  <si>
    <t>JM Financial Products Ltd (07-Jan-2020) **</t>
  </si>
  <si>
    <t>REC Ltd (19-Jun-2020) **</t>
  </si>
  <si>
    <t>LIC Housing Finance Ltd (24-Mar-2020) **</t>
  </si>
  <si>
    <t>REC Ltd (04-Mar-2020) **</t>
  </si>
  <si>
    <t>LIC Housing Finance Ltd (28-May-2020) **</t>
  </si>
  <si>
    <t>ICICI Bank Ltd (04-Mar-2020) **</t>
  </si>
  <si>
    <t>HDFC Bank Ltd (06-Mar-2020) **</t>
  </si>
  <si>
    <t>JM Financial Services Ltd (18-Sep-2019) **</t>
  </si>
  <si>
    <t>JM Financial Capital Ltd (28-Aug-2019) **</t>
  </si>
  <si>
    <t>HDB Financial Services Ltd (16-Aug-2019) **</t>
  </si>
  <si>
    <t>JM Financial Capital Ltd (30-Aug-2019) **</t>
  </si>
  <si>
    <t>JM Financial Services Ltd (19-Aug-2019) **</t>
  </si>
  <si>
    <t>JM Financial Services Ltd (06-Sep-2019) **</t>
  </si>
  <si>
    <t>JM Financial Products Ltd (25-Jul-2019) **</t>
  </si>
  <si>
    <t>JM Financial Products Ltd (30-Jul-2019) **</t>
  </si>
  <si>
    <t>ICICI Securities Primary Dealership Ltd (09-Aug-2019) **</t>
  </si>
  <si>
    <t>ICICI Securities Primary Dealership Ltd (19-Jul-2019) **</t>
  </si>
  <si>
    <t>JM Financial Products Ltd (04-Jul-2019) **</t>
  </si>
  <si>
    <t>ICICI Bank Ltd (13-Aug-2019) **</t>
  </si>
  <si>
    <t>11.50% JM Financial Asset Reconstruction Co Ltd (29-Mar-2022) **</t>
  </si>
  <si>
    <t>8.35% REC Ltd (13-Mar-2022) **</t>
  </si>
  <si>
    <t>7.18% REC Ltd (21-May-2021) **</t>
  </si>
  <si>
    <t>7.70% REC Ltd (15-Mar-2021) **</t>
  </si>
  <si>
    <t>0.00% HDB Financial Services Ltd (29-Oct-2021) **</t>
  </si>
  <si>
    <t>0.00% LIC Housing Finance Ltd (04-May-2022) **</t>
  </si>
  <si>
    <t>0.00% LIC Housing Finance Ltd (25-Feb-2022) **</t>
  </si>
  <si>
    <t>10.25% JM Financial Asset Reconstruction Co Ltd (31-Aug-2021) **</t>
  </si>
  <si>
    <t>9.35% REC Ltd (15-Jun-2022) **</t>
  </si>
  <si>
    <t>8.45% REC Ltd (22-Mar-2022) **</t>
  </si>
  <si>
    <t>0.00% HDB Financial Services Ltd (05-Apr-2022) **</t>
  </si>
  <si>
    <t>7.95% LIC Housing Finance Ltd (24-Mar-2022) **</t>
  </si>
  <si>
    <t>9.40% REC Ltd (17-Jul-2021) **</t>
  </si>
  <si>
    <t>7.73% REC Ltd (15-Jun-2021) **</t>
  </si>
  <si>
    <t>8.50% LIC Housing Finance Ltd (05-Jan-2021) **</t>
  </si>
  <si>
    <t>7.60% REC Ltd (17-Apr-2021) **</t>
  </si>
  <si>
    <t>8.75% LIC Housing Finance Ltd (12-Feb-2021)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</si>
</sst>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-* #,##0_-;\-* #,##0_-;_-* &quot;-&quot;??_-;_-@_-"/>
    <numFmt numFmtId="167" formatCode="_(* #,##0.0000_);_(* \(#,##0.0000\);_(* &quot;-&quot;??_);_(@_)"/>
    <numFmt numFmtId="168" formatCode="_-* #,##0.0000_-;\-* #,##0.0000_-;_-* &quot;-&quot;??_-;_-@_-"/>
    <numFmt numFmtId="169" formatCode="_(* #,##0_);_(* \(#,##0\);_(* &quot;-&quot;??_);_(@_)"/>
    <numFmt numFmtId="170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0" borderId="0"/>
    <xf numFmtId="164" fontId="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5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0" xfId="0" applyNumberFormat="1" applyFont="1"/>
    <xf numFmtId="2" fontId="3" fillId="0" borderId="2" xfId="0" applyNumberFormat="1" applyFont="1" applyBorder="1" applyAlignment="1">
      <alignment horizontal="right"/>
    </xf>
    <xf numFmtId="4" fontId="3" fillId="0" borderId="0" xfId="0" applyNumberFormat="1" applyFont="1"/>
    <xf numFmtId="0" fontId="5" fillId="0" borderId="0" xfId="0" applyFont="1"/>
    <xf numFmtId="0" fontId="1" fillId="0" borderId="4" xfId="3" applyFont="1" applyBorder="1"/>
    <xf numFmtId="0" fontId="3" fillId="0" borderId="5" xfId="3" applyFont="1" applyBorder="1"/>
    <xf numFmtId="0" fontId="1" fillId="0" borderId="6" xfId="3" applyFont="1" applyBorder="1" applyAlignment="1">
      <alignment horizontal="center"/>
    </xf>
    <xf numFmtId="0" fontId="7" fillId="0" borderId="4" xfId="4" applyFont="1" applyBorder="1" applyAlignment="1">
      <alignment vertical="center"/>
    </xf>
    <xf numFmtId="0" fontId="7" fillId="0" borderId="5" xfId="4" applyFont="1" applyBorder="1" applyAlignment="1">
      <alignment vertical="center"/>
    </xf>
    <xf numFmtId="167" fontId="7" fillId="0" borderId="3" xfId="4" applyNumberFormat="1" applyFont="1" applyBorder="1"/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7" fillId="0" borderId="0" xfId="4" applyFont="1" applyAlignment="1">
      <alignment vertical="center"/>
    </xf>
    <xf numFmtId="167" fontId="7" fillId="0" borderId="0" xfId="4" applyNumberFormat="1" applyFont="1"/>
    <xf numFmtId="0" fontId="3" fillId="0" borderId="7" xfId="0" applyFont="1" applyBorder="1"/>
    <xf numFmtId="167" fontId="3" fillId="0" borderId="3" xfId="1" applyNumberFormat="1" applyFont="1" applyBorder="1" applyAlignment="1">
      <alignment horizontal="center"/>
    </xf>
    <xf numFmtId="0" fontId="7" fillId="0" borderId="0" xfId="4" applyFont="1" applyAlignment="1">
      <alignment horizontal="left"/>
    </xf>
    <xf numFmtId="165" fontId="3" fillId="0" borderId="0" xfId="3" applyNumberFormat="1" applyFont="1" applyAlignment="1">
      <alignment horizontal="center"/>
    </xf>
    <xf numFmtId="0" fontId="3" fillId="0" borderId="8" xfId="0" applyFont="1" applyBorder="1"/>
    <xf numFmtId="0" fontId="1" fillId="0" borderId="0" xfId="0" applyFont="1" applyAlignment="1">
      <alignment horizontal="right"/>
    </xf>
    <xf numFmtId="168" fontId="3" fillId="0" borderId="3" xfId="1" applyNumberFormat="1" applyFont="1" applyBorder="1" applyAlignment="1">
      <alignment horizontal="center"/>
    </xf>
    <xf numFmtId="0" fontId="1" fillId="0" borderId="6" xfId="3" applyFont="1" applyBorder="1"/>
    <xf numFmtId="0" fontId="3" fillId="0" borderId="6" xfId="3" applyFont="1" applyBorder="1"/>
    <xf numFmtId="167" fontId="7" fillId="0" borderId="6" xfId="4" applyNumberFormat="1" applyFont="1" applyBorder="1"/>
    <xf numFmtId="0" fontId="1" fillId="0" borderId="9" xfId="3" applyFont="1" applyBorder="1"/>
    <xf numFmtId="0" fontId="3" fillId="0" borderId="10" xfId="3" applyFont="1" applyBorder="1"/>
    <xf numFmtId="10" fontId="3" fillId="0" borderId="0" xfId="2" applyNumberFormat="1" applyFont="1"/>
    <xf numFmtId="0" fontId="3" fillId="0" borderId="13" xfId="0" applyFont="1" applyBorder="1"/>
    <xf numFmtId="4" fontId="3" fillId="0" borderId="13" xfId="0" applyNumberFormat="1" applyFont="1" applyBorder="1"/>
    <xf numFmtId="0" fontId="3" fillId="0" borderId="12" xfId="0" applyFont="1" applyBorder="1"/>
    <xf numFmtId="4" fontId="1" fillId="0" borderId="2" xfId="0" applyNumberFormat="1" applyFont="1" applyBorder="1"/>
    <xf numFmtId="4" fontId="3" fillId="0" borderId="2" xfId="0" applyNumberFormat="1" applyFont="1" applyBorder="1"/>
    <xf numFmtId="4" fontId="1" fillId="0" borderId="3" xfId="0" applyNumberFormat="1" applyFont="1" applyBorder="1"/>
    <xf numFmtId="0" fontId="7" fillId="0" borderId="4" xfId="4" applyFont="1" applyBorder="1" applyAlignment="1">
      <alignment horizontal="left"/>
    </xf>
    <xf numFmtId="0" fontId="7" fillId="0" borderId="5" xfId="4" applyFont="1" applyBorder="1" applyAlignment="1">
      <alignment horizontal="left"/>
    </xf>
    <xf numFmtId="2" fontId="1" fillId="0" borderId="1" xfId="5" applyNumberFormat="1" applyFont="1" applyBorder="1"/>
    <xf numFmtId="2" fontId="3" fillId="0" borderId="3" xfId="5" applyNumberFormat="1" applyFont="1" applyBorder="1"/>
    <xf numFmtId="2" fontId="3" fillId="0" borderId="2" xfId="5" applyNumberFormat="1" applyFont="1" applyBorder="1"/>
    <xf numFmtId="169" fontId="3" fillId="0" borderId="2" xfId="5" applyNumberFormat="1" applyFont="1" applyBorder="1"/>
    <xf numFmtId="4" fontId="3" fillId="0" borderId="2" xfId="5" applyNumberFormat="1" applyFont="1" applyBorder="1"/>
    <xf numFmtId="4" fontId="1" fillId="0" borderId="2" xfId="5" applyNumberFormat="1" applyFont="1" applyBorder="1"/>
    <xf numFmtId="4" fontId="1" fillId="0" borderId="3" xfId="5" applyNumberFormat="1" applyFont="1" applyBorder="1"/>
    <xf numFmtId="2" fontId="3" fillId="0" borderId="0" xfId="5" applyNumberFormat="1" applyFont="1"/>
    <xf numFmtId="10" fontId="3" fillId="0" borderId="0" xfId="0" applyNumberFormat="1" applyFont="1"/>
    <xf numFmtId="164" fontId="3" fillId="0" borderId="2" xfId="5" applyFont="1" applyBorder="1"/>
    <xf numFmtId="164" fontId="1" fillId="0" borderId="2" xfId="5" applyFont="1" applyBorder="1"/>
    <xf numFmtId="164" fontId="1" fillId="0" borderId="3" xfId="5" applyFont="1" applyBorder="1"/>
    <xf numFmtId="4" fontId="3" fillId="0" borderId="2" xfId="0" applyNumberFormat="1" applyFont="1" applyBorder="1" applyAlignment="1">
      <alignment horizontal="right"/>
    </xf>
    <xf numFmtId="43" fontId="3" fillId="0" borderId="2" xfId="0" applyNumberFormat="1" applyFont="1" applyBorder="1" applyAlignment="1">
      <alignment horizontal="right"/>
    </xf>
    <xf numFmtId="169" fontId="3" fillId="0" borderId="3" xfId="5" applyNumberFormat="1" applyFont="1" applyBorder="1"/>
    <xf numFmtId="164" fontId="3" fillId="0" borderId="3" xfId="5" applyFont="1" applyBorder="1"/>
    <xf numFmtId="2" fontId="3" fillId="0" borderId="2" xfId="0" applyNumberFormat="1" applyFont="1" applyBorder="1" applyAlignment="1">
      <alignment wrapText="1"/>
    </xf>
    <xf numFmtId="4" fontId="3" fillId="0" borderId="0" xfId="5" applyNumberFormat="1" applyFont="1"/>
    <xf numFmtId="2" fontId="3" fillId="0" borderId="2" xfId="2" applyNumberFormat="1" applyFont="1" applyBorder="1"/>
    <xf numFmtId="170" fontId="3" fillId="0" borderId="0" xfId="0" applyNumberFormat="1" applyFont="1"/>
    <xf numFmtId="170" fontId="1" fillId="0" borderId="2" xfId="0" applyNumberFormat="1" applyFont="1" applyBorder="1"/>
    <xf numFmtId="4" fontId="3" fillId="0" borderId="3" xfId="0" applyNumberFormat="1" applyFont="1" applyBorder="1"/>
    <xf numFmtId="0" fontId="7" fillId="0" borderId="5" xfId="4" applyFont="1" applyBorder="1"/>
    <xf numFmtId="0" fontId="7" fillId="0" borderId="4" xfId="4" applyFont="1" applyBorder="1"/>
    <xf numFmtId="4" fontId="1" fillId="0" borderId="2" xfId="1" applyNumberFormat="1" applyFont="1" applyBorder="1"/>
    <xf numFmtId="4" fontId="3" fillId="0" borderId="2" xfId="1" applyNumberFormat="1" applyFont="1" applyBorder="1"/>
    <xf numFmtId="4" fontId="1" fillId="0" borderId="2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2" fontId="1" fillId="0" borderId="5" xfId="3" applyNumberFormat="1" applyFont="1" applyBorder="1"/>
    <xf numFmtId="2" fontId="1" fillId="0" borderId="4" xfId="3" applyNumberFormat="1" applyFont="1" applyBorder="1"/>
    <xf numFmtId="2" fontId="2" fillId="2" borderId="0" xfId="0" applyNumberFormat="1" applyFont="1" applyFill="1" applyAlignment="1">
      <alignment horizontal="center"/>
    </xf>
    <xf numFmtId="2" fontId="1" fillId="0" borderId="4" xfId="3" applyNumberFormat="1" applyFont="1" applyBorder="1" applyAlignment="1">
      <alignment horizontal="center"/>
    </xf>
    <xf numFmtId="2" fontId="1" fillId="0" borderId="5" xfId="3" applyNumberFormat="1" applyFont="1" applyBorder="1" applyAlignment="1">
      <alignment horizontal="center"/>
    </xf>
    <xf numFmtId="0" fontId="7" fillId="0" borderId="4" xfId="4" applyFont="1" applyBorder="1" applyAlignment="1">
      <alignment horizontal="left"/>
    </xf>
    <xf numFmtId="0" fontId="7" fillId="0" borderId="5" xfId="4" applyFont="1" applyBorder="1" applyAlignment="1">
      <alignment horizontal="left"/>
    </xf>
    <xf numFmtId="0" fontId="2" fillId="2" borderId="0" xfId="0" applyFont="1" applyFill="1" applyAlignment="1">
      <alignment horizontal="center"/>
    </xf>
    <xf numFmtId="2" fontId="1" fillId="0" borderId="6" xfId="3" applyNumberFormat="1" applyFont="1" applyBorder="1" applyAlignment="1">
      <alignment horizontal="center"/>
    </xf>
    <xf numFmtId="0" fontId="7" fillId="0" borderId="6" xfId="4" applyFont="1" applyBorder="1" applyAlignment="1">
      <alignment horizontal="left"/>
    </xf>
    <xf numFmtId="0" fontId="7" fillId="0" borderId="11" xfId="4" applyFont="1" applyBorder="1" applyAlignment="1">
      <alignment horizontal="left"/>
    </xf>
    <xf numFmtId="0" fontId="7" fillId="0" borderId="12" xfId="4" applyFont="1" applyBorder="1" applyAlignment="1">
      <alignment horizontal="left"/>
    </xf>
    <xf numFmtId="0" fontId="1" fillId="0" borderId="4" xfId="3" applyFont="1" applyBorder="1" applyAlignment="1">
      <alignment horizontal="left"/>
    </xf>
    <xf numFmtId="0" fontId="1" fillId="0" borderId="5" xfId="3" applyFont="1" applyBorder="1" applyAlignment="1">
      <alignment horizontal="left"/>
    </xf>
    <xf numFmtId="0" fontId="1" fillId="0" borderId="4" xfId="3" applyFont="1" applyBorder="1"/>
    <xf numFmtId="0" fontId="1" fillId="0" borderId="5" xfId="3" applyFont="1" applyBorder="1"/>
    <xf numFmtId="2" fontId="1" fillId="0" borderId="1" xfId="0" applyNumberFormat="1" applyFont="1" applyBorder="1" applyAlignment="1">
      <alignment horizontal="right" vertical="top" wrapText="1"/>
    </xf>
    <xf numFmtId="2" fontId="1" fillId="0" borderId="3" xfId="0" applyNumberFormat="1" applyFont="1" applyBorder="1" applyAlignment="1">
      <alignment horizontal="right" vertical="top" wrapText="1"/>
    </xf>
    <xf numFmtId="0" fontId="7" fillId="0" borderId="4" xfId="4" applyFont="1" applyBorder="1" applyAlignment="1">
      <alignment horizontal="center"/>
    </xf>
    <xf numFmtId="0" fontId="7" fillId="0" borderId="5" xfId="4" applyFont="1" applyBorder="1" applyAlignment="1">
      <alignment horizontal="center"/>
    </xf>
  </cellXfs>
  <cellStyles count="6">
    <cellStyle name="Comma" xfId="1" builtinId="3"/>
    <cellStyle name="Comma 2" xfId="5" xr:uid="{B85E5BED-04DF-404D-9BD2-E37E36628850}"/>
    <cellStyle name="Normal" xfId="0" builtinId="0"/>
    <cellStyle name="Normal 2" xfId="4" xr:uid="{AEB6AC0F-F2A6-4C30-BB5F-50572006896E}"/>
    <cellStyle name="Normal 3" xfId="3" xr:uid="{796D0C96-369A-4A65-B38E-7DCC65AFAE0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D8A9-2E06-4DD0-B7A7-AB564D057C9C}">
  <sheetPr>
    <tabColor rgb="FF92D050"/>
  </sheetPr>
  <dimension ref="A1:F72"/>
  <sheetViews>
    <sheetView showGridLines="0" tabSelected="1" workbookViewId="0">
      <selection sqref="A1:F1"/>
    </sheetView>
  </sheetViews>
  <sheetFormatPr defaultRowHeight="11.25" x14ac:dyDescent="0.2"/>
  <cols>
    <col min="1" max="1" width="59.140625" style="2" bestFit="1" customWidth="1"/>
    <col min="2" max="2" width="27.5703125" style="2" bestFit="1" customWidth="1"/>
    <col min="3" max="3" width="25.42578125" style="2" customWidth="1"/>
    <col min="4" max="4" width="11.140625" style="2" bestFit="1" customWidth="1"/>
    <col min="5" max="5" width="24" style="58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1412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1" t="s">
        <v>4</v>
      </c>
      <c r="F3" s="5" t="s">
        <v>5</v>
      </c>
    </row>
    <row r="4" spans="1:6" x14ac:dyDescent="0.2">
      <c r="A4" s="7"/>
      <c r="B4" s="7"/>
      <c r="C4" s="7"/>
      <c r="D4" s="7"/>
      <c r="E4" s="52"/>
      <c r="F4" s="7"/>
    </row>
    <row r="5" spans="1:6" x14ac:dyDescent="0.2">
      <c r="A5" s="11" t="s">
        <v>264</v>
      </c>
      <c r="B5" s="10"/>
      <c r="C5" s="10"/>
      <c r="D5" s="10"/>
      <c r="E5" s="53"/>
      <c r="F5" s="10"/>
    </row>
    <row r="6" spans="1:6" x14ac:dyDescent="0.2">
      <c r="A6" s="11" t="s">
        <v>7</v>
      </c>
      <c r="B6" s="10"/>
      <c r="C6" s="10"/>
      <c r="D6" s="10"/>
      <c r="E6" s="53"/>
      <c r="F6" s="10"/>
    </row>
    <row r="7" spans="1:6" x14ac:dyDescent="0.2">
      <c r="A7" s="10" t="s">
        <v>313</v>
      </c>
      <c r="B7" s="10" t="s">
        <v>314</v>
      </c>
      <c r="C7" s="10" t="s">
        <v>267</v>
      </c>
      <c r="D7" s="54">
        <v>1000000</v>
      </c>
      <c r="E7" s="55">
        <v>4371</v>
      </c>
      <c r="F7" s="10">
        <v>8.0843415471758018</v>
      </c>
    </row>
    <row r="8" spans="1:6" x14ac:dyDescent="0.2">
      <c r="A8" s="10" t="s">
        <v>268</v>
      </c>
      <c r="B8" s="10" t="s">
        <v>269</v>
      </c>
      <c r="C8" s="10" t="s">
        <v>267</v>
      </c>
      <c r="D8" s="54">
        <v>170000</v>
      </c>
      <c r="E8" s="55">
        <v>4154.375</v>
      </c>
      <c r="F8" s="10">
        <v>7.6836848352890579</v>
      </c>
    </row>
    <row r="9" spans="1:6" x14ac:dyDescent="0.2">
      <c r="A9" s="10" t="s">
        <v>270</v>
      </c>
      <c r="B9" s="10" t="s">
        <v>271</v>
      </c>
      <c r="C9" s="10" t="s">
        <v>272</v>
      </c>
      <c r="D9" s="54">
        <v>490000</v>
      </c>
      <c r="E9" s="55">
        <v>3586.8</v>
      </c>
      <c r="F9" s="10">
        <v>6.6339318831869525</v>
      </c>
    </row>
    <row r="10" spans="1:6" x14ac:dyDescent="0.2">
      <c r="A10" s="10" t="s">
        <v>281</v>
      </c>
      <c r="B10" s="10" t="s">
        <v>282</v>
      </c>
      <c r="C10" s="10" t="s">
        <v>283</v>
      </c>
      <c r="D10" s="54">
        <v>250000</v>
      </c>
      <c r="E10" s="55">
        <v>2285.25</v>
      </c>
      <c r="F10" s="10">
        <v>4.226662438957562</v>
      </c>
    </row>
    <row r="11" spans="1:6" x14ac:dyDescent="0.2">
      <c r="A11" s="10" t="s">
        <v>1414</v>
      </c>
      <c r="B11" s="10" t="s">
        <v>1415</v>
      </c>
      <c r="C11" s="10" t="s">
        <v>1416</v>
      </c>
      <c r="D11" s="54">
        <v>340000</v>
      </c>
      <c r="E11" s="55">
        <v>2130.44</v>
      </c>
      <c r="F11" s="10">
        <v>3.9403350733848583</v>
      </c>
    </row>
    <row r="12" spans="1:6" x14ac:dyDescent="0.2">
      <c r="A12" s="10" t="s">
        <v>1417</v>
      </c>
      <c r="B12" s="10" t="s">
        <v>1418</v>
      </c>
      <c r="C12" s="10" t="s">
        <v>272</v>
      </c>
      <c r="D12" s="54">
        <v>170000</v>
      </c>
      <c r="E12" s="55">
        <v>1809.905</v>
      </c>
      <c r="F12" s="10">
        <v>3.3474926076278244</v>
      </c>
    </row>
    <row r="13" spans="1:6" x14ac:dyDescent="0.2">
      <c r="A13" s="10" t="s">
        <v>335</v>
      </c>
      <c r="B13" s="10" t="s">
        <v>336</v>
      </c>
      <c r="C13" s="10" t="s">
        <v>337</v>
      </c>
      <c r="D13" s="54">
        <v>700000</v>
      </c>
      <c r="E13" s="55">
        <v>1776.6</v>
      </c>
      <c r="F13" s="10">
        <v>3.2858936611101646</v>
      </c>
    </row>
    <row r="14" spans="1:6" x14ac:dyDescent="0.2">
      <c r="A14" s="10" t="s">
        <v>1419</v>
      </c>
      <c r="B14" s="10" t="s">
        <v>1420</v>
      </c>
      <c r="C14" s="10" t="s">
        <v>286</v>
      </c>
      <c r="D14" s="54">
        <v>2100000</v>
      </c>
      <c r="E14" s="55">
        <v>1672.65</v>
      </c>
      <c r="F14" s="10">
        <v>3.0936339256196765</v>
      </c>
    </row>
    <row r="15" spans="1:6" x14ac:dyDescent="0.2">
      <c r="A15" s="10" t="s">
        <v>284</v>
      </c>
      <c r="B15" s="10" t="s">
        <v>285</v>
      </c>
      <c r="C15" s="10" t="s">
        <v>286</v>
      </c>
      <c r="D15" s="54">
        <v>250000</v>
      </c>
      <c r="E15" s="55">
        <v>1638.375</v>
      </c>
      <c r="F15" s="10">
        <v>3.0302409248122069</v>
      </c>
    </row>
    <row r="16" spans="1:6" x14ac:dyDescent="0.2">
      <c r="A16" s="10" t="s">
        <v>1421</v>
      </c>
      <c r="B16" s="10" t="s">
        <v>1422</v>
      </c>
      <c r="C16" s="10" t="s">
        <v>367</v>
      </c>
      <c r="D16" s="54">
        <v>180000</v>
      </c>
      <c r="E16" s="55">
        <v>1599.3</v>
      </c>
      <c r="F16" s="10">
        <v>2.9579701295809335</v>
      </c>
    </row>
    <row r="17" spans="1:6" x14ac:dyDescent="0.2">
      <c r="A17" s="10" t="s">
        <v>1423</v>
      </c>
      <c r="B17" s="10" t="s">
        <v>1424</v>
      </c>
      <c r="C17" s="10" t="s">
        <v>283</v>
      </c>
      <c r="D17" s="54">
        <v>140000</v>
      </c>
      <c r="E17" s="55">
        <v>1402.45</v>
      </c>
      <c r="F17" s="10">
        <v>2.5938880811797538</v>
      </c>
    </row>
    <row r="18" spans="1:6" x14ac:dyDescent="0.2">
      <c r="A18" s="10" t="s">
        <v>1425</v>
      </c>
      <c r="B18" s="10" t="s">
        <v>1426</v>
      </c>
      <c r="C18" s="10" t="s">
        <v>304</v>
      </c>
      <c r="D18" s="54">
        <v>750000</v>
      </c>
      <c r="E18" s="55">
        <v>1307.625</v>
      </c>
      <c r="F18" s="10">
        <v>2.4185054027970163</v>
      </c>
    </row>
    <row r="19" spans="1:6" x14ac:dyDescent="0.2">
      <c r="A19" s="10" t="s">
        <v>355</v>
      </c>
      <c r="B19" s="10" t="s">
        <v>356</v>
      </c>
      <c r="C19" s="10" t="s">
        <v>292</v>
      </c>
      <c r="D19" s="54">
        <v>900000</v>
      </c>
      <c r="E19" s="55">
        <v>1272.1500000000001</v>
      </c>
      <c r="F19" s="10">
        <v>2.3528929533835958</v>
      </c>
    </row>
    <row r="20" spans="1:6" x14ac:dyDescent="0.2">
      <c r="A20" s="10" t="s">
        <v>874</v>
      </c>
      <c r="B20" s="10" t="s">
        <v>875</v>
      </c>
      <c r="C20" s="10" t="s">
        <v>301</v>
      </c>
      <c r="D20" s="54">
        <v>100000</v>
      </c>
      <c r="E20" s="55">
        <v>1253.0999999999999</v>
      </c>
      <c r="F20" s="10">
        <v>2.3176592067641266</v>
      </c>
    </row>
    <row r="21" spans="1:6" x14ac:dyDescent="0.2">
      <c r="A21" s="10" t="s">
        <v>1427</v>
      </c>
      <c r="B21" s="10" t="s">
        <v>1428</v>
      </c>
      <c r="C21" s="10" t="s">
        <v>367</v>
      </c>
      <c r="D21" s="54">
        <v>1000000</v>
      </c>
      <c r="E21" s="55">
        <v>1200.5</v>
      </c>
      <c r="F21" s="10">
        <v>2.2203733762032831</v>
      </c>
    </row>
    <row r="22" spans="1:6" x14ac:dyDescent="0.2">
      <c r="A22" s="10" t="s">
        <v>365</v>
      </c>
      <c r="B22" s="10" t="s">
        <v>366</v>
      </c>
      <c r="C22" s="10" t="s">
        <v>367</v>
      </c>
      <c r="D22" s="54">
        <v>150000</v>
      </c>
      <c r="E22" s="55">
        <v>1162.2</v>
      </c>
      <c r="F22" s="10">
        <v>2.1495359748633538</v>
      </c>
    </row>
    <row r="23" spans="1:6" x14ac:dyDescent="0.2">
      <c r="A23" s="10" t="s">
        <v>319</v>
      </c>
      <c r="B23" s="10" t="s">
        <v>320</v>
      </c>
      <c r="C23" s="10" t="s">
        <v>267</v>
      </c>
      <c r="D23" s="54">
        <v>300000</v>
      </c>
      <c r="E23" s="55">
        <v>1083.75</v>
      </c>
      <c r="F23" s="10">
        <v>2.0044395222493199</v>
      </c>
    </row>
    <row r="24" spans="1:6" x14ac:dyDescent="0.2">
      <c r="A24" s="10" t="s">
        <v>1429</v>
      </c>
      <c r="B24" s="10" t="s">
        <v>1430</v>
      </c>
      <c r="C24" s="10" t="s">
        <v>1431</v>
      </c>
      <c r="D24" s="54">
        <v>600000</v>
      </c>
      <c r="E24" s="55">
        <v>1006.5</v>
      </c>
      <c r="F24" s="10">
        <v>1.8615625182412368</v>
      </c>
    </row>
    <row r="25" spans="1:6" x14ac:dyDescent="0.2">
      <c r="A25" s="10" t="s">
        <v>385</v>
      </c>
      <c r="B25" s="10" t="s">
        <v>386</v>
      </c>
      <c r="C25" s="10" t="s">
        <v>307</v>
      </c>
      <c r="D25" s="54">
        <v>500000</v>
      </c>
      <c r="E25" s="55">
        <v>1003.25</v>
      </c>
      <c r="F25" s="10">
        <v>1.8555515116001196</v>
      </c>
    </row>
    <row r="26" spans="1:6" x14ac:dyDescent="0.2">
      <c r="A26" s="10" t="s">
        <v>1432</v>
      </c>
      <c r="B26" s="10" t="s">
        <v>1433</v>
      </c>
      <c r="C26" s="10" t="s">
        <v>277</v>
      </c>
      <c r="D26" s="54">
        <v>8000000</v>
      </c>
      <c r="E26" s="55">
        <v>972</v>
      </c>
      <c r="F26" s="10">
        <v>1.7977533708201507</v>
      </c>
    </row>
    <row r="27" spans="1:6" x14ac:dyDescent="0.2">
      <c r="A27" s="10" t="s">
        <v>1434</v>
      </c>
      <c r="B27" s="10" t="s">
        <v>1435</v>
      </c>
      <c r="C27" s="10" t="s">
        <v>289</v>
      </c>
      <c r="D27" s="54">
        <v>350000</v>
      </c>
      <c r="E27" s="55">
        <v>943.95</v>
      </c>
      <c r="F27" s="10">
        <v>1.7458737596560512</v>
      </c>
    </row>
    <row r="28" spans="1:6" x14ac:dyDescent="0.2">
      <c r="A28" s="10" t="s">
        <v>880</v>
      </c>
      <c r="B28" s="10" t="s">
        <v>881</v>
      </c>
      <c r="C28" s="10" t="s">
        <v>267</v>
      </c>
      <c r="D28" s="54">
        <v>809000</v>
      </c>
      <c r="E28" s="55">
        <v>879.78750000000002</v>
      </c>
      <c r="F28" s="10">
        <v>1.6272026170066189</v>
      </c>
    </row>
    <row r="29" spans="1:6" x14ac:dyDescent="0.2">
      <c r="A29" s="10" t="s">
        <v>1436</v>
      </c>
      <c r="B29" s="10" t="s">
        <v>1437</v>
      </c>
      <c r="C29" s="10" t="s">
        <v>267</v>
      </c>
      <c r="D29" s="54">
        <v>800000</v>
      </c>
      <c r="E29" s="55">
        <v>867.2</v>
      </c>
      <c r="F29" s="10">
        <v>1.6039215259004476</v>
      </c>
    </row>
    <row r="30" spans="1:6" x14ac:dyDescent="0.2">
      <c r="A30" s="10" t="s">
        <v>1438</v>
      </c>
      <c r="B30" s="10" t="s">
        <v>1439</v>
      </c>
      <c r="C30" s="10" t="s">
        <v>1440</v>
      </c>
      <c r="D30" s="54">
        <v>80000</v>
      </c>
      <c r="E30" s="55">
        <v>848.28</v>
      </c>
      <c r="F30" s="10">
        <v>1.568928219546623</v>
      </c>
    </row>
    <row r="31" spans="1:6" x14ac:dyDescent="0.2">
      <c r="A31" s="10" t="s">
        <v>317</v>
      </c>
      <c r="B31" s="10" t="s">
        <v>318</v>
      </c>
      <c r="C31" s="10" t="s">
        <v>295</v>
      </c>
      <c r="D31" s="54">
        <v>350000</v>
      </c>
      <c r="E31" s="55">
        <v>845.95</v>
      </c>
      <c r="F31" s="10">
        <v>1.5646187901700688</v>
      </c>
    </row>
    <row r="32" spans="1:6" x14ac:dyDescent="0.2">
      <c r="A32" s="10" t="s">
        <v>302</v>
      </c>
      <c r="B32" s="10" t="s">
        <v>303</v>
      </c>
      <c r="C32" s="10" t="s">
        <v>304</v>
      </c>
      <c r="D32" s="54">
        <v>400000</v>
      </c>
      <c r="E32" s="55">
        <v>828.2</v>
      </c>
      <c r="F32" s="10">
        <v>1.5317894462070463</v>
      </c>
    </row>
    <row r="33" spans="1:6" x14ac:dyDescent="0.2">
      <c r="A33" s="10" t="s">
        <v>1441</v>
      </c>
      <c r="B33" s="10" t="s">
        <v>1442</v>
      </c>
      <c r="C33" s="10" t="s">
        <v>289</v>
      </c>
      <c r="D33" s="54">
        <v>270000</v>
      </c>
      <c r="E33" s="55">
        <v>807.57</v>
      </c>
      <c r="F33" s="10">
        <v>1.4936334255897421</v>
      </c>
    </row>
    <row r="34" spans="1:6" x14ac:dyDescent="0.2">
      <c r="A34" s="10" t="s">
        <v>293</v>
      </c>
      <c r="B34" s="10" t="s">
        <v>294</v>
      </c>
      <c r="C34" s="10" t="s">
        <v>295</v>
      </c>
      <c r="D34" s="54">
        <v>30000</v>
      </c>
      <c r="E34" s="55">
        <v>765.13499999999999</v>
      </c>
      <c r="F34" s="10">
        <v>1.4151481742618068</v>
      </c>
    </row>
    <row r="35" spans="1:6" x14ac:dyDescent="0.2">
      <c r="A35" s="10" t="s">
        <v>1443</v>
      </c>
      <c r="B35" s="10" t="s">
        <v>1444</v>
      </c>
      <c r="C35" s="10" t="s">
        <v>295</v>
      </c>
      <c r="D35" s="54">
        <v>300000</v>
      </c>
      <c r="E35" s="55">
        <v>751.65</v>
      </c>
      <c r="F35" s="10">
        <v>1.3902071205524347</v>
      </c>
    </row>
    <row r="36" spans="1:6" x14ac:dyDescent="0.2">
      <c r="A36" s="10" t="s">
        <v>1445</v>
      </c>
      <c r="B36" s="10" t="s">
        <v>1446</v>
      </c>
      <c r="C36" s="10" t="s">
        <v>1447</v>
      </c>
      <c r="D36" s="54">
        <v>650778</v>
      </c>
      <c r="E36" s="55">
        <v>709.02263100000005</v>
      </c>
      <c r="F36" s="10">
        <v>1.311366074967101</v>
      </c>
    </row>
    <row r="37" spans="1:6" x14ac:dyDescent="0.2">
      <c r="A37" s="10" t="s">
        <v>361</v>
      </c>
      <c r="B37" s="10" t="s">
        <v>362</v>
      </c>
      <c r="C37" s="10" t="s">
        <v>272</v>
      </c>
      <c r="D37" s="54">
        <v>100000</v>
      </c>
      <c r="E37" s="55">
        <v>706.6</v>
      </c>
      <c r="F37" s="10">
        <v>1.3068853208040316</v>
      </c>
    </row>
    <row r="38" spans="1:6" x14ac:dyDescent="0.2">
      <c r="A38" s="10" t="s">
        <v>906</v>
      </c>
      <c r="B38" s="10" t="s">
        <v>907</v>
      </c>
      <c r="C38" s="10" t="s">
        <v>280</v>
      </c>
      <c r="D38" s="54">
        <v>220000</v>
      </c>
      <c r="E38" s="55">
        <v>686.29</v>
      </c>
      <c r="F38" s="10">
        <v>1.2693211531483142</v>
      </c>
    </row>
    <row r="39" spans="1:6" x14ac:dyDescent="0.2">
      <c r="A39" s="10" t="s">
        <v>1448</v>
      </c>
      <c r="B39" s="10" t="s">
        <v>1449</v>
      </c>
      <c r="C39" s="10" t="s">
        <v>283</v>
      </c>
      <c r="D39" s="54">
        <v>70000</v>
      </c>
      <c r="E39" s="55">
        <v>664.23</v>
      </c>
      <c r="F39" s="10">
        <v>1.2285202896089187</v>
      </c>
    </row>
    <row r="40" spans="1:6" x14ac:dyDescent="0.2">
      <c r="A40" s="10" t="s">
        <v>1450</v>
      </c>
      <c r="B40" s="10" t="s">
        <v>1451</v>
      </c>
      <c r="C40" s="10" t="s">
        <v>286</v>
      </c>
      <c r="D40" s="54">
        <v>25000</v>
      </c>
      <c r="E40" s="55">
        <v>645.375</v>
      </c>
      <c r="F40" s="10">
        <v>1.1936472033879164</v>
      </c>
    </row>
    <row r="41" spans="1:6" x14ac:dyDescent="0.2">
      <c r="A41" s="10" t="s">
        <v>1452</v>
      </c>
      <c r="B41" s="10" t="s">
        <v>1453</v>
      </c>
      <c r="C41" s="10" t="s">
        <v>1454</v>
      </c>
      <c r="D41" s="54">
        <v>370000</v>
      </c>
      <c r="E41" s="55">
        <v>596.255</v>
      </c>
      <c r="F41" s="10">
        <v>1.1027977737843304</v>
      </c>
    </row>
    <row r="42" spans="1:6" x14ac:dyDescent="0.2">
      <c r="A42" s="10" t="s">
        <v>888</v>
      </c>
      <c r="B42" s="10" t="s">
        <v>889</v>
      </c>
      <c r="C42" s="10" t="s">
        <v>289</v>
      </c>
      <c r="D42" s="54">
        <v>200000</v>
      </c>
      <c r="E42" s="55">
        <v>547.70000000000005</v>
      </c>
      <c r="F42" s="10">
        <v>1.012993334566046</v>
      </c>
    </row>
    <row r="43" spans="1:6" x14ac:dyDescent="0.2">
      <c r="A43" s="10" t="s">
        <v>1455</v>
      </c>
      <c r="B43" s="10" t="s">
        <v>1456</v>
      </c>
      <c r="C43" s="10" t="s">
        <v>304</v>
      </c>
      <c r="D43" s="54">
        <v>800000</v>
      </c>
      <c r="E43" s="55">
        <v>395.2</v>
      </c>
      <c r="F43" s="10">
        <v>0.730938407559798</v>
      </c>
    </row>
    <row r="44" spans="1:6" x14ac:dyDescent="0.2">
      <c r="A44" s="10" t="s">
        <v>376</v>
      </c>
      <c r="B44" s="10" t="s">
        <v>377</v>
      </c>
      <c r="C44" s="10" t="s">
        <v>378</v>
      </c>
      <c r="D44" s="54">
        <v>200000</v>
      </c>
      <c r="E44" s="55">
        <v>323.89999999999998</v>
      </c>
      <c r="F44" s="10">
        <v>0.59906616955622105</v>
      </c>
    </row>
    <row r="45" spans="1:6" x14ac:dyDescent="0.2">
      <c r="A45" s="10" t="s">
        <v>1457</v>
      </c>
      <c r="B45" s="10" t="s">
        <v>1458</v>
      </c>
      <c r="C45" s="10" t="s">
        <v>378</v>
      </c>
      <c r="D45" s="54">
        <v>500000</v>
      </c>
      <c r="E45" s="55">
        <v>311.25</v>
      </c>
      <c r="F45" s="10">
        <v>0.57566948216848968</v>
      </c>
    </row>
    <row r="46" spans="1:6" x14ac:dyDescent="0.2">
      <c r="A46" s="10" t="s">
        <v>1459</v>
      </c>
      <c r="B46" s="10" t="s">
        <v>1460</v>
      </c>
      <c r="C46" s="10" t="s">
        <v>272</v>
      </c>
      <c r="D46" s="54">
        <v>35000</v>
      </c>
      <c r="E46" s="55">
        <v>268.36250000000001</v>
      </c>
      <c r="F46" s="10">
        <v>0.49634731376206043</v>
      </c>
    </row>
    <row r="47" spans="1:6" x14ac:dyDescent="0.2">
      <c r="A47" s="10" t="s">
        <v>1461</v>
      </c>
      <c r="B47" s="10" t="s">
        <v>1462</v>
      </c>
      <c r="C47" s="10" t="s">
        <v>289</v>
      </c>
      <c r="D47" s="54">
        <v>68736</v>
      </c>
      <c r="E47" s="55">
        <v>54.920064000000004</v>
      </c>
      <c r="F47" s="10">
        <v>0.10157688290294076</v>
      </c>
    </row>
    <row r="48" spans="1:6" x14ac:dyDescent="0.2">
      <c r="A48" s="11" t="s">
        <v>44</v>
      </c>
      <c r="B48" s="10"/>
      <c r="C48" s="10"/>
      <c r="D48" s="10"/>
      <c r="E48" s="56">
        <f xml:space="preserve"> SUM(E7:E47)</f>
        <v>50135.047694999987</v>
      </c>
      <c r="F48" s="11">
        <f>SUM(F7:F47)</f>
        <v>92.726801429954023</v>
      </c>
    </row>
    <row r="49" spans="1:6" x14ac:dyDescent="0.2">
      <c r="A49" s="10"/>
      <c r="B49" s="10"/>
      <c r="C49" s="10"/>
      <c r="D49" s="10"/>
      <c r="E49" s="55"/>
      <c r="F49" s="10"/>
    </row>
    <row r="50" spans="1:6" x14ac:dyDescent="0.2">
      <c r="A50" s="11" t="s">
        <v>44</v>
      </c>
      <c r="B50" s="10"/>
      <c r="C50" s="10"/>
      <c r="D50" s="10"/>
      <c r="E50" s="56">
        <v>50135.047694999987</v>
      </c>
      <c r="F50" s="11">
        <v>92.726801429954023</v>
      </c>
    </row>
    <row r="51" spans="1:6" x14ac:dyDescent="0.2">
      <c r="A51" s="10"/>
      <c r="B51" s="10"/>
      <c r="C51" s="10"/>
      <c r="D51" s="10"/>
      <c r="E51" s="55"/>
      <c r="F51" s="10"/>
    </row>
    <row r="52" spans="1:6" x14ac:dyDescent="0.2">
      <c r="A52" s="11" t="s">
        <v>49</v>
      </c>
      <c r="B52" s="10"/>
      <c r="C52" s="10"/>
      <c r="D52" s="10"/>
      <c r="E52" s="56">
        <v>3932.4354079</v>
      </c>
      <c r="F52" s="11">
        <v>7.27</v>
      </c>
    </row>
    <row r="53" spans="1:6" x14ac:dyDescent="0.2">
      <c r="A53" s="10"/>
      <c r="B53" s="10"/>
      <c r="C53" s="10"/>
      <c r="D53" s="10"/>
      <c r="E53" s="55"/>
      <c r="F53" s="10"/>
    </row>
    <row r="54" spans="1:6" x14ac:dyDescent="0.2">
      <c r="A54" s="13" t="s">
        <v>50</v>
      </c>
      <c r="B54" s="7"/>
      <c r="C54" s="7"/>
      <c r="D54" s="7"/>
      <c r="E54" s="57">
        <v>54067.483102899983</v>
      </c>
      <c r="F54" s="13">
        <f xml:space="preserve"> ROUND(SUM(F50:F53),2)</f>
        <v>100</v>
      </c>
    </row>
    <row r="56" spans="1:6" x14ac:dyDescent="0.2">
      <c r="A56" s="1" t="s">
        <v>51</v>
      </c>
      <c r="B56" s="3"/>
      <c r="C56" s="3"/>
      <c r="D56" s="3"/>
    </row>
    <row r="57" spans="1:6" x14ac:dyDescent="0.2">
      <c r="A57" s="1" t="s">
        <v>1463</v>
      </c>
      <c r="B57" s="3"/>
      <c r="C57" s="3"/>
      <c r="D57" s="3"/>
    </row>
    <row r="58" spans="1:6" x14ac:dyDescent="0.2">
      <c r="A58" s="1" t="s">
        <v>52</v>
      </c>
      <c r="B58" s="3"/>
      <c r="C58" s="3"/>
      <c r="D58" s="3"/>
    </row>
    <row r="59" spans="1:6" x14ac:dyDescent="0.2">
      <c r="A59" s="3" t="s">
        <v>537</v>
      </c>
      <c r="B59" s="3"/>
      <c r="C59" s="3"/>
      <c r="D59" s="14">
        <v>243.27080000000001</v>
      </c>
    </row>
    <row r="60" spans="1:6" x14ac:dyDescent="0.2">
      <c r="A60" s="3" t="s">
        <v>808</v>
      </c>
      <c r="B60" s="3"/>
      <c r="C60" s="3"/>
      <c r="D60" s="14">
        <v>58.299900000000001</v>
      </c>
    </row>
    <row r="61" spans="1:6" x14ac:dyDescent="0.2">
      <c r="A61" s="3" t="s">
        <v>809</v>
      </c>
      <c r="B61" s="3"/>
      <c r="C61" s="3"/>
      <c r="D61" s="14">
        <v>253.5419</v>
      </c>
    </row>
    <row r="62" spans="1:6" x14ac:dyDescent="0.2">
      <c r="A62" s="3" t="s">
        <v>810</v>
      </c>
      <c r="B62" s="3"/>
      <c r="C62" s="3"/>
      <c r="D62" s="14">
        <v>61.550699999999999</v>
      </c>
    </row>
    <row r="63" spans="1:6" x14ac:dyDescent="0.2">
      <c r="A63" s="3"/>
      <c r="B63" s="3"/>
      <c r="C63" s="3"/>
      <c r="D63" s="14"/>
    </row>
    <row r="64" spans="1:6" x14ac:dyDescent="0.2">
      <c r="A64" s="1" t="s">
        <v>56</v>
      </c>
      <c r="B64" s="3"/>
      <c r="C64" s="3"/>
      <c r="D64" s="3"/>
    </row>
    <row r="65" spans="1:4" x14ac:dyDescent="0.2">
      <c r="A65" s="3" t="s">
        <v>537</v>
      </c>
      <c r="B65" s="3"/>
      <c r="C65" s="3"/>
      <c r="D65" s="14">
        <v>251.07130000000001</v>
      </c>
    </row>
    <row r="66" spans="1:4" x14ac:dyDescent="0.2">
      <c r="A66" s="3" t="s">
        <v>808</v>
      </c>
      <c r="B66" s="3"/>
      <c r="C66" s="3"/>
      <c r="D66" s="14">
        <v>60.169400000000003</v>
      </c>
    </row>
    <row r="67" spans="1:4" x14ac:dyDescent="0.2">
      <c r="A67" s="3" t="s">
        <v>809</v>
      </c>
      <c r="B67" s="3"/>
      <c r="C67" s="3"/>
      <c r="D67" s="14">
        <v>262.6918</v>
      </c>
    </row>
    <row r="68" spans="1:4" x14ac:dyDescent="0.2">
      <c r="A68" s="3" t="s">
        <v>810</v>
      </c>
      <c r="B68" s="3"/>
      <c r="C68" s="3"/>
      <c r="D68" s="14">
        <v>63.763599999999997</v>
      </c>
    </row>
    <row r="69" spans="1:4" x14ac:dyDescent="0.2">
      <c r="A69" s="3"/>
      <c r="B69" s="3"/>
      <c r="C69" s="3"/>
      <c r="D69" s="3"/>
    </row>
    <row r="70" spans="1:4" x14ac:dyDescent="0.2">
      <c r="A70" s="1" t="s">
        <v>57</v>
      </c>
      <c r="B70" s="3"/>
      <c r="C70" s="3"/>
      <c r="D70" s="15" t="s">
        <v>58</v>
      </c>
    </row>
    <row r="71" spans="1:4" x14ac:dyDescent="0.2">
      <c r="A71" s="1"/>
      <c r="B71" s="3"/>
      <c r="C71" s="3"/>
      <c r="D71" s="15"/>
    </row>
    <row r="72" spans="1:4" x14ac:dyDescent="0.2">
      <c r="A72" s="16" t="s">
        <v>1464</v>
      </c>
      <c r="B72" s="3"/>
      <c r="C72" s="3"/>
      <c r="D72" s="59">
        <v>0.38250619772438499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6BE7-2CF2-415E-8A91-DAF645EC7FA4}">
  <sheetPr>
    <tabColor rgb="FF92D050"/>
  </sheetPr>
  <dimension ref="A1:F87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2" style="2" bestFit="1" customWidth="1"/>
    <col min="3" max="3" width="4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1781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265</v>
      </c>
      <c r="B7" s="10" t="s">
        <v>266</v>
      </c>
      <c r="C7" s="10" t="s">
        <v>267</v>
      </c>
      <c r="D7" s="54">
        <v>2708870</v>
      </c>
      <c r="E7" s="55">
        <v>21902.568384999999</v>
      </c>
      <c r="F7" s="10">
        <v>8.123104211225435</v>
      </c>
    </row>
    <row r="8" spans="1:6" x14ac:dyDescent="0.2">
      <c r="A8" s="10" t="s">
        <v>268</v>
      </c>
      <c r="B8" s="10" t="s">
        <v>269</v>
      </c>
      <c r="C8" s="10" t="s">
        <v>267</v>
      </c>
      <c r="D8" s="54">
        <v>619023</v>
      </c>
      <c r="E8" s="55">
        <v>15127.374562499999</v>
      </c>
      <c r="F8" s="10">
        <v>5.6103575550337581</v>
      </c>
    </row>
    <row r="9" spans="1:6" x14ac:dyDescent="0.2">
      <c r="A9" s="10" t="s">
        <v>313</v>
      </c>
      <c r="B9" s="10" t="s">
        <v>314</v>
      </c>
      <c r="C9" s="10" t="s">
        <v>267</v>
      </c>
      <c r="D9" s="54">
        <v>2691781</v>
      </c>
      <c r="E9" s="55">
        <v>11765.774751000001</v>
      </c>
      <c r="F9" s="10">
        <v>4.3636258884429466</v>
      </c>
    </row>
    <row r="10" spans="1:6" x14ac:dyDescent="0.2">
      <c r="A10" s="10" t="s">
        <v>270</v>
      </c>
      <c r="B10" s="10" t="s">
        <v>271</v>
      </c>
      <c r="C10" s="10" t="s">
        <v>272</v>
      </c>
      <c r="D10" s="54">
        <v>1427694</v>
      </c>
      <c r="E10" s="55">
        <v>10450.720079999999</v>
      </c>
      <c r="F10" s="10">
        <v>3.8759056380951562</v>
      </c>
    </row>
    <row r="11" spans="1:6" x14ac:dyDescent="0.2">
      <c r="A11" s="10" t="s">
        <v>302</v>
      </c>
      <c r="B11" s="10" t="s">
        <v>303</v>
      </c>
      <c r="C11" s="10" t="s">
        <v>304</v>
      </c>
      <c r="D11" s="54">
        <v>4624884</v>
      </c>
      <c r="E11" s="55">
        <v>9575.822322</v>
      </c>
      <c r="F11" s="10">
        <v>3.5514283650430767</v>
      </c>
    </row>
    <row r="12" spans="1:6" x14ac:dyDescent="0.2">
      <c r="A12" s="10" t="s">
        <v>284</v>
      </c>
      <c r="B12" s="10" t="s">
        <v>285</v>
      </c>
      <c r="C12" s="10" t="s">
        <v>286</v>
      </c>
      <c r="D12" s="54">
        <v>1396570</v>
      </c>
      <c r="E12" s="55">
        <v>9152.4214950000005</v>
      </c>
      <c r="F12" s="10">
        <v>3.3943997928508098</v>
      </c>
    </row>
    <row r="13" spans="1:6" x14ac:dyDescent="0.2">
      <c r="A13" s="10" t="s">
        <v>281</v>
      </c>
      <c r="B13" s="10" t="s">
        <v>282</v>
      </c>
      <c r="C13" s="10" t="s">
        <v>283</v>
      </c>
      <c r="D13" s="54">
        <v>980035</v>
      </c>
      <c r="E13" s="55">
        <v>8958.4999349999998</v>
      </c>
      <c r="F13" s="10">
        <v>3.3224792302485624</v>
      </c>
    </row>
    <row r="14" spans="1:6" x14ac:dyDescent="0.2">
      <c r="A14" s="10" t="s">
        <v>357</v>
      </c>
      <c r="B14" s="10" t="s">
        <v>358</v>
      </c>
      <c r="C14" s="10" t="s">
        <v>280</v>
      </c>
      <c r="D14" s="54">
        <v>3229392</v>
      </c>
      <c r="E14" s="55">
        <v>7915.2397920000003</v>
      </c>
      <c r="F14" s="10">
        <v>2.9355606409743142</v>
      </c>
    </row>
    <row r="15" spans="1:6" x14ac:dyDescent="0.2">
      <c r="A15" s="10" t="s">
        <v>381</v>
      </c>
      <c r="B15" s="10" t="s">
        <v>382</v>
      </c>
      <c r="C15" s="10" t="s">
        <v>367</v>
      </c>
      <c r="D15" s="54">
        <v>1611999</v>
      </c>
      <c r="E15" s="55">
        <v>7524.0053324999999</v>
      </c>
      <c r="F15" s="10">
        <v>2.790461754410972</v>
      </c>
    </row>
    <row r="16" spans="1:6" x14ac:dyDescent="0.2">
      <c r="A16" s="10" t="s">
        <v>275</v>
      </c>
      <c r="B16" s="10" t="s">
        <v>276</v>
      </c>
      <c r="C16" s="10" t="s">
        <v>277</v>
      </c>
      <c r="D16" s="54">
        <v>2083873</v>
      </c>
      <c r="E16" s="55">
        <v>7223.7457544999997</v>
      </c>
      <c r="F16" s="10">
        <v>2.6791031320047085</v>
      </c>
    </row>
    <row r="17" spans="1:6" x14ac:dyDescent="0.2">
      <c r="A17" s="10" t="s">
        <v>353</v>
      </c>
      <c r="B17" s="10" t="s">
        <v>354</v>
      </c>
      <c r="C17" s="10" t="s">
        <v>301</v>
      </c>
      <c r="D17" s="54">
        <v>4438381</v>
      </c>
      <c r="E17" s="55">
        <v>6919.4359789999999</v>
      </c>
      <c r="F17" s="10">
        <v>2.5662423946048873</v>
      </c>
    </row>
    <row r="18" spans="1:6" x14ac:dyDescent="0.2">
      <c r="A18" s="10" t="s">
        <v>287</v>
      </c>
      <c r="B18" s="10" t="s">
        <v>288</v>
      </c>
      <c r="C18" s="10" t="s">
        <v>289</v>
      </c>
      <c r="D18" s="54">
        <v>1562320</v>
      </c>
      <c r="E18" s="55">
        <v>6894.5181599999996</v>
      </c>
      <c r="F18" s="10">
        <v>2.5570010108139307</v>
      </c>
    </row>
    <row r="19" spans="1:6" x14ac:dyDescent="0.2">
      <c r="A19" s="10" t="s">
        <v>898</v>
      </c>
      <c r="B19" s="10" t="s">
        <v>899</v>
      </c>
      <c r="C19" s="10" t="s">
        <v>292</v>
      </c>
      <c r="D19" s="54">
        <v>9927483</v>
      </c>
      <c r="E19" s="55">
        <v>6849.9632700000002</v>
      </c>
      <c r="F19" s="10">
        <v>2.540476738033322</v>
      </c>
    </row>
    <row r="20" spans="1:6" x14ac:dyDescent="0.2">
      <c r="A20" s="10" t="s">
        <v>368</v>
      </c>
      <c r="B20" s="10" t="s">
        <v>369</v>
      </c>
      <c r="C20" s="10" t="s">
        <v>370</v>
      </c>
      <c r="D20" s="54">
        <v>4317530</v>
      </c>
      <c r="E20" s="55">
        <v>6802.2685149999998</v>
      </c>
      <c r="F20" s="10">
        <v>2.5227879693746105</v>
      </c>
    </row>
    <row r="21" spans="1:6" x14ac:dyDescent="0.2">
      <c r="A21" s="10" t="s">
        <v>278</v>
      </c>
      <c r="B21" s="10" t="s">
        <v>279</v>
      </c>
      <c r="C21" s="10" t="s">
        <v>280</v>
      </c>
      <c r="D21" s="54">
        <v>3346393</v>
      </c>
      <c r="E21" s="55">
        <v>6567.2962625</v>
      </c>
      <c r="F21" s="10">
        <v>2.4356427515055019</v>
      </c>
    </row>
    <row r="22" spans="1:6" x14ac:dyDescent="0.2">
      <c r="A22" s="10" t="s">
        <v>365</v>
      </c>
      <c r="B22" s="10" t="s">
        <v>366</v>
      </c>
      <c r="C22" s="10" t="s">
        <v>367</v>
      </c>
      <c r="D22" s="54">
        <v>837569</v>
      </c>
      <c r="E22" s="55">
        <v>6489.4846120000002</v>
      </c>
      <c r="F22" s="10">
        <v>2.4067843941316776</v>
      </c>
    </row>
    <row r="23" spans="1:6" x14ac:dyDescent="0.2">
      <c r="A23" s="10" t="s">
        <v>1658</v>
      </c>
      <c r="B23" s="10" t="s">
        <v>1659</v>
      </c>
      <c r="C23" s="10" t="s">
        <v>1660</v>
      </c>
      <c r="D23" s="54">
        <v>1461291</v>
      </c>
      <c r="E23" s="55">
        <v>6110.3883164999997</v>
      </c>
      <c r="F23" s="10">
        <v>2.266187243135223</v>
      </c>
    </row>
    <row r="24" spans="1:6" x14ac:dyDescent="0.2">
      <c r="A24" s="10" t="s">
        <v>273</v>
      </c>
      <c r="B24" s="10" t="s">
        <v>274</v>
      </c>
      <c r="C24" s="10" t="s">
        <v>267</v>
      </c>
      <c r="D24" s="54">
        <v>410751</v>
      </c>
      <c r="E24" s="55">
        <v>6067.2030210000003</v>
      </c>
      <c r="F24" s="10">
        <v>2.2501709180370533</v>
      </c>
    </row>
    <row r="25" spans="1:6" x14ac:dyDescent="0.2">
      <c r="A25" s="10" t="s">
        <v>321</v>
      </c>
      <c r="B25" s="10" t="s">
        <v>322</v>
      </c>
      <c r="C25" s="10" t="s">
        <v>289</v>
      </c>
      <c r="D25" s="54">
        <v>531359</v>
      </c>
      <c r="E25" s="55">
        <v>5992.1354430000001</v>
      </c>
      <c r="F25" s="10">
        <v>2.2223302671937528</v>
      </c>
    </row>
    <row r="26" spans="1:6" x14ac:dyDescent="0.2">
      <c r="A26" s="10" t="s">
        <v>290</v>
      </c>
      <c r="B26" s="10" t="s">
        <v>291</v>
      </c>
      <c r="C26" s="10" t="s">
        <v>292</v>
      </c>
      <c r="D26" s="54">
        <v>2701385</v>
      </c>
      <c r="E26" s="55">
        <v>5589.1655650000002</v>
      </c>
      <c r="F26" s="10">
        <v>2.0728790131015353</v>
      </c>
    </row>
    <row r="27" spans="1:6" x14ac:dyDescent="0.2">
      <c r="A27" s="10" t="s">
        <v>383</v>
      </c>
      <c r="B27" s="10" t="s">
        <v>384</v>
      </c>
      <c r="C27" s="10" t="s">
        <v>310</v>
      </c>
      <c r="D27" s="54">
        <v>2417000</v>
      </c>
      <c r="E27" s="55">
        <v>5585.6869999999999</v>
      </c>
      <c r="F27" s="10">
        <v>2.0715889020285405</v>
      </c>
    </row>
    <row r="28" spans="1:6" x14ac:dyDescent="0.2">
      <c r="A28" s="10" t="s">
        <v>1782</v>
      </c>
      <c r="B28" s="10" t="s">
        <v>1783</v>
      </c>
      <c r="C28" s="10" t="s">
        <v>1454</v>
      </c>
      <c r="D28" s="54">
        <v>1872299</v>
      </c>
      <c r="E28" s="55">
        <v>5099.2063264999997</v>
      </c>
      <c r="F28" s="10">
        <v>1.8911656229808653</v>
      </c>
    </row>
    <row r="29" spans="1:6" x14ac:dyDescent="0.2">
      <c r="A29" s="10" t="s">
        <v>1650</v>
      </c>
      <c r="B29" s="10" t="s">
        <v>1651</v>
      </c>
      <c r="C29" s="10" t="s">
        <v>292</v>
      </c>
      <c r="D29" s="54">
        <v>580784</v>
      </c>
      <c r="E29" s="55">
        <v>4555.0889120000002</v>
      </c>
      <c r="F29" s="10">
        <v>1.6893663461365556</v>
      </c>
    </row>
    <row r="30" spans="1:6" x14ac:dyDescent="0.2">
      <c r="A30" s="10" t="s">
        <v>385</v>
      </c>
      <c r="B30" s="10" t="s">
        <v>386</v>
      </c>
      <c r="C30" s="10" t="s">
        <v>307</v>
      </c>
      <c r="D30" s="54">
        <v>2227065</v>
      </c>
      <c r="E30" s="55">
        <v>4468.6059224999999</v>
      </c>
      <c r="F30" s="10">
        <v>1.6572920102021482</v>
      </c>
    </row>
    <row r="31" spans="1:6" x14ac:dyDescent="0.2">
      <c r="A31" s="10" t="s">
        <v>363</v>
      </c>
      <c r="B31" s="10" t="s">
        <v>364</v>
      </c>
      <c r="C31" s="10" t="s">
        <v>301</v>
      </c>
      <c r="D31" s="54">
        <v>1475067</v>
      </c>
      <c r="E31" s="55">
        <v>4278.4318334999998</v>
      </c>
      <c r="F31" s="10">
        <v>1.5867612890525766</v>
      </c>
    </row>
    <row r="32" spans="1:6" x14ac:dyDescent="0.2">
      <c r="A32" s="10" t="s">
        <v>1654</v>
      </c>
      <c r="B32" s="10" t="s">
        <v>1655</v>
      </c>
      <c r="C32" s="10" t="s">
        <v>1545</v>
      </c>
      <c r="D32" s="54">
        <v>297232</v>
      </c>
      <c r="E32" s="55">
        <v>4039.9773439999999</v>
      </c>
      <c r="F32" s="10">
        <v>1.4983245982592901</v>
      </c>
    </row>
    <row r="33" spans="1:6" x14ac:dyDescent="0.2">
      <c r="A33" s="10" t="s">
        <v>894</v>
      </c>
      <c r="B33" s="10" t="s">
        <v>895</v>
      </c>
      <c r="C33" s="10" t="s">
        <v>267</v>
      </c>
      <c r="D33" s="54">
        <v>1536509</v>
      </c>
      <c r="E33" s="55">
        <v>3991.8503820000001</v>
      </c>
      <c r="F33" s="10">
        <v>1.4804755350433332</v>
      </c>
    </row>
    <row r="34" spans="1:6" x14ac:dyDescent="0.2">
      <c r="A34" s="10" t="s">
        <v>308</v>
      </c>
      <c r="B34" s="10" t="s">
        <v>309</v>
      </c>
      <c r="C34" s="10" t="s">
        <v>310</v>
      </c>
      <c r="D34" s="54">
        <v>513620</v>
      </c>
      <c r="E34" s="55">
        <v>3924.3136100000002</v>
      </c>
      <c r="F34" s="10">
        <v>1.4554278681486374</v>
      </c>
    </row>
    <row r="35" spans="1:6" x14ac:dyDescent="0.2">
      <c r="A35" s="10" t="s">
        <v>293</v>
      </c>
      <c r="B35" s="10" t="s">
        <v>294</v>
      </c>
      <c r="C35" s="10" t="s">
        <v>295</v>
      </c>
      <c r="D35" s="54">
        <v>143420</v>
      </c>
      <c r="E35" s="55">
        <v>3657.8553900000002</v>
      </c>
      <c r="F35" s="10">
        <v>1.3566053076639057</v>
      </c>
    </row>
    <row r="36" spans="1:6" x14ac:dyDescent="0.2">
      <c r="A36" s="10" t="s">
        <v>1436</v>
      </c>
      <c r="B36" s="10" t="s">
        <v>1437</v>
      </c>
      <c r="C36" s="10" t="s">
        <v>267</v>
      </c>
      <c r="D36" s="54">
        <v>3280054</v>
      </c>
      <c r="E36" s="55">
        <v>3555.578536</v>
      </c>
      <c r="F36" s="10">
        <v>1.3186734300487093</v>
      </c>
    </row>
    <row r="37" spans="1:6" x14ac:dyDescent="0.2">
      <c r="A37" s="10" t="s">
        <v>1675</v>
      </c>
      <c r="B37" s="10" t="s">
        <v>1676</v>
      </c>
      <c r="C37" s="10" t="s">
        <v>1585</v>
      </c>
      <c r="D37" s="54">
        <v>315226</v>
      </c>
      <c r="E37" s="55">
        <v>3336.0367580000002</v>
      </c>
      <c r="F37" s="10">
        <v>1.2372509817739648</v>
      </c>
    </row>
    <row r="38" spans="1:6" x14ac:dyDescent="0.2">
      <c r="A38" s="10" t="s">
        <v>311</v>
      </c>
      <c r="B38" s="10" t="s">
        <v>312</v>
      </c>
      <c r="C38" s="10" t="s">
        <v>289</v>
      </c>
      <c r="D38" s="54">
        <v>247050</v>
      </c>
      <c r="E38" s="55">
        <v>3307.9994999999999</v>
      </c>
      <c r="F38" s="10">
        <v>1.2268526775875483</v>
      </c>
    </row>
    <row r="39" spans="1:6" x14ac:dyDescent="0.2">
      <c r="A39" s="10" t="s">
        <v>359</v>
      </c>
      <c r="B39" s="10" t="s">
        <v>360</v>
      </c>
      <c r="C39" s="10" t="s">
        <v>289</v>
      </c>
      <c r="D39" s="54">
        <v>25512</v>
      </c>
      <c r="E39" s="55">
        <v>3039.1425119999999</v>
      </c>
      <c r="F39" s="10">
        <v>1.1271404752078553</v>
      </c>
    </row>
    <row r="40" spans="1:6" x14ac:dyDescent="0.2">
      <c r="A40" s="10" t="s">
        <v>1414</v>
      </c>
      <c r="B40" s="10" t="s">
        <v>1415</v>
      </c>
      <c r="C40" s="10" t="s">
        <v>1416</v>
      </c>
      <c r="D40" s="54">
        <v>455740</v>
      </c>
      <c r="E40" s="55">
        <v>2855.6668399999999</v>
      </c>
      <c r="F40" s="10">
        <v>1.0590940261484239</v>
      </c>
    </row>
    <row r="41" spans="1:6" x14ac:dyDescent="0.2">
      <c r="A41" s="10" t="s">
        <v>1419</v>
      </c>
      <c r="B41" s="10" t="s">
        <v>1420</v>
      </c>
      <c r="C41" s="10" t="s">
        <v>286</v>
      </c>
      <c r="D41" s="54">
        <v>3415915</v>
      </c>
      <c r="E41" s="55">
        <v>2720.7762975000001</v>
      </c>
      <c r="F41" s="10">
        <v>1.0090665629497861</v>
      </c>
    </row>
    <row r="42" spans="1:6" x14ac:dyDescent="0.2">
      <c r="A42" s="10" t="s">
        <v>305</v>
      </c>
      <c r="B42" s="10" t="s">
        <v>306</v>
      </c>
      <c r="C42" s="10" t="s">
        <v>307</v>
      </c>
      <c r="D42" s="54">
        <v>357387</v>
      </c>
      <c r="E42" s="55">
        <v>2701.1309460000002</v>
      </c>
      <c r="F42" s="10">
        <v>1.0017806029337937</v>
      </c>
    </row>
    <row r="43" spans="1:6" x14ac:dyDescent="0.2">
      <c r="A43" s="10" t="s">
        <v>1448</v>
      </c>
      <c r="B43" s="10" t="s">
        <v>1449</v>
      </c>
      <c r="C43" s="10" t="s">
        <v>283</v>
      </c>
      <c r="D43" s="54">
        <v>247199</v>
      </c>
      <c r="E43" s="55">
        <v>2345.6713110000001</v>
      </c>
      <c r="F43" s="10">
        <v>0.86994968670359385</v>
      </c>
    </row>
    <row r="44" spans="1:6" x14ac:dyDescent="0.2">
      <c r="A44" s="10" t="s">
        <v>328</v>
      </c>
      <c r="B44" s="10" t="s">
        <v>329</v>
      </c>
      <c r="C44" s="10" t="s">
        <v>330</v>
      </c>
      <c r="D44" s="54">
        <v>952563</v>
      </c>
      <c r="E44" s="55">
        <v>2051.3444205000001</v>
      </c>
      <c r="F44" s="10">
        <v>0.76079134683808236</v>
      </c>
    </row>
    <row r="45" spans="1:6" x14ac:dyDescent="0.2">
      <c r="A45" s="10" t="s">
        <v>373</v>
      </c>
      <c r="B45" s="10" t="s">
        <v>374</v>
      </c>
      <c r="C45" s="10" t="s">
        <v>375</v>
      </c>
      <c r="D45" s="54">
        <v>402468</v>
      </c>
      <c r="E45" s="55">
        <v>2030.0485920000001</v>
      </c>
      <c r="F45" s="10">
        <v>0.75289326698145898</v>
      </c>
    </row>
    <row r="46" spans="1:6" x14ac:dyDescent="0.2">
      <c r="A46" s="10" t="s">
        <v>1427</v>
      </c>
      <c r="B46" s="10" t="s">
        <v>1428</v>
      </c>
      <c r="C46" s="10" t="s">
        <v>367</v>
      </c>
      <c r="D46" s="54">
        <v>1614973</v>
      </c>
      <c r="E46" s="55">
        <v>1938.7750865</v>
      </c>
      <c r="F46" s="10">
        <v>0.71904225079615514</v>
      </c>
    </row>
    <row r="47" spans="1:6" x14ac:dyDescent="0.2">
      <c r="A47" s="10" t="s">
        <v>323</v>
      </c>
      <c r="B47" s="10" t="s">
        <v>324</v>
      </c>
      <c r="C47" s="10" t="s">
        <v>325</v>
      </c>
      <c r="D47" s="54">
        <v>1656994</v>
      </c>
      <c r="E47" s="55">
        <v>1797.8384900000001</v>
      </c>
      <c r="F47" s="10">
        <v>0.66677246031217807</v>
      </c>
    </row>
    <row r="48" spans="1:6" x14ac:dyDescent="0.2">
      <c r="A48" s="10" t="s">
        <v>1434</v>
      </c>
      <c r="B48" s="10" t="s">
        <v>1435</v>
      </c>
      <c r="C48" s="10" t="s">
        <v>289</v>
      </c>
      <c r="D48" s="54">
        <v>664248</v>
      </c>
      <c r="E48" s="55">
        <v>1791.476856</v>
      </c>
      <c r="F48" s="10">
        <v>0.66441309245050462</v>
      </c>
    </row>
    <row r="49" spans="1:6" x14ac:dyDescent="0.2">
      <c r="A49" s="10" t="s">
        <v>317</v>
      </c>
      <c r="B49" s="10" t="s">
        <v>318</v>
      </c>
      <c r="C49" s="10" t="s">
        <v>295</v>
      </c>
      <c r="D49" s="54">
        <v>698798</v>
      </c>
      <c r="E49" s="55">
        <v>1688.994766</v>
      </c>
      <c r="F49" s="10">
        <v>0.62640509803536992</v>
      </c>
    </row>
    <row r="50" spans="1:6" x14ac:dyDescent="0.2">
      <c r="A50" s="10" t="s">
        <v>1478</v>
      </c>
      <c r="B50" s="10" t="s">
        <v>1479</v>
      </c>
      <c r="C50" s="10" t="s">
        <v>325</v>
      </c>
      <c r="D50" s="54">
        <v>4997148</v>
      </c>
      <c r="E50" s="55">
        <v>1351.7285340000001</v>
      </c>
      <c r="F50" s="10">
        <v>0.50132165113972704</v>
      </c>
    </row>
    <row r="51" spans="1:6" x14ac:dyDescent="0.2">
      <c r="A51" s="10" t="s">
        <v>361</v>
      </c>
      <c r="B51" s="10" t="s">
        <v>362</v>
      </c>
      <c r="C51" s="10" t="s">
        <v>272</v>
      </c>
      <c r="D51" s="54">
        <v>183932</v>
      </c>
      <c r="E51" s="55">
        <v>1299.6635120000001</v>
      </c>
      <c r="F51" s="10">
        <v>0.48201206187003259</v>
      </c>
    </row>
    <row r="52" spans="1:6" x14ac:dyDescent="0.2">
      <c r="A52" s="10" t="s">
        <v>376</v>
      </c>
      <c r="B52" s="10" t="s">
        <v>377</v>
      </c>
      <c r="C52" s="10" t="s">
        <v>378</v>
      </c>
      <c r="D52" s="54">
        <v>656332</v>
      </c>
      <c r="E52" s="55">
        <v>1062.929674</v>
      </c>
      <c r="F52" s="10">
        <v>0.39421351685033806</v>
      </c>
    </row>
    <row r="53" spans="1:6" x14ac:dyDescent="0.2">
      <c r="A53" s="10" t="s">
        <v>1432</v>
      </c>
      <c r="B53" s="10" t="s">
        <v>1433</v>
      </c>
      <c r="C53" s="10" t="s">
        <v>277</v>
      </c>
      <c r="D53" s="54">
        <v>5190996</v>
      </c>
      <c r="E53" s="55">
        <v>630.70601399999998</v>
      </c>
      <c r="F53" s="10">
        <v>0.23391278083520561</v>
      </c>
    </row>
    <row r="54" spans="1:6" x14ac:dyDescent="0.2">
      <c r="A54" s="10" t="s">
        <v>1685</v>
      </c>
      <c r="B54" s="10" t="s">
        <v>1686</v>
      </c>
      <c r="C54" s="10" t="s">
        <v>330</v>
      </c>
      <c r="D54" s="54">
        <v>348470</v>
      </c>
      <c r="E54" s="55">
        <v>367.11314499999997</v>
      </c>
      <c r="F54" s="10">
        <v>0.13615290598467017</v>
      </c>
    </row>
    <row r="55" spans="1:6" x14ac:dyDescent="0.2">
      <c r="A55" s="11" t="s">
        <v>44</v>
      </c>
      <c r="B55" s="10"/>
      <c r="C55" s="10"/>
      <c r="D55" s="10"/>
      <c r="E55" s="56">
        <v>253351.67006450007</v>
      </c>
      <c r="F55" s="11">
        <v>93.961675263224464</v>
      </c>
    </row>
    <row r="56" spans="1:6" x14ac:dyDescent="0.2">
      <c r="A56" s="10"/>
      <c r="B56" s="10"/>
      <c r="C56" s="10"/>
      <c r="D56" s="10"/>
      <c r="E56" s="55"/>
      <c r="F56" s="10"/>
    </row>
    <row r="57" spans="1:6" x14ac:dyDescent="0.2">
      <c r="A57" s="11" t="s">
        <v>1498</v>
      </c>
      <c r="B57" s="10"/>
      <c r="C57" s="10"/>
      <c r="D57" s="54"/>
      <c r="E57" s="55"/>
      <c r="F57" s="10"/>
    </row>
    <row r="58" spans="1:6" x14ac:dyDescent="0.2">
      <c r="A58" s="10" t="s">
        <v>1499</v>
      </c>
      <c r="B58" s="67" t="s">
        <v>1721</v>
      </c>
      <c r="C58" s="10" t="s">
        <v>272</v>
      </c>
      <c r="D58" s="54">
        <v>60000</v>
      </c>
      <c r="E58" s="55">
        <v>2610.4955221999999</v>
      </c>
      <c r="F58" s="10">
        <v>0.96816623498322041</v>
      </c>
    </row>
    <row r="59" spans="1:6" x14ac:dyDescent="0.2">
      <c r="A59" s="11" t="s">
        <v>44</v>
      </c>
      <c r="B59" s="10"/>
      <c r="C59" s="10"/>
      <c r="D59" s="54"/>
      <c r="E59" s="56">
        <v>2610.4955221999999</v>
      </c>
      <c r="F59" s="56">
        <v>0.96816623498322041</v>
      </c>
    </row>
    <row r="60" spans="1:6" x14ac:dyDescent="0.2">
      <c r="A60" s="10"/>
      <c r="B60" s="10"/>
      <c r="C60" s="10"/>
      <c r="D60" s="10"/>
      <c r="E60" s="55"/>
      <c r="F60" s="10"/>
    </row>
    <row r="61" spans="1:6" x14ac:dyDescent="0.2">
      <c r="A61" s="11" t="s">
        <v>44</v>
      </c>
      <c r="B61" s="10"/>
      <c r="C61" s="10"/>
      <c r="D61" s="10"/>
      <c r="E61" s="56">
        <v>255962.16558670008</v>
      </c>
      <c r="F61" s="56">
        <v>94.929841498207679</v>
      </c>
    </row>
    <row r="62" spans="1:6" x14ac:dyDescent="0.2">
      <c r="A62" s="10"/>
      <c r="B62" s="10"/>
      <c r="C62" s="10"/>
      <c r="D62" s="10"/>
      <c r="E62" s="55"/>
      <c r="F62" s="10"/>
    </row>
    <row r="63" spans="1:6" x14ac:dyDescent="0.2">
      <c r="A63" s="11" t="s">
        <v>49</v>
      </c>
      <c r="B63" s="10"/>
      <c r="C63" s="10"/>
      <c r="D63" s="10"/>
      <c r="E63" s="56">
        <v>13670.8197286</v>
      </c>
      <c r="F63" s="11">
        <v>5.0701585017922737</v>
      </c>
    </row>
    <row r="64" spans="1:6" x14ac:dyDescent="0.2">
      <c r="A64" s="10"/>
      <c r="B64" s="10"/>
      <c r="C64" s="10"/>
      <c r="D64" s="10"/>
      <c r="E64" s="55"/>
      <c r="F64" s="10"/>
    </row>
    <row r="65" spans="1:6" x14ac:dyDescent="0.2">
      <c r="A65" s="13" t="s">
        <v>50</v>
      </c>
      <c r="B65" s="7"/>
      <c r="C65" s="7"/>
      <c r="D65" s="7"/>
      <c r="E65" s="57">
        <v>269632.98531530006</v>
      </c>
      <c r="F65" s="13">
        <v>99.999999999999957</v>
      </c>
    </row>
    <row r="67" spans="1:6" x14ac:dyDescent="0.2">
      <c r="A67" s="1" t="s">
        <v>51</v>
      </c>
      <c r="B67" s="3"/>
      <c r="C67" s="3"/>
      <c r="D67" s="3"/>
    </row>
    <row r="68" spans="1:6" x14ac:dyDescent="0.2">
      <c r="A68" s="1" t="s">
        <v>1463</v>
      </c>
      <c r="B68" s="3"/>
      <c r="C68" s="3"/>
      <c r="D68" s="3"/>
    </row>
    <row r="69" spans="1:6" x14ac:dyDescent="0.2">
      <c r="A69" s="1" t="s">
        <v>52</v>
      </c>
      <c r="B69" s="3"/>
      <c r="C69" s="3"/>
      <c r="D69" s="3"/>
    </row>
    <row r="70" spans="1:6" x14ac:dyDescent="0.2">
      <c r="A70" s="3" t="s">
        <v>537</v>
      </c>
      <c r="B70" s="3"/>
      <c r="C70" s="3"/>
      <c r="D70" s="14">
        <v>78.144499999999994</v>
      </c>
    </row>
    <row r="71" spans="1:6" x14ac:dyDescent="0.2">
      <c r="A71" s="3" t="s">
        <v>808</v>
      </c>
      <c r="B71" s="3"/>
      <c r="C71" s="3"/>
      <c r="D71" s="14">
        <v>16.380299999999998</v>
      </c>
    </row>
    <row r="72" spans="1:6" x14ac:dyDescent="0.2">
      <c r="A72" s="3" t="s">
        <v>809</v>
      </c>
      <c r="B72" s="3"/>
      <c r="C72" s="3"/>
      <c r="D72" s="14">
        <v>81.623199999999997</v>
      </c>
    </row>
    <row r="73" spans="1:6" x14ac:dyDescent="0.2">
      <c r="A73" s="3" t="s">
        <v>810</v>
      </c>
      <c r="B73" s="3"/>
      <c r="C73" s="3"/>
      <c r="D73" s="14">
        <v>17.332799999999999</v>
      </c>
    </row>
    <row r="74" spans="1:6" x14ac:dyDescent="0.2">
      <c r="A74" s="3"/>
      <c r="B74" s="3"/>
      <c r="C74" s="3"/>
      <c r="D74" s="14"/>
    </row>
    <row r="75" spans="1:6" x14ac:dyDescent="0.2">
      <c r="A75" s="1" t="s">
        <v>56</v>
      </c>
      <c r="B75" s="3"/>
      <c r="C75" s="3"/>
      <c r="D75" s="3"/>
    </row>
    <row r="76" spans="1:6" x14ac:dyDescent="0.2">
      <c r="A76" s="3" t="s">
        <v>537</v>
      </c>
      <c r="B76" s="3"/>
      <c r="C76" s="3"/>
      <c r="D76" s="14">
        <v>80.310900000000004</v>
      </c>
    </row>
    <row r="77" spans="1:6" x14ac:dyDescent="0.2">
      <c r="A77" s="3" t="s">
        <v>808</v>
      </c>
      <c r="B77" s="3"/>
      <c r="C77" s="3"/>
      <c r="D77" s="14">
        <v>15.326599999999999</v>
      </c>
    </row>
    <row r="78" spans="1:6" x14ac:dyDescent="0.2">
      <c r="A78" s="3" t="s">
        <v>809</v>
      </c>
      <c r="B78" s="3"/>
      <c r="C78" s="3"/>
      <c r="D78" s="14">
        <v>84.174800000000005</v>
      </c>
    </row>
    <row r="79" spans="1:6" x14ac:dyDescent="0.2">
      <c r="A79" s="3" t="s">
        <v>810</v>
      </c>
      <c r="B79" s="3"/>
      <c r="C79" s="3"/>
      <c r="D79" s="14">
        <v>16.363399999999999</v>
      </c>
    </row>
    <row r="80" spans="1:6" x14ac:dyDescent="0.2">
      <c r="A80" s="3"/>
      <c r="B80" s="3"/>
      <c r="C80" s="3"/>
      <c r="D80" s="3"/>
    </row>
    <row r="81" spans="1:4" x14ac:dyDescent="0.2">
      <c r="A81" s="1" t="s">
        <v>57</v>
      </c>
      <c r="B81" s="3"/>
      <c r="C81" s="3"/>
      <c r="D81" s="15" t="s">
        <v>138</v>
      </c>
    </row>
    <row r="82" spans="1:4" x14ac:dyDescent="0.2">
      <c r="A82" s="20" t="s">
        <v>811</v>
      </c>
      <c r="B82" s="21"/>
      <c r="C82" s="85" t="s">
        <v>812</v>
      </c>
      <c r="D82" s="86"/>
    </row>
    <row r="83" spans="1:4" x14ac:dyDescent="0.2">
      <c r="A83" s="87"/>
      <c r="B83" s="88"/>
      <c r="C83" s="22" t="s">
        <v>813</v>
      </c>
      <c r="D83" s="22" t="s">
        <v>814</v>
      </c>
    </row>
    <row r="84" spans="1:4" x14ac:dyDescent="0.2">
      <c r="A84" s="23" t="s">
        <v>808</v>
      </c>
      <c r="B84" s="24"/>
      <c r="C84" s="25">
        <v>1.3281127050000001</v>
      </c>
      <c r="D84" s="25">
        <v>1.3281127050000001</v>
      </c>
    </row>
    <row r="85" spans="1:4" x14ac:dyDescent="0.2">
      <c r="A85" s="23" t="s">
        <v>810</v>
      </c>
      <c r="B85" s="24"/>
      <c r="C85" s="25">
        <v>1.3281127050000001</v>
      </c>
      <c r="D85" s="25">
        <v>1.3281127050000001</v>
      </c>
    </row>
    <row r="86" spans="1:4" x14ac:dyDescent="0.2">
      <c r="A86" s="1"/>
      <c r="B86" s="3"/>
      <c r="C86" s="3"/>
      <c r="D86" s="15"/>
    </row>
    <row r="87" spans="1:4" x14ac:dyDescent="0.2">
      <c r="A87" s="16" t="s">
        <v>1464</v>
      </c>
      <c r="B87" s="3"/>
      <c r="C87" s="3"/>
      <c r="D87" s="59">
        <v>7.4009147141441467E-2</v>
      </c>
    </row>
  </sheetData>
  <mergeCells count="3">
    <mergeCell ref="A1:F1"/>
    <mergeCell ref="C82:D82"/>
    <mergeCell ref="A83:B8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8CCA-2038-447F-BEF2-98E329374004}">
  <sheetPr>
    <tabColor rgb="FF92D050"/>
  </sheetPr>
  <dimension ref="A1:F74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140625" style="2" bestFit="1" customWidth="1"/>
    <col min="3" max="3" width="20" style="2" bestFit="1" customWidth="1"/>
    <col min="4" max="4" width="12.855468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1784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2500000</v>
      </c>
      <c r="E7" s="55">
        <v>61093.75</v>
      </c>
      <c r="F7" s="10">
        <v>8.6019649386432704</v>
      </c>
    </row>
    <row r="8" spans="1:6" x14ac:dyDescent="0.2">
      <c r="A8" s="10" t="s">
        <v>270</v>
      </c>
      <c r="B8" s="10" t="s">
        <v>271</v>
      </c>
      <c r="C8" s="10" t="s">
        <v>272</v>
      </c>
      <c r="D8" s="54">
        <v>6700000</v>
      </c>
      <c r="E8" s="55">
        <v>49044</v>
      </c>
      <c r="F8" s="10">
        <v>6.905367053926474</v>
      </c>
    </row>
    <row r="9" spans="1:6" x14ac:dyDescent="0.2">
      <c r="A9" s="10" t="s">
        <v>313</v>
      </c>
      <c r="B9" s="10" t="s">
        <v>314</v>
      </c>
      <c r="C9" s="10" t="s">
        <v>267</v>
      </c>
      <c r="D9" s="54">
        <v>11000000</v>
      </c>
      <c r="E9" s="55">
        <v>48081</v>
      </c>
      <c r="F9" s="10">
        <v>6.7697772065867134</v>
      </c>
    </row>
    <row r="10" spans="1:6" x14ac:dyDescent="0.2">
      <c r="A10" s="10" t="s">
        <v>275</v>
      </c>
      <c r="B10" s="10" t="s">
        <v>276</v>
      </c>
      <c r="C10" s="10" t="s">
        <v>277</v>
      </c>
      <c r="D10" s="54">
        <v>13477611</v>
      </c>
      <c r="E10" s="55">
        <v>46720.138531500001</v>
      </c>
      <c r="F10" s="10">
        <v>6.5781686928125946</v>
      </c>
    </row>
    <row r="11" spans="1:6" x14ac:dyDescent="0.2">
      <c r="A11" s="10" t="s">
        <v>265</v>
      </c>
      <c r="B11" s="10" t="s">
        <v>266</v>
      </c>
      <c r="C11" s="10" t="s">
        <v>267</v>
      </c>
      <c r="D11" s="54">
        <v>5000000</v>
      </c>
      <c r="E11" s="55">
        <v>40427.5</v>
      </c>
      <c r="F11" s="10">
        <v>5.6921687988869696</v>
      </c>
    </row>
    <row r="12" spans="1:6" x14ac:dyDescent="0.2">
      <c r="A12" s="10" t="s">
        <v>1690</v>
      </c>
      <c r="B12" s="10" t="s">
        <v>1691</v>
      </c>
      <c r="C12" s="10" t="s">
        <v>1572</v>
      </c>
      <c r="D12" s="54">
        <v>2000000</v>
      </c>
      <c r="E12" s="55">
        <v>31064</v>
      </c>
      <c r="F12" s="10">
        <v>4.3737933725465288</v>
      </c>
    </row>
    <row r="13" spans="1:6" x14ac:dyDescent="0.2">
      <c r="A13" s="10" t="s">
        <v>319</v>
      </c>
      <c r="B13" s="10" t="s">
        <v>320</v>
      </c>
      <c r="C13" s="10" t="s">
        <v>267</v>
      </c>
      <c r="D13" s="54">
        <v>7500000</v>
      </c>
      <c r="E13" s="55">
        <v>27093.75</v>
      </c>
      <c r="F13" s="10">
        <v>3.8147844510504938</v>
      </c>
    </row>
    <row r="14" spans="1:6" x14ac:dyDescent="0.2">
      <c r="A14" s="10" t="s">
        <v>284</v>
      </c>
      <c r="B14" s="10" t="s">
        <v>285</v>
      </c>
      <c r="C14" s="10" t="s">
        <v>286</v>
      </c>
      <c r="D14" s="54">
        <v>3800000</v>
      </c>
      <c r="E14" s="55">
        <v>24903.3</v>
      </c>
      <c r="F14" s="10">
        <v>3.5063703481373292</v>
      </c>
    </row>
    <row r="15" spans="1:6" x14ac:dyDescent="0.2">
      <c r="A15" s="10" t="s">
        <v>1417</v>
      </c>
      <c r="B15" s="10" t="s">
        <v>1418</v>
      </c>
      <c r="C15" s="10" t="s">
        <v>272</v>
      </c>
      <c r="D15" s="54">
        <v>2000000</v>
      </c>
      <c r="E15" s="55">
        <v>21293</v>
      </c>
      <c r="F15" s="10">
        <v>2.9980421800680288</v>
      </c>
    </row>
    <row r="16" spans="1:6" x14ac:dyDescent="0.2">
      <c r="A16" s="10" t="s">
        <v>355</v>
      </c>
      <c r="B16" s="10" t="s">
        <v>356</v>
      </c>
      <c r="C16" s="10" t="s">
        <v>292</v>
      </c>
      <c r="D16" s="54">
        <v>14400000</v>
      </c>
      <c r="E16" s="55">
        <v>20354.400000000001</v>
      </c>
      <c r="F16" s="10">
        <v>2.8658878387252473</v>
      </c>
    </row>
    <row r="17" spans="1:6" x14ac:dyDescent="0.2">
      <c r="A17" s="10" t="s">
        <v>1770</v>
      </c>
      <c r="B17" s="10" t="s">
        <v>1771</v>
      </c>
      <c r="C17" s="10" t="s">
        <v>283</v>
      </c>
      <c r="D17" s="54">
        <v>1200000</v>
      </c>
      <c r="E17" s="55">
        <v>18745.8</v>
      </c>
      <c r="F17" s="10">
        <v>2.6393978818916666</v>
      </c>
    </row>
    <row r="18" spans="1:6" x14ac:dyDescent="0.2">
      <c r="A18" s="10" t="s">
        <v>1766</v>
      </c>
      <c r="B18" s="10" t="s">
        <v>1767</v>
      </c>
      <c r="C18" s="10" t="s">
        <v>289</v>
      </c>
      <c r="D18" s="54">
        <v>4800000</v>
      </c>
      <c r="E18" s="55">
        <v>17786.400000000001</v>
      </c>
      <c r="F18" s="10">
        <v>2.5043149124858872</v>
      </c>
    </row>
    <row r="19" spans="1:6" x14ac:dyDescent="0.2">
      <c r="A19" s="10" t="s">
        <v>353</v>
      </c>
      <c r="B19" s="10" t="s">
        <v>354</v>
      </c>
      <c r="C19" s="10" t="s">
        <v>301</v>
      </c>
      <c r="D19" s="54">
        <v>10709870</v>
      </c>
      <c r="E19" s="55">
        <v>16696.687330000001</v>
      </c>
      <c r="F19" s="10">
        <v>2.3508839939298096</v>
      </c>
    </row>
    <row r="20" spans="1:6" x14ac:dyDescent="0.2">
      <c r="A20" s="10" t="s">
        <v>273</v>
      </c>
      <c r="B20" s="10" t="s">
        <v>274</v>
      </c>
      <c r="C20" s="10" t="s">
        <v>267</v>
      </c>
      <c r="D20" s="54">
        <v>1100000</v>
      </c>
      <c r="E20" s="55">
        <v>16248.1</v>
      </c>
      <c r="F20" s="10">
        <v>2.287723155307535</v>
      </c>
    </row>
    <row r="21" spans="1:6" x14ac:dyDescent="0.2">
      <c r="A21" s="10" t="s">
        <v>1432</v>
      </c>
      <c r="B21" s="10" t="s">
        <v>1433</v>
      </c>
      <c r="C21" s="10" t="s">
        <v>277</v>
      </c>
      <c r="D21" s="54">
        <v>133684210</v>
      </c>
      <c r="E21" s="55">
        <v>16242.631514999999</v>
      </c>
      <c r="F21" s="10">
        <v>2.2869531957578673</v>
      </c>
    </row>
    <row r="22" spans="1:6" x14ac:dyDescent="0.2">
      <c r="A22" s="10" t="s">
        <v>281</v>
      </c>
      <c r="B22" s="10" t="s">
        <v>282</v>
      </c>
      <c r="C22" s="10" t="s">
        <v>283</v>
      </c>
      <c r="D22" s="54">
        <v>1700000</v>
      </c>
      <c r="E22" s="55">
        <v>15539.7</v>
      </c>
      <c r="F22" s="10">
        <v>2.1879808418542783</v>
      </c>
    </row>
    <row r="23" spans="1:6" x14ac:dyDescent="0.2">
      <c r="A23" s="10" t="s">
        <v>1701</v>
      </c>
      <c r="B23" s="10" t="s">
        <v>1702</v>
      </c>
      <c r="C23" s="10" t="s">
        <v>283</v>
      </c>
      <c r="D23" s="54">
        <v>340000</v>
      </c>
      <c r="E23" s="55">
        <v>15489.89</v>
      </c>
      <c r="F23" s="10">
        <v>2.1809676224399546</v>
      </c>
    </row>
    <row r="24" spans="1:6" x14ac:dyDescent="0.2">
      <c r="A24" s="10" t="s">
        <v>1768</v>
      </c>
      <c r="B24" s="10" t="s">
        <v>1769</v>
      </c>
      <c r="C24" s="10" t="s">
        <v>295</v>
      </c>
      <c r="D24" s="54">
        <v>1930000</v>
      </c>
      <c r="E24" s="55">
        <v>14566.674999999999</v>
      </c>
      <c r="F24" s="10">
        <v>2.050979480267809</v>
      </c>
    </row>
    <row r="25" spans="1:6" x14ac:dyDescent="0.2">
      <c r="A25" s="10" t="s">
        <v>906</v>
      </c>
      <c r="B25" s="10" t="s">
        <v>907</v>
      </c>
      <c r="C25" s="10" t="s">
        <v>280</v>
      </c>
      <c r="D25" s="54">
        <v>4400000</v>
      </c>
      <c r="E25" s="55">
        <v>13725.8</v>
      </c>
      <c r="F25" s="10">
        <v>1.9325847628412038</v>
      </c>
    </row>
    <row r="26" spans="1:6" x14ac:dyDescent="0.2">
      <c r="A26" s="10" t="s">
        <v>311</v>
      </c>
      <c r="B26" s="10" t="s">
        <v>312</v>
      </c>
      <c r="C26" s="10" t="s">
        <v>289</v>
      </c>
      <c r="D26" s="54">
        <v>950000</v>
      </c>
      <c r="E26" s="55">
        <v>12720.5</v>
      </c>
      <c r="F26" s="10">
        <v>1.7910390997771739</v>
      </c>
    </row>
    <row r="27" spans="1:6" x14ac:dyDescent="0.2">
      <c r="A27" s="10" t="s">
        <v>910</v>
      </c>
      <c r="B27" s="10" t="s">
        <v>911</v>
      </c>
      <c r="C27" s="10" t="s">
        <v>283</v>
      </c>
      <c r="D27" s="54">
        <v>5500000</v>
      </c>
      <c r="E27" s="55">
        <v>11706.75</v>
      </c>
      <c r="F27" s="10">
        <v>1.6483036815625511</v>
      </c>
    </row>
    <row r="28" spans="1:6" x14ac:dyDescent="0.2">
      <c r="A28" s="10" t="s">
        <v>1450</v>
      </c>
      <c r="B28" s="10" t="s">
        <v>1451</v>
      </c>
      <c r="C28" s="10" t="s">
        <v>286</v>
      </c>
      <c r="D28" s="54">
        <v>450000</v>
      </c>
      <c r="E28" s="55">
        <v>11616.75</v>
      </c>
      <c r="F28" s="10">
        <v>1.6356317332130406</v>
      </c>
    </row>
    <row r="29" spans="1:6" x14ac:dyDescent="0.2">
      <c r="A29" s="10" t="s">
        <v>302</v>
      </c>
      <c r="B29" s="10" t="s">
        <v>303</v>
      </c>
      <c r="C29" s="10" t="s">
        <v>304</v>
      </c>
      <c r="D29" s="54">
        <v>5500000</v>
      </c>
      <c r="E29" s="55">
        <v>11387.75</v>
      </c>
      <c r="F29" s="10">
        <v>1.6033886646348423</v>
      </c>
    </row>
    <row r="30" spans="1:6" x14ac:dyDescent="0.2">
      <c r="A30" s="10" t="s">
        <v>361</v>
      </c>
      <c r="B30" s="10" t="s">
        <v>362</v>
      </c>
      <c r="C30" s="10" t="s">
        <v>272</v>
      </c>
      <c r="D30" s="54">
        <v>1600000</v>
      </c>
      <c r="E30" s="55">
        <v>11305.6</v>
      </c>
      <c r="F30" s="10">
        <v>1.5918219917802616</v>
      </c>
    </row>
    <row r="31" spans="1:6" x14ac:dyDescent="0.2">
      <c r="A31" s="10" t="s">
        <v>902</v>
      </c>
      <c r="B31" s="10" t="s">
        <v>903</v>
      </c>
      <c r="C31" s="10" t="s">
        <v>289</v>
      </c>
      <c r="D31" s="54">
        <v>2800000</v>
      </c>
      <c r="E31" s="55">
        <v>11214</v>
      </c>
      <c r="F31" s="10">
        <v>1.5789247643489819</v>
      </c>
    </row>
    <row r="32" spans="1:6" x14ac:dyDescent="0.2">
      <c r="A32" s="10" t="s">
        <v>308</v>
      </c>
      <c r="B32" s="10" t="s">
        <v>309</v>
      </c>
      <c r="C32" s="10" t="s">
        <v>310</v>
      </c>
      <c r="D32" s="54">
        <v>1400000</v>
      </c>
      <c r="E32" s="55">
        <v>10696.7</v>
      </c>
      <c r="F32" s="10">
        <v>1.5060892212245192</v>
      </c>
    </row>
    <row r="33" spans="1:6" x14ac:dyDescent="0.2">
      <c r="A33" s="10" t="s">
        <v>317</v>
      </c>
      <c r="B33" s="10" t="s">
        <v>318</v>
      </c>
      <c r="C33" s="10" t="s">
        <v>295</v>
      </c>
      <c r="D33" s="54">
        <v>4300000</v>
      </c>
      <c r="E33" s="55">
        <v>10393.1</v>
      </c>
      <c r="F33" s="10">
        <v>1.4633425154588378</v>
      </c>
    </row>
    <row r="34" spans="1:6" x14ac:dyDescent="0.2">
      <c r="A34" s="10" t="s">
        <v>299</v>
      </c>
      <c r="B34" s="10" t="s">
        <v>300</v>
      </c>
      <c r="C34" s="10" t="s">
        <v>301</v>
      </c>
      <c r="D34" s="54">
        <v>2500000</v>
      </c>
      <c r="E34" s="55">
        <v>9811.25</v>
      </c>
      <c r="F34" s="10">
        <v>1.3814183693792537</v>
      </c>
    </row>
    <row r="35" spans="1:6" x14ac:dyDescent="0.2">
      <c r="A35" s="10" t="s">
        <v>357</v>
      </c>
      <c r="B35" s="10" t="s">
        <v>358</v>
      </c>
      <c r="C35" s="10" t="s">
        <v>280</v>
      </c>
      <c r="D35" s="54">
        <v>4000000</v>
      </c>
      <c r="E35" s="55">
        <v>9804</v>
      </c>
      <c r="F35" s="10">
        <v>1.3803975735399876</v>
      </c>
    </row>
    <row r="36" spans="1:6" x14ac:dyDescent="0.2">
      <c r="A36" s="10" t="s">
        <v>331</v>
      </c>
      <c r="B36" s="10" t="s">
        <v>332</v>
      </c>
      <c r="C36" s="10" t="s">
        <v>286</v>
      </c>
      <c r="D36" s="54">
        <v>6000000</v>
      </c>
      <c r="E36" s="55">
        <v>9753</v>
      </c>
      <c r="F36" s="10">
        <v>1.3732168028085985</v>
      </c>
    </row>
    <row r="37" spans="1:6" x14ac:dyDescent="0.2">
      <c r="A37" s="10" t="s">
        <v>296</v>
      </c>
      <c r="B37" s="10" t="s">
        <v>297</v>
      </c>
      <c r="C37" s="10" t="s">
        <v>298</v>
      </c>
      <c r="D37" s="54">
        <v>1500000</v>
      </c>
      <c r="E37" s="55">
        <v>9651</v>
      </c>
      <c r="F37" s="10">
        <v>1.35885526134582</v>
      </c>
    </row>
    <row r="38" spans="1:6" x14ac:dyDescent="0.2">
      <c r="A38" s="10" t="s">
        <v>880</v>
      </c>
      <c r="B38" s="10" t="s">
        <v>881</v>
      </c>
      <c r="C38" s="10" t="s">
        <v>267</v>
      </c>
      <c r="D38" s="54">
        <v>7000000</v>
      </c>
      <c r="E38" s="55">
        <v>7612.5</v>
      </c>
      <c r="F38" s="10">
        <v>1.0718356312294122</v>
      </c>
    </row>
    <row r="39" spans="1:6" x14ac:dyDescent="0.2">
      <c r="A39" s="10" t="s">
        <v>1419</v>
      </c>
      <c r="B39" s="10" t="s">
        <v>1420</v>
      </c>
      <c r="C39" s="10" t="s">
        <v>286</v>
      </c>
      <c r="D39" s="54">
        <v>8000000</v>
      </c>
      <c r="E39" s="55">
        <v>6372</v>
      </c>
      <c r="F39" s="10">
        <v>0.89717394314532861</v>
      </c>
    </row>
    <row r="40" spans="1:6" x14ac:dyDescent="0.2">
      <c r="A40" s="10" t="s">
        <v>293</v>
      </c>
      <c r="B40" s="10" t="s">
        <v>294</v>
      </c>
      <c r="C40" s="10" t="s">
        <v>295</v>
      </c>
      <c r="D40" s="54">
        <v>200000</v>
      </c>
      <c r="E40" s="55">
        <v>5100.8999999999996</v>
      </c>
      <c r="F40" s="10">
        <v>0.71820379262241152</v>
      </c>
    </row>
    <row r="41" spans="1:6" x14ac:dyDescent="0.2">
      <c r="A41" s="10" t="s">
        <v>1785</v>
      </c>
      <c r="B41" s="10" t="s">
        <v>1786</v>
      </c>
      <c r="C41" s="10" t="s">
        <v>367</v>
      </c>
      <c r="D41" s="54">
        <v>1100000</v>
      </c>
      <c r="E41" s="55">
        <v>4275.1499999999996</v>
      </c>
      <c r="F41" s="10">
        <v>0.60193866651565464</v>
      </c>
    </row>
    <row r="42" spans="1:6" x14ac:dyDescent="0.2">
      <c r="A42" s="11" t="s">
        <v>44</v>
      </c>
      <c r="B42" s="10"/>
      <c r="C42" s="10"/>
      <c r="D42" s="10"/>
      <c r="E42" s="56">
        <v>668537.47237650002</v>
      </c>
      <c r="F42" s="11">
        <v>94.129692440746368</v>
      </c>
    </row>
    <row r="43" spans="1:6" x14ac:dyDescent="0.2">
      <c r="A43" s="10"/>
      <c r="B43" s="10"/>
      <c r="C43" s="10"/>
      <c r="D43" s="10"/>
      <c r="E43" s="55"/>
      <c r="F43" s="10"/>
    </row>
    <row r="44" spans="1:6" x14ac:dyDescent="0.2">
      <c r="A44" s="11" t="s">
        <v>1498</v>
      </c>
      <c r="B44" s="10"/>
      <c r="C44" s="10"/>
      <c r="D44" s="54"/>
      <c r="E44" s="55"/>
      <c r="F44" s="10"/>
    </row>
    <row r="45" spans="1:6" x14ac:dyDescent="0.2">
      <c r="A45" s="10" t="s">
        <v>1499</v>
      </c>
      <c r="B45" s="67" t="s">
        <v>1721</v>
      </c>
      <c r="C45" s="10" t="s">
        <v>272</v>
      </c>
      <c r="D45" s="54">
        <v>250000</v>
      </c>
      <c r="E45" s="55">
        <v>10877.064675900001</v>
      </c>
      <c r="F45" s="10">
        <v>1.5314844640809744</v>
      </c>
    </row>
    <row r="46" spans="1:6" x14ac:dyDescent="0.2">
      <c r="A46" s="11" t="s">
        <v>44</v>
      </c>
      <c r="B46" s="10"/>
      <c r="C46" s="10"/>
      <c r="D46" s="54"/>
      <c r="E46" s="56">
        <v>10877.064675900001</v>
      </c>
      <c r="F46" s="56">
        <v>1.5314844640809744</v>
      </c>
    </row>
    <row r="47" spans="1:6" x14ac:dyDescent="0.2">
      <c r="A47" s="10"/>
      <c r="B47" s="10"/>
      <c r="C47" s="10"/>
      <c r="D47" s="10"/>
      <c r="E47" s="55"/>
      <c r="F47" s="10"/>
    </row>
    <row r="48" spans="1:6" x14ac:dyDescent="0.2">
      <c r="A48" s="11" t="s">
        <v>44</v>
      </c>
      <c r="B48" s="10"/>
      <c r="C48" s="10"/>
      <c r="D48" s="10"/>
      <c r="E48" s="56">
        <v>679414.53705240006</v>
      </c>
      <c r="F48" s="11">
        <v>95.661176904827343</v>
      </c>
    </row>
    <row r="49" spans="1:6" x14ac:dyDescent="0.2">
      <c r="A49" s="10"/>
      <c r="B49" s="10"/>
      <c r="C49" s="10"/>
      <c r="D49" s="10"/>
      <c r="E49" s="55"/>
      <c r="F49" s="10"/>
    </row>
    <row r="50" spans="1:6" x14ac:dyDescent="0.2">
      <c r="A50" s="11" t="s">
        <v>49</v>
      </c>
      <c r="B50" s="10"/>
      <c r="C50" s="10"/>
      <c r="D50" s="10"/>
      <c r="E50" s="56">
        <v>30815.630540400001</v>
      </c>
      <c r="F50" s="11">
        <v>4.3388230951726747</v>
      </c>
    </row>
    <row r="51" spans="1:6" x14ac:dyDescent="0.2">
      <c r="A51" s="10"/>
      <c r="B51" s="10"/>
      <c r="C51" s="10"/>
      <c r="D51" s="10"/>
      <c r="E51" s="55"/>
      <c r="F51" s="10"/>
    </row>
    <row r="52" spans="1:6" x14ac:dyDescent="0.2">
      <c r="A52" s="13" t="s">
        <v>50</v>
      </c>
      <c r="B52" s="7"/>
      <c r="C52" s="7"/>
      <c r="D52" s="7"/>
      <c r="E52" s="57">
        <v>710230.16759280011</v>
      </c>
      <c r="F52" s="13">
        <v>100.00000000000001</v>
      </c>
    </row>
    <row r="54" spans="1:6" x14ac:dyDescent="0.2">
      <c r="A54" s="1" t="s">
        <v>51</v>
      </c>
      <c r="B54" s="3"/>
      <c r="C54" s="3"/>
      <c r="D54" s="3"/>
    </row>
    <row r="55" spans="1:6" x14ac:dyDescent="0.2">
      <c r="A55" s="1" t="s">
        <v>1463</v>
      </c>
      <c r="B55" s="3"/>
      <c r="C55" s="3"/>
      <c r="D55" s="3"/>
    </row>
    <row r="56" spans="1:6" x14ac:dyDescent="0.2">
      <c r="A56" s="1" t="s">
        <v>52</v>
      </c>
      <c r="B56" s="3"/>
      <c r="C56" s="3"/>
      <c r="D56" s="3"/>
    </row>
    <row r="57" spans="1:6" x14ac:dyDescent="0.2">
      <c r="A57" s="3" t="s">
        <v>537</v>
      </c>
      <c r="B57" s="3"/>
      <c r="C57" s="3"/>
      <c r="D57" s="14">
        <v>447.0222</v>
      </c>
    </row>
    <row r="58" spans="1:6" x14ac:dyDescent="0.2">
      <c r="A58" s="3" t="s">
        <v>808</v>
      </c>
      <c r="B58" s="3"/>
      <c r="C58" s="3"/>
      <c r="D58" s="14">
        <v>39.743400000000001</v>
      </c>
    </row>
    <row r="59" spans="1:6" x14ac:dyDescent="0.2">
      <c r="A59" s="3" t="s">
        <v>809</v>
      </c>
      <c r="B59" s="3"/>
      <c r="C59" s="3"/>
      <c r="D59" s="14">
        <v>470.09809999999999</v>
      </c>
    </row>
    <row r="60" spans="1:6" x14ac:dyDescent="0.2">
      <c r="A60" s="3" t="s">
        <v>810</v>
      </c>
      <c r="B60" s="3"/>
      <c r="C60" s="3"/>
      <c r="D60" s="14">
        <v>42.384</v>
      </c>
    </row>
    <row r="61" spans="1:6" x14ac:dyDescent="0.2">
      <c r="A61" s="3"/>
      <c r="B61" s="3"/>
      <c r="C61" s="3"/>
      <c r="D61" s="14"/>
    </row>
    <row r="62" spans="1:6" x14ac:dyDescent="0.2">
      <c r="A62" s="1" t="s">
        <v>56</v>
      </c>
      <c r="B62" s="3"/>
      <c r="C62" s="3"/>
      <c r="D62" s="3"/>
    </row>
    <row r="63" spans="1:6" x14ac:dyDescent="0.2">
      <c r="A63" s="3" t="s">
        <v>537</v>
      </c>
      <c r="B63" s="3"/>
      <c r="C63" s="3"/>
      <c r="D63" s="14">
        <v>466.94830000000002</v>
      </c>
    </row>
    <row r="64" spans="1:6" x14ac:dyDescent="0.2">
      <c r="A64" s="3" t="s">
        <v>808</v>
      </c>
      <c r="B64" s="3"/>
      <c r="C64" s="3"/>
      <c r="D64" s="14">
        <v>37.802599999999998</v>
      </c>
    </row>
    <row r="65" spans="1:4" x14ac:dyDescent="0.2">
      <c r="A65" s="3" t="s">
        <v>809</v>
      </c>
      <c r="B65" s="3"/>
      <c r="C65" s="3"/>
      <c r="D65" s="14">
        <v>493.08069999999998</v>
      </c>
    </row>
    <row r="66" spans="1:4" x14ac:dyDescent="0.2">
      <c r="A66" s="3" t="s">
        <v>810</v>
      </c>
      <c r="B66" s="3"/>
      <c r="C66" s="3"/>
      <c r="D66" s="14">
        <v>40.731200000000001</v>
      </c>
    </row>
    <row r="67" spans="1:4" x14ac:dyDescent="0.2">
      <c r="A67" s="3"/>
      <c r="B67" s="3"/>
      <c r="C67" s="3"/>
      <c r="D67" s="3"/>
    </row>
    <row r="68" spans="1:4" x14ac:dyDescent="0.2">
      <c r="A68" s="1" t="s">
        <v>57</v>
      </c>
      <c r="B68" s="3"/>
      <c r="C68" s="3"/>
      <c r="D68" s="15" t="s">
        <v>138</v>
      </c>
    </row>
    <row r="69" spans="1:4" x14ac:dyDescent="0.2">
      <c r="A69" s="20" t="s">
        <v>811</v>
      </c>
      <c r="B69" s="21"/>
      <c r="C69" s="85" t="s">
        <v>812</v>
      </c>
      <c r="D69" s="86"/>
    </row>
    <row r="70" spans="1:4" x14ac:dyDescent="0.2">
      <c r="A70" s="87"/>
      <c r="B70" s="88"/>
      <c r="C70" s="22" t="s">
        <v>813</v>
      </c>
      <c r="D70" s="22" t="s">
        <v>814</v>
      </c>
    </row>
    <row r="71" spans="1:4" x14ac:dyDescent="0.2">
      <c r="A71" s="23" t="s">
        <v>808</v>
      </c>
      <c r="B71" s="24"/>
      <c r="C71" s="25">
        <v>3.0989296450000001</v>
      </c>
      <c r="D71" s="25">
        <v>3.0989296450000001</v>
      </c>
    </row>
    <row r="72" spans="1:4" x14ac:dyDescent="0.2">
      <c r="A72" s="23" t="s">
        <v>810</v>
      </c>
      <c r="B72" s="24"/>
      <c r="C72" s="25">
        <v>3.0989296450000001</v>
      </c>
      <c r="D72" s="25">
        <v>3.0989296450000001</v>
      </c>
    </row>
    <row r="73" spans="1:4" x14ac:dyDescent="0.2">
      <c r="A73" s="1"/>
      <c r="B73" s="3"/>
      <c r="C73" s="3"/>
      <c r="D73" s="15"/>
    </row>
    <row r="74" spans="1:4" x14ac:dyDescent="0.2">
      <c r="A74" s="16" t="s">
        <v>1464</v>
      </c>
      <c r="B74" s="3"/>
      <c r="C74" s="3"/>
      <c r="D74" s="59">
        <v>8.2921714988618056E-2</v>
      </c>
    </row>
  </sheetData>
  <mergeCells count="3">
    <mergeCell ref="A1:F1"/>
    <mergeCell ref="C69:D69"/>
    <mergeCell ref="A70:B7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499-40F9-4E3C-A2FF-270BD045282B}">
  <sheetPr>
    <tabColor rgb="FF92D050"/>
  </sheetPr>
  <dimension ref="A1:F6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3.42578125" style="2" bestFit="1" customWidth="1"/>
    <col min="3" max="3" width="19.140625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1787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313</v>
      </c>
      <c r="B7" s="10" t="s">
        <v>314</v>
      </c>
      <c r="C7" s="10" t="s">
        <v>267</v>
      </c>
      <c r="D7" s="54">
        <v>2900000</v>
      </c>
      <c r="E7" s="55">
        <v>12675.9</v>
      </c>
      <c r="F7" s="10">
        <v>9.7643109825667977</v>
      </c>
    </row>
    <row r="8" spans="1:6" x14ac:dyDescent="0.2">
      <c r="A8" s="10" t="s">
        <v>319</v>
      </c>
      <c r="B8" s="10" t="s">
        <v>320</v>
      </c>
      <c r="C8" s="10" t="s">
        <v>267</v>
      </c>
      <c r="D8" s="54">
        <v>3000000</v>
      </c>
      <c r="E8" s="55">
        <v>10837.5</v>
      </c>
      <c r="F8" s="10">
        <v>8.3481820047150634</v>
      </c>
    </row>
    <row r="9" spans="1:6" x14ac:dyDescent="0.2">
      <c r="A9" s="10" t="s">
        <v>275</v>
      </c>
      <c r="B9" s="10" t="s">
        <v>276</v>
      </c>
      <c r="C9" s="10" t="s">
        <v>277</v>
      </c>
      <c r="D9" s="54">
        <v>2000000</v>
      </c>
      <c r="E9" s="55">
        <v>6933</v>
      </c>
      <c r="F9" s="10">
        <v>5.3405255675838097</v>
      </c>
    </row>
    <row r="10" spans="1:6" x14ac:dyDescent="0.2">
      <c r="A10" s="10" t="s">
        <v>268</v>
      </c>
      <c r="B10" s="10" t="s">
        <v>269</v>
      </c>
      <c r="C10" s="10" t="s">
        <v>267</v>
      </c>
      <c r="D10" s="54">
        <v>275000</v>
      </c>
      <c r="E10" s="55">
        <v>6720.3125</v>
      </c>
      <c r="F10" s="10">
        <v>5.1766912921394885</v>
      </c>
    </row>
    <row r="11" spans="1:6" x14ac:dyDescent="0.2">
      <c r="A11" s="10" t="s">
        <v>265</v>
      </c>
      <c r="B11" s="10" t="s">
        <v>266</v>
      </c>
      <c r="C11" s="10" t="s">
        <v>267</v>
      </c>
      <c r="D11" s="54">
        <v>800000</v>
      </c>
      <c r="E11" s="55">
        <v>6468.4</v>
      </c>
      <c r="F11" s="10">
        <v>4.9826417973978243</v>
      </c>
    </row>
    <row r="12" spans="1:6" x14ac:dyDescent="0.2">
      <c r="A12" s="10" t="s">
        <v>355</v>
      </c>
      <c r="B12" s="10" t="s">
        <v>356</v>
      </c>
      <c r="C12" s="10" t="s">
        <v>292</v>
      </c>
      <c r="D12" s="54">
        <v>4500000</v>
      </c>
      <c r="E12" s="55">
        <v>6360.75</v>
      </c>
      <c r="F12" s="10">
        <v>4.8997184485805159</v>
      </c>
    </row>
    <row r="13" spans="1:6" x14ac:dyDescent="0.2">
      <c r="A13" s="10" t="s">
        <v>299</v>
      </c>
      <c r="B13" s="10" t="s">
        <v>300</v>
      </c>
      <c r="C13" s="10" t="s">
        <v>301</v>
      </c>
      <c r="D13" s="54">
        <v>1500000</v>
      </c>
      <c r="E13" s="55">
        <v>5886.75</v>
      </c>
      <c r="F13" s="10">
        <v>4.5345938100351928</v>
      </c>
    </row>
    <row r="14" spans="1:6" x14ac:dyDescent="0.2">
      <c r="A14" s="10" t="s">
        <v>353</v>
      </c>
      <c r="B14" s="10" t="s">
        <v>354</v>
      </c>
      <c r="C14" s="10" t="s">
        <v>301</v>
      </c>
      <c r="D14" s="54">
        <v>3151644</v>
      </c>
      <c r="E14" s="55">
        <v>4913.412996</v>
      </c>
      <c r="F14" s="10">
        <v>3.7848273084143327</v>
      </c>
    </row>
    <row r="15" spans="1:6" x14ac:dyDescent="0.2">
      <c r="A15" s="10" t="s">
        <v>1701</v>
      </c>
      <c r="B15" s="10" t="s">
        <v>1702</v>
      </c>
      <c r="C15" s="10" t="s">
        <v>283</v>
      </c>
      <c r="D15" s="54">
        <v>95000</v>
      </c>
      <c r="E15" s="55">
        <v>4328.0574999999999</v>
      </c>
      <c r="F15" s="10">
        <v>3.3339249584195678</v>
      </c>
    </row>
    <row r="16" spans="1:6" x14ac:dyDescent="0.2">
      <c r="A16" s="10" t="s">
        <v>1432</v>
      </c>
      <c r="B16" s="10" t="s">
        <v>1433</v>
      </c>
      <c r="C16" s="10" t="s">
        <v>277</v>
      </c>
      <c r="D16" s="54">
        <v>35000000</v>
      </c>
      <c r="E16" s="55">
        <v>4252.5</v>
      </c>
      <c r="F16" s="10">
        <v>3.2757226274556692</v>
      </c>
    </row>
    <row r="17" spans="1:6" x14ac:dyDescent="0.2">
      <c r="A17" s="10" t="s">
        <v>1705</v>
      </c>
      <c r="B17" s="10" t="s">
        <v>1706</v>
      </c>
      <c r="C17" s="10" t="s">
        <v>310</v>
      </c>
      <c r="D17" s="54">
        <v>860000</v>
      </c>
      <c r="E17" s="55">
        <v>4128.8599999999997</v>
      </c>
      <c r="F17" s="10">
        <v>3.1804820993760403</v>
      </c>
    </row>
    <row r="18" spans="1:6" x14ac:dyDescent="0.2">
      <c r="A18" s="10" t="s">
        <v>357</v>
      </c>
      <c r="B18" s="10" t="s">
        <v>358</v>
      </c>
      <c r="C18" s="10" t="s">
        <v>280</v>
      </c>
      <c r="D18" s="54">
        <v>1500000</v>
      </c>
      <c r="E18" s="55">
        <v>3676.5</v>
      </c>
      <c r="F18" s="10">
        <v>2.8320268641600861</v>
      </c>
    </row>
    <row r="19" spans="1:6" x14ac:dyDescent="0.2">
      <c r="A19" s="10" t="s">
        <v>1522</v>
      </c>
      <c r="B19" s="10" t="s">
        <v>1523</v>
      </c>
      <c r="C19" s="10" t="s">
        <v>1454</v>
      </c>
      <c r="D19" s="54">
        <v>590000</v>
      </c>
      <c r="E19" s="55">
        <v>3198.98</v>
      </c>
      <c r="F19" s="10">
        <v>2.4641907515057344</v>
      </c>
    </row>
    <row r="20" spans="1:6" x14ac:dyDescent="0.2">
      <c r="A20" s="10" t="s">
        <v>1770</v>
      </c>
      <c r="B20" s="10" t="s">
        <v>1771</v>
      </c>
      <c r="C20" s="10" t="s">
        <v>283</v>
      </c>
      <c r="D20" s="54">
        <v>200000</v>
      </c>
      <c r="E20" s="55">
        <v>3124.3</v>
      </c>
      <c r="F20" s="10">
        <v>2.406664363306231</v>
      </c>
    </row>
    <row r="21" spans="1:6" x14ac:dyDescent="0.2">
      <c r="A21" s="10" t="s">
        <v>1577</v>
      </c>
      <c r="B21" s="10" t="s">
        <v>1578</v>
      </c>
      <c r="C21" s="10" t="s">
        <v>283</v>
      </c>
      <c r="D21" s="54">
        <v>825000</v>
      </c>
      <c r="E21" s="55">
        <v>2814.9</v>
      </c>
      <c r="F21" s="10">
        <v>2.1683319515637773</v>
      </c>
    </row>
    <row r="22" spans="1:6" x14ac:dyDescent="0.2">
      <c r="A22" s="10" t="s">
        <v>1692</v>
      </c>
      <c r="B22" s="10" t="s">
        <v>1693</v>
      </c>
      <c r="C22" s="10" t="s">
        <v>1447</v>
      </c>
      <c r="D22" s="54">
        <v>2208932</v>
      </c>
      <c r="E22" s="55">
        <v>2760.0605340000002</v>
      </c>
      <c r="F22" s="10">
        <v>2.1260888287762909</v>
      </c>
    </row>
    <row r="23" spans="1:6" x14ac:dyDescent="0.2">
      <c r="A23" s="10" t="s">
        <v>1450</v>
      </c>
      <c r="B23" s="10" t="s">
        <v>1451</v>
      </c>
      <c r="C23" s="10" t="s">
        <v>286</v>
      </c>
      <c r="D23" s="54">
        <v>100000</v>
      </c>
      <c r="E23" s="55">
        <v>2581.5</v>
      </c>
      <c r="F23" s="10">
        <v>1.988542730811713</v>
      </c>
    </row>
    <row r="24" spans="1:6" x14ac:dyDescent="0.2">
      <c r="A24" s="10" t="s">
        <v>1429</v>
      </c>
      <c r="B24" s="10" t="s">
        <v>1430</v>
      </c>
      <c r="C24" s="10" t="s">
        <v>1431</v>
      </c>
      <c r="D24" s="54">
        <v>1500000</v>
      </c>
      <c r="E24" s="55">
        <v>2516.25</v>
      </c>
      <c r="F24" s="10">
        <v>1.9382803201258851</v>
      </c>
    </row>
    <row r="25" spans="1:6" x14ac:dyDescent="0.2">
      <c r="A25" s="10" t="s">
        <v>906</v>
      </c>
      <c r="B25" s="10" t="s">
        <v>907</v>
      </c>
      <c r="C25" s="10" t="s">
        <v>280</v>
      </c>
      <c r="D25" s="54">
        <v>800000</v>
      </c>
      <c r="E25" s="55">
        <v>2495.6</v>
      </c>
      <c r="F25" s="10">
        <v>1.9223735188896807</v>
      </c>
    </row>
    <row r="26" spans="1:6" x14ac:dyDescent="0.2">
      <c r="A26" s="10" t="s">
        <v>1709</v>
      </c>
      <c r="B26" s="10" t="s">
        <v>1710</v>
      </c>
      <c r="C26" s="10" t="s">
        <v>1454</v>
      </c>
      <c r="D26" s="54">
        <v>550000</v>
      </c>
      <c r="E26" s="55">
        <v>2425.2249999999999</v>
      </c>
      <c r="F26" s="10">
        <v>1.8681632943377249</v>
      </c>
    </row>
    <row r="27" spans="1:6" x14ac:dyDescent="0.2">
      <c r="A27" s="10" t="s">
        <v>1711</v>
      </c>
      <c r="B27" s="10" t="s">
        <v>1712</v>
      </c>
      <c r="C27" s="10" t="s">
        <v>1454</v>
      </c>
      <c r="D27" s="54">
        <v>1900000</v>
      </c>
      <c r="E27" s="55">
        <v>2013.05</v>
      </c>
      <c r="F27" s="10">
        <v>1.5506627713579386</v>
      </c>
    </row>
    <row r="28" spans="1:6" x14ac:dyDescent="0.2">
      <c r="A28" s="10" t="s">
        <v>1520</v>
      </c>
      <c r="B28" s="10" t="s">
        <v>1521</v>
      </c>
      <c r="C28" s="10" t="s">
        <v>310</v>
      </c>
      <c r="D28" s="54">
        <v>426756</v>
      </c>
      <c r="E28" s="55">
        <v>1879.2200459999999</v>
      </c>
      <c r="F28" s="10">
        <v>1.4475728692887671</v>
      </c>
    </row>
    <row r="29" spans="1:6" x14ac:dyDescent="0.2">
      <c r="A29" s="10" t="s">
        <v>1474</v>
      </c>
      <c r="B29" s="10" t="s">
        <v>1475</v>
      </c>
      <c r="C29" s="10" t="s">
        <v>1447</v>
      </c>
      <c r="D29" s="54">
        <v>2000000</v>
      </c>
      <c r="E29" s="55">
        <v>1758</v>
      </c>
      <c r="F29" s="10">
        <v>1.3541964442250596</v>
      </c>
    </row>
    <row r="30" spans="1:6" x14ac:dyDescent="0.2">
      <c r="A30" s="10" t="s">
        <v>1419</v>
      </c>
      <c r="B30" s="10" t="s">
        <v>1420</v>
      </c>
      <c r="C30" s="10" t="s">
        <v>286</v>
      </c>
      <c r="D30" s="54">
        <v>2200000</v>
      </c>
      <c r="E30" s="55">
        <v>1752.3</v>
      </c>
      <c r="F30" s="10">
        <v>1.3498057049007803</v>
      </c>
    </row>
    <row r="31" spans="1:6" x14ac:dyDescent="0.2">
      <c r="A31" s="10" t="s">
        <v>1455</v>
      </c>
      <c r="B31" s="10" t="s">
        <v>1456</v>
      </c>
      <c r="C31" s="10" t="s">
        <v>304</v>
      </c>
      <c r="D31" s="54">
        <v>3500000</v>
      </c>
      <c r="E31" s="55">
        <v>1729</v>
      </c>
      <c r="F31" s="10">
        <v>1.3318575950313585</v>
      </c>
    </row>
    <row r="32" spans="1:6" x14ac:dyDescent="0.2">
      <c r="A32" s="10" t="s">
        <v>1562</v>
      </c>
      <c r="B32" s="10" t="s">
        <v>1563</v>
      </c>
      <c r="C32" s="10" t="s">
        <v>310</v>
      </c>
      <c r="D32" s="54">
        <v>35000</v>
      </c>
      <c r="E32" s="55">
        <v>1710.8525</v>
      </c>
      <c r="F32" s="10">
        <v>1.3178784824195413</v>
      </c>
    </row>
    <row r="33" spans="1:6" x14ac:dyDescent="0.2">
      <c r="A33" s="10" t="s">
        <v>302</v>
      </c>
      <c r="B33" s="10" t="s">
        <v>303</v>
      </c>
      <c r="C33" s="10" t="s">
        <v>304</v>
      </c>
      <c r="D33" s="54">
        <v>700000</v>
      </c>
      <c r="E33" s="55">
        <v>1449.35</v>
      </c>
      <c r="F33" s="10">
        <v>1.1164417613410635</v>
      </c>
    </row>
    <row r="34" spans="1:6" x14ac:dyDescent="0.2">
      <c r="A34" s="10" t="s">
        <v>290</v>
      </c>
      <c r="B34" s="10" t="s">
        <v>291</v>
      </c>
      <c r="C34" s="10" t="s">
        <v>292</v>
      </c>
      <c r="D34" s="54">
        <v>700000</v>
      </c>
      <c r="E34" s="55">
        <v>1448.3</v>
      </c>
      <c r="F34" s="10">
        <v>1.1156329409392227</v>
      </c>
    </row>
    <row r="35" spans="1:6" x14ac:dyDescent="0.2">
      <c r="A35" s="10" t="s">
        <v>1788</v>
      </c>
      <c r="B35" s="10" t="s">
        <v>1789</v>
      </c>
      <c r="C35" s="10" t="s">
        <v>1454</v>
      </c>
      <c r="D35" s="54">
        <v>2000000</v>
      </c>
      <c r="E35" s="55">
        <v>1400</v>
      </c>
      <c r="F35" s="10">
        <v>1.0784272024545412</v>
      </c>
    </row>
    <row r="36" spans="1:6" x14ac:dyDescent="0.2">
      <c r="A36" s="10" t="s">
        <v>1790</v>
      </c>
      <c r="B36" s="10" t="s">
        <v>1791</v>
      </c>
      <c r="C36" s="10" t="s">
        <v>1447</v>
      </c>
      <c r="D36" s="54">
        <v>225000</v>
      </c>
      <c r="E36" s="55">
        <v>1282.6125</v>
      </c>
      <c r="F36" s="10">
        <v>0.9880030072915893</v>
      </c>
    </row>
    <row r="37" spans="1:6" x14ac:dyDescent="0.2">
      <c r="A37" s="10" t="s">
        <v>1601</v>
      </c>
      <c r="B37" s="10" t="s">
        <v>1602</v>
      </c>
      <c r="C37" s="10" t="s">
        <v>310</v>
      </c>
      <c r="D37" s="54">
        <v>250000</v>
      </c>
      <c r="E37" s="55">
        <v>1230.375</v>
      </c>
      <c r="F37" s="10">
        <v>0.9477641923000043</v>
      </c>
    </row>
    <row r="38" spans="1:6" x14ac:dyDescent="0.2">
      <c r="A38" s="10" t="s">
        <v>1792</v>
      </c>
      <c r="B38" s="10" t="s">
        <v>1793</v>
      </c>
      <c r="C38" s="10" t="s">
        <v>367</v>
      </c>
      <c r="D38" s="54">
        <v>600000</v>
      </c>
      <c r="E38" s="55">
        <v>896.1</v>
      </c>
      <c r="F38" s="10">
        <v>0.69027044008536742</v>
      </c>
    </row>
    <row r="39" spans="1:6" x14ac:dyDescent="0.2">
      <c r="A39" s="10" t="s">
        <v>878</v>
      </c>
      <c r="B39" s="10" t="s">
        <v>879</v>
      </c>
      <c r="C39" s="10" t="s">
        <v>267</v>
      </c>
      <c r="D39" s="54">
        <v>1100000</v>
      </c>
      <c r="E39" s="55">
        <v>875.05</v>
      </c>
      <c r="F39" s="10">
        <v>0.6740555167913187</v>
      </c>
    </row>
    <row r="40" spans="1:6" x14ac:dyDescent="0.2">
      <c r="A40" s="10" t="s">
        <v>1794</v>
      </c>
      <c r="B40" s="10" t="s">
        <v>1795</v>
      </c>
      <c r="C40" s="10" t="s">
        <v>325</v>
      </c>
      <c r="D40" s="54">
        <v>400000</v>
      </c>
      <c r="E40" s="55">
        <v>373.6</v>
      </c>
      <c r="F40" s="10">
        <v>0.28778600202644045</v>
      </c>
    </row>
    <row r="41" spans="1:6" x14ac:dyDescent="0.2">
      <c r="A41" s="11" t="s">
        <v>44</v>
      </c>
      <c r="B41" s="10"/>
      <c r="C41" s="10"/>
      <c r="D41" s="54"/>
      <c r="E41" s="56">
        <f xml:space="preserve"> SUM(E7:E40)</f>
        <v>118896.56857600005</v>
      </c>
      <c r="F41" s="11">
        <f>SUM(F7:F40)</f>
        <v>91.586638450614373</v>
      </c>
    </row>
    <row r="42" spans="1:6" x14ac:dyDescent="0.2">
      <c r="A42" s="10"/>
      <c r="B42" s="10"/>
      <c r="C42" s="10"/>
      <c r="D42" s="54"/>
      <c r="E42" s="55"/>
      <c r="F42" s="10"/>
    </row>
    <row r="43" spans="1:6" x14ac:dyDescent="0.2">
      <c r="A43" s="11" t="s">
        <v>44</v>
      </c>
      <c r="B43" s="10"/>
      <c r="C43" s="10"/>
      <c r="D43" s="10"/>
      <c r="E43" s="56">
        <v>118896.56857600005</v>
      </c>
      <c r="F43" s="11">
        <v>91.586638450614373</v>
      </c>
    </row>
    <row r="44" spans="1:6" x14ac:dyDescent="0.2">
      <c r="A44" s="10"/>
      <c r="B44" s="10"/>
      <c r="C44" s="10"/>
      <c r="D44" s="10"/>
      <c r="E44" s="55"/>
      <c r="F44" s="10"/>
    </row>
    <row r="45" spans="1:6" x14ac:dyDescent="0.2">
      <c r="A45" s="11" t="s">
        <v>49</v>
      </c>
      <c r="B45" s="10"/>
      <c r="C45" s="10"/>
      <c r="D45" s="10"/>
      <c r="E45" s="56">
        <v>10922.115227</v>
      </c>
      <c r="F45" s="11">
        <v>8.41</v>
      </c>
    </row>
    <row r="46" spans="1:6" x14ac:dyDescent="0.2">
      <c r="A46" s="10"/>
      <c r="B46" s="10"/>
      <c r="C46" s="10"/>
      <c r="D46" s="10"/>
      <c r="E46" s="55"/>
      <c r="F46" s="10"/>
    </row>
    <row r="47" spans="1:6" x14ac:dyDescent="0.2">
      <c r="A47" s="13" t="s">
        <v>50</v>
      </c>
      <c r="B47" s="7"/>
      <c r="C47" s="7"/>
      <c r="D47" s="7"/>
      <c r="E47" s="57">
        <v>129818.68380300005</v>
      </c>
      <c r="F47" s="13">
        <f xml:space="preserve"> ROUND(SUM(F43:F46),2)</f>
        <v>100</v>
      </c>
    </row>
    <row r="49" spans="1:4" x14ac:dyDescent="0.2">
      <c r="A49" s="1" t="s">
        <v>51</v>
      </c>
      <c r="B49" s="3"/>
      <c r="C49" s="3"/>
      <c r="D49" s="3"/>
    </row>
    <row r="50" spans="1:4" x14ac:dyDescent="0.2">
      <c r="A50" s="1" t="s">
        <v>1463</v>
      </c>
      <c r="B50" s="3"/>
      <c r="C50" s="3"/>
      <c r="D50" s="3"/>
    </row>
    <row r="51" spans="1:4" x14ac:dyDescent="0.2">
      <c r="A51" s="1" t="s">
        <v>52</v>
      </c>
      <c r="B51" s="3"/>
      <c r="C51" s="3"/>
      <c r="D51" s="3"/>
    </row>
    <row r="52" spans="1:4" x14ac:dyDescent="0.2">
      <c r="A52" s="3" t="s">
        <v>537</v>
      </c>
      <c r="B52" s="3"/>
      <c r="C52" s="3"/>
      <c r="D52" s="14">
        <v>39.4985</v>
      </c>
    </row>
    <row r="53" spans="1:4" x14ac:dyDescent="0.2">
      <c r="A53" s="3" t="s">
        <v>808</v>
      </c>
      <c r="B53" s="3"/>
      <c r="C53" s="3"/>
      <c r="D53" s="14">
        <v>22.5291</v>
      </c>
    </row>
    <row r="54" spans="1:4" x14ac:dyDescent="0.2">
      <c r="A54" s="3" t="s">
        <v>809</v>
      </c>
      <c r="B54" s="3"/>
      <c r="C54" s="3"/>
      <c r="D54" s="14">
        <v>42.372199999999999</v>
      </c>
    </row>
    <row r="55" spans="1:4" x14ac:dyDescent="0.2">
      <c r="A55" s="3" t="s">
        <v>810</v>
      </c>
      <c r="B55" s="3"/>
      <c r="C55" s="3"/>
      <c r="D55" s="14">
        <v>24.544599999999999</v>
      </c>
    </row>
    <row r="56" spans="1:4" x14ac:dyDescent="0.2">
      <c r="A56" s="3"/>
      <c r="B56" s="3"/>
      <c r="C56" s="3"/>
      <c r="D56" s="14"/>
    </row>
    <row r="57" spans="1:4" x14ac:dyDescent="0.2">
      <c r="A57" s="1" t="s">
        <v>56</v>
      </c>
      <c r="B57" s="3"/>
      <c r="C57" s="3"/>
      <c r="D57" s="3"/>
    </row>
    <row r="58" spans="1:4" x14ac:dyDescent="0.2">
      <c r="A58" s="3" t="s">
        <v>537</v>
      </c>
      <c r="B58" s="3"/>
      <c r="C58" s="3"/>
      <c r="D58" s="14">
        <v>43.5608</v>
      </c>
    </row>
    <row r="59" spans="1:4" x14ac:dyDescent="0.2">
      <c r="A59" s="3" t="s">
        <v>808</v>
      </c>
      <c r="B59" s="3"/>
      <c r="C59" s="3"/>
      <c r="D59" s="14">
        <v>22.6404</v>
      </c>
    </row>
    <row r="60" spans="1:4" x14ac:dyDescent="0.2">
      <c r="A60" s="3" t="s">
        <v>809</v>
      </c>
      <c r="B60" s="3"/>
      <c r="C60" s="3"/>
      <c r="D60" s="14">
        <v>47.021599999999999</v>
      </c>
    </row>
    <row r="61" spans="1:4" x14ac:dyDescent="0.2">
      <c r="A61" s="3" t="s">
        <v>810</v>
      </c>
      <c r="B61" s="3"/>
      <c r="C61" s="3"/>
      <c r="D61" s="14">
        <v>25.018799999999999</v>
      </c>
    </row>
    <row r="62" spans="1:4" x14ac:dyDescent="0.2">
      <c r="A62" s="3"/>
      <c r="B62" s="3"/>
      <c r="C62" s="3"/>
      <c r="D62" s="3"/>
    </row>
    <row r="63" spans="1:4" x14ac:dyDescent="0.2">
      <c r="A63" s="1" t="s">
        <v>57</v>
      </c>
      <c r="B63" s="3"/>
      <c r="C63" s="3"/>
      <c r="D63" s="15" t="s">
        <v>138</v>
      </c>
    </row>
    <row r="64" spans="1:4" x14ac:dyDescent="0.2">
      <c r="A64" s="20" t="s">
        <v>811</v>
      </c>
      <c r="B64" s="21"/>
      <c r="C64" s="85" t="s">
        <v>812</v>
      </c>
      <c r="D64" s="86"/>
    </row>
    <row r="65" spans="1:4" x14ac:dyDescent="0.2">
      <c r="A65" s="87"/>
      <c r="B65" s="88"/>
      <c r="C65" s="22" t="s">
        <v>813</v>
      </c>
      <c r="D65" s="22" t="s">
        <v>814</v>
      </c>
    </row>
    <row r="66" spans="1:4" x14ac:dyDescent="0.2">
      <c r="A66" s="23" t="s">
        <v>808</v>
      </c>
      <c r="B66" s="24"/>
      <c r="C66" s="25">
        <v>1.77081694</v>
      </c>
      <c r="D66" s="25">
        <v>1.77081694</v>
      </c>
    </row>
    <row r="67" spans="1:4" x14ac:dyDescent="0.2">
      <c r="A67" s="23" t="s">
        <v>810</v>
      </c>
      <c r="B67" s="24"/>
      <c r="C67" s="25">
        <v>1.77081694</v>
      </c>
      <c r="D67" s="25">
        <v>1.77081694</v>
      </c>
    </row>
    <row r="68" spans="1:4" x14ac:dyDescent="0.2">
      <c r="A68" s="1"/>
      <c r="B68" s="3"/>
      <c r="C68" s="3"/>
      <c r="D68" s="15"/>
    </row>
    <row r="69" spans="1:4" x14ac:dyDescent="0.2">
      <c r="A69" s="16" t="s">
        <v>1464</v>
      </c>
      <c r="B69" s="3"/>
      <c r="C69" s="3"/>
      <c r="D69" s="59">
        <v>0.15582604749830534</v>
      </c>
    </row>
  </sheetData>
  <mergeCells count="3">
    <mergeCell ref="A1:F1"/>
    <mergeCell ref="C64:D64"/>
    <mergeCell ref="A65:B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1696-2AD0-4204-9E68-8A8CEB9271A8}">
  <sheetPr>
    <tabColor rgb="FF92D050"/>
  </sheetPr>
  <dimension ref="A1:F80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5" style="2" bestFit="1" customWidth="1"/>
    <col min="3" max="3" width="4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1796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24627</v>
      </c>
      <c r="E7" s="55">
        <v>601.82231249999995</v>
      </c>
      <c r="F7" s="10">
        <v>4.8718119717414856</v>
      </c>
    </row>
    <row r="8" spans="1:6" x14ac:dyDescent="0.2">
      <c r="A8" s="10" t="s">
        <v>1656</v>
      </c>
      <c r="B8" s="10" t="s">
        <v>1657</v>
      </c>
      <c r="C8" s="10" t="s">
        <v>330</v>
      </c>
      <c r="D8" s="54">
        <v>54190</v>
      </c>
      <c r="E8" s="55">
        <v>238.950805</v>
      </c>
      <c r="F8" s="10">
        <v>1.9343307289828429</v>
      </c>
    </row>
    <row r="9" spans="1:6" x14ac:dyDescent="0.2">
      <c r="A9" s="10" t="s">
        <v>368</v>
      </c>
      <c r="B9" s="10" t="s">
        <v>369</v>
      </c>
      <c r="C9" s="10" t="s">
        <v>370</v>
      </c>
      <c r="D9" s="54">
        <v>134100</v>
      </c>
      <c r="E9" s="55">
        <v>211.27455</v>
      </c>
      <c r="F9" s="10">
        <v>1.7102886693226336</v>
      </c>
    </row>
    <row r="10" spans="1:6" x14ac:dyDescent="0.2">
      <c r="A10" s="10" t="s">
        <v>1640</v>
      </c>
      <c r="B10" s="10" t="s">
        <v>1641</v>
      </c>
      <c r="C10" s="10" t="s">
        <v>1454</v>
      </c>
      <c r="D10" s="54">
        <v>27999</v>
      </c>
      <c r="E10" s="55">
        <v>170.12192400000001</v>
      </c>
      <c r="F10" s="10">
        <v>1.3771540349775502</v>
      </c>
    </row>
    <row r="11" spans="1:6" x14ac:dyDescent="0.2">
      <c r="A11" s="10" t="s">
        <v>273</v>
      </c>
      <c r="B11" s="10" t="s">
        <v>274</v>
      </c>
      <c r="C11" s="10" t="s">
        <v>267</v>
      </c>
      <c r="D11" s="54">
        <v>8892</v>
      </c>
      <c r="E11" s="55">
        <v>131.34373199999999</v>
      </c>
      <c r="F11" s="10">
        <v>1.0632406819758866</v>
      </c>
    </row>
    <row r="12" spans="1:6" x14ac:dyDescent="0.2">
      <c r="A12" s="10" t="s">
        <v>302</v>
      </c>
      <c r="B12" s="10" t="s">
        <v>303</v>
      </c>
      <c r="C12" s="10" t="s">
        <v>304</v>
      </c>
      <c r="D12" s="54">
        <v>56959</v>
      </c>
      <c r="E12" s="55">
        <v>117.9336095</v>
      </c>
      <c r="F12" s="10">
        <v>0.95468439554205697</v>
      </c>
    </row>
    <row r="13" spans="1:6" x14ac:dyDescent="0.2">
      <c r="A13" s="10" t="s">
        <v>308</v>
      </c>
      <c r="B13" s="10" t="s">
        <v>309</v>
      </c>
      <c r="C13" s="10" t="s">
        <v>310</v>
      </c>
      <c r="D13" s="54">
        <v>15402</v>
      </c>
      <c r="E13" s="55">
        <v>117.67898099999999</v>
      </c>
      <c r="F13" s="10">
        <v>0.9526231522998555</v>
      </c>
    </row>
    <row r="14" spans="1:6" x14ac:dyDescent="0.2">
      <c r="A14" s="10" t="s">
        <v>1564</v>
      </c>
      <c r="B14" s="10" t="s">
        <v>1565</v>
      </c>
      <c r="C14" s="10" t="s">
        <v>367</v>
      </c>
      <c r="D14" s="54">
        <v>15620</v>
      </c>
      <c r="E14" s="55">
        <v>108.89483</v>
      </c>
      <c r="F14" s="10">
        <v>0.88151456906103642</v>
      </c>
    </row>
    <row r="15" spans="1:6" x14ac:dyDescent="0.2">
      <c r="A15" s="10" t="s">
        <v>1797</v>
      </c>
      <c r="B15" s="10" t="s">
        <v>1798</v>
      </c>
      <c r="C15" s="10" t="s">
        <v>1545</v>
      </c>
      <c r="D15" s="54">
        <v>37307</v>
      </c>
      <c r="E15" s="55">
        <v>90.562742499999999</v>
      </c>
      <c r="F15" s="10">
        <v>0.73311448236682231</v>
      </c>
    </row>
    <row r="16" spans="1:6" x14ac:dyDescent="0.2">
      <c r="A16" s="10" t="s">
        <v>331</v>
      </c>
      <c r="B16" s="10" t="s">
        <v>332</v>
      </c>
      <c r="C16" s="10" t="s">
        <v>286</v>
      </c>
      <c r="D16" s="54">
        <v>54279</v>
      </c>
      <c r="E16" s="55">
        <v>88.230514499999998</v>
      </c>
      <c r="F16" s="10">
        <v>0.7142348628259122</v>
      </c>
    </row>
    <row r="17" spans="1:6" x14ac:dyDescent="0.2">
      <c r="A17" s="10" t="s">
        <v>1434</v>
      </c>
      <c r="B17" s="10" t="s">
        <v>1435</v>
      </c>
      <c r="C17" s="10" t="s">
        <v>289</v>
      </c>
      <c r="D17" s="54">
        <v>30332</v>
      </c>
      <c r="E17" s="55">
        <v>81.805403999999996</v>
      </c>
      <c r="F17" s="10">
        <v>0.66222294900431899</v>
      </c>
    </row>
    <row r="18" spans="1:6" x14ac:dyDescent="0.2">
      <c r="A18" s="10" t="s">
        <v>1432</v>
      </c>
      <c r="B18" s="10" t="s">
        <v>1433</v>
      </c>
      <c r="C18" s="10" t="s">
        <v>277</v>
      </c>
      <c r="D18" s="54">
        <v>668809</v>
      </c>
      <c r="E18" s="55">
        <v>81.260293500000003</v>
      </c>
      <c r="F18" s="10">
        <v>0.65781022484194918</v>
      </c>
    </row>
    <row r="19" spans="1:6" x14ac:dyDescent="0.2">
      <c r="A19" s="11" t="s">
        <v>44</v>
      </c>
      <c r="B19" s="10"/>
      <c r="C19" s="10"/>
      <c r="D19" s="54"/>
      <c r="E19" s="56">
        <v>2039.8796985000001</v>
      </c>
      <c r="F19" s="56">
        <v>16.51303072294235</v>
      </c>
    </row>
    <row r="20" spans="1:6" x14ac:dyDescent="0.2">
      <c r="A20" s="10"/>
      <c r="B20" s="10"/>
      <c r="C20" s="10"/>
      <c r="D20" s="54"/>
      <c r="E20" s="55"/>
      <c r="F20" s="10"/>
    </row>
    <row r="21" spans="1:6" x14ac:dyDescent="0.2">
      <c r="A21" s="11" t="s">
        <v>1498</v>
      </c>
      <c r="B21" s="10"/>
      <c r="C21" s="10"/>
      <c r="D21" s="54"/>
      <c r="E21" s="55"/>
      <c r="F21" s="10"/>
    </row>
    <row r="22" spans="1:6" x14ac:dyDescent="0.2">
      <c r="A22" s="9" t="s">
        <v>1799</v>
      </c>
      <c r="B22" s="10" t="s">
        <v>1800</v>
      </c>
      <c r="C22" s="10" t="s">
        <v>330</v>
      </c>
      <c r="D22" s="54">
        <v>9063</v>
      </c>
      <c r="E22" s="55">
        <v>1068.6408671000002</v>
      </c>
      <c r="F22" s="10">
        <v>8.650754984811206</v>
      </c>
    </row>
    <row r="23" spans="1:6" x14ac:dyDescent="0.2">
      <c r="A23" s="9" t="s">
        <v>1801</v>
      </c>
      <c r="B23" s="10" t="s">
        <v>1802</v>
      </c>
      <c r="C23" s="10" t="s">
        <v>367</v>
      </c>
      <c r="D23" s="54">
        <v>140524</v>
      </c>
      <c r="E23" s="55">
        <v>1046.1133295</v>
      </c>
      <c r="F23" s="10">
        <v>8.4683923088286051</v>
      </c>
    </row>
    <row r="24" spans="1:6" x14ac:dyDescent="0.2">
      <c r="A24" s="9" t="s">
        <v>1803</v>
      </c>
      <c r="B24" s="10" t="s">
        <v>1804</v>
      </c>
      <c r="C24" s="10" t="s">
        <v>272</v>
      </c>
      <c r="D24" s="54">
        <v>31700</v>
      </c>
      <c r="E24" s="55">
        <v>987.64277959999993</v>
      </c>
      <c r="F24" s="10">
        <v>7.9950673438338447</v>
      </c>
    </row>
    <row r="25" spans="1:6" x14ac:dyDescent="0.2">
      <c r="A25" s="9" t="s">
        <v>1501</v>
      </c>
      <c r="B25" s="10" t="s">
        <v>1502</v>
      </c>
      <c r="C25" s="10" t="s">
        <v>1503</v>
      </c>
      <c r="D25" s="54">
        <v>32100</v>
      </c>
      <c r="E25" s="55">
        <v>900.53427339999996</v>
      </c>
      <c r="F25" s="10">
        <v>7.2899152507138716</v>
      </c>
    </row>
    <row r="26" spans="1:6" x14ac:dyDescent="0.2">
      <c r="A26" s="9" t="s">
        <v>1509</v>
      </c>
      <c r="B26" s="10" t="s">
        <v>1510</v>
      </c>
      <c r="C26" s="10" t="s">
        <v>1503</v>
      </c>
      <c r="D26" s="54">
        <v>146714</v>
      </c>
      <c r="E26" s="55">
        <v>780.06236999999999</v>
      </c>
      <c r="F26" s="10">
        <v>6.3146831115056674</v>
      </c>
    </row>
    <row r="27" spans="1:6" x14ac:dyDescent="0.2">
      <c r="A27" s="9" t="s">
        <v>1805</v>
      </c>
      <c r="B27" s="10" t="s">
        <v>1806</v>
      </c>
      <c r="C27" s="10" t="s">
        <v>367</v>
      </c>
      <c r="D27" s="54">
        <v>80310</v>
      </c>
      <c r="E27" s="55">
        <v>665.62678100000005</v>
      </c>
      <c r="F27" s="10">
        <v>5.3883155427002354</v>
      </c>
    </row>
    <row r="28" spans="1:6" x14ac:dyDescent="0.2">
      <c r="A28" s="9" t="s">
        <v>1807</v>
      </c>
      <c r="B28" s="10" t="s">
        <v>1808</v>
      </c>
      <c r="C28" s="10" t="s">
        <v>267</v>
      </c>
      <c r="D28" s="54">
        <v>195429</v>
      </c>
      <c r="E28" s="55">
        <v>286.08856839999999</v>
      </c>
      <c r="F28" s="10">
        <v>2.3159156507835572</v>
      </c>
    </row>
    <row r="29" spans="1:6" x14ac:dyDescent="0.2">
      <c r="A29" s="9" t="s">
        <v>1809</v>
      </c>
      <c r="B29" s="10" t="s">
        <v>1810</v>
      </c>
      <c r="C29" s="10" t="s">
        <v>1447</v>
      </c>
      <c r="D29" s="54">
        <v>10238</v>
      </c>
      <c r="E29" s="55">
        <v>262.13427810000002</v>
      </c>
      <c r="F29" s="10">
        <v>2.1220032686165853</v>
      </c>
    </row>
    <row r="30" spans="1:6" x14ac:dyDescent="0.2">
      <c r="A30" s="9" t="s">
        <v>1687</v>
      </c>
      <c r="B30" s="10" t="s">
        <v>1688</v>
      </c>
      <c r="C30" s="10" t="s">
        <v>272</v>
      </c>
      <c r="D30" s="54">
        <v>14600</v>
      </c>
      <c r="E30" s="55">
        <v>252.03328319999997</v>
      </c>
      <c r="F30" s="10">
        <v>2.0402347019512876</v>
      </c>
    </row>
    <row r="31" spans="1:6" x14ac:dyDescent="0.2">
      <c r="A31" s="9" t="s">
        <v>1811</v>
      </c>
      <c r="B31" s="10" t="s">
        <v>1812</v>
      </c>
      <c r="C31" s="10" t="s">
        <v>283</v>
      </c>
      <c r="D31" s="54">
        <v>23512</v>
      </c>
      <c r="E31" s="55">
        <v>249.69291430000001</v>
      </c>
      <c r="F31" s="10">
        <v>2.0212891810084908</v>
      </c>
    </row>
    <row r="32" spans="1:6" x14ac:dyDescent="0.2">
      <c r="A32" s="9" t="s">
        <v>1813</v>
      </c>
      <c r="B32" s="10" t="s">
        <v>1814</v>
      </c>
      <c r="C32" s="10" t="s">
        <v>267</v>
      </c>
      <c r="D32" s="54">
        <v>131360</v>
      </c>
      <c r="E32" s="55">
        <v>247.3624327</v>
      </c>
      <c r="F32" s="10">
        <v>2.0024236987507131</v>
      </c>
    </row>
    <row r="33" spans="1:6" x14ac:dyDescent="0.2">
      <c r="A33" s="9" t="s">
        <v>1815</v>
      </c>
      <c r="B33" s="10" t="s">
        <v>1816</v>
      </c>
      <c r="C33" s="10" t="s">
        <v>1817</v>
      </c>
      <c r="D33" s="54">
        <v>3660</v>
      </c>
      <c r="E33" s="55">
        <v>241.78959280000001</v>
      </c>
      <c r="F33" s="10">
        <v>1.9573110009036745</v>
      </c>
    </row>
    <row r="34" spans="1:6" x14ac:dyDescent="0.2">
      <c r="A34" s="9" t="s">
        <v>1818</v>
      </c>
      <c r="B34" s="10" t="s">
        <v>1819</v>
      </c>
      <c r="C34" s="10" t="s">
        <v>267</v>
      </c>
      <c r="D34" s="54">
        <v>17142</v>
      </c>
      <c r="E34" s="55">
        <v>226.9687706</v>
      </c>
      <c r="F34" s="10">
        <v>1.8373349589303021</v>
      </c>
    </row>
    <row r="35" spans="1:6" x14ac:dyDescent="0.2">
      <c r="A35" s="9" t="s">
        <v>1820</v>
      </c>
      <c r="B35" s="10" t="s">
        <v>1821</v>
      </c>
      <c r="C35" s="10" t="s">
        <v>1431</v>
      </c>
      <c r="D35" s="54">
        <v>170000</v>
      </c>
      <c r="E35" s="55">
        <v>200.68444070000001</v>
      </c>
      <c r="F35" s="10">
        <v>1.6245606725398776</v>
      </c>
    </row>
    <row r="36" spans="1:6" x14ac:dyDescent="0.2">
      <c r="A36" s="9" t="s">
        <v>1822</v>
      </c>
      <c r="B36" s="10" t="s">
        <v>1823</v>
      </c>
      <c r="C36" s="10" t="s">
        <v>330</v>
      </c>
      <c r="D36" s="54">
        <v>37521</v>
      </c>
      <c r="E36" s="55">
        <v>198.25945659999999</v>
      </c>
      <c r="F36" s="10">
        <v>1.6049301830676832</v>
      </c>
    </row>
    <row r="37" spans="1:6" x14ac:dyDescent="0.2">
      <c r="A37" s="9" t="s">
        <v>1824</v>
      </c>
      <c r="B37" s="10" t="s">
        <v>1825</v>
      </c>
      <c r="C37" s="10" t="s">
        <v>289</v>
      </c>
      <c r="D37" s="54">
        <v>87300</v>
      </c>
      <c r="E37" s="55">
        <v>194.92381359999999</v>
      </c>
      <c r="F37" s="10">
        <v>1.5779278184771286</v>
      </c>
    </row>
    <row r="38" spans="1:6" x14ac:dyDescent="0.2">
      <c r="A38" s="9" t="s">
        <v>1826</v>
      </c>
      <c r="B38" s="10" t="s">
        <v>1827</v>
      </c>
      <c r="C38" s="10" t="s">
        <v>1828</v>
      </c>
      <c r="D38" s="54">
        <v>193900</v>
      </c>
      <c r="E38" s="55">
        <v>178.869508</v>
      </c>
      <c r="F38" s="10">
        <v>1.4479666046843509</v>
      </c>
    </row>
    <row r="39" spans="1:6" x14ac:dyDescent="0.2">
      <c r="A39" s="9" t="s">
        <v>1829</v>
      </c>
      <c r="B39" s="10" t="s">
        <v>1830</v>
      </c>
      <c r="C39" s="10" t="s">
        <v>330</v>
      </c>
      <c r="D39" s="54">
        <v>91900</v>
      </c>
      <c r="E39" s="55">
        <v>177.82327699999999</v>
      </c>
      <c r="F39" s="10">
        <v>1.4394972598210245</v>
      </c>
    </row>
    <row r="40" spans="1:6" x14ac:dyDescent="0.2">
      <c r="A40" s="9" t="s">
        <v>1831</v>
      </c>
      <c r="B40" s="10" t="s">
        <v>1832</v>
      </c>
      <c r="C40" s="10" t="s">
        <v>267</v>
      </c>
      <c r="D40" s="54">
        <v>50000</v>
      </c>
      <c r="E40" s="55">
        <v>172.0821364</v>
      </c>
      <c r="F40" s="10">
        <v>1.3930221509299245</v>
      </c>
    </row>
    <row r="41" spans="1:6" x14ac:dyDescent="0.2">
      <c r="A41" s="9" t="s">
        <v>1833</v>
      </c>
      <c r="B41" s="10" t="s">
        <v>1834</v>
      </c>
      <c r="C41" s="10" t="s">
        <v>330</v>
      </c>
      <c r="D41" s="54">
        <v>1925400</v>
      </c>
      <c r="E41" s="55">
        <v>170.19697830000001</v>
      </c>
      <c r="F41" s="10">
        <v>1.3777616070626593</v>
      </c>
    </row>
    <row r="42" spans="1:6" x14ac:dyDescent="0.2">
      <c r="A42" s="9" t="s">
        <v>1835</v>
      </c>
      <c r="B42" s="10" t="s">
        <v>1836</v>
      </c>
      <c r="C42" s="10" t="s">
        <v>289</v>
      </c>
      <c r="D42" s="54">
        <v>101700</v>
      </c>
      <c r="E42" s="55">
        <v>161.03388890000002</v>
      </c>
      <c r="F42" s="10">
        <v>1.303585479475071</v>
      </c>
    </row>
    <row r="43" spans="1:6" x14ac:dyDescent="0.2">
      <c r="A43" s="9" t="s">
        <v>1837</v>
      </c>
      <c r="B43" s="10" t="s">
        <v>1838</v>
      </c>
      <c r="C43" s="10" t="s">
        <v>330</v>
      </c>
      <c r="D43" s="54">
        <v>300100</v>
      </c>
      <c r="E43" s="55">
        <v>149.75539360000002</v>
      </c>
      <c r="F43" s="10">
        <v>1.2122849289894653</v>
      </c>
    </row>
    <row r="44" spans="1:6" x14ac:dyDescent="0.2">
      <c r="A44" s="9" t="s">
        <v>1839</v>
      </c>
      <c r="B44" s="10" t="s">
        <v>1840</v>
      </c>
      <c r="C44" s="10" t="s">
        <v>289</v>
      </c>
      <c r="D44" s="54">
        <v>1500</v>
      </c>
      <c r="E44" s="55">
        <v>148.28135280000001</v>
      </c>
      <c r="F44" s="10">
        <v>1.2003524208934393</v>
      </c>
    </row>
    <row r="45" spans="1:6" x14ac:dyDescent="0.2">
      <c r="A45" s="9" t="s">
        <v>1841</v>
      </c>
      <c r="B45" s="10" t="s">
        <v>1842</v>
      </c>
      <c r="C45" s="10" t="s">
        <v>289</v>
      </c>
      <c r="D45" s="54">
        <v>53000</v>
      </c>
      <c r="E45" s="55">
        <v>141.6640232</v>
      </c>
      <c r="F45" s="10">
        <v>1.1467844741811954</v>
      </c>
    </row>
    <row r="46" spans="1:6" x14ac:dyDescent="0.2">
      <c r="A46" s="9" t="s">
        <v>1843</v>
      </c>
      <c r="B46" s="10" t="s">
        <v>1844</v>
      </c>
      <c r="C46" s="10" t="s">
        <v>267</v>
      </c>
      <c r="D46" s="54">
        <v>5267</v>
      </c>
      <c r="E46" s="55">
        <v>141.15849370000001</v>
      </c>
      <c r="F46" s="10">
        <v>1.1426921621830948</v>
      </c>
    </row>
    <row r="47" spans="1:6" x14ac:dyDescent="0.2">
      <c r="A47" s="9" t="s">
        <v>1845</v>
      </c>
      <c r="B47" s="10" t="s">
        <v>1846</v>
      </c>
      <c r="C47" s="10" t="s">
        <v>1847</v>
      </c>
      <c r="D47" s="54">
        <v>244200</v>
      </c>
      <c r="E47" s="55">
        <v>138.04445369999999</v>
      </c>
      <c r="F47" s="10">
        <v>1.1174836961003722</v>
      </c>
    </row>
    <row r="48" spans="1:6" x14ac:dyDescent="0.2">
      <c r="A48" s="9" t="s">
        <v>1848</v>
      </c>
      <c r="B48" s="10" t="s">
        <v>1849</v>
      </c>
      <c r="C48" s="10" t="s">
        <v>1503</v>
      </c>
      <c r="D48" s="54">
        <v>903</v>
      </c>
      <c r="E48" s="55">
        <v>127.472426</v>
      </c>
      <c r="F48" s="10">
        <v>1.0319020716828784</v>
      </c>
    </row>
    <row r="49" spans="1:6" x14ac:dyDescent="0.2">
      <c r="A49" s="9" t="s">
        <v>1850</v>
      </c>
      <c r="B49" s="10" t="s">
        <v>1851</v>
      </c>
      <c r="C49" s="10" t="s">
        <v>1847</v>
      </c>
      <c r="D49" s="54">
        <v>125600</v>
      </c>
      <c r="E49" s="55">
        <v>122.6794833</v>
      </c>
      <c r="F49" s="10">
        <v>0.99310271987963161</v>
      </c>
    </row>
    <row r="50" spans="1:6" x14ac:dyDescent="0.2">
      <c r="A50" s="9" t="s">
        <v>1852</v>
      </c>
      <c r="B50" s="10" t="s">
        <v>1853</v>
      </c>
      <c r="C50" s="10" t="s">
        <v>1503</v>
      </c>
      <c r="D50" s="54">
        <v>14600</v>
      </c>
      <c r="E50" s="55">
        <v>104.10814619999999</v>
      </c>
      <c r="F50" s="10">
        <v>0.84276588368094574</v>
      </c>
    </row>
    <row r="51" spans="1:6" x14ac:dyDescent="0.2">
      <c r="A51" s="9" t="s">
        <v>1854</v>
      </c>
      <c r="B51" s="10" t="s">
        <v>1855</v>
      </c>
      <c r="C51" s="10" t="s">
        <v>298</v>
      </c>
      <c r="D51" s="54">
        <v>1000</v>
      </c>
      <c r="E51" s="55">
        <v>85.759897199999997</v>
      </c>
      <c r="F51" s="10">
        <v>0.69423496802352125</v>
      </c>
    </row>
    <row r="52" spans="1:6" x14ac:dyDescent="0.2">
      <c r="A52" s="9" t="s">
        <v>1856</v>
      </c>
      <c r="B52" s="10" t="s">
        <v>1857</v>
      </c>
      <c r="C52" s="10" t="s">
        <v>1503</v>
      </c>
      <c r="D52" s="54">
        <v>16010</v>
      </c>
      <c r="E52" s="55">
        <v>81.917942799999992</v>
      </c>
      <c r="F52" s="10">
        <v>0.66313396187595519</v>
      </c>
    </row>
    <row r="53" spans="1:6" x14ac:dyDescent="0.2">
      <c r="A53" s="9" t="s">
        <v>1732</v>
      </c>
      <c r="B53" s="10" t="s">
        <v>1733</v>
      </c>
      <c r="C53" s="10" t="s">
        <v>289</v>
      </c>
      <c r="D53" s="54">
        <v>16000</v>
      </c>
      <c r="E53" s="55">
        <v>62.700633600000003</v>
      </c>
      <c r="F53" s="10">
        <v>0.5075679167482785</v>
      </c>
    </row>
    <row r="54" spans="1:6" x14ac:dyDescent="0.2">
      <c r="A54" s="9" t="s">
        <v>1858</v>
      </c>
      <c r="B54" s="10" t="s">
        <v>1859</v>
      </c>
      <c r="C54" s="10" t="s">
        <v>1828</v>
      </c>
      <c r="D54" s="54">
        <v>9695</v>
      </c>
      <c r="E54" s="55">
        <v>1.2106412</v>
      </c>
      <c r="F54" s="10">
        <v>9.8002619197397698E-3</v>
      </c>
    </row>
    <row r="55" spans="1:6" x14ac:dyDescent="0.2">
      <c r="A55" s="9" t="s">
        <v>1860</v>
      </c>
      <c r="B55" s="10" t="s">
        <v>1861</v>
      </c>
      <c r="C55" s="10" t="s">
        <v>325</v>
      </c>
      <c r="D55" s="54">
        <v>32</v>
      </c>
      <c r="E55" s="55">
        <v>0.1040534</v>
      </c>
      <c r="F55" s="10">
        <v>8.4232270770187763E-4</v>
      </c>
    </row>
    <row r="56" spans="1:6" x14ac:dyDescent="0.2">
      <c r="A56" s="11" t="s">
        <v>44</v>
      </c>
      <c r="B56" s="10"/>
      <c r="C56" s="10"/>
      <c r="D56" s="10"/>
      <c r="E56" s="11">
        <v>9973.4206809000025</v>
      </c>
      <c r="F56" s="11">
        <v>80.735840568261949</v>
      </c>
    </row>
    <row r="57" spans="1:6" x14ac:dyDescent="0.2">
      <c r="A57" s="10"/>
      <c r="B57" s="10"/>
      <c r="C57" s="10"/>
      <c r="D57" s="10"/>
      <c r="E57" s="55"/>
      <c r="F57" s="10"/>
    </row>
    <row r="58" spans="1:6" x14ac:dyDescent="0.2">
      <c r="A58" s="11" t="s">
        <v>44</v>
      </c>
      <c r="B58" s="10"/>
      <c r="C58" s="10"/>
      <c r="D58" s="10"/>
      <c r="E58" s="56">
        <v>12013.300379400003</v>
      </c>
      <c r="F58" s="56">
        <v>97.248871291204296</v>
      </c>
    </row>
    <row r="59" spans="1:6" x14ac:dyDescent="0.2">
      <c r="A59" s="10"/>
      <c r="B59" s="10"/>
      <c r="C59" s="10"/>
      <c r="D59" s="10"/>
      <c r="E59" s="55"/>
      <c r="F59" s="10"/>
    </row>
    <row r="60" spans="1:6" x14ac:dyDescent="0.2">
      <c r="A60" s="11" t="s">
        <v>49</v>
      </c>
      <c r="B60" s="10"/>
      <c r="C60" s="10"/>
      <c r="D60" s="10"/>
      <c r="E60" s="56">
        <v>339.85109670000003</v>
      </c>
      <c r="F60" s="11">
        <v>2.7511287087956435</v>
      </c>
    </row>
    <row r="61" spans="1:6" x14ac:dyDescent="0.2">
      <c r="A61" s="10"/>
      <c r="B61" s="10"/>
      <c r="C61" s="10"/>
      <c r="D61" s="10"/>
      <c r="E61" s="55"/>
      <c r="F61" s="10"/>
    </row>
    <row r="62" spans="1:6" x14ac:dyDescent="0.2">
      <c r="A62" s="13" t="s">
        <v>50</v>
      </c>
      <c r="B62" s="7"/>
      <c r="C62" s="7"/>
      <c r="D62" s="7"/>
      <c r="E62" s="57">
        <v>12353.151476100003</v>
      </c>
      <c r="F62" s="13">
        <v>100</v>
      </c>
    </row>
    <row r="64" spans="1:6" x14ac:dyDescent="0.2">
      <c r="A64" s="1" t="s">
        <v>51</v>
      </c>
      <c r="B64" s="3"/>
      <c r="C64" s="3"/>
      <c r="D64" s="3"/>
    </row>
    <row r="65" spans="1:4" x14ac:dyDescent="0.2">
      <c r="A65" s="1" t="s">
        <v>1463</v>
      </c>
      <c r="B65" s="3"/>
      <c r="C65" s="3"/>
      <c r="D65" s="3"/>
    </row>
    <row r="66" spans="1:4" x14ac:dyDescent="0.2">
      <c r="A66" s="1" t="s">
        <v>52</v>
      </c>
      <c r="B66" s="3"/>
      <c r="C66" s="3"/>
      <c r="D66" s="3"/>
    </row>
    <row r="67" spans="1:4" x14ac:dyDescent="0.2">
      <c r="A67" s="3" t="s">
        <v>537</v>
      </c>
      <c r="B67" s="3"/>
      <c r="C67" s="3"/>
      <c r="D67" s="14">
        <v>19.2195</v>
      </c>
    </row>
    <row r="68" spans="1:4" x14ac:dyDescent="0.2">
      <c r="A68" s="3" t="s">
        <v>808</v>
      </c>
      <c r="B68" s="3"/>
      <c r="C68" s="3"/>
      <c r="D68" s="14">
        <v>11.323700000000001</v>
      </c>
    </row>
    <row r="69" spans="1:4" x14ac:dyDescent="0.2">
      <c r="A69" s="3" t="s">
        <v>809</v>
      </c>
      <c r="B69" s="3"/>
      <c r="C69" s="3"/>
      <c r="D69" s="14">
        <v>19.988299999999999</v>
      </c>
    </row>
    <row r="70" spans="1:4" x14ac:dyDescent="0.2">
      <c r="A70" s="3" t="s">
        <v>810</v>
      </c>
      <c r="B70" s="3"/>
      <c r="C70" s="3"/>
      <c r="D70" s="14">
        <v>11.824999999999999</v>
      </c>
    </row>
    <row r="71" spans="1:4" x14ac:dyDescent="0.2">
      <c r="A71" s="3"/>
      <c r="B71" s="3"/>
      <c r="C71" s="3"/>
      <c r="D71" s="14"/>
    </row>
    <row r="72" spans="1:4" x14ac:dyDescent="0.2">
      <c r="A72" s="1" t="s">
        <v>56</v>
      </c>
      <c r="B72" s="3"/>
      <c r="C72" s="3"/>
      <c r="D72" s="3"/>
    </row>
    <row r="73" spans="1:4" x14ac:dyDescent="0.2">
      <c r="A73" s="3" t="s">
        <v>537</v>
      </c>
      <c r="B73" s="3"/>
      <c r="C73" s="3"/>
      <c r="D73" s="14">
        <v>22.234200000000001</v>
      </c>
    </row>
    <row r="74" spans="1:4" x14ac:dyDescent="0.2">
      <c r="A74" s="3" t="s">
        <v>808</v>
      </c>
      <c r="B74" s="3"/>
      <c r="C74" s="3"/>
      <c r="D74" s="14">
        <v>13.0998</v>
      </c>
    </row>
    <row r="75" spans="1:4" x14ac:dyDescent="0.2">
      <c r="A75" s="3" t="s">
        <v>809</v>
      </c>
      <c r="B75" s="3"/>
      <c r="C75" s="3"/>
      <c r="D75" s="14">
        <v>23.179200000000002</v>
      </c>
    </row>
    <row r="76" spans="1:4" x14ac:dyDescent="0.2">
      <c r="A76" s="3" t="s">
        <v>810</v>
      </c>
      <c r="B76" s="3"/>
      <c r="C76" s="3"/>
      <c r="D76" s="14">
        <v>13.707800000000001</v>
      </c>
    </row>
    <row r="77" spans="1:4" x14ac:dyDescent="0.2">
      <c r="A77" s="3"/>
      <c r="B77" s="3"/>
      <c r="C77" s="3"/>
      <c r="D77" s="3"/>
    </row>
    <row r="78" spans="1:4" x14ac:dyDescent="0.2">
      <c r="A78" s="1" t="s">
        <v>57</v>
      </c>
      <c r="B78" s="3"/>
      <c r="C78" s="3"/>
      <c r="D78" s="15" t="s">
        <v>58</v>
      </c>
    </row>
    <row r="79" spans="1:4" x14ac:dyDescent="0.2">
      <c r="A79" s="1"/>
      <c r="B79" s="3"/>
      <c r="C79" s="3"/>
      <c r="D79" s="15"/>
    </row>
    <row r="80" spans="1:4" x14ac:dyDescent="0.2">
      <c r="A80" s="16" t="s">
        <v>1464</v>
      </c>
      <c r="B80" s="3"/>
      <c r="C80" s="3"/>
      <c r="D80" s="59">
        <v>7.9225239806058487E-2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F9E9-FDE1-4F96-91AB-A63327BAAC2D}">
  <sheetPr>
    <tabColor rgb="FF92D050"/>
  </sheetPr>
  <dimension ref="A1:F81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6.5703125" style="2" bestFit="1" customWidth="1"/>
    <col min="3" max="3" width="29.85546875" style="2" bestFit="1" customWidth="1"/>
    <col min="4" max="4" width="9.855468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1862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121068</v>
      </c>
      <c r="E7" s="47">
        <v>2958.5992500000002</v>
      </c>
      <c r="F7" s="10">
        <v>10.87967959030739</v>
      </c>
    </row>
    <row r="8" spans="1:6" x14ac:dyDescent="0.2">
      <c r="A8" s="10" t="s">
        <v>874</v>
      </c>
      <c r="B8" s="10" t="s">
        <v>875</v>
      </c>
      <c r="C8" s="10" t="s">
        <v>301</v>
      </c>
      <c r="D8" s="54">
        <v>192619</v>
      </c>
      <c r="E8" s="47">
        <v>2413.708689</v>
      </c>
      <c r="F8" s="10">
        <v>8.8759493739008093</v>
      </c>
    </row>
    <row r="9" spans="1:6" x14ac:dyDescent="0.2">
      <c r="A9" s="10" t="s">
        <v>884</v>
      </c>
      <c r="B9" s="10" t="s">
        <v>885</v>
      </c>
      <c r="C9" s="10" t="s">
        <v>367</v>
      </c>
      <c r="D9" s="54">
        <v>92848</v>
      </c>
      <c r="E9" s="47">
        <v>2035.3210079999999</v>
      </c>
      <c r="F9" s="10">
        <v>7.484501468207112</v>
      </c>
    </row>
    <row r="10" spans="1:6" x14ac:dyDescent="0.2">
      <c r="A10" s="10" t="s">
        <v>313</v>
      </c>
      <c r="B10" s="10" t="s">
        <v>314</v>
      </c>
      <c r="C10" s="10" t="s">
        <v>267</v>
      </c>
      <c r="D10" s="54">
        <v>362662</v>
      </c>
      <c r="E10" s="47">
        <v>1585.195602</v>
      </c>
      <c r="F10" s="10">
        <v>5.829251879153432</v>
      </c>
    </row>
    <row r="11" spans="1:6" x14ac:dyDescent="0.2">
      <c r="A11" s="10" t="s">
        <v>270</v>
      </c>
      <c r="B11" s="10" t="s">
        <v>271</v>
      </c>
      <c r="C11" s="10" t="s">
        <v>272</v>
      </c>
      <c r="D11" s="54">
        <v>213895</v>
      </c>
      <c r="E11" s="47">
        <v>1565.7113999999999</v>
      </c>
      <c r="F11" s="10">
        <v>5.7576024745127636</v>
      </c>
    </row>
    <row r="12" spans="1:6" x14ac:dyDescent="0.2">
      <c r="A12" s="10" t="s">
        <v>888</v>
      </c>
      <c r="B12" s="10" t="s">
        <v>889</v>
      </c>
      <c r="C12" s="10" t="s">
        <v>289</v>
      </c>
      <c r="D12" s="54">
        <v>482703</v>
      </c>
      <c r="E12" s="47">
        <v>1321.8821654999999</v>
      </c>
      <c r="F12" s="10">
        <v>4.8609673705493179</v>
      </c>
    </row>
    <row r="13" spans="1:6" x14ac:dyDescent="0.2">
      <c r="A13" s="10" t="s">
        <v>1485</v>
      </c>
      <c r="B13" s="10" t="s">
        <v>1486</v>
      </c>
      <c r="C13" s="10" t="s">
        <v>272</v>
      </c>
      <c r="D13" s="54">
        <v>59125</v>
      </c>
      <c r="E13" s="47">
        <v>1316.8320000000001</v>
      </c>
      <c r="F13" s="10">
        <v>4.8423963584333567</v>
      </c>
    </row>
    <row r="14" spans="1:6" x14ac:dyDescent="0.2">
      <c r="A14" s="10" t="s">
        <v>273</v>
      </c>
      <c r="B14" s="10" t="s">
        <v>274</v>
      </c>
      <c r="C14" s="10" t="s">
        <v>267</v>
      </c>
      <c r="D14" s="54">
        <v>75160</v>
      </c>
      <c r="E14" s="47">
        <v>1110.1883600000001</v>
      </c>
      <c r="F14" s="10">
        <v>4.0825041247775733</v>
      </c>
    </row>
    <row r="15" spans="1:6" x14ac:dyDescent="0.2">
      <c r="A15" s="10" t="s">
        <v>1690</v>
      </c>
      <c r="B15" s="10" t="s">
        <v>1691</v>
      </c>
      <c r="C15" s="10" t="s">
        <v>1572</v>
      </c>
      <c r="D15" s="54">
        <v>69459</v>
      </c>
      <c r="E15" s="47">
        <v>1078.837188</v>
      </c>
      <c r="F15" s="10">
        <v>3.9672162208343069</v>
      </c>
    </row>
    <row r="16" spans="1:6" x14ac:dyDescent="0.2">
      <c r="A16" s="10" t="s">
        <v>265</v>
      </c>
      <c r="B16" s="10" t="s">
        <v>266</v>
      </c>
      <c r="C16" s="10" t="s">
        <v>267</v>
      </c>
      <c r="D16" s="54">
        <v>109966</v>
      </c>
      <c r="E16" s="47">
        <v>889.13009299999999</v>
      </c>
      <c r="F16" s="10">
        <v>3.269604873299488</v>
      </c>
    </row>
    <row r="17" spans="1:6" x14ac:dyDescent="0.2">
      <c r="A17" s="10" t="s">
        <v>319</v>
      </c>
      <c r="B17" s="10" t="s">
        <v>320</v>
      </c>
      <c r="C17" s="10" t="s">
        <v>267</v>
      </c>
      <c r="D17" s="54">
        <v>210933</v>
      </c>
      <c r="E17" s="47">
        <v>761.99546250000003</v>
      </c>
      <c r="F17" s="10">
        <v>2.8020917267751253</v>
      </c>
    </row>
    <row r="18" spans="1:6" x14ac:dyDescent="0.2">
      <c r="A18" s="10" t="s">
        <v>876</v>
      </c>
      <c r="B18" s="10" t="s">
        <v>877</v>
      </c>
      <c r="C18" s="10" t="s">
        <v>289</v>
      </c>
      <c r="D18" s="54">
        <v>40198</v>
      </c>
      <c r="E18" s="47">
        <v>718.57944799999996</v>
      </c>
      <c r="F18" s="10">
        <v>2.6424376854756346</v>
      </c>
    </row>
    <row r="19" spans="1:6" x14ac:dyDescent="0.2">
      <c r="A19" s="10" t="s">
        <v>882</v>
      </c>
      <c r="B19" s="10" t="s">
        <v>883</v>
      </c>
      <c r="C19" s="10" t="s">
        <v>367</v>
      </c>
      <c r="D19" s="54">
        <v>13335</v>
      </c>
      <c r="E19" s="47">
        <v>490.874685</v>
      </c>
      <c r="F19" s="10">
        <v>1.8050972235570832</v>
      </c>
    </row>
    <row r="20" spans="1:6" x14ac:dyDescent="0.2">
      <c r="A20" s="10" t="s">
        <v>890</v>
      </c>
      <c r="B20" s="10" t="s">
        <v>891</v>
      </c>
      <c r="C20" s="10" t="s">
        <v>286</v>
      </c>
      <c r="D20" s="54">
        <v>7479</v>
      </c>
      <c r="E20" s="47">
        <v>488.7264735</v>
      </c>
      <c r="F20" s="10">
        <v>1.7971975890215126</v>
      </c>
    </row>
    <row r="21" spans="1:6" x14ac:dyDescent="0.2">
      <c r="A21" s="10" t="s">
        <v>1863</v>
      </c>
      <c r="B21" s="10" t="s">
        <v>1864</v>
      </c>
      <c r="C21" s="10" t="s">
        <v>267</v>
      </c>
      <c r="D21" s="54">
        <v>28827</v>
      </c>
      <c r="E21" s="47">
        <v>406.60483499999998</v>
      </c>
      <c r="F21" s="10">
        <v>1.4952110613391805</v>
      </c>
    </row>
    <row r="22" spans="1:6" x14ac:dyDescent="0.2">
      <c r="A22" s="10" t="s">
        <v>892</v>
      </c>
      <c r="B22" s="10" t="s">
        <v>893</v>
      </c>
      <c r="C22" s="10" t="s">
        <v>289</v>
      </c>
      <c r="D22" s="54">
        <v>25369</v>
      </c>
      <c r="E22" s="47">
        <v>344.54907350000002</v>
      </c>
      <c r="F22" s="10">
        <v>1.2670129362120506</v>
      </c>
    </row>
    <row r="23" spans="1:6" x14ac:dyDescent="0.2">
      <c r="A23" s="10" t="s">
        <v>284</v>
      </c>
      <c r="B23" s="10" t="s">
        <v>285</v>
      </c>
      <c r="C23" s="10" t="s">
        <v>286</v>
      </c>
      <c r="D23" s="54">
        <v>52469</v>
      </c>
      <c r="E23" s="47">
        <v>343.8555915</v>
      </c>
      <c r="F23" s="10">
        <v>1.2644627895635494</v>
      </c>
    </row>
    <row r="24" spans="1:6" x14ac:dyDescent="0.2">
      <c r="A24" s="10" t="s">
        <v>275</v>
      </c>
      <c r="B24" s="10" t="s">
        <v>276</v>
      </c>
      <c r="C24" s="10" t="s">
        <v>277</v>
      </c>
      <c r="D24" s="54">
        <v>95285</v>
      </c>
      <c r="E24" s="47">
        <v>330.3054525</v>
      </c>
      <c r="F24" s="10">
        <v>1.2146347600579892</v>
      </c>
    </row>
    <row r="25" spans="1:6" x14ac:dyDescent="0.2">
      <c r="A25" s="10" t="s">
        <v>1417</v>
      </c>
      <c r="B25" s="10" t="s">
        <v>1418</v>
      </c>
      <c r="C25" s="10" t="s">
        <v>272</v>
      </c>
      <c r="D25" s="54">
        <v>30529</v>
      </c>
      <c r="E25" s="47">
        <v>325.02699849999999</v>
      </c>
      <c r="F25" s="10">
        <v>1.1952242608995862</v>
      </c>
    </row>
    <row r="26" spans="1:6" x14ac:dyDescent="0.2">
      <c r="A26" s="10" t="s">
        <v>355</v>
      </c>
      <c r="B26" s="10" t="s">
        <v>356</v>
      </c>
      <c r="C26" s="10" t="s">
        <v>292</v>
      </c>
      <c r="D26" s="54">
        <v>228292</v>
      </c>
      <c r="E26" s="47">
        <v>322.690742</v>
      </c>
      <c r="F26" s="10">
        <v>1.1866331270511028</v>
      </c>
    </row>
    <row r="27" spans="1:6" x14ac:dyDescent="0.2">
      <c r="A27" s="10" t="s">
        <v>371</v>
      </c>
      <c r="B27" s="10" t="s">
        <v>372</v>
      </c>
      <c r="C27" s="10" t="s">
        <v>298</v>
      </c>
      <c r="D27" s="54">
        <v>23480</v>
      </c>
      <c r="E27" s="47">
        <v>313.38756000000001</v>
      </c>
      <c r="F27" s="10">
        <v>1.1524224649175561</v>
      </c>
    </row>
    <row r="28" spans="1:6" x14ac:dyDescent="0.2">
      <c r="A28" s="10" t="s">
        <v>908</v>
      </c>
      <c r="B28" s="10" t="s">
        <v>909</v>
      </c>
      <c r="C28" s="10" t="s">
        <v>367</v>
      </c>
      <c r="D28" s="54">
        <v>3402</v>
      </c>
      <c r="E28" s="47">
        <v>290.00859300000002</v>
      </c>
      <c r="F28" s="10">
        <v>1.0664508112330058</v>
      </c>
    </row>
    <row r="29" spans="1:6" x14ac:dyDescent="0.2">
      <c r="A29" s="10" t="s">
        <v>1429</v>
      </c>
      <c r="B29" s="10" t="s">
        <v>1430</v>
      </c>
      <c r="C29" s="10" t="s">
        <v>1431</v>
      </c>
      <c r="D29" s="54">
        <v>169906</v>
      </c>
      <c r="E29" s="47">
        <v>285.017315</v>
      </c>
      <c r="F29" s="10">
        <v>1.0480963465699897</v>
      </c>
    </row>
    <row r="30" spans="1:6" x14ac:dyDescent="0.2">
      <c r="A30" s="10" t="s">
        <v>290</v>
      </c>
      <c r="B30" s="10" t="s">
        <v>291</v>
      </c>
      <c r="C30" s="10" t="s">
        <v>292</v>
      </c>
      <c r="D30" s="54">
        <v>129536</v>
      </c>
      <c r="E30" s="47">
        <v>268.00998399999997</v>
      </c>
      <c r="F30" s="10">
        <v>0.98555515855126696</v>
      </c>
    </row>
    <row r="31" spans="1:6" x14ac:dyDescent="0.2">
      <c r="A31" s="10" t="s">
        <v>1701</v>
      </c>
      <c r="B31" s="10" t="s">
        <v>1702</v>
      </c>
      <c r="C31" s="10" t="s">
        <v>283</v>
      </c>
      <c r="D31" s="54">
        <v>5873</v>
      </c>
      <c r="E31" s="47">
        <v>267.56507049999999</v>
      </c>
      <c r="F31" s="10">
        <v>0.98391907474390372</v>
      </c>
    </row>
    <row r="32" spans="1:6" x14ac:dyDescent="0.2">
      <c r="A32" s="10" t="s">
        <v>361</v>
      </c>
      <c r="B32" s="10" t="s">
        <v>362</v>
      </c>
      <c r="C32" s="10" t="s">
        <v>272</v>
      </c>
      <c r="D32" s="54">
        <v>35415</v>
      </c>
      <c r="E32" s="47">
        <v>250.24239</v>
      </c>
      <c r="F32" s="10">
        <v>0.92021824960333565</v>
      </c>
    </row>
    <row r="33" spans="1:6" x14ac:dyDescent="0.2">
      <c r="A33" s="10" t="s">
        <v>1772</v>
      </c>
      <c r="B33" s="10" t="s">
        <v>1773</v>
      </c>
      <c r="C33" s="10" t="s">
        <v>295</v>
      </c>
      <c r="D33" s="54">
        <v>62108</v>
      </c>
      <c r="E33" s="47">
        <v>249.02202600000001</v>
      </c>
      <c r="F33" s="10">
        <v>0.9157305957571632</v>
      </c>
    </row>
    <row r="34" spans="1:6" x14ac:dyDescent="0.2">
      <c r="A34" s="10" t="s">
        <v>335</v>
      </c>
      <c r="B34" s="10" t="s">
        <v>336</v>
      </c>
      <c r="C34" s="10" t="s">
        <v>337</v>
      </c>
      <c r="D34" s="54">
        <v>94315</v>
      </c>
      <c r="E34" s="47">
        <v>239.37146999999999</v>
      </c>
      <c r="F34" s="10">
        <v>0.88024253256363716</v>
      </c>
    </row>
    <row r="35" spans="1:6" x14ac:dyDescent="0.2">
      <c r="A35" s="10" t="s">
        <v>1865</v>
      </c>
      <c r="B35" s="10" t="s">
        <v>1866</v>
      </c>
      <c r="C35" s="10" t="s">
        <v>272</v>
      </c>
      <c r="D35" s="54">
        <v>84887</v>
      </c>
      <c r="E35" s="47">
        <v>238.108035</v>
      </c>
      <c r="F35" s="10">
        <v>0.87559649340061774</v>
      </c>
    </row>
    <row r="36" spans="1:6" x14ac:dyDescent="0.2">
      <c r="A36" s="10" t="s">
        <v>379</v>
      </c>
      <c r="B36" s="10" t="s">
        <v>380</v>
      </c>
      <c r="C36" s="10" t="s">
        <v>286</v>
      </c>
      <c r="D36" s="54">
        <v>7653</v>
      </c>
      <c r="E36" s="47">
        <v>216.35413650000001</v>
      </c>
      <c r="F36" s="10">
        <v>0.79560071650718789</v>
      </c>
    </row>
    <row r="37" spans="1:6" x14ac:dyDescent="0.2">
      <c r="A37" s="10" t="s">
        <v>373</v>
      </c>
      <c r="B37" s="10" t="s">
        <v>374</v>
      </c>
      <c r="C37" s="10" t="s">
        <v>375</v>
      </c>
      <c r="D37" s="54">
        <v>42477</v>
      </c>
      <c r="E37" s="47">
        <v>214.25398799999999</v>
      </c>
      <c r="F37" s="10">
        <v>0.78787782440814313</v>
      </c>
    </row>
    <row r="38" spans="1:6" x14ac:dyDescent="0.2">
      <c r="A38" s="10" t="s">
        <v>353</v>
      </c>
      <c r="B38" s="10" t="s">
        <v>354</v>
      </c>
      <c r="C38" s="10" t="s">
        <v>301</v>
      </c>
      <c r="D38" s="54">
        <v>132442</v>
      </c>
      <c r="E38" s="47">
        <v>206.47707800000001</v>
      </c>
      <c r="F38" s="10">
        <v>0.75927973394264425</v>
      </c>
    </row>
    <row r="39" spans="1:6" x14ac:dyDescent="0.2">
      <c r="A39" s="10" t="s">
        <v>281</v>
      </c>
      <c r="B39" s="10" t="s">
        <v>282</v>
      </c>
      <c r="C39" s="10" t="s">
        <v>283</v>
      </c>
      <c r="D39" s="54">
        <v>22203</v>
      </c>
      <c r="E39" s="47">
        <v>202.95762300000001</v>
      </c>
      <c r="F39" s="10">
        <v>0.74633761522463771</v>
      </c>
    </row>
    <row r="40" spans="1:6" x14ac:dyDescent="0.2">
      <c r="A40" s="10" t="s">
        <v>1867</v>
      </c>
      <c r="B40" s="10" t="s">
        <v>1868</v>
      </c>
      <c r="C40" s="10" t="s">
        <v>1596</v>
      </c>
      <c r="D40" s="54">
        <v>20637</v>
      </c>
      <c r="E40" s="47">
        <v>193.4615565</v>
      </c>
      <c r="F40" s="10">
        <v>0.71141765744791208</v>
      </c>
    </row>
    <row r="41" spans="1:6" x14ac:dyDescent="0.2">
      <c r="A41" s="10" t="s">
        <v>1450</v>
      </c>
      <c r="B41" s="10" t="s">
        <v>1451</v>
      </c>
      <c r="C41" s="10" t="s">
        <v>286</v>
      </c>
      <c r="D41" s="54">
        <v>7305</v>
      </c>
      <c r="E41" s="47">
        <v>188.578575</v>
      </c>
      <c r="F41" s="10">
        <v>0.69346143233043511</v>
      </c>
    </row>
    <row r="42" spans="1:6" x14ac:dyDescent="0.2">
      <c r="A42" s="10" t="s">
        <v>1869</v>
      </c>
      <c r="B42" s="10" t="s">
        <v>1870</v>
      </c>
      <c r="C42" s="10" t="s">
        <v>289</v>
      </c>
      <c r="D42" s="54">
        <v>6626</v>
      </c>
      <c r="E42" s="47">
        <v>181.797562</v>
      </c>
      <c r="F42" s="10">
        <v>0.66852556149976783</v>
      </c>
    </row>
    <row r="43" spans="1:6" x14ac:dyDescent="0.2">
      <c r="A43" s="10" t="s">
        <v>1871</v>
      </c>
      <c r="B43" s="10" t="s">
        <v>1872</v>
      </c>
      <c r="C43" s="10" t="s">
        <v>1447</v>
      </c>
      <c r="D43" s="54">
        <v>44285</v>
      </c>
      <c r="E43" s="47">
        <v>181.65707</v>
      </c>
      <c r="F43" s="10">
        <v>0.6680089291964908</v>
      </c>
    </row>
    <row r="44" spans="1:6" x14ac:dyDescent="0.2">
      <c r="A44" s="10" t="s">
        <v>1425</v>
      </c>
      <c r="B44" s="10" t="s">
        <v>1426</v>
      </c>
      <c r="C44" s="10" t="s">
        <v>304</v>
      </c>
      <c r="D44" s="54">
        <v>102498</v>
      </c>
      <c r="E44" s="47">
        <v>178.705263</v>
      </c>
      <c r="F44" s="10">
        <v>0.65715422679891988</v>
      </c>
    </row>
    <row r="45" spans="1:6" x14ac:dyDescent="0.2">
      <c r="A45" s="10" t="s">
        <v>293</v>
      </c>
      <c r="B45" s="10" t="s">
        <v>294</v>
      </c>
      <c r="C45" s="10" t="s">
        <v>295</v>
      </c>
      <c r="D45" s="54">
        <v>6821</v>
      </c>
      <c r="E45" s="47">
        <v>173.9661945</v>
      </c>
      <c r="F45" s="10">
        <v>0.63972721405411548</v>
      </c>
    </row>
    <row r="46" spans="1:6" x14ac:dyDescent="0.2">
      <c r="A46" s="10" t="s">
        <v>299</v>
      </c>
      <c r="B46" s="10" t="s">
        <v>300</v>
      </c>
      <c r="C46" s="10" t="s">
        <v>301</v>
      </c>
      <c r="D46" s="54">
        <v>43945</v>
      </c>
      <c r="E46" s="47">
        <v>172.4621525</v>
      </c>
      <c r="F46" s="10">
        <v>0.6341963889346387</v>
      </c>
    </row>
    <row r="47" spans="1:6" x14ac:dyDescent="0.2">
      <c r="A47" s="10" t="s">
        <v>302</v>
      </c>
      <c r="B47" s="10" t="s">
        <v>303</v>
      </c>
      <c r="C47" s="10" t="s">
        <v>304</v>
      </c>
      <c r="D47" s="54">
        <v>82137</v>
      </c>
      <c r="E47" s="47">
        <v>170.06465850000001</v>
      </c>
      <c r="F47" s="10">
        <v>0.62538006596028384</v>
      </c>
    </row>
    <row r="48" spans="1:6" x14ac:dyDescent="0.2">
      <c r="A48" s="10" t="s">
        <v>331</v>
      </c>
      <c r="B48" s="10" t="s">
        <v>332</v>
      </c>
      <c r="C48" s="10" t="s">
        <v>286</v>
      </c>
      <c r="D48" s="54">
        <v>102364</v>
      </c>
      <c r="E48" s="47">
        <v>166.39268200000001</v>
      </c>
      <c r="F48" s="10">
        <v>0.61187707876688868</v>
      </c>
    </row>
    <row r="49" spans="1:6" x14ac:dyDescent="0.2">
      <c r="A49" s="10" t="s">
        <v>906</v>
      </c>
      <c r="B49" s="10" t="s">
        <v>907</v>
      </c>
      <c r="C49" s="10" t="s">
        <v>280</v>
      </c>
      <c r="D49" s="54">
        <v>50761</v>
      </c>
      <c r="E49" s="47">
        <v>158.3489395</v>
      </c>
      <c r="F49" s="10">
        <v>0.58229776311373349</v>
      </c>
    </row>
    <row r="50" spans="1:6" x14ac:dyDescent="0.2">
      <c r="A50" s="10" t="s">
        <v>1873</v>
      </c>
      <c r="B50" s="10" t="s">
        <v>1874</v>
      </c>
      <c r="C50" s="10" t="s">
        <v>295</v>
      </c>
      <c r="D50" s="54">
        <v>28563</v>
      </c>
      <c r="E50" s="47">
        <v>158.08192349999999</v>
      </c>
      <c r="F50" s="10">
        <v>0.58131586314012751</v>
      </c>
    </row>
    <row r="51" spans="1:6" x14ac:dyDescent="0.2">
      <c r="A51" s="10" t="s">
        <v>1875</v>
      </c>
      <c r="B51" s="10" t="s">
        <v>1876</v>
      </c>
      <c r="C51" s="10" t="s">
        <v>375</v>
      </c>
      <c r="D51" s="54">
        <v>57130</v>
      </c>
      <c r="E51" s="47">
        <v>158.02158</v>
      </c>
      <c r="F51" s="10">
        <v>0.58109396152727555</v>
      </c>
    </row>
    <row r="52" spans="1:6" x14ac:dyDescent="0.2">
      <c r="A52" s="10" t="s">
        <v>1877</v>
      </c>
      <c r="B52" s="10" t="s">
        <v>1878</v>
      </c>
      <c r="C52" s="10" t="s">
        <v>286</v>
      </c>
      <c r="D52" s="54">
        <v>782</v>
      </c>
      <c r="E52" s="47">
        <v>149.66541599999999</v>
      </c>
      <c r="F52" s="10">
        <v>0.55036577590900992</v>
      </c>
    </row>
    <row r="53" spans="1:6" x14ac:dyDescent="0.2">
      <c r="A53" s="10" t="s">
        <v>1879</v>
      </c>
      <c r="B53" s="10" t="s">
        <v>1880</v>
      </c>
      <c r="C53" s="10" t="s">
        <v>1881</v>
      </c>
      <c r="D53" s="54">
        <v>47878</v>
      </c>
      <c r="E53" s="47">
        <v>127.858199</v>
      </c>
      <c r="F53" s="10">
        <v>0.47017393048881512</v>
      </c>
    </row>
    <row r="54" spans="1:6" x14ac:dyDescent="0.2">
      <c r="A54" s="10" t="s">
        <v>1882</v>
      </c>
      <c r="B54" s="10" t="s">
        <v>1883</v>
      </c>
      <c r="C54" s="10" t="s">
        <v>367</v>
      </c>
      <c r="D54" s="54">
        <v>18760</v>
      </c>
      <c r="E54" s="47">
        <v>114.00452</v>
      </c>
      <c r="F54" s="10">
        <v>0.41922969102584295</v>
      </c>
    </row>
    <row r="55" spans="1:6" x14ac:dyDescent="0.2">
      <c r="A55" s="10" t="s">
        <v>880</v>
      </c>
      <c r="B55" s="10" t="s">
        <v>881</v>
      </c>
      <c r="C55" s="10" t="s">
        <v>267</v>
      </c>
      <c r="D55" s="54">
        <v>104166</v>
      </c>
      <c r="E55" s="47">
        <v>113.280525</v>
      </c>
      <c r="F55" s="10">
        <v>0.41656733868968765</v>
      </c>
    </row>
    <row r="56" spans="1:6" x14ac:dyDescent="0.2">
      <c r="A56" s="10" t="s">
        <v>1884</v>
      </c>
      <c r="B56" s="10" t="s">
        <v>1885</v>
      </c>
      <c r="C56" s="10" t="s">
        <v>325</v>
      </c>
      <c r="D56" s="54">
        <v>31348</v>
      </c>
      <c r="E56" s="47">
        <v>106.16000200000001</v>
      </c>
      <c r="F56" s="10">
        <v>0.3903829851462281</v>
      </c>
    </row>
    <row r="57" spans="1:6" x14ac:dyDescent="0.2">
      <c r="A57" s="11" t="s">
        <v>44</v>
      </c>
      <c r="B57" s="10"/>
      <c r="C57" s="10"/>
      <c r="D57" s="10"/>
      <c r="E57" s="46">
        <f xml:space="preserve"> SUM(E7:E56)</f>
        <v>26741.896605499987</v>
      </c>
      <c r="F57" s="11">
        <f>SUM(F7:F56)</f>
        <v>98.338180375381668</v>
      </c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1" t="s">
        <v>44</v>
      </c>
      <c r="B59" s="10"/>
      <c r="C59" s="10"/>
      <c r="D59" s="10"/>
      <c r="E59" s="46">
        <v>26741.896605499987</v>
      </c>
      <c r="F59" s="11">
        <v>98.338180375381668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1" t="s">
        <v>49</v>
      </c>
      <c r="B61" s="10"/>
      <c r="C61" s="10"/>
      <c r="D61" s="10"/>
      <c r="E61" s="11">
        <v>451.9120489</v>
      </c>
      <c r="F61" s="11">
        <v>1.66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3" t="s">
        <v>50</v>
      </c>
      <c r="B63" s="7"/>
      <c r="C63" s="7"/>
      <c r="D63" s="7"/>
      <c r="E63" s="48">
        <v>27193.808654399989</v>
      </c>
      <c r="F63" s="13">
        <f xml:space="preserve"> ROUND(SUM(F59:F62),2)</f>
        <v>100</v>
      </c>
    </row>
    <row r="65" spans="1:4" x14ac:dyDescent="0.2">
      <c r="A65" s="1" t="s">
        <v>51</v>
      </c>
      <c r="B65" s="3"/>
      <c r="C65" s="3"/>
      <c r="D65" s="3"/>
    </row>
    <row r="66" spans="1:4" x14ac:dyDescent="0.2">
      <c r="A66" s="1" t="s">
        <v>1463</v>
      </c>
      <c r="B66" s="3"/>
      <c r="C66" s="3"/>
      <c r="D66" s="3"/>
    </row>
    <row r="67" spans="1:4" x14ac:dyDescent="0.2">
      <c r="A67" s="1" t="s">
        <v>52</v>
      </c>
      <c r="B67" s="3"/>
      <c r="C67" s="3"/>
      <c r="D67" s="3"/>
    </row>
    <row r="68" spans="1:4" x14ac:dyDescent="0.2">
      <c r="A68" s="3" t="s">
        <v>537</v>
      </c>
      <c r="B68" s="3"/>
      <c r="C68" s="3"/>
      <c r="D68" s="14">
        <v>85.909199999999998</v>
      </c>
    </row>
    <row r="69" spans="1:4" x14ac:dyDescent="0.2">
      <c r="A69" s="3" t="s">
        <v>808</v>
      </c>
      <c r="B69" s="3"/>
      <c r="C69" s="3"/>
      <c r="D69" s="14">
        <v>85.909199999999998</v>
      </c>
    </row>
    <row r="70" spans="1:4" x14ac:dyDescent="0.2">
      <c r="A70" s="3" t="s">
        <v>809</v>
      </c>
      <c r="B70" s="3"/>
      <c r="C70" s="3"/>
      <c r="D70" s="14">
        <v>87.863200000000006</v>
      </c>
    </row>
    <row r="71" spans="1:4" x14ac:dyDescent="0.2">
      <c r="A71" s="3" t="s">
        <v>810</v>
      </c>
      <c r="B71" s="3"/>
      <c r="C71" s="3"/>
      <c r="D71" s="14">
        <v>87.863200000000006</v>
      </c>
    </row>
    <row r="72" spans="1:4" x14ac:dyDescent="0.2">
      <c r="A72" s="3"/>
      <c r="B72" s="3"/>
      <c r="C72" s="3"/>
      <c r="D72" s="14"/>
    </row>
    <row r="73" spans="1:4" x14ac:dyDescent="0.2">
      <c r="A73" s="1" t="s">
        <v>56</v>
      </c>
      <c r="B73" s="3"/>
      <c r="C73" s="3"/>
      <c r="D73" s="3"/>
    </row>
    <row r="74" spans="1:4" x14ac:dyDescent="0.2">
      <c r="A74" s="3" t="s">
        <v>537</v>
      </c>
      <c r="B74" s="3"/>
      <c r="C74" s="3"/>
      <c r="D74" s="14">
        <v>93.212199999999996</v>
      </c>
    </row>
    <row r="75" spans="1:4" x14ac:dyDescent="0.2">
      <c r="A75" s="3" t="s">
        <v>808</v>
      </c>
      <c r="B75" s="3"/>
      <c r="C75" s="3"/>
      <c r="D75" s="14">
        <v>93.212199999999996</v>
      </c>
    </row>
    <row r="76" spans="1:4" x14ac:dyDescent="0.2">
      <c r="A76" s="3" t="s">
        <v>809</v>
      </c>
      <c r="B76" s="3"/>
      <c r="C76" s="3"/>
      <c r="D76" s="14">
        <v>95.515299999999996</v>
      </c>
    </row>
    <row r="77" spans="1:4" x14ac:dyDescent="0.2">
      <c r="A77" s="3" t="s">
        <v>810</v>
      </c>
      <c r="B77" s="3"/>
      <c r="C77" s="3"/>
      <c r="D77" s="14">
        <v>95.515299999999996</v>
      </c>
    </row>
    <row r="78" spans="1:4" x14ac:dyDescent="0.2">
      <c r="A78" s="3"/>
      <c r="B78" s="3"/>
      <c r="C78" s="3"/>
      <c r="D78" s="3"/>
    </row>
    <row r="79" spans="1:4" x14ac:dyDescent="0.2">
      <c r="A79" s="1" t="s">
        <v>57</v>
      </c>
      <c r="B79" s="3"/>
      <c r="C79" s="3"/>
      <c r="D79" s="15" t="s">
        <v>58</v>
      </c>
    </row>
    <row r="80" spans="1:4" x14ac:dyDescent="0.2">
      <c r="A80" s="1"/>
      <c r="B80" s="3"/>
      <c r="C80" s="3"/>
      <c r="D80" s="15"/>
    </row>
    <row r="81" spans="1:4" x14ac:dyDescent="0.2">
      <c r="A81" s="16" t="s">
        <v>1464</v>
      </c>
      <c r="B81" s="3"/>
      <c r="C81" s="3"/>
      <c r="D81" s="59">
        <v>6.5357253518356542E-2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57A9-4AD5-4A83-B51E-7741D5FAA2E8}">
  <sheetPr>
    <tabColor rgb="FF92D050"/>
  </sheetPr>
  <dimension ref="A1:E34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14.1406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1886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10" t="s">
        <v>1888</v>
      </c>
      <c r="B6" s="10" t="s">
        <v>1889</v>
      </c>
      <c r="C6" s="54">
        <v>1862369.56</v>
      </c>
      <c r="D6" s="55">
        <v>78624.795442500006</v>
      </c>
      <c r="E6" s="10">
        <v>80.199289581041924</v>
      </c>
    </row>
    <row r="7" spans="1:5" x14ac:dyDescent="0.2">
      <c r="A7" s="10" t="s">
        <v>1890</v>
      </c>
      <c r="B7" s="10" t="s">
        <v>1891</v>
      </c>
      <c r="C7" s="54">
        <v>4008317.54</v>
      </c>
      <c r="D7" s="55">
        <v>19764.2401943</v>
      </c>
      <c r="E7" s="10">
        <v>20.1600273014527</v>
      </c>
    </row>
    <row r="8" spans="1:5" x14ac:dyDescent="0.2">
      <c r="A8" s="11" t="s">
        <v>44</v>
      </c>
      <c r="B8" s="10"/>
      <c r="C8" s="10"/>
      <c r="D8" s="56">
        <v>98389.035636800007</v>
      </c>
      <c r="E8" s="11">
        <v>100.35931688249462</v>
      </c>
    </row>
    <row r="9" spans="1:5" x14ac:dyDescent="0.2">
      <c r="A9" s="10"/>
      <c r="B9" s="10"/>
      <c r="C9" s="10"/>
      <c r="D9" s="55"/>
      <c r="E9" s="10"/>
    </row>
    <row r="10" spans="1:5" x14ac:dyDescent="0.2">
      <c r="A10" s="11" t="s">
        <v>49</v>
      </c>
      <c r="B10" s="10"/>
      <c r="C10" s="10"/>
      <c r="D10" s="11">
        <v>-352.26267630000001</v>
      </c>
      <c r="E10" s="11">
        <v>-0.36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3" t="s">
        <v>50</v>
      </c>
      <c r="B12" s="7"/>
      <c r="C12" s="7"/>
      <c r="D12" s="57">
        <v>98036.772960500006</v>
      </c>
      <c r="E12" s="13">
        <v>100</v>
      </c>
    </row>
    <row r="14" spans="1:5" x14ac:dyDescent="0.2">
      <c r="A14" s="1" t="s">
        <v>51</v>
      </c>
      <c r="B14" s="3"/>
      <c r="C14" s="3"/>
      <c r="D14" s="3"/>
    </row>
    <row r="15" spans="1:5" x14ac:dyDescent="0.2">
      <c r="A15" s="1" t="s">
        <v>1463</v>
      </c>
      <c r="B15" s="3"/>
      <c r="C15" s="3"/>
      <c r="D15" s="3"/>
    </row>
    <row r="16" spans="1:5" x14ac:dyDescent="0.2">
      <c r="A16" s="1" t="s">
        <v>52</v>
      </c>
      <c r="B16" s="3"/>
      <c r="C16" s="3"/>
      <c r="D16" s="3"/>
    </row>
    <row r="17" spans="1:4" x14ac:dyDescent="0.2">
      <c r="A17" s="3" t="s">
        <v>537</v>
      </c>
      <c r="B17" s="3"/>
      <c r="C17" s="3"/>
      <c r="D17" s="14">
        <v>81.457999999999998</v>
      </c>
    </row>
    <row r="18" spans="1:4" x14ac:dyDescent="0.2">
      <c r="A18" s="3" t="s">
        <v>808</v>
      </c>
      <c r="B18" s="3"/>
      <c r="C18" s="3"/>
      <c r="D18" s="14">
        <v>37.4405</v>
      </c>
    </row>
    <row r="19" spans="1:4" x14ac:dyDescent="0.2">
      <c r="A19" s="3" t="s">
        <v>809</v>
      </c>
      <c r="B19" s="3"/>
      <c r="C19" s="3"/>
      <c r="D19" s="14">
        <v>86.372500000000002</v>
      </c>
    </row>
    <row r="20" spans="1:4" x14ac:dyDescent="0.2">
      <c r="A20" s="3" t="s">
        <v>810</v>
      </c>
      <c r="B20" s="3"/>
      <c r="C20" s="3"/>
      <c r="D20" s="14">
        <v>40.315100000000001</v>
      </c>
    </row>
    <row r="21" spans="1:4" x14ac:dyDescent="0.2">
      <c r="A21" s="3"/>
      <c r="B21" s="3"/>
      <c r="C21" s="3"/>
      <c r="D21" s="14"/>
    </row>
    <row r="22" spans="1:4" x14ac:dyDescent="0.2">
      <c r="A22" s="1" t="s">
        <v>56</v>
      </c>
      <c r="B22" s="3"/>
      <c r="C22" s="3"/>
      <c r="D22" s="3"/>
    </row>
    <row r="23" spans="1:4" x14ac:dyDescent="0.2">
      <c r="A23" s="3" t="s">
        <v>537</v>
      </c>
      <c r="B23" s="3"/>
      <c r="C23" s="3"/>
      <c r="D23" s="14">
        <v>83.991</v>
      </c>
    </row>
    <row r="24" spans="1:4" x14ac:dyDescent="0.2">
      <c r="A24" s="3" t="s">
        <v>808</v>
      </c>
      <c r="B24" s="3"/>
      <c r="C24" s="3"/>
      <c r="D24" s="14">
        <v>36.8752</v>
      </c>
    </row>
    <row r="25" spans="1:4" x14ac:dyDescent="0.2">
      <c r="A25" s="3" t="s">
        <v>809</v>
      </c>
      <c r="B25" s="3"/>
      <c r="C25" s="3"/>
      <c r="D25" s="14">
        <v>89.525899999999993</v>
      </c>
    </row>
    <row r="26" spans="1:4" x14ac:dyDescent="0.2">
      <c r="A26" s="3" t="s">
        <v>810</v>
      </c>
      <c r="B26" s="3"/>
      <c r="C26" s="3"/>
      <c r="D26" s="14">
        <v>40.049999999999997</v>
      </c>
    </row>
    <row r="27" spans="1:4" x14ac:dyDescent="0.2">
      <c r="A27" s="3"/>
      <c r="B27" s="3"/>
      <c r="C27" s="3"/>
      <c r="D27" s="3"/>
    </row>
    <row r="28" spans="1:4" x14ac:dyDescent="0.2">
      <c r="A28" s="1" t="s">
        <v>57</v>
      </c>
      <c r="B28" s="3"/>
      <c r="C28" s="3"/>
      <c r="D28" s="15" t="s">
        <v>138</v>
      </c>
    </row>
    <row r="29" spans="1:4" x14ac:dyDescent="0.2">
      <c r="A29" s="20" t="s">
        <v>811</v>
      </c>
      <c r="B29" s="21"/>
      <c r="C29" s="85" t="s">
        <v>812</v>
      </c>
      <c r="D29" s="86"/>
    </row>
    <row r="30" spans="1:4" x14ac:dyDescent="0.2">
      <c r="A30" s="87"/>
      <c r="B30" s="88"/>
      <c r="C30" s="22" t="s">
        <v>813</v>
      </c>
      <c r="D30" s="22" t="s">
        <v>814</v>
      </c>
    </row>
    <row r="31" spans="1:4" x14ac:dyDescent="0.2">
      <c r="A31" s="23" t="s">
        <v>808</v>
      </c>
      <c r="B31" s="24"/>
      <c r="C31" s="25">
        <v>1.2245485899999999</v>
      </c>
      <c r="D31" s="25">
        <v>1.1339380970000001</v>
      </c>
    </row>
    <row r="32" spans="1:4" x14ac:dyDescent="0.2">
      <c r="A32" s="23" t="s">
        <v>810</v>
      </c>
      <c r="B32" s="24"/>
      <c r="C32" s="25">
        <v>1.2245485899999999</v>
      </c>
      <c r="D32" s="25">
        <v>1.1339380970000001</v>
      </c>
    </row>
    <row r="33" spans="1:4" x14ac:dyDescent="0.2">
      <c r="A33" s="1"/>
      <c r="B33" s="3"/>
      <c r="C33" s="3"/>
      <c r="D33" s="15"/>
    </row>
    <row r="34" spans="1:4" x14ac:dyDescent="0.2">
      <c r="A34" s="16" t="s">
        <v>1464</v>
      </c>
      <c r="B34" s="3"/>
      <c r="C34" s="3"/>
      <c r="D34" s="59">
        <v>0.2869929702267055</v>
      </c>
    </row>
  </sheetData>
  <mergeCells count="3">
    <mergeCell ref="A1:E1"/>
    <mergeCell ref="C29:D29"/>
    <mergeCell ref="A30:B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1CA7-B9CC-4B1B-9A69-D46AD8F40B55}">
  <sheetPr>
    <tabColor rgb="FF92D050"/>
  </sheetPr>
  <dimension ref="A1:E32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9.855468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1892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1893</v>
      </c>
      <c r="B5" s="10"/>
      <c r="C5" s="10"/>
      <c r="D5" s="10"/>
      <c r="E5" s="10"/>
    </row>
    <row r="6" spans="1:5" x14ac:dyDescent="0.2">
      <c r="A6" s="10" t="s">
        <v>1888</v>
      </c>
      <c r="B6" s="10" t="s">
        <v>1889</v>
      </c>
      <c r="C6" s="54">
        <v>30866.11</v>
      </c>
      <c r="D6" s="47">
        <v>1303.0934559</v>
      </c>
      <c r="E6" s="10">
        <v>43.612877276873</v>
      </c>
    </row>
    <row r="7" spans="1:5" x14ac:dyDescent="0.2">
      <c r="A7" s="10" t="s">
        <v>1894</v>
      </c>
      <c r="B7" s="10" t="s">
        <v>1895</v>
      </c>
      <c r="C7" s="54">
        <v>26613</v>
      </c>
      <c r="D7" s="47">
        <v>797.84443350000004</v>
      </c>
      <c r="E7" s="10">
        <v>26.702836398053442</v>
      </c>
    </row>
    <row r="8" spans="1:5" x14ac:dyDescent="0.2">
      <c r="A8" s="10" t="s">
        <v>1890</v>
      </c>
      <c r="B8" s="10" t="s">
        <v>1891</v>
      </c>
      <c r="C8" s="54">
        <v>150733.777</v>
      </c>
      <c r="D8" s="47">
        <v>743.23916280000003</v>
      </c>
      <c r="E8" s="10">
        <v>24.87526757793016</v>
      </c>
    </row>
    <row r="9" spans="1:5" x14ac:dyDescent="0.2">
      <c r="A9" s="10" t="s">
        <v>1896</v>
      </c>
      <c r="B9" s="10" t="s">
        <v>1897</v>
      </c>
      <c r="C9" s="54">
        <v>3879.9119999999998</v>
      </c>
      <c r="D9" s="47">
        <v>110.4876177</v>
      </c>
      <c r="E9" s="10">
        <v>3.6978797564723163</v>
      </c>
    </row>
    <row r="10" spans="1:5" x14ac:dyDescent="0.2">
      <c r="A10" s="11" t="s">
        <v>44</v>
      </c>
      <c r="B10" s="10"/>
      <c r="C10" s="10"/>
      <c r="D10" s="46">
        <v>2954.6646699000003</v>
      </c>
      <c r="E10" s="11">
        <v>98.88886100932892</v>
      </c>
    </row>
    <row r="11" spans="1:5" x14ac:dyDescent="0.2">
      <c r="A11" s="10"/>
      <c r="B11" s="10"/>
      <c r="C11" s="10"/>
      <c r="D11" s="47"/>
      <c r="E11" s="10"/>
    </row>
    <row r="12" spans="1:5" x14ac:dyDescent="0.2">
      <c r="A12" s="11" t="s">
        <v>49</v>
      </c>
      <c r="B12" s="10"/>
      <c r="C12" s="10"/>
      <c r="D12" s="46">
        <v>33.1993218</v>
      </c>
      <c r="E12" s="11">
        <v>1.1111389906710794</v>
      </c>
    </row>
    <row r="13" spans="1:5" x14ac:dyDescent="0.2">
      <c r="A13" s="10"/>
      <c r="B13" s="10"/>
      <c r="C13" s="10"/>
      <c r="D13" s="47"/>
      <c r="E13" s="10"/>
    </row>
    <row r="14" spans="1:5" x14ac:dyDescent="0.2">
      <c r="A14" s="13" t="s">
        <v>50</v>
      </c>
      <c r="B14" s="7"/>
      <c r="C14" s="7"/>
      <c r="D14" s="48">
        <v>2987.8639917</v>
      </c>
      <c r="E14" s="13">
        <v>100</v>
      </c>
    </row>
    <row r="16" spans="1:5" x14ac:dyDescent="0.2">
      <c r="A16" s="1" t="s">
        <v>51</v>
      </c>
      <c r="B16" s="3"/>
      <c r="C16" s="3"/>
      <c r="D16" s="3"/>
    </row>
    <row r="17" spans="1:4" x14ac:dyDescent="0.2">
      <c r="A17" s="1" t="s">
        <v>1463</v>
      </c>
      <c r="B17" s="3"/>
      <c r="C17" s="3"/>
      <c r="D17" s="3"/>
    </row>
    <row r="18" spans="1:4" x14ac:dyDescent="0.2">
      <c r="A18" s="1" t="s">
        <v>52</v>
      </c>
      <c r="B18" s="3"/>
      <c r="C18" s="3"/>
      <c r="D18" s="3"/>
    </row>
    <row r="19" spans="1:4" x14ac:dyDescent="0.2">
      <c r="A19" s="3" t="s">
        <v>537</v>
      </c>
      <c r="B19" s="3"/>
      <c r="C19" s="3"/>
      <c r="D19" s="14">
        <v>12.148099999999999</v>
      </c>
    </row>
    <row r="20" spans="1:4" x14ac:dyDescent="0.2">
      <c r="A20" s="3" t="s">
        <v>808</v>
      </c>
      <c r="B20" s="3"/>
      <c r="C20" s="3"/>
      <c r="D20" s="14">
        <v>12.148099999999999</v>
      </c>
    </row>
    <row r="21" spans="1:4" x14ac:dyDescent="0.2">
      <c r="A21" s="3" t="s">
        <v>809</v>
      </c>
      <c r="B21" s="3"/>
      <c r="C21" s="3"/>
      <c r="D21" s="14">
        <v>12.943099999999999</v>
      </c>
    </row>
    <row r="22" spans="1:4" x14ac:dyDescent="0.2">
      <c r="A22" s="3" t="s">
        <v>810</v>
      </c>
      <c r="B22" s="3"/>
      <c r="C22" s="3"/>
      <c r="D22" s="14">
        <v>12.943099999999999</v>
      </c>
    </row>
    <row r="23" spans="1:4" x14ac:dyDescent="0.2">
      <c r="A23" s="3"/>
      <c r="B23" s="3"/>
      <c r="C23" s="3"/>
      <c r="D23" s="14"/>
    </row>
    <row r="24" spans="1:4" x14ac:dyDescent="0.2">
      <c r="A24" s="1" t="s">
        <v>56</v>
      </c>
      <c r="B24" s="3"/>
      <c r="C24" s="3"/>
      <c r="D24" s="3"/>
    </row>
    <row r="25" spans="1:4" x14ac:dyDescent="0.2">
      <c r="A25" s="3" t="s">
        <v>537</v>
      </c>
      <c r="B25" s="3"/>
      <c r="C25" s="3"/>
      <c r="D25" s="14">
        <v>12.6341</v>
      </c>
    </row>
    <row r="26" spans="1:4" x14ac:dyDescent="0.2">
      <c r="A26" s="3" t="s">
        <v>808</v>
      </c>
      <c r="B26" s="3"/>
      <c r="C26" s="3"/>
      <c r="D26" s="14">
        <v>12.6341</v>
      </c>
    </row>
    <row r="27" spans="1:4" x14ac:dyDescent="0.2">
      <c r="A27" s="3" t="s">
        <v>809</v>
      </c>
      <c r="B27" s="3"/>
      <c r="C27" s="3"/>
      <c r="D27" s="14">
        <v>13.5166</v>
      </c>
    </row>
    <row r="28" spans="1:4" x14ac:dyDescent="0.2">
      <c r="A28" s="3" t="s">
        <v>810</v>
      </c>
      <c r="B28" s="3"/>
      <c r="C28" s="3"/>
      <c r="D28" s="14">
        <v>13.5166</v>
      </c>
    </row>
    <row r="29" spans="1:4" x14ac:dyDescent="0.2">
      <c r="A29" s="3"/>
      <c r="B29" s="3"/>
      <c r="C29" s="3"/>
      <c r="D29" s="3"/>
    </row>
    <row r="30" spans="1:4" x14ac:dyDescent="0.2">
      <c r="A30" s="1" t="s">
        <v>57</v>
      </c>
      <c r="B30" s="3"/>
      <c r="C30" s="3"/>
      <c r="D30" s="15" t="s">
        <v>58</v>
      </c>
    </row>
    <row r="31" spans="1:4" x14ac:dyDescent="0.2">
      <c r="A31" s="1"/>
      <c r="B31" s="3"/>
      <c r="C31" s="3"/>
      <c r="D31" s="15"/>
    </row>
    <row r="32" spans="1:4" x14ac:dyDescent="0.2">
      <c r="A32" s="16" t="s">
        <v>1464</v>
      </c>
      <c r="B32" s="3"/>
      <c r="C32" s="3"/>
      <c r="D32" s="59">
        <v>0.47760756415363731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8777-73AD-4A37-AB8D-9FDF067CF514}">
  <sheetPr>
    <tabColor rgb="FF92D050"/>
  </sheetPr>
  <dimension ref="A1:E29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7.7109375" style="2" customWidth="1"/>
    <col min="3" max="3" width="15.28515625" style="2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5" x14ac:dyDescent="0.2">
      <c r="A1" s="84" t="s">
        <v>1898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1518</v>
      </c>
      <c r="B5" s="10"/>
      <c r="C5" s="10"/>
      <c r="D5" s="11"/>
      <c r="E5" s="11"/>
    </row>
    <row r="6" spans="1:5" x14ac:dyDescent="0.2">
      <c r="A6" s="10" t="s">
        <v>1899</v>
      </c>
      <c r="B6" s="10" t="s">
        <v>1900</v>
      </c>
      <c r="C6" s="54">
        <v>2678214.7140000002</v>
      </c>
      <c r="D6" s="68">
        <v>88825.415903299989</v>
      </c>
      <c r="E6" s="69">
        <v>99.871082511990267</v>
      </c>
    </row>
    <row r="7" spans="1:5" x14ac:dyDescent="0.2">
      <c r="A7" s="11" t="s">
        <v>44</v>
      </c>
      <c r="B7" s="10"/>
      <c r="C7" s="10"/>
      <c r="D7" s="46">
        <v>88825.415903299989</v>
      </c>
      <c r="E7" s="11">
        <v>99.871082511990267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1" t="s">
        <v>49</v>
      </c>
      <c r="B9" s="10"/>
      <c r="C9" s="10"/>
      <c r="D9" s="11">
        <v>114.6593108</v>
      </c>
      <c r="E9" s="11">
        <v>0.12891748800975003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3" t="s">
        <v>50</v>
      </c>
      <c r="B11" s="7"/>
      <c r="C11" s="7"/>
      <c r="D11" s="48">
        <v>88940.075214099983</v>
      </c>
      <c r="E11" s="13">
        <v>100</v>
      </c>
    </row>
    <row r="13" spans="1:5" x14ac:dyDescent="0.2">
      <c r="A13" s="1" t="s">
        <v>51</v>
      </c>
      <c r="B13" s="3"/>
      <c r="C13" s="3"/>
      <c r="D13" s="3"/>
    </row>
    <row r="14" spans="1:5" x14ac:dyDescent="0.2">
      <c r="A14" s="1" t="s">
        <v>1463</v>
      </c>
      <c r="B14" s="3"/>
      <c r="C14" s="3"/>
      <c r="D14" s="3"/>
    </row>
    <row r="15" spans="1:5" x14ac:dyDescent="0.2">
      <c r="A15" s="1" t="s">
        <v>52</v>
      </c>
      <c r="B15" s="3"/>
      <c r="C15" s="3"/>
      <c r="D15" s="3"/>
    </row>
    <row r="16" spans="1:5" x14ac:dyDescent="0.2">
      <c r="A16" s="3" t="s">
        <v>537</v>
      </c>
      <c r="B16" s="3"/>
      <c r="C16" s="3"/>
      <c r="D16" s="14">
        <v>25.787800000000001</v>
      </c>
    </row>
    <row r="17" spans="1:4" x14ac:dyDescent="0.2">
      <c r="A17" s="3" t="s">
        <v>808</v>
      </c>
      <c r="B17" s="3"/>
      <c r="C17" s="3"/>
      <c r="D17" s="14">
        <v>25.787800000000001</v>
      </c>
    </row>
    <row r="18" spans="1:4" x14ac:dyDescent="0.2">
      <c r="A18" s="3" t="s">
        <v>809</v>
      </c>
      <c r="B18" s="3"/>
      <c r="C18" s="3"/>
      <c r="D18" s="14">
        <v>27.350100000000001</v>
      </c>
    </row>
    <row r="19" spans="1:4" x14ac:dyDescent="0.2">
      <c r="A19" s="3" t="s">
        <v>810</v>
      </c>
      <c r="B19" s="3"/>
      <c r="C19" s="3"/>
      <c r="D19" s="14">
        <v>27.350100000000001</v>
      </c>
    </row>
    <row r="20" spans="1:4" x14ac:dyDescent="0.2">
      <c r="A20" s="3"/>
      <c r="B20" s="3"/>
      <c r="C20" s="3"/>
      <c r="D20" s="14"/>
    </row>
    <row r="21" spans="1:4" x14ac:dyDescent="0.2">
      <c r="A21" s="1" t="s">
        <v>56</v>
      </c>
      <c r="B21" s="3"/>
      <c r="C21" s="3"/>
      <c r="D21" s="3"/>
    </row>
    <row r="22" spans="1:4" x14ac:dyDescent="0.2">
      <c r="A22" s="3" t="s">
        <v>537</v>
      </c>
      <c r="B22" s="3"/>
      <c r="C22" s="3"/>
      <c r="D22" s="14">
        <v>31.825299999999999</v>
      </c>
    </row>
    <row r="23" spans="1:4" x14ac:dyDescent="0.2">
      <c r="A23" s="3" t="s">
        <v>808</v>
      </c>
      <c r="B23" s="3"/>
      <c r="C23" s="3"/>
      <c r="D23" s="14">
        <v>31.825299999999999</v>
      </c>
    </row>
    <row r="24" spans="1:4" x14ac:dyDescent="0.2">
      <c r="A24" s="3" t="s">
        <v>809</v>
      </c>
      <c r="B24" s="3"/>
      <c r="C24" s="3"/>
      <c r="D24" s="14">
        <v>33.889899999999997</v>
      </c>
    </row>
    <row r="25" spans="1:4" x14ac:dyDescent="0.2">
      <c r="A25" s="3" t="s">
        <v>810</v>
      </c>
      <c r="B25" s="3"/>
      <c r="C25" s="3"/>
      <c r="D25" s="14">
        <v>33.889899999999997</v>
      </c>
    </row>
    <row r="26" spans="1:4" x14ac:dyDescent="0.2">
      <c r="A26" s="3"/>
      <c r="B26" s="3"/>
      <c r="C26" s="3"/>
      <c r="D26" s="3"/>
    </row>
    <row r="27" spans="1:4" x14ac:dyDescent="0.2">
      <c r="A27" s="1" t="s">
        <v>57</v>
      </c>
      <c r="B27" s="3"/>
      <c r="C27" s="3"/>
      <c r="D27" s="15" t="s">
        <v>58</v>
      </c>
    </row>
    <row r="28" spans="1:4" x14ac:dyDescent="0.2">
      <c r="A28" s="1"/>
      <c r="B28" s="3"/>
      <c r="C28" s="3"/>
      <c r="D28" s="15"/>
    </row>
    <row r="29" spans="1:4" x14ac:dyDescent="0.2">
      <c r="A29" s="16" t="s">
        <v>1464</v>
      </c>
      <c r="B29" s="3"/>
      <c r="C29" s="3"/>
      <c r="D29" s="59">
        <v>1.7605223676524336E-2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D5F-6F53-4212-80FE-27E3660B31D9}">
  <sheetPr>
    <tabColor rgb="FF92D050"/>
  </sheetPr>
  <dimension ref="A1:G29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3.140625" style="2" customWidth="1"/>
    <col min="3" max="3" width="18.85546875" style="2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7" x14ac:dyDescent="0.2">
      <c r="A1" s="84" t="s">
        <v>1901</v>
      </c>
      <c r="B1" s="84"/>
      <c r="C1" s="84"/>
      <c r="D1" s="84"/>
      <c r="E1" s="84"/>
    </row>
    <row r="3" spans="1:7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7" x14ac:dyDescent="0.2">
      <c r="A4" s="7"/>
      <c r="B4" s="7"/>
      <c r="C4" s="7"/>
      <c r="D4" s="7"/>
      <c r="E4" s="7"/>
    </row>
    <row r="5" spans="1:7" x14ac:dyDescent="0.2">
      <c r="A5" s="11" t="s">
        <v>1518</v>
      </c>
      <c r="B5" s="10"/>
      <c r="C5" s="10"/>
      <c r="D5" s="10"/>
      <c r="E5" s="10"/>
    </row>
    <row r="6" spans="1:7" x14ac:dyDescent="0.2">
      <c r="A6" s="10" t="s">
        <v>1902</v>
      </c>
      <c r="B6" s="10" t="s">
        <v>1903</v>
      </c>
      <c r="C6" s="54">
        <v>78355.361000000004</v>
      </c>
      <c r="D6" s="55">
        <v>1909.0492816000001</v>
      </c>
      <c r="E6" s="10">
        <v>98.73882607234323</v>
      </c>
      <c r="G6" s="70"/>
    </row>
    <row r="7" spans="1:7" x14ac:dyDescent="0.2">
      <c r="A7" s="11" t="s">
        <v>44</v>
      </c>
      <c r="B7" s="10"/>
      <c r="C7" s="10"/>
      <c r="D7" s="56">
        <v>1909.0492816000001</v>
      </c>
      <c r="E7" s="56">
        <v>98.73882607234323</v>
      </c>
    </row>
    <row r="8" spans="1:7" x14ac:dyDescent="0.2">
      <c r="A8" s="10"/>
      <c r="B8" s="10"/>
      <c r="C8" s="10"/>
      <c r="D8" s="10"/>
      <c r="E8" s="10"/>
    </row>
    <row r="9" spans="1:7" x14ac:dyDescent="0.2">
      <c r="A9" s="11" t="s">
        <v>49</v>
      </c>
      <c r="B9" s="10"/>
      <c r="C9" s="10"/>
      <c r="D9" s="71">
        <v>24.383955900000004</v>
      </c>
      <c r="E9" s="11">
        <v>1.26117392765676</v>
      </c>
    </row>
    <row r="10" spans="1:7" x14ac:dyDescent="0.2">
      <c r="A10" s="10"/>
      <c r="B10" s="10"/>
      <c r="C10" s="10"/>
      <c r="D10" s="10"/>
      <c r="E10" s="10"/>
    </row>
    <row r="11" spans="1:7" x14ac:dyDescent="0.2">
      <c r="A11" s="13" t="s">
        <v>50</v>
      </c>
      <c r="B11" s="7"/>
      <c r="C11" s="7"/>
      <c r="D11" s="48">
        <v>1933.4332375000001</v>
      </c>
      <c r="E11" s="13">
        <v>99.999999999999986</v>
      </c>
    </row>
    <row r="13" spans="1:7" x14ac:dyDescent="0.2">
      <c r="A13" s="1" t="s">
        <v>51</v>
      </c>
      <c r="B13" s="3"/>
      <c r="C13" s="3"/>
      <c r="D13" s="3"/>
    </row>
    <row r="14" spans="1:7" x14ac:dyDescent="0.2">
      <c r="A14" s="1" t="s">
        <v>1463</v>
      </c>
      <c r="B14" s="3"/>
      <c r="C14" s="3"/>
      <c r="D14" s="3"/>
    </row>
    <row r="15" spans="1:7" x14ac:dyDescent="0.2">
      <c r="A15" s="1" t="s">
        <v>52</v>
      </c>
      <c r="B15" s="3"/>
      <c r="C15" s="3"/>
      <c r="D15" s="3"/>
    </row>
    <row r="16" spans="1:7" x14ac:dyDescent="0.2">
      <c r="A16" s="3" t="s">
        <v>537</v>
      </c>
      <c r="B16" s="3"/>
      <c r="C16" s="3"/>
      <c r="D16" s="14">
        <v>8.7091999999999992</v>
      </c>
    </row>
    <row r="17" spans="1:4" x14ac:dyDescent="0.2">
      <c r="A17" s="3" t="s">
        <v>808</v>
      </c>
      <c r="B17" s="3"/>
      <c r="C17" s="3"/>
      <c r="D17" s="14">
        <v>8.7091999999999992</v>
      </c>
    </row>
    <row r="18" spans="1:4" x14ac:dyDescent="0.2">
      <c r="A18" s="3" t="s">
        <v>809</v>
      </c>
      <c r="B18" s="3"/>
      <c r="C18" s="3"/>
      <c r="D18" s="14">
        <v>9.2545999999999999</v>
      </c>
    </row>
    <row r="19" spans="1:4" x14ac:dyDescent="0.2">
      <c r="A19" s="3" t="s">
        <v>810</v>
      </c>
      <c r="B19" s="3"/>
      <c r="C19" s="3"/>
      <c r="D19" s="14">
        <v>9.2545999999999999</v>
      </c>
    </row>
    <row r="20" spans="1:4" x14ac:dyDescent="0.2">
      <c r="A20" s="3"/>
      <c r="B20" s="3"/>
      <c r="C20" s="3"/>
      <c r="D20" s="14"/>
    </row>
    <row r="21" spans="1:4" x14ac:dyDescent="0.2">
      <c r="A21" s="1" t="s">
        <v>56</v>
      </c>
      <c r="B21" s="3"/>
      <c r="C21" s="3"/>
      <c r="D21" s="3"/>
    </row>
    <row r="22" spans="1:4" x14ac:dyDescent="0.2">
      <c r="A22" s="3" t="s">
        <v>537</v>
      </c>
      <c r="B22" s="3"/>
      <c r="C22" s="3"/>
      <c r="D22" s="14">
        <v>9.3725000000000005</v>
      </c>
    </row>
    <row r="23" spans="1:4" x14ac:dyDescent="0.2">
      <c r="A23" s="3" t="s">
        <v>808</v>
      </c>
      <c r="B23" s="3"/>
      <c r="C23" s="3"/>
      <c r="D23" s="14">
        <v>9.3725000000000005</v>
      </c>
    </row>
    <row r="24" spans="1:4" x14ac:dyDescent="0.2">
      <c r="A24" s="3" t="s">
        <v>809</v>
      </c>
      <c r="B24" s="3"/>
      <c r="C24" s="3"/>
      <c r="D24" s="14">
        <v>10.014099999999999</v>
      </c>
    </row>
    <row r="25" spans="1:4" x14ac:dyDescent="0.2">
      <c r="A25" s="3" t="s">
        <v>810</v>
      </c>
      <c r="B25" s="3"/>
      <c r="C25" s="3"/>
      <c r="D25" s="14">
        <v>10.014099999999999</v>
      </c>
    </row>
    <row r="26" spans="1:4" x14ac:dyDescent="0.2">
      <c r="A26" s="3"/>
      <c r="B26" s="3"/>
      <c r="C26" s="3"/>
      <c r="D26" s="3"/>
    </row>
    <row r="27" spans="1:4" x14ac:dyDescent="0.2">
      <c r="A27" s="1" t="s">
        <v>57</v>
      </c>
      <c r="B27" s="3"/>
      <c r="C27" s="3"/>
      <c r="D27" s="15" t="s">
        <v>58</v>
      </c>
    </row>
    <row r="28" spans="1:4" x14ac:dyDescent="0.2">
      <c r="A28" s="1"/>
      <c r="B28" s="3"/>
      <c r="C28" s="3"/>
      <c r="D28" s="15"/>
    </row>
    <row r="29" spans="1:4" x14ac:dyDescent="0.2">
      <c r="A29" s="16" t="s">
        <v>1464</v>
      </c>
      <c r="B29" s="3"/>
      <c r="C29" s="3"/>
      <c r="D29" s="59">
        <v>9.7605359610516751E-2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FCE7-8FF0-422F-9F3C-5A7EE0EF0B94}">
  <sheetPr>
    <tabColor rgb="FF92D050"/>
  </sheetPr>
  <dimension ref="A1:E35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0" style="2" bestFit="1" customWidth="1"/>
    <col min="3" max="3" width="15.57031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1904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9" t="s">
        <v>1905</v>
      </c>
      <c r="B6" s="10" t="s">
        <v>1906</v>
      </c>
      <c r="C6" s="54">
        <v>6363626.8260000004</v>
      </c>
      <c r="D6" s="47">
        <v>2278.9547662</v>
      </c>
      <c r="E6" s="10">
        <v>80.328625252263791</v>
      </c>
    </row>
    <row r="7" spans="1:5" x14ac:dyDescent="0.2">
      <c r="A7" s="9" t="s">
        <v>1890</v>
      </c>
      <c r="B7" s="10" t="s">
        <v>1891</v>
      </c>
      <c r="C7" s="54">
        <v>86539.743000000002</v>
      </c>
      <c r="D7" s="47">
        <v>426.71077059999999</v>
      </c>
      <c r="E7" s="10">
        <v>15.040706419893885</v>
      </c>
    </row>
    <row r="8" spans="1:5" x14ac:dyDescent="0.2">
      <c r="A8" s="9" t="s">
        <v>1907</v>
      </c>
      <c r="B8" s="10" t="s">
        <v>1908</v>
      </c>
      <c r="C8" s="54">
        <v>53894.078999999998</v>
      </c>
      <c r="D8" s="47">
        <v>141.57532620000001</v>
      </c>
      <c r="E8" s="10">
        <v>4.9902488157980205</v>
      </c>
    </row>
    <row r="9" spans="1:5" x14ac:dyDescent="0.2">
      <c r="A9" s="11" t="s">
        <v>44</v>
      </c>
      <c r="B9" s="10"/>
      <c r="C9" s="10"/>
      <c r="D9" s="11">
        <v>2847.240863</v>
      </c>
      <c r="E9" s="11">
        <v>100.3595804879557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1" t="s">
        <v>49</v>
      </c>
      <c r="B11" s="10"/>
      <c r="C11" s="10"/>
      <c r="D11" s="11">
        <v>-10.2014402</v>
      </c>
      <c r="E11" s="11">
        <v>-0.35958048795570652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3" t="s">
        <v>50</v>
      </c>
      <c r="B13" s="7"/>
      <c r="C13" s="7"/>
      <c r="D13" s="48">
        <v>2837.0394228</v>
      </c>
      <c r="E13" s="13">
        <v>99.999999999999986</v>
      </c>
    </row>
    <row r="15" spans="1:5" x14ac:dyDescent="0.2">
      <c r="A15" s="1" t="s">
        <v>51</v>
      </c>
      <c r="B15" s="3"/>
      <c r="C15" s="3"/>
      <c r="D15" s="3"/>
    </row>
    <row r="16" spans="1:5" x14ac:dyDescent="0.2">
      <c r="A16" s="1" t="s">
        <v>1463</v>
      </c>
      <c r="B16" s="3"/>
      <c r="C16" s="3"/>
      <c r="D16" s="3"/>
    </row>
    <row r="17" spans="1:4" x14ac:dyDescent="0.2">
      <c r="A17" s="1" t="s">
        <v>52</v>
      </c>
      <c r="B17" s="3"/>
      <c r="C17" s="3"/>
      <c r="D17" s="3"/>
    </row>
    <row r="18" spans="1:4" x14ac:dyDescent="0.2">
      <c r="A18" s="3" t="s">
        <v>537</v>
      </c>
      <c r="B18" s="3"/>
      <c r="C18" s="3"/>
      <c r="D18" s="14">
        <v>36.690300000000001</v>
      </c>
    </row>
    <row r="19" spans="1:4" x14ac:dyDescent="0.2">
      <c r="A19" s="3" t="s">
        <v>808</v>
      </c>
      <c r="B19" s="3"/>
      <c r="C19" s="3"/>
      <c r="D19" s="14">
        <v>14.134399999999999</v>
      </c>
    </row>
    <row r="20" spans="1:4" x14ac:dyDescent="0.2">
      <c r="A20" s="3" t="s">
        <v>809</v>
      </c>
      <c r="B20" s="3"/>
      <c r="C20" s="3"/>
      <c r="D20" s="14">
        <v>37.6008</v>
      </c>
    </row>
    <row r="21" spans="1:4" x14ac:dyDescent="0.2">
      <c r="A21" s="3" t="s">
        <v>810</v>
      </c>
      <c r="B21" s="3"/>
      <c r="C21" s="3"/>
      <c r="D21" s="14">
        <v>14.4963</v>
      </c>
    </row>
    <row r="22" spans="1:4" x14ac:dyDescent="0.2">
      <c r="A22" s="3"/>
      <c r="B22" s="3"/>
      <c r="C22" s="3"/>
      <c r="D22" s="14"/>
    </row>
    <row r="23" spans="1:4" x14ac:dyDescent="0.2">
      <c r="A23" s="1" t="s">
        <v>56</v>
      </c>
      <c r="B23" s="3"/>
      <c r="C23" s="3"/>
      <c r="D23" s="3"/>
    </row>
    <row r="24" spans="1:4" x14ac:dyDescent="0.2">
      <c r="A24" s="3" t="s">
        <v>537</v>
      </c>
      <c r="B24" s="3"/>
      <c r="C24" s="3"/>
      <c r="D24" s="14">
        <v>38.1526</v>
      </c>
    </row>
    <row r="25" spans="1:4" x14ac:dyDescent="0.2">
      <c r="A25" s="3" t="s">
        <v>808</v>
      </c>
      <c r="B25" s="3"/>
      <c r="C25" s="3"/>
      <c r="D25" s="14">
        <v>14.1419</v>
      </c>
    </row>
    <row r="26" spans="1:4" x14ac:dyDescent="0.2">
      <c r="A26" s="3" t="s">
        <v>809</v>
      </c>
      <c r="B26" s="3"/>
      <c r="C26" s="3"/>
      <c r="D26" s="14">
        <v>39.168700000000001</v>
      </c>
    </row>
    <row r="27" spans="1:4" x14ac:dyDescent="0.2">
      <c r="A27" s="3" t="s">
        <v>810</v>
      </c>
      <c r="B27" s="3"/>
      <c r="C27" s="3"/>
      <c r="D27" s="14">
        <v>14.5419</v>
      </c>
    </row>
    <row r="28" spans="1:4" x14ac:dyDescent="0.2">
      <c r="A28" s="3"/>
      <c r="B28" s="3"/>
      <c r="C28" s="3"/>
      <c r="D28" s="3"/>
    </row>
    <row r="29" spans="1:4" x14ac:dyDescent="0.2">
      <c r="A29" s="1" t="s">
        <v>57</v>
      </c>
      <c r="B29" s="3"/>
      <c r="C29" s="3"/>
      <c r="D29" s="15" t="s">
        <v>138</v>
      </c>
    </row>
    <row r="30" spans="1:4" x14ac:dyDescent="0.2">
      <c r="A30" s="20" t="s">
        <v>811</v>
      </c>
      <c r="B30" s="21"/>
      <c r="C30" s="85" t="s">
        <v>812</v>
      </c>
      <c r="D30" s="86"/>
    </row>
    <row r="31" spans="1:4" x14ac:dyDescent="0.2">
      <c r="A31" s="87"/>
      <c r="B31" s="88"/>
      <c r="C31" s="22" t="s">
        <v>813</v>
      </c>
      <c r="D31" s="22" t="s">
        <v>814</v>
      </c>
    </row>
    <row r="32" spans="1:4" x14ac:dyDescent="0.2">
      <c r="A32" s="23" t="s">
        <v>808</v>
      </c>
      <c r="B32" s="24"/>
      <c r="C32" s="25">
        <v>0.396177485</v>
      </c>
      <c r="D32" s="25">
        <v>0.36686232560000004</v>
      </c>
    </row>
    <row r="33" spans="1:4" x14ac:dyDescent="0.2">
      <c r="A33" s="23" t="s">
        <v>810</v>
      </c>
      <c r="B33" s="24"/>
      <c r="C33" s="25">
        <v>0.396177485</v>
      </c>
      <c r="D33" s="25">
        <v>0.36686232560000004</v>
      </c>
    </row>
    <row r="34" spans="1:4" x14ac:dyDescent="0.2">
      <c r="A34" s="1"/>
      <c r="B34" s="3"/>
      <c r="C34" s="3"/>
      <c r="D34" s="15"/>
    </row>
    <row r="35" spans="1:4" x14ac:dyDescent="0.2">
      <c r="A35" s="16" t="s">
        <v>1464</v>
      </c>
      <c r="B35" s="3"/>
      <c r="C35" s="3"/>
      <c r="D35" s="59">
        <v>5.9417583542054384E-2</v>
      </c>
    </row>
  </sheetData>
  <mergeCells count="3">
    <mergeCell ref="A1:E1"/>
    <mergeCell ref="C30:D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E60C-B869-4FA4-8328-8DD8FF64B4ED}">
  <sheetPr>
    <tabColor rgb="FF92D050"/>
  </sheetPr>
  <dimension ref="A1:F91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2" style="2" bestFit="1" customWidth="1"/>
    <col min="3" max="3" width="4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1465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54"/>
      <c r="E6" s="10"/>
      <c r="F6" s="10"/>
    </row>
    <row r="7" spans="1:6" x14ac:dyDescent="0.2">
      <c r="A7" s="10" t="s">
        <v>265</v>
      </c>
      <c r="B7" s="10" t="s">
        <v>266</v>
      </c>
      <c r="C7" s="10" t="s">
        <v>267</v>
      </c>
      <c r="D7" s="54">
        <v>4424477</v>
      </c>
      <c r="E7" s="60">
        <v>35774.1087835</v>
      </c>
      <c r="F7" s="10">
        <v>8.8002554712302636</v>
      </c>
    </row>
    <row r="8" spans="1:6" x14ac:dyDescent="0.2">
      <c r="A8" s="10" t="s">
        <v>268</v>
      </c>
      <c r="B8" s="10" t="s">
        <v>269</v>
      </c>
      <c r="C8" s="10" t="s">
        <v>267</v>
      </c>
      <c r="D8" s="54">
        <v>1415052</v>
      </c>
      <c r="E8" s="60">
        <v>34580.333250000003</v>
      </c>
      <c r="F8" s="10">
        <v>8.5065925393685031</v>
      </c>
    </row>
    <row r="9" spans="1:6" x14ac:dyDescent="0.2">
      <c r="A9" s="10" t="s">
        <v>273</v>
      </c>
      <c r="B9" s="10" t="s">
        <v>274</v>
      </c>
      <c r="C9" s="10" t="s">
        <v>267</v>
      </c>
      <c r="D9" s="54">
        <v>1374652</v>
      </c>
      <c r="E9" s="60">
        <v>20304.984692000002</v>
      </c>
      <c r="F9" s="10">
        <v>4.9949267418629884</v>
      </c>
    </row>
    <row r="10" spans="1:6" x14ac:dyDescent="0.2">
      <c r="A10" s="10" t="s">
        <v>313</v>
      </c>
      <c r="B10" s="10" t="s">
        <v>314</v>
      </c>
      <c r="C10" s="10" t="s">
        <v>267</v>
      </c>
      <c r="D10" s="54">
        <v>4013153</v>
      </c>
      <c r="E10" s="60">
        <v>17541.491763000002</v>
      </c>
      <c r="F10" s="10">
        <v>4.3151210221645222</v>
      </c>
    </row>
    <row r="11" spans="1:6" x14ac:dyDescent="0.2">
      <c r="A11" s="10" t="s">
        <v>270</v>
      </c>
      <c r="B11" s="10" t="s">
        <v>271</v>
      </c>
      <c r="C11" s="10" t="s">
        <v>272</v>
      </c>
      <c r="D11" s="54">
        <v>2324211</v>
      </c>
      <c r="E11" s="60">
        <v>17013.22452</v>
      </c>
      <c r="F11" s="10">
        <v>4.1851698688425234</v>
      </c>
    </row>
    <row r="12" spans="1:6" x14ac:dyDescent="0.2">
      <c r="A12" s="10" t="s">
        <v>290</v>
      </c>
      <c r="B12" s="10" t="s">
        <v>291</v>
      </c>
      <c r="C12" s="10" t="s">
        <v>292</v>
      </c>
      <c r="D12" s="54">
        <v>7419223</v>
      </c>
      <c r="E12" s="60">
        <v>15350.372386999999</v>
      </c>
      <c r="F12" s="10">
        <v>3.7761163919316032</v>
      </c>
    </row>
    <row r="13" spans="1:6" x14ac:dyDescent="0.2">
      <c r="A13" s="10" t="s">
        <v>281</v>
      </c>
      <c r="B13" s="10" t="s">
        <v>282</v>
      </c>
      <c r="C13" s="10" t="s">
        <v>283</v>
      </c>
      <c r="D13" s="54">
        <v>1631440</v>
      </c>
      <c r="E13" s="60">
        <v>14912.993039999999</v>
      </c>
      <c r="F13" s="10">
        <v>3.6685232156841172</v>
      </c>
    </row>
    <row r="14" spans="1:6" x14ac:dyDescent="0.2">
      <c r="A14" s="10" t="s">
        <v>302</v>
      </c>
      <c r="B14" s="10" t="s">
        <v>303</v>
      </c>
      <c r="C14" s="10" t="s">
        <v>304</v>
      </c>
      <c r="D14" s="54">
        <v>6549242</v>
      </c>
      <c r="E14" s="60">
        <v>13560.205561000001</v>
      </c>
      <c r="F14" s="10">
        <v>3.335744124371788</v>
      </c>
    </row>
    <row r="15" spans="1:6" x14ac:dyDescent="0.2">
      <c r="A15" s="10" t="s">
        <v>284</v>
      </c>
      <c r="B15" s="10" t="s">
        <v>285</v>
      </c>
      <c r="C15" s="10" t="s">
        <v>286</v>
      </c>
      <c r="D15" s="54">
        <v>2059699</v>
      </c>
      <c r="E15" s="60">
        <v>13498.237396500001</v>
      </c>
      <c r="F15" s="10">
        <v>3.320500259542519</v>
      </c>
    </row>
    <row r="16" spans="1:6" x14ac:dyDescent="0.2">
      <c r="A16" s="10" t="s">
        <v>355</v>
      </c>
      <c r="B16" s="10" t="s">
        <v>356</v>
      </c>
      <c r="C16" s="10" t="s">
        <v>292</v>
      </c>
      <c r="D16" s="54">
        <v>7965496</v>
      </c>
      <c r="E16" s="60">
        <v>11259.228596000001</v>
      </c>
      <c r="F16" s="10">
        <v>2.7697150655359311</v>
      </c>
    </row>
    <row r="17" spans="1:6" x14ac:dyDescent="0.2">
      <c r="A17" s="10" t="s">
        <v>275</v>
      </c>
      <c r="B17" s="10" t="s">
        <v>276</v>
      </c>
      <c r="C17" s="10" t="s">
        <v>277</v>
      </c>
      <c r="D17" s="54">
        <v>3044619</v>
      </c>
      <c r="E17" s="60">
        <v>10554.1717635</v>
      </c>
      <c r="F17" s="10">
        <v>2.5962745394480202</v>
      </c>
    </row>
    <row r="18" spans="1:6" x14ac:dyDescent="0.2">
      <c r="A18" s="10" t="s">
        <v>353</v>
      </c>
      <c r="B18" s="10" t="s">
        <v>354</v>
      </c>
      <c r="C18" s="10" t="s">
        <v>301</v>
      </c>
      <c r="D18" s="54">
        <v>5948967</v>
      </c>
      <c r="E18" s="60">
        <v>9274.4395530000002</v>
      </c>
      <c r="F18" s="10">
        <v>2.2814666862232724</v>
      </c>
    </row>
    <row r="19" spans="1:6" x14ac:dyDescent="0.2">
      <c r="A19" s="10" t="s">
        <v>357</v>
      </c>
      <c r="B19" s="10" t="s">
        <v>358</v>
      </c>
      <c r="C19" s="10" t="s">
        <v>280</v>
      </c>
      <c r="D19" s="54">
        <v>3578627</v>
      </c>
      <c r="E19" s="60">
        <v>8771.2147769999992</v>
      </c>
      <c r="F19" s="10">
        <v>2.1576758570777206</v>
      </c>
    </row>
    <row r="20" spans="1:6" x14ac:dyDescent="0.2">
      <c r="A20" s="10" t="s">
        <v>363</v>
      </c>
      <c r="B20" s="10" t="s">
        <v>364</v>
      </c>
      <c r="C20" s="10" t="s">
        <v>301</v>
      </c>
      <c r="D20" s="54">
        <v>2993270</v>
      </c>
      <c r="E20" s="60">
        <v>8681.9796349999997</v>
      </c>
      <c r="F20" s="10">
        <v>2.135724449388881</v>
      </c>
    </row>
    <row r="21" spans="1:6" x14ac:dyDescent="0.2">
      <c r="A21" s="10" t="s">
        <v>319</v>
      </c>
      <c r="B21" s="10" t="s">
        <v>320</v>
      </c>
      <c r="C21" s="10" t="s">
        <v>267</v>
      </c>
      <c r="D21" s="54">
        <v>1935519</v>
      </c>
      <c r="E21" s="60">
        <v>6992.0623875000001</v>
      </c>
      <c r="F21" s="10">
        <v>1.7200130869272814</v>
      </c>
    </row>
    <row r="22" spans="1:6" x14ac:dyDescent="0.2">
      <c r="A22" s="10" t="s">
        <v>311</v>
      </c>
      <c r="B22" s="10" t="s">
        <v>312</v>
      </c>
      <c r="C22" s="10" t="s">
        <v>289</v>
      </c>
      <c r="D22" s="54">
        <v>511834</v>
      </c>
      <c r="E22" s="60">
        <v>6853.4572600000001</v>
      </c>
      <c r="F22" s="10">
        <v>1.6859169047133717</v>
      </c>
    </row>
    <row r="23" spans="1:6" x14ac:dyDescent="0.2">
      <c r="A23" s="10" t="s">
        <v>361</v>
      </c>
      <c r="B23" s="10" t="s">
        <v>362</v>
      </c>
      <c r="C23" s="10" t="s">
        <v>272</v>
      </c>
      <c r="D23" s="54">
        <v>905548</v>
      </c>
      <c r="E23" s="60">
        <v>6398.6021680000003</v>
      </c>
      <c r="F23" s="10">
        <v>1.5740247808252665</v>
      </c>
    </row>
    <row r="24" spans="1:6" x14ac:dyDescent="0.2">
      <c r="A24" s="10" t="s">
        <v>381</v>
      </c>
      <c r="B24" s="10" t="s">
        <v>382</v>
      </c>
      <c r="C24" s="10" t="s">
        <v>367</v>
      </c>
      <c r="D24" s="54">
        <v>1338759</v>
      </c>
      <c r="E24" s="60">
        <v>6248.6576324999996</v>
      </c>
      <c r="F24" s="10">
        <v>1.5371391598053075</v>
      </c>
    </row>
    <row r="25" spans="1:6" x14ac:dyDescent="0.2">
      <c r="A25" s="10" t="s">
        <v>365</v>
      </c>
      <c r="B25" s="10" t="s">
        <v>366</v>
      </c>
      <c r="C25" s="10" t="s">
        <v>367</v>
      </c>
      <c r="D25" s="54">
        <v>804303</v>
      </c>
      <c r="E25" s="60">
        <v>6231.7396440000002</v>
      </c>
      <c r="F25" s="10">
        <v>1.5329774175307385</v>
      </c>
    </row>
    <row r="26" spans="1:6" x14ac:dyDescent="0.2">
      <c r="A26" s="10" t="s">
        <v>293</v>
      </c>
      <c r="B26" s="10" t="s">
        <v>294</v>
      </c>
      <c r="C26" s="10" t="s">
        <v>295</v>
      </c>
      <c r="D26" s="54">
        <v>242107</v>
      </c>
      <c r="E26" s="60">
        <v>6174.8179815000003</v>
      </c>
      <c r="F26" s="10">
        <v>1.518974967466121</v>
      </c>
    </row>
    <row r="27" spans="1:6" x14ac:dyDescent="0.2">
      <c r="A27" s="10" t="s">
        <v>876</v>
      </c>
      <c r="B27" s="10" t="s">
        <v>877</v>
      </c>
      <c r="C27" s="10" t="s">
        <v>289</v>
      </c>
      <c r="D27" s="54">
        <v>330103</v>
      </c>
      <c r="E27" s="60">
        <v>5900.9212280000002</v>
      </c>
      <c r="F27" s="10">
        <v>1.4515977081714797</v>
      </c>
    </row>
    <row r="28" spans="1:6" x14ac:dyDescent="0.2">
      <c r="A28" s="10" t="s">
        <v>278</v>
      </c>
      <c r="B28" s="10" t="s">
        <v>279</v>
      </c>
      <c r="C28" s="10" t="s">
        <v>280</v>
      </c>
      <c r="D28" s="54">
        <v>2995176</v>
      </c>
      <c r="E28" s="60">
        <v>5878.0329000000002</v>
      </c>
      <c r="F28" s="10">
        <v>1.4459672916339694</v>
      </c>
    </row>
    <row r="29" spans="1:6" x14ac:dyDescent="0.2">
      <c r="A29" s="10" t="s">
        <v>359</v>
      </c>
      <c r="B29" s="10" t="s">
        <v>360</v>
      </c>
      <c r="C29" s="10" t="s">
        <v>289</v>
      </c>
      <c r="D29" s="54">
        <v>44826</v>
      </c>
      <c r="E29" s="60">
        <v>5339.9420760000003</v>
      </c>
      <c r="F29" s="10">
        <v>1.3135995855205227</v>
      </c>
    </row>
    <row r="30" spans="1:6" x14ac:dyDescent="0.2">
      <c r="A30" s="10" t="s">
        <v>371</v>
      </c>
      <c r="B30" s="10" t="s">
        <v>372</v>
      </c>
      <c r="C30" s="10" t="s">
        <v>298</v>
      </c>
      <c r="D30" s="54">
        <v>399808</v>
      </c>
      <c r="E30" s="60">
        <v>5336.237376</v>
      </c>
      <c r="F30" s="10">
        <v>1.3126882474731776</v>
      </c>
    </row>
    <row r="31" spans="1:6" x14ac:dyDescent="0.2">
      <c r="A31" s="10" t="s">
        <v>383</v>
      </c>
      <c r="B31" s="10" t="s">
        <v>384</v>
      </c>
      <c r="C31" s="10" t="s">
        <v>310</v>
      </c>
      <c r="D31" s="54">
        <v>2216044</v>
      </c>
      <c r="E31" s="60">
        <v>5121.2776839999997</v>
      </c>
      <c r="F31" s="10">
        <v>1.2598092165219026</v>
      </c>
    </row>
    <row r="32" spans="1:6" x14ac:dyDescent="0.2">
      <c r="A32" s="10" t="s">
        <v>321</v>
      </c>
      <c r="B32" s="10" t="s">
        <v>322</v>
      </c>
      <c r="C32" s="10" t="s">
        <v>289</v>
      </c>
      <c r="D32" s="54">
        <v>440701</v>
      </c>
      <c r="E32" s="60">
        <v>4969.7851769999997</v>
      </c>
      <c r="F32" s="10">
        <v>1.2225428020978475</v>
      </c>
    </row>
    <row r="33" spans="1:6" x14ac:dyDescent="0.2">
      <c r="A33" s="10" t="s">
        <v>373</v>
      </c>
      <c r="B33" s="10" t="s">
        <v>374</v>
      </c>
      <c r="C33" s="10" t="s">
        <v>375</v>
      </c>
      <c r="D33" s="54">
        <v>960704</v>
      </c>
      <c r="E33" s="60">
        <v>4845.7909760000002</v>
      </c>
      <c r="F33" s="10">
        <v>1.1920408362108776</v>
      </c>
    </row>
    <row r="34" spans="1:6" x14ac:dyDescent="0.2">
      <c r="A34" s="10" t="s">
        <v>368</v>
      </c>
      <c r="B34" s="10" t="s">
        <v>369</v>
      </c>
      <c r="C34" s="10" t="s">
        <v>370</v>
      </c>
      <c r="D34" s="54">
        <v>2923868</v>
      </c>
      <c r="E34" s="60">
        <v>4606.5540339999998</v>
      </c>
      <c r="F34" s="10">
        <v>1.1331897207156694</v>
      </c>
    </row>
    <row r="35" spans="1:6" x14ac:dyDescent="0.2">
      <c r="A35" s="10" t="s">
        <v>331</v>
      </c>
      <c r="B35" s="10" t="s">
        <v>332</v>
      </c>
      <c r="C35" s="10" t="s">
        <v>286</v>
      </c>
      <c r="D35" s="54">
        <v>2746634</v>
      </c>
      <c r="E35" s="60">
        <v>4464.6535670000003</v>
      </c>
      <c r="F35" s="10">
        <v>1.0982829011315896</v>
      </c>
    </row>
    <row r="36" spans="1:6" x14ac:dyDescent="0.2">
      <c r="A36" s="10" t="s">
        <v>287</v>
      </c>
      <c r="B36" s="10" t="s">
        <v>288</v>
      </c>
      <c r="C36" s="10" t="s">
        <v>289</v>
      </c>
      <c r="D36" s="54">
        <v>881052</v>
      </c>
      <c r="E36" s="60">
        <v>3888.082476</v>
      </c>
      <c r="F36" s="10">
        <v>0.9564492378855548</v>
      </c>
    </row>
    <row r="37" spans="1:6" x14ac:dyDescent="0.2">
      <c r="A37" s="10" t="s">
        <v>379</v>
      </c>
      <c r="B37" s="10" t="s">
        <v>380</v>
      </c>
      <c r="C37" s="10" t="s">
        <v>286</v>
      </c>
      <c r="D37" s="54">
        <v>137369</v>
      </c>
      <c r="E37" s="60">
        <v>3883.4903144999998</v>
      </c>
      <c r="F37" s="10">
        <v>0.95531958865768107</v>
      </c>
    </row>
    <row r="38" spans="1:6" x14ac:dyDescent="0.2">
      <c r="A38" s="10" t="s">
        <v>296</v>
      </c>
      <c r="B38" s="10" t="s">
        <v>297</v>
      </c>
      <c r="C38" s="10" t="s">
        <v>298</v>
      </c>
      <c r="D38" s="54">
        <v>600000</v>
      </c>
      <c r="E38" s="60">
        <v>3860.4</v>
      </c>
      <c r="F38" s="10">
        <v>0.94963948443088431</v>
      </c>
    </row>
    <row r="39" spans="1:6" x14ac:dyDescent="0.2">
      <c r="A39" s="10" t="s">
        <v>299</v>
      </c>
      <c r="B39" s="10" t="s">
        <v>300</v>
      </c>
      <c r="C39" s="10" t="s">
        <v>301</v>
      </c>
      <c r="D39" s="54">
        <v>919031</v>
      </c>
      <c r="E39" s="60">
        <v>3606.7371595</v>
      </c>
      <c r="F39" s="10">
        <v>0.88723966859011805</v>
      </c>
    </row>
    <row r="40" spans="1:6" x14ac:dyDescent="0.2">
      <c r="A40" s="10" t="s">
        <v>906</v>
      </c>
      <c r="B40" s="10" t="s">
        <v>907</v>
      </c>
      <c r="C40" s="10" t="s">
        <v>280</v>
      </c>
      <c r="D40" s="54">
        <v>1146089</v>
      </c>
      <c r="E40" s="60">
        <v>3575.2246355000002</v>
      </c>
      <c r="F40" s="10">
        <v>0.87948774209429503</v>
      </c>
    </row>
    <row r="41" spans="1:6" x14ac:dyDescent="0.2">
      <c r="A41" s="10" t="s">
        <v>323</v>
      </c>
      <c r="B41" s="10" t="s">
        <v>324</v>
      </c>
      <c r="C41" s="10" t="s">
        <v>325</v>
      </c>
      <c r="D41" s="54">
        <v>3057159</v>
      </c>
      <c r="E41" s="60">
        <v>3317.017515</v>
      </c>
      <c r="F41" s="10">
        <v>0.81597005564004055</v>
      </c>
    </row>
    <row r="42" spans="1:6" x14ac:dyDescent="0.2">
      <c r="A42" s="10" t="s">
        <v>1466</v>
      </c>
      <c r="B42" s="10" t="s">
        <v>1467</v>
      </c>
      <c r="C42" s="10" t="s">
        <v>289</v>
      </c>
      <c r="D42" s="54">
        <v>546279</v>
      </c>
      <c r="E42" s="60">
        <v>3195.4590105000002</v>
      </c>
      <c r="F42" s="10">
        <v>0.78606725915740439</v>
      </c>
    </row>
    <row r="43" spans="1:6" x14ac:dyDescent="0.2">
      <c r="A43" s="10" t="s">
        <v>305</v>
      </c>
      <c r="B43" s="10" t="s">
        <v>306</v>
      </c>
      <c r="C43" s="10" t="s">
        <v>307</v>
      </c>
      <c r="D43" s="54">
        <v>402972</v>
      </c>
      <c r="E43" s="60">
        <v>3045.6623760000002</v>
      </c>
      <c r="F43" s="10">
        <v>0.74921802105874569</v>
      </c>
    </row>
    <row r="44" spans="1:6" x14ac:dyDescent="0.2">
      <c r="A44" s="10" t="s">
        <v>898</v>
      </c>
      <c r="B44" s="10" t="s">
        <v>899</v>
      </c>
      <c r="C44" s="10" t="s">
        <v>292</v>
      </c>
      <c r="D44" s="54">
        <v>4124428</v>
      </c>
      <c r="E44" s="60">
        <v>2845.8553200000001</v>
      </c>
      <c r="F44" s="10">
        <v>0.70006646431708863</v>
      </c>
    </row>
    <row r="45" spans="1:6" x14ac:dyDescent="0.2">
      <c r="A45" s="10" t="s">
        <v>1468</v>
      </c>
      <c r="B45" s="10" t="s">
        <v>1469</v>
      </c>
      <c r="C45" s="10" t="s">
        <v>307</v>
      </c>
      <c r="D45" s="54">
        <v>1155854</v>
      </c>
      <c r="E45" s="60">
        <v>2326.7341019999999</v>
      </c>
      <c r="F45" s="10">
        <v>0.57236518833049332</v>
      </c>
    </row>
    <row r="46" spans="1:6" x14ac:dyDescent="0.2">
      <c r="A46" s="10" t="s">
        <v>328</v>
      </c>
      <c r="B46" s="10" t="s">
        <v>329</v>
      </c>
      <c r="C46" s="10" t="s">
        <v>330</v>
      </c>
      <c r="D46" s="54">
        <v>1075124</v>
      </c>
      <c r="E46" s="60">
        <v>2315.2795339999998</v>
      </c>
      <c r="F46" s="10">
        <v>0.56954742072871667</v>
      </c>
    </row>
    <row r="47" spans="1:6" x14ac:dyDescent="0.2">
      <c r="A47" s="10" t="s">
        <v>317</v>
      </c>
      <c r="B47" s="10" t="s">
        <v>318</v>
      </c>
      <c r="C47" s="10" t="s">
        <v>295</v>
      </c>
      <c r="D47" s="54">
        <v>920735</v>
      </c>
      <c r="E47" s="60">
        <v>2225.4164949999999</v>
      </c>
      <c r="F47" s="10">
        <v>0.54744155345450873</v>
      </c>
    </row>
    <row r="48" spans="1:6" x14ac:dyDescent="0.2">
      <c r="A48" s="10" t="s">
        <v>1470</v>
      </c>
      <c r="B48" s="10" t="s">
        <v>1471</v>
      </c>
      <c r="C48" s="10" t="s">
        <v>310</v>
      </c>
      <c r="D48" s="54">
        <v>108078</v>
      </c>
      <c r="E48" s="60">
        <v>2166.4235100000001</v>
      </c>
      <c r="F48" s="10">
        <v>0.53292956820416193</v>
      </c>
    </row>
    <row r="49" spans="1:6" x14ac:dyDescent="0.2">
      <c r="A49" s="10" t="s">
        <v>376</v>
      </c>
      <c r="B49" s="10" t="s">
        <v>377</v>
      </c>
      <c r="C49" s="10" t="s">
        <v>378</v>
      </c>
      <c r="D49" s="54">
        <v>1278633</v>
      </c>
      <c r="E49" s="60">
        <v>2070.7461435</v>
      </c>
      <c r="F49" s="10">
        <v>0.50939340485456996</v>
      </c>
    </row>
    <row r="50" spans="1:6" x14ac:dyDescent="0.2">
      <c r="A50" s="10" t="s">
        <v>1472</v>
      </c>
      <c r="B50" s="10" t="s">
        <v>1473</v>
      </c>
      <c r="C50" s="10" t="s">
        <v>272</v>
      </c>
      <c r="D50" s="54">
        <v>381063</v>
      </c>
      <c r="E50" s="60">
        <v>2065.7425229999999</v>
      </c>
      <c r="F50" s="10">
        <v>0.50816253872880368</v>
      </c>
    </row>
    <row r="51" spans="1:6" x14ac:dyDescent="0.2">
      <c r="A51" s="10" t="s">
        <v>1427</v>
      </c>
      <c r="B51" s="10" t="s">
        <v>1428</v>
      </c>
      <c r="C51" s="10" t="s">
        <v>367</v>
      </c>
      <c r="D51" s="54">
        <v>1695647</v>
      </c>
      <c r="E51" s="60">
        <v>2035.6242235</v>
      </c>
      <c r="F51" s="10">
        <v>0.50075358462842168</v>
      </c>
    </row>
    <row r="52" spans="1:6" x14ac:dyDescent="0.2">
      <c r="A52" s="10" t="s">
        <v>1474</v>
      </c>
      <c r="B52" s="10" t="s">
        <v>1475</v>
      </c>
      <c r="C52" s="10" t="s">
        <v>1447</v>
      </c>
      <c r="D52" s="54">
        <v>1774842</v>
      </c>
      <c r="E52" s="60">
        <v>1560.0861179999999</v>
      </c>
      <c r="F52" s="10">
        <v>0.38377354076398806</v>
      </c>
    </row>
    <row r="53" spans="1:6" x14ac:dyDescent="0.2">
      <c r="A53" s="10" t="s">
        <v>1476</v>
      </c>
      <c r="B53" s="10" t="s">
        <v>1477</v>
      </c>
      <c r="C53" s="10" t="s">
        <v>367</v>
      </c>
      <c r="D53" s="54">
        <v>160000</v>
      </c>
      <c r="E53" s="60">
        <v>1508.32</v>
      </c>
      <c r="F53" s="10">
        <v>0.37103932938472473</v>
      </c>
    </row>
    <row r="54" spans="1:6" x14ac:dyDescent="0.2">
      <c r="A54" s="10" t="s">
        <v>1419</v>
      </c>
      <c r="B54" s="10" t="s">
        <v>1420</v>
      </c>
      <c r="C54" s="10" t="s">
        <v>286</v>
      </c>
      <c r="D54" s="54">
        <v>1791828</v>
      </c>
      <c r="E54" s="60">
        <v>1427.191002</v>
      </c>
      <c r="F54" s="10">
        <v>0.3510819934006002</v>
      </c>
    </row>
    <row r="55" spans="1:6" x14ac:dyDescent="0.2">
      <c r="A55" s="10" t="s">
        <v>315</v>
      </c>
      <c r="B55" s="10" t="s">
        <v>316</v>
      </c>
      <c r="C55" s="10" t="s">
        <v>286</v>
      </c>
      <c r="D55" s="54">
        <v>265282</v>
      </c>
      <c r="E55" s="60">
        <v>1135.9375239999999</v>
      </c>
      <c r="F55" s="10">
        <v>0.27943506492515158</v>
      </c>
    </row>
    <row r="56" spans="1:6" x14ac:dyDescent="0.2">
      <c r="A56" s="10" t="s">
        <v>1478</v>
      </c>
      <c r="B56" s="10" t="s">
        <v>1479</v>
      </c>
      <c r="C56" s="10" t="s">
        <v>325</v>
      </c>
      <c r="D56" s="54">
        <v>2436728</v>
      </c>
      <c r="E56" s="60">
        <v>659.13492399999996</v>
      </c>
      <c r="F56" s="10">
        <v>0.162143961609613</v>
      </c>
    </row>
    <row r="57" spans="1:6" x14ac:dyDescent="0.2">
      <c r="A57" s="11" t="s">
        <v>44</v>
      </c>
      <c r="B57" s="10"/>
      <c r="C57" s="10"/>
      <c r="D57" s="54"/>
      <c r="E57" s="61">
        <f xml:space="preserve"> SUM(E7:E56)</f>
        <v>369154.08271499997</v>
      </c>
      <c r="F57" s="11">
        <f>SUM(F7:F56)</f>
        <v>90.810095530263325</v>
      </c>
    </row>
    <row r="58" spans="1:6" x14ac:dyDescent="0.2">
      <c r="A58" s="10"/>
      <c r="B58" s="10"/>
      <c r="C58" s="10"/>
      <c r="D58" s="54"/>
      <c r="E58" s="60"/>
      <c r="F58" s="10"/>
    </row>
    <row r="59" spans="1:6" x14ac:dyDescent="0.2">
      <c r="A59" s="11" t="s">
        <v>803</v>
      </c>
      <c r="B59" s="10"/>
      <c r="C59" s="10"/>
      <c r="D59" s="54"/>
      <c r="E59" s="60"/>
      <c r="F59" s="10"/>
    </row>
    <row r="60" spans="1:6" x14ac:dyDescent="0.2">
      <c r="A60" s="10" t="s">
        <v>387</v>
      </c>
      <c r="B60" s="10" t="s">
        <v>388</v>
      </c>
      <c r="C60" s="10" t="s">
        <v>272</v>
      </c>
      <c r="D60" s="54">
        <v>30000</v>
      </c>
      <c r="E60" s="60">
        <v>3.0000000000000001E-3</v>
      </c>
      <c r="F60" s="17" t="s">
        <v>804</v>
      </c>
    </row>
    <row r="61" spans="1:6" x14ac:dyDescent="0.2">
      <c r="A61" s="10" t="s">
        <v>1480</v>
      </c>
      <c r="B61" s="10" t="s">
        <v>1481</v>
      </c>
      <c r="C61" s="10" t="s">
        <v>1482</v>
      </c>
      <c r="D61" s="54">
        <v>3500</v>
      </c>
      <c r="E61" s="60">
        <v>3.5E-4</v>
      </c>
      <c r="F61" s="17" t="s">
        <v>804</v>
      </c>
    </row>
    <row r="62" spans="1:6" x14ac:dyDescent="0.2">
      <c r="A62" s="10" t="s">
        <v>138</v>
      </c>
      <c r="B62" s="10" t="s">
        <v>389</v>
      </c>
      <c r="C62" s="10" t="s">
        <v>367</v>
      </c>
      <c r="D62" s="54">
        <v>2900</v>
      </c>
      <c r="E62" s="60">
        <v>2.9E-4</v>
      </c>
      <c r="F62" s="17" t="s">
        <v>804</v>
      </c>
    </row>
    <row r="63" spans="1:6" x14ac:dyDescent="0.2">
      <c r="A63" s="11" t="s">
        <v>44</v>
      </c>
      <c r="B63" s="10"/>
      <c r="C63" s="10"/>
      <c r="D63" s="10"/>
      <c r="E63" s="61">
        <f>SUM(E60:E62)</f>
        <v>3.64E-3</v>
      </c>
      <c r="F63" s="11">
        <f>SUM(F60:F62)</f>
        <v>0</v>
      </c>
    </row>
    <row r="64" spans="1:6" x14ac:dyDescent="0.2">
      <c r="A64" s="10"/>
      <c r="B64" s="10"/>
      <c r="C64" s="10"/>
      <c r="D64" s="10"/>
      <c r="E64" s="60"/>
      <c r="F64" s="10"/>
    </row>
    <row r="65" spans="1:6" x14ac:dyDescent="0.2">
      <c r="A65" s="11" t="s">
        <v>44</v>
      </c>
      <c r="B65" s="10"/>
      <c r="C65" s="10"/>
      <c r="D65" s="10"/>
      <c r="E65" s="61">
        <v>369154.08635499998</v>
      </c>
      <c r="F65" s="11">
        <v>90.810096425685487</v>
      </c>
    </row>
    <row r="66" spans="1:6" x14ac:dyDescent="0.2">
      <c r="A66" s="10"/>
      <c r="B66" s="10"/>
      <c r="C66" s="10"/>
      <c r="D66" s="10"/>
      <c r="E66" s="60"/>
      <c r="F66" s="10"/>
    </row>
    <row r="67" spans="1:6" x14ac:dyDescent="0.2">
      <c r="A67" s="11" t="s">
        <v>49</v>
      </c>
      <c r="B67" s="10"/>
      <c r="C67" s="10"/>
      <c r="D67" s="10"/>
      <c r="E67" s="61">
        <v>37358.075711799996</v>
      </c>
      <c r="F67" s="11">
        <v>9.19</v>
      </c>
    </row>
    <row r="68" spans="1:6" x14ac:dyDescent="0.2">
      <c r="A68" s="10"/>
      <c r="B68" s="10"/>
      <c r="C68" s="10"/>
      <c r="D68" s="10"/>
      <c r="E68" s="60"/>
      <c r="F68" s="10"/>
    </row>
    <row r="69" spans="1:6" x14ac:dyDescent="0.2">
      <c r="A69" s="13" t="s">
        <v>50</v>
      </c>
      <c r="B69" s="7"/>
      <c r="C69" s="7"/>
      <c r="D69" s="7"/>
      <c r="E69" s="62">
        <v>406512.1620668</v>
      </c>
      <c r="F69" s="13">
        <f xml:space="preserve"> ROUND(SUM(F65:F68),2)</f>
        <v>100</v>
      </c>
    </row>
    <row r="70" spans="1:6" x14ac:dyDescent="0.2">
      <c r="F70" s="26" t="s">
        <v>1483</v>
      </c>
    </row>
    <row r="71" spans="1:6" x14ac:dyDescent="0.2">
      <c r="A71" s="1" t="s">
        <v>51</v>
      </c>
      <c r="B71" s="3"/>
      <c r="C71" s="3"/>
      <c r="D71" s="3"/>
    </row>
    <row r="72" spans="1:6" x14ac:dyDescent="0.2">
      <c r="A72" s="1" t="s">
        <v>1463</v>
      </c>
      <c r="B72" s="3"/>
      <c r="C72" s="3"/>
      <c r="D72" s="3"/>
    </row>
    <row r="73" spans="1:6" x14ac:dyDescent="0.2">
      <c r="A73" s="1" t="s">
        <v>52</v>
      </c>
      <c r="B73" s="3"/>
      <c r="C73" s="3"/>
      <c r="D73" s="3"/>
    </row>
    <row r="74" spans="1:6" x14ac:dyDescent="0.2">
      <c r="A74" s="3" t="s">
        <v>537</v>
      </c>
      <c r="B74" s="3"/>
      <c r="C74" s="3"/>
      <c r="D74" s="14">
        <v>548.33190000000002</v>
      </c>
    </row>
    <row r="75" spans="1:6" x14ac:dyDescent="0.2">
      <c r="A75" s="3" t="s">
        <v>808</v>
      </c>
      <c r="B75" s="3"/>
      <c r="C75" s="3"/>
      <c r="D75" s="14">
        <v>43.402000000000001</v>
      </c>
    </row>
    <row r="76" spans="1:6" x14ac:dyDescent="0.2">
      <c r="A76" s="3" t="s">
        <v>809</v>
      </c>
      <c r="B76" s="3"/>
      <c r="C76" s="3"/>
      <c r="D76" s="14">
        <v>577.7364</v>
      </c>
    </row>
    <row r="77" spans="1:6" x14ac:dyDescent="0.2">
      <c r="A77" s="3" t="s">
        <v>810</v>
      </c>
      <c r="B77" s="3"/>
      <c r="C77" s="3"/>
      <c r="D77" s="14">
        <v>46.2789</v>
      </c>
    </row>
    <row r="78" spans="1:6" x14ac:dyDescent="0.2">
      <c r="A78" s="3"/>
      <c r="B78" s="3"/>
      <c r="C78" s="3"/>
      <c r="D78" s="14"/>
    </row>
    <row r="79" spans="1:6" x14ac:dyDescent="0.2">
      <c r="A79" s="1" t="s">
        <v>56</v>
      </c>
      <c r="B79" s="3"/>
      <c r="C79" s="3"/>
      <c r="D79" s="3"/>
    </row>
    <row r="80" spans="1:6" x14ac:dyDescent="0.2">
      <c r="A80" s="3" t="s">
        <v>537</v>
      </c>
      <c r="B80" s="3"/>
      <c r="C80" s="3"/>
      <c r="D80" s="14">
        <v>576.55769999999995</v>
      </c>
    </row>
    <row r="81" spans="1:4" x14ac:dyDescent="0.2">
      <c r="A81" s="3" t="s">
        <v>808</v>
      </c>
      <c r="B81" s="3"/>
      <c r="C81" s="3"/>
      <c r="D81" s="14">
        <v>41.541200000000003</v>
      </c>
    </row>
    <row r="82" spans="1:4" x14ac:dyDescent="0.2">
      <c r="A82" s="3" t="s">
        <v>809</v>
      </c>
      <c r="B82" s="3"/>
      <c r="C82" s="3"/>
      <c r="D82" s="14">
        <v>610.34879999999998</v>
      </c>
    </row>
    <row r="83" spans="1:4" x14ac:dyDescent="0.2">
      <c r="A83" s="3" t="s">
        <v>810</v>
      </c>
      <c r="B83" s="3"/>
      <c r="C83" s="3"/>
      <c r="D83" s="14">
        <v>44.779499999999999</v>
      </c>
    </row>
    <row r="84" spans="1:4" x14ac:dyDescent="0.2">
      <c r="A84" s="3"/>
      <c r="B84" s="3"/>
      <c r="C84" s="3"/>
      <c r="D84" s="3"/>
    </row>
    <row r="85" spans="1:4" x14ac:dyDescent="0.2">
      <c r="A85" s="1" t="s">
        <v>57</v>
      </c>
      <c r="B85" s="3"/>
      <c r="C85" s="3"/>
      <c r="D85" s="15" t="s">
        <v>138</v>
      </c>
    </row>
    <row r="86" spans="1:4" x14ac:dyDescent="0.2">
      <c r="A86" s="20" t="s">
        <v>811</v>
      </c>
      <c r="B86" s="21"/>
      <c r="C86" s="85" t="s">
        <v>812</v>
      </c>
      <c r="D86" s="86"/>
    </row>
    <row r="87" spans="1:4" x14ac:dyDescent="0.2">
      <c r="A87" s="87"/>
      <c r="B87" s="88"/>
      <c r="C87" s="22" t="s">
        <v>813</v>
      </c>
      <c r="D87" s="22" t="s">
        <v>814</v>
      </c>
    </row>
    <row r="88" spans="1:4" x14ac:dyDescent="0.2">
      <c r="A88" s="23" t="s">
        <v>808</v>
      </c>
      <c r="B88" s="24"/>
      <c r="C88" s="25">
        <v>3.3202817625000001</v>
      </c>
      <c r="D88" s="25">
        <v>3.3202817625000001</v>
      </c>
    </row>
    <row r="89" spans="1:4" x14ac:dyDescent="0.2">
      <c r="A89" s="23" t="s">
        <v>810</v>
      </c>
      <c r="B89" s="24"/>
      <c r="C89" s="25">
        <v>3.3202817625000001</v>
      </c>
      <c r="D89" s="25">
        <v>3.3202817625000001</v>
      </c>
    </row>
    <row r="90" spans="1:4" x14ac:dyDescent="0.2">
      <c r="A90" s="1"/>
      <c r="B90" s="3"/>
      <c r="C90" s="3"/>
      <c r="D90" s="15"/>
    </row>
    <row r="91" spans="1:4" x14ac:dyDescent="0.2">
      <c r="A91" s="16" t="s">
        <v>1464</v>
      </c>
      <c r="B91" s="3"/>
      <c r="C91" s="3"/>
      <c r="D91" s="59">
        <v>6.184590626994612E-2</v>
      </c>
    </row>
  </sheetData>
  <mergeCells count="3">
    <mergeCell ref="A1:F1"/>
    <mergeCell ref="C86:D86"/>
    <mergeCell ref="A87:B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398D-5A07-46F8-AE11-83652F9EF5C9}">
  <sheetPr>
    <tabColor rgb="FF92D050"/>
  </sheetPr>
  <dimension ref="A1:E36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6.140625" style="2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1909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10" t="s">
        <v>1910</v>
      </c>
      <c r="B6" s="10" t="s">
        <v>1911</v>
      </c>
      <c r="C6" s="54">
        <v>426830.47600000002</v>
      </c>
      <c r="D6" s="47">
        <v>302.62622210000001</v>
      </c>
      <c r="E6" s="10">
        <v>49.745706760162733</v>
      </c>
    </row>
    <row r="7" spans="1:5" x14ac:dyDescent="0.2">
      <c r="A7" s="10" t="s">
        <v>1912</v>
      </c>
      <c r="B7" s="10" t="s">
        <v>1913</v>
      </c>
      <c r="C7" s="54">
        <v>259987.921</v>
      </c>
      <c r="D7" s="47">
        <v>184.11798589999998</v>
      </c>
      <c r="E7" s="10">
        <v>30.265319615385621</v>
      </c>
    </row>
    <row r="8" spans="1:5" x14ac:dyDescent="0.2">
      <c r="A8" s="10" t="s">
        <v>1890</v>
      </c>
      <c r="B8" s="10" t="s">
        <v>1891</v>
      </c>
      <c r="C8" s="54">
        <v>12310.669</v>
      </c>
      <c r="D8" s="47">
        <v>60.701532899999997</v>
      </c>
      <c r="E8" s="10">
        <v>9.9781196572515061</v>
      </c>
    </row>
    <row r="9" spans="1:5" x14ac:dyDescent="0.2">
      <c r="A9" s="10" t="s">
        <v>1907</v>
      </c>
      <c r="B9" s="10" t="s">
        <v>1908</v>
      </c>
      <c r="C9" s="54">
        <v>22989.272000000001</v>
      </c>
      <c r="D9" s="47">
        <v>60.390932399999997</v>
      </c>
      <c r="E9" s="10">
        <v>9.9270631384695545</v>
      </c>
    </row>
    <row r="10" spans="1:5" x14ac:dyDescent="0.2">
      <c r="A10" s="11" t="s">
        <v>44</v>
      </c>
      <c r="B10" s="10"/>
      <c r="C10" s="10"/>
      <c r="D10" s="11">
        <v>607.83667329999992</v>
      </c>
      <c r="E10" s="11">
        <v>99.916209171269415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49</v>
      </c>
      <c r="B12" s="10"/>
      <c r="C12" s="10"/>
      <c r="D12" s="11">
        <v>0.50973850000000098</v>
      </c>
      <c r="E12" s="11">
        <v>8.3790828730585604E-2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3" t="s">
        <v>50</v>
      </c>
      <c r="B14" s="7"/>
      <c r="C14" s="7"/>
      <c r="D14" s="13">
        <v>608.34641179999994</v>
      </c>
      <c r="E14" s="13">
        <v>100</v>
      </c>
    </row>
    <row r="16" spans="1:5" x14ac:dyDescent="0.2">
      <c r="A16" s="1" t="s">
        <v>51</v>
      </c>
      <c r="B16" s="3"/>
      <c r="C16" s="3"/>
      <c r="D16" s="3"/>
    </row>
    <row r="17" spans="1:4" x14ac:dyDescent="0.2">
      <c r="A17" s="1" t="s">
        <v>1463</v>
      </c>
      <c r="B17" s="3"/>
      <c r="C17" s="3"/>
      <c r="D17" s="3"/>
    </row>
    <row r="18" spans="1:4" x14ac:dyDescent="0.2">
      <c r="A18" s="1" t="s">
        <v>52</v>
      </c>
      <c r="B18" s="3"/>
      <c r="C18" s="3"/>
      <c r="D18" s="3"/>
    </row>
    <row r="19" spans="1:4" x14ac:dyDescent="0.2">
      <c r="A19" s="3" t="s">
        <v>537</v>
      </c>
      <c r="B19" s="3"/>
      <c r="C19" s="3"/>
      <c r="D19" s="14">
        <v>35.042900000000003</v>
      </c>
    </row>
    <row r="20" spans="1:4" x14ac:dyDescent="0.2">
      <c r="A20" s="3" t="s">
        <v>808</v>
      </c>
      <c r="B20" s="3"/>
      <c r="C20" s="3"/>
      <c r="D20" s="14">
        <v>13.340299999999999</v>
      </c>
    </row>
    <row r="21" spans="1:4" x14ac:dyDescent="0.2">
      <c r="A21" s="3" t="s">
        <v>809</v>
      </c>
      <c r="B21" s="3"/>
      <c r="C21" s="3"/>
      <c r="D21" s="14">
        <v>36.505000000000003</v>
      </c>
    </row>
    <row r="22" spans="1:4" x14ac:dyDescent="0.2">
      <c r="A22" s="3" t="s">
        <v>810</v>
      </c>
      <c r="B22" s="3"/>
      <c r="C22" s="3"/>
      <c r="D22" s="14">
        <v>13.883800000000001</v>
      </c>
    </row>
    <row r="23" spans="1:4" x14ac:dyDescent="0.2">
      <c r="A23" s="3"/>
      <c r="B23" s="3"/>
      <c r="C23" s="3"/>
      <c r="D23" s="14"/>
    </row>
    <row r="24" spans="1:4" x14ac:dyDescent="0.2">
      <c r="A24" s="1" t="s">
        <v>56</v>
      </c>
      <c r="B24" s="3"/>
      <c r="C24" s="3"/>
      <c r="D24" s="3"/>
    </row>
    <row r="25" spans="1:4" x14ac:dyDescent="0.2">
      <c r="A25" s="3" t="s">
        <v>537</v>
      </c>
      <c r="B25" s="3"/>
      <c r="C25" s="3"/>
      <c r="D25" s="14">
        <v>36.227899999999998</v>
      </c>
    </row>
    <row r="26" spans="1:4" x14ac:dyDescent="0.2">
      <c r="A26" s="3" t="s">
        <v>808</v>
      </c>
      <c r="B26" s="3"/>
      <c r="C26" s="3"/>
      <c r="D26" s="14">
        <v>13.2379</v>
      </c>
    </row>
    <row r="27" spans="1:4" x14ac:dyDescent="0.2">
      <c r="A27" s="3" t="s">
        <v>809</v>
      </c>
      <c r="B27" s="3"/>
      <c r="C27" s="3"/>
      <c r="D27" s="14">
        <v>37.874299999999998</v>
      </c>
    </row>
    <row r="28" spans="1:4" x14ac:dyDescent="0.2">
      <c r="A28" s="3" t="s">
        <v>810</v>
      </c>
      <c r="B28" s="3"/>
      <c r="C28" s="3"/>
      <c r="D28" s="14">
        <v>13.837999999999999</v>
      </c>
    </row>
    <row r="29" spans="1:4" x14ac:dyDescent="0.2">
      <c r="A29" s="3"/>
      <c r="B29" s="3"/>
      <c r="C29" s="3"/>
      <c r="D29" s="3"/>
    </row>
    <row r="30" spans="1:4" x14ac:dyDescent="0.2">
      <c r="A30" s="1" t="s">
        <v>57</v>
      </c>
      <c r="B30" s="3"/>
      <c r="C30" s="3"/>
      <c r="D30" s="15" t="s">
        <v>138</v>
      </c>
    </row>
    <row r="31" spans="1:4" x14ac:dyDescent="0.2">
      <c r="A31" s="20" t="s">
        <v>811</v>
      </c>
      <c r="B31" s="21"/>
      <c r="C31" s="85" t="s">
        <v>812</v>
      </c>
      <c r="D31" s="86"/>
    </row>
    <row r="32" spans="1:4" x14ac:dyDescent="0.2">
      <c r="A32" s="87"/>
      <c r="B32" s="88"/>
      <c r="C32" s="22" t="s">
        <v>813</v>
      </c>
      <c r="D32" s="22" t="s">
        <v>814</v>
      </c>
    </row>
    <row r="33" spans="1:4" x14ac:dyDescent="0.2">
      <c r="A33" s="23" t="s">
        <v>808</v>
      </c>
      <c r="B33" s="24"/>
      <c r="C33" s="25">
        <v>0.396177485</v>
      </c>
      <c r="D33" s="25">
        <v>0.36686232560000004</v>
      </c>
    </row>
    <row r="34" spans="1:4" x14ac:dyDescent="0.2">
      <c r="A34" s="23" t="s">
        <v>810</v>
      </c>
      <c r="B34" s="24"/>
      <c r="C34" s="25">
        <v>0.396177485</v>
      </c>
      <c r="D34" s="25">
        <v>0.36686232560000004</v>
      </c>
    </row>
    <row r="35" spans="1:4" x14ac:dyDescent="0.2">
      <c r="A35" s="1"/>
      <c r="B35" s="3"/>
      <c r="C35" s="3"/>
      <c r="D35" s="15"/>
    </row>
    <row r="36" spans="1:4" x14ac:dyDescent="0.2">
      <c r="A36" s="16" t="s">
        <v>1464</v>
      </c>
      <c r="B36" s="3"/>
      <c r="C36" s="3"/>
      <c r="D36" s="59">
        <v>3.3091599712301689E-2</v>
      </c>
    </row>
  </sheetData>
  <mergeCells count="3">
    <mergeCell ref="A1:E1"/>
    <mergeCell ref="C31:D31"/>
    <mergeCell ref="A32:B3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5716-0FF8-4BBB-B081-9B79C3D494F1}">
  <sheetPr>
    <tabColor rgb="FF92D050"/>
  </sheetPr>
  <dimension ref="A1:E34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9.855468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1914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10" t="s">
        <v>1910</v>
      </c>
      <c r="B6" s="10" t="s">
        <v>1911</v>
      </c>
      <c r="C6" s="54">
        <v>668539.32499999995</v>
      </c>
      <c r="D6" s="47">
        <v>473.99972970000005</v>
      </c>
      <c r="E6" s="10">
        <v>34.7741399453569</v>
      </c>
    </row>
    <row r="7" spans="1:5" x14ac:dyDescent="0.2">
      <c r="A7" s="10" t="s">
        <v>1912</v>
      </c>
      <c r="B7" s="10" t="s">
        <v>1913</v>
      </c>
      <c r="C7" s="54">
        <v>583330.04500000004</v>
      </c>
      <c r="D7" s="47">
        <v>413.10208790000001</v>
      </c>
      <c r="E7" s="10">
        <v>30.306493688183483</v>
      </c>
    </row>
    <row r="8" spans="1:5" x14ac:dyDescent="0.2">
      <c r="A8" s="10" t="s">
        <v>1890</v>
      </c>
      <c r="B8" s="10" t="s">
        <v>1891</v>
      </c>
      <c r="C8" s="54">
        <v>54967.781999999999</v>
      </c>
      <c r="D8" s="47">
        <v>271.03552430000002</v>
      </c>
      <c r="E8" s="10">
        <v>19.884035077692115</v>
      </c>
    </row>
    <row r="9" spans="1:5" x14ac:dyDescent="0.2">
      <c r="A9" s="10" t="s">
        <v>1915</v>
      </c>
      <c r="B9" s="10" t="s">
        <v>1916</v>
      </c>
      <c r="C9" s="54">
        <v>13218.525</v>
      </c>
      <c r="D9" s="47">
        <v>135.27116749999999</v>
      </c>
      <c r="E9" s="10">
        <v>9.9239265646712322</v>
      </c>
    </row>
    <row r="10" spans="1:5" x14ac:dyDescent="0.2">
      <c r="A10" s="10" t="s">
        <v>1907</v>
      </c>
      <c r="B10" s="10" t="s">
        <v>1908</v>
      </c>
      <c r="C10" s="54">
        <v>25638.952000000001</v>
      </c>
      <c r="D10" s="47">
        <v>67.351424500000007</v>
      </c>
      <c r="E10" s="10">
        <v>4.9411164486622683</v>
      </c>
    </row>
    <row r="11" spans="1:5" x14ac:dyDescent="0.2">
      <c r="A11" s="11" t="s">
        <v>44</v>
      </c>
      <c r="B11" s="10"/>
      <c r="C11" s="10"/>
      <c r="D11" s="46">
        <v>1360.7599339000003</v>
      </c>
      <c r="E11" s="11">
        <v>99.82971172456601</v>
      </c>
    </row>
    <row r="12" spans="1:5" x14ac:dyDescent="0.2">
      <c r="A12" s="10"/>
      <c r="B12" s="10"/>
      <c r="C12" s="10"/>
      <c r="D12" s="47"/>
      <c r="E12" s="10"/>
    </row>
    <row r="13" spans="1:5" x14ac:dyDescent="0.2">
      <c r="A13" s="11" t="s">
        <v>49</v>
      </c>
      <c r="B13" s="10"/>
      <c r="C13" s="10"/>
      <c r="D13" s="46">
        <v>2.3211672999999999</v>
      </c>
      <c r="E13" s="11">
        <v>0.17028827543398115</v>
      </c>
    </row>
    <row r="14" spans="1:5" x14ac:dyDescent="0.2">
      <c r="A14" s="10"/>
      <c r="B14" s="10"/>
      <c r="C14" s="10"/>
      <c r="D14" s="47"/>
      <c r="E14" s="10"/>
    </row>
    <row r="15" spans="1:5" x14ac:dyDescent="0.2">
      <c r="A15" s="13" t="s">
        <v>50</v>
      </c>
      <c r="B15" s="7"/>
      <c r="C15" s="7"/>
      <c r="D15" s="48">
        <v>1363.0811012000004</v>
      </c>
      <c r="E15" s="13">
        <v>99.999999999999986</v>
      </c>
    </row>
    <row r="17" spans="1:4" x14ac:dyDescent="0.2">
      <c r="A17" s="1" t="s">
        <v>51</v>
      </c>
      <c r="B17" s="3"/>
      <c r="C17" s="3"/>
      <c r="D17" s="3"/>
    </row>
    <row r="18" spans="1:4" x14ac:dyDescent="0.2">
      <c r="A18" s="1" t="s">
        <v>1463</v>
      </c>
      <c r="B18" s="3"/>
      <c r="C18" s="3"/>
      <c r="D18" s="3"/>
    </row>
    <row r="19" spans="1:4" x14ac:dyDescent="0.2">
      <c r="A19" s="1" t="s">
        <v>52</v>
      </c>
      <c r="B19" s="3"/>
      <c r="C19" s="3"/>
      <c r="D19" s="3"/>
    </row>
    <row r="20" spans="1:4" x14ac:dyDescent="0.2">
      <c r="A20" s="3" t="s">
        <v>537</v>
      </c>
      <c r="B20" s="3"/>
      <c r="C20" s="3"/>
      <c r="D20" s="14">
        <v>46.840400000000002</v>
      </c>
    </row>
    <row r="21" spans="1:4" x14ac:dyDescent="0.2">
      <c r="A21" s="3" t="s">
        <v>808</v>
      </c>
      <c r="B21" s="3"/>
      <c r="C21" s="3"/>
      <c r="D21" s="14">
        <v>14.5709</v>
      </c>
    </row>
    <row r="22" spans="1:4" x14ac:dyDescent="0.2">
      <c r="A22" s="3" t="s">
        <v>809</v>
      </c>
      <c r="B22" s="3"/>
      <c r="C22" s="3"/>
      <c r="D22" s="14">
        <v>48.777200000000001</v>
      </c>
    </row>
    <row r="23" spans="1:4" x14ac:dyDescent="0.2">
      <c r="A23" s="3" t="s">
        <v>810</v>
      </c>
      <c r="B23" s="3"/>
      <c r="C23" s="3"/>
      <c r="D23" s="14">
        <v>15.0863</v>
      </c>
    </row>
    <row r="24" spans="1:4" x14ac:dyDescent="0.2">
      <c r="A24" s="3"/>
      <c r="B24" s="3"/>
      <c r="C24" s="3"/>
      <c r="D24" s="14"/>
    </row>
    <row r="25" spans="1:4" x14ac:dyDescent="0.2">
      <c r="A25" s="1" t="s">
        <v>56</v>
      </c>
      <c r="B25" s="3"/>
      <c r="C25" s="3"/>
      <c r="D25" s="3"/>
    </row>
    <row r="26" spans="1:4" x14ac:dyDescent="0.2">
      <c r="A26" s="3" t="s">
        <v>537</v>
      </c>
      <c r="B26" s="3"/>
      <c r="C26" s="3"/>
      <c r="D26" s="14">
        <v>48.496699999999997</v>
      </c>
    </row>
    <row r="27" spans="1:4" x14ac:dyDescent="0.2">
      <c r="A27" s="3" t="s">
        <v>808</v>
      </c>
      <c r="B27" s="3"/>
      <c r="C27" s="3"/>
      <c r="D27" s="14">
        <v>15.0861</v>
      </c>
    </row>
    <row r="28" spans="1:4" x14ac:dyDescent="0.2">
      <c r="A28" s="3" t="s">
        <v>809</v>
      </c>
      <c r="B28" s="3"/>
      <c r="C28" s="3"/>
      <c r="D28" s="14">
        <v>50.659500000000001</v>
      </c>
    </row>
    <row r="29" spans="1:4" x14ac:dyDescent="0.2">
      <c r="A29" s="3" t="s">
        <v>810</v>
      </c>
      <c r="B29" s="3"/>
      <c r="C29" s="3"/>
      <c r="D29" s="14">
        <v>15.6579</v>
      </c>
    </row>
    <row r="30" spans="1:4" x14ac:dyDescent="0.2">
      <c r="A30" s="3"/>
      <c r="B30" s="3"/>
      <c r="C30" s="3"/>
      <c r="D30" s="3"/>
    </row>
    <row r="31" spans="1:4" x14ac:dyDescent="0.2">
      <c r="A31" s="1" t="s">
        <v>57</v>
      </c>
      <c r="B31" s="3"/>
      <c r="C31" s="3"/>
      <c r="D31" s="15" t="s">
        <v>58</v>
      </c>
    </row>
    <row r="32" spans="1:4" x14ac:dyDescent="0.2">
      <c r="A32" s="1"/>
      <c r="B32" s="3"/>
      <c r="C32" s="3"/>
      <c r="D32" s="15"/>
    </row>
    <row r="33" spans="1:4" x14ac:dyDescent="0.2">
      <c r="A33" s="16" t="s">
        <v>1464</v>
      </c>
      <c r="B33" s="3"/>
      <c r="C33" s="3"/>
      <c r="D33" s="59">
        <v>4.7794355951037176E-2</v>
      </c>
    </row>
    <row r="34" spans="1:4" x14ac:dyDescent="0.2">
      <c r="A34" s="3"/>
      <c r="B34" s="3"/>
      <c r="C34" s="3"/>
      <c r="D34" s="3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3459-C902-463D-9C8F-C33AAB512FC8}">
  <sheetPr>
    <tabColor rgb="FF92D050"/>
  </sheetPr>
  <dimension ref="A1:E34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9.855468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1917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10" t="s">
        <v>1890</v>
      </c>
      <c r="B6" s="10" t="s">
        <v>1891</v>
      </c>
      <c r="C6" s="54">
        <v>44357.402999999998</v>
      </c>
      <c r="D6" s="47">
        <v>218.71779319999999</v>
      </c>
      <c r="E6" s="10">
        <v>34.890944359322468</v>
      </c>
    </row>
    <row r="7" spans="1:5" x14ac:dyDescent="0.2">
      <c r="A7" s="10" t="s">
        <v>1910</v>
      </c>
      <c r="B7" s="10" t="s">
        <v>1911</v>
      </c>
      <c r="C7" s="54">
        <v>220372.66899999999</v>
      </c>
      <c r="D7" s="47">
        <v>156.2459853</v>
      </c>
      <c r="E7" s="10">
        <v>24.925132517612731</v>
      </c>
    </row>
    <row r="8" spans="1:5" x14ac:dyDescent="0.2">
      <c r="A8" s="10" t="s">
        <v>1912</v>
      </c>
      <c r="B8" s="10" t="s">
        <v>1913</v>
      </c>
      <c r="C8" s="54">
        <v>179477.88099999999</v>
      </c>
      <c r="D8" s="47">
        <v>127.10246629999999</v>
      </c>
      <c r="E8" s="10">
        <v>20.276014194925402</v>
      </c>
    </row>
    <row r="9" spans="1:5" x14ac:dyDescent="0.2">
      <c r="A9" s="10" t="s">
        <v>1915</v>
      </c>
      <c r="B9" s="10" t="s">
        <v>1916</v>
      </c>
      <c r="C9" s="54">
        <v>6095.6570000000002</v>
      </c>
      <c r="D9" s="47">
        <v>62.379625500000003</v>
      </c>
      <c r="E9" s="10">
        <v>9.951106449239143</v>
      </c>
    </row>
    <row r="10" spans="1:5" x14ac:dyDescent="0.2">
      <c r="A10" s="10" t="s">
        <v>1907</v>
      </c>
      <c r="B10" s="10" t="s">
        <v>1908</v>
      </c>
      <c r="C10" s="54">
        <v>23646.462</v>
      </c>
      <c r="D10" s="47">
        <v>62.117316700000003</v>
      </c>
      <c r="E10" s="10">
        <v>9.909261651832141</v>
      </c>
    </row>
    <row r="11" spans="1:5" x14ac:dyDescent="0.2">
      <c r="A11" s="11" t="s">
        <v>44</v>
      </c>
      <c r="B11" s="10"/>
      <c r="C11" s="10"/>
      <c r="D11" s="11">
        <v>626.56318699999997</v>
      </c>
      <c r="E11" s="11">
        <v>99.952459172931896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49</v>
      </c>
      <c r="B13" s="10"/>
      <c r="C13" s="10"/>
      <c r="D13" s="11">
        <v>0.29801499999999997</v>
      </c>
      <c r="E13" s="11">
        <v>0.05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3" t="s">
        <v>50</v>
      </c>
      <c r="B15" s="7"/>
      <c r="C15" s="7"/>
      <c r="D15" s="13">
        <v>626.86120199999993</v>
      </c>
      <c r="E15" s="13">
        <v>100.00245917293189</v>
      </c>
    </row>
    <row r="17" spans="1:4" x14ac:dyDescent="0.2">
      <c r="A17" s="1" t="s">
        <v>51</v>
      </c>
      <c r="B17" s="3"/>
      <c r="C17" s="3"/>
      <c r="D17" s="3"/>
    </row>
    <row r="18" spans="1:4" x14ac:dyDescent="0.2">
      <c r="A18" s="1" t="s">
        <v>1463</v>
      </c>
      <c r="B18" s="3"/>
      <c r="C18" s="3"/>
      <c r="D18" s="3"/>
    </row>
    <row r="19" spans="1:4" x14ac:dyDescent="0.2">
      <c r="A19" s="1" t="s">
        <v>52</v>
      </c>
      <c r="B19" s="3"/>
      <c r="C19" s="3"/>
      <c r="D19" s="3"/>
    </row>
    <row r="20" spans="1:4" x14ac:dyDescent="0.2">
      <c r="A20" s="3" t="s">
        <v>537</v>
      </c>
      <c r="B20" s="3"/>
      <c r="C20" s="3"/>
      <c r="D20" s="14">
        <v>58.08</v>
      </c>
    </row>
    <row r="21" spans="1:4" x14ac:dyDescent="0.2">
      <c r="A21" s="3" t="s">
        <v>808</v>
      </c>
      <c r="B21" s="3"/>
      <c r="C21" s="3"/>
      <c r="D21" s="14">
        <v>22.413</v>
      </c>
    </row>
    <row r="22" spans="1:4" x14ac:dyDescent="0.2">
      <c r="A22" s="3" t="s">
        <v>809</v>
      </c>
      <c r="B22" s="3"/>
      <c r="C22" s="3"/>
      <c r="D22" s="14">
        <v>60.111199999999997</v>
      </c>
    </row>
    <row r="23" spans="1:4" x14ac:dyDescent="0.2">
      <c r="A23" s="3" t="s">
        <v>810</v>
      </c>
      <c r="B23" s="3"/>
      <c r="C23" s="3"/>
      <c r="D23" s="14">
        <v>23.3855</v>
      </c>
    </row>
    <row r="24" spans="1:4" x14ac:dyDescent="0.2">
      <c r="A24" s="3"/>
      <c r="B24" s="3"/>
      <c r="C24" s="3"/>
      <c r="D24" s="14"/>
    </row>
    <row r="25" spans="1:4" x14ac:dyDescent="0.2">
      <c r="A25" s="1" t="s">
        <v>56</v>
      </c>
      <c r="B25" s="3"/>
      <c r="C25" s="3"/>
      <c r="D25" s="3"/>
    </row>
    <row r="26" spans="1:4" x14ac:dyDescent="0.2">
      <c r="A26" s="3" t="s">
        <v>537</v>
      </c>
      <c r="B26" s="3"/>
      <c r="C26" s="3"/>
      <c r="D26" s="14">
        <v>60.2119</v>
      </c>
    </row>
    <row r="27" spans="1:4" x14ac:dyDescent="0.2">
      <c r="A27" s="3" t="s">
        <v>808</v>
      </c>
      <c r="B27" s="3"/>
      <c r="C27" s="3"/>
      <c r="D27" s="14">
        <v>23.235700000000001</v>
      </c>
    </row>
    <row r="28" spans="1:4" x14ac:dyDescent="0.2">
      <c r="A28" s="3" t="s">
        <v>809</v>
      </c>
      <c r="B28" s="3"/>
      <c r="C28" s="3"/>
      <c r="D28" s="14">
        <v>62.4878</v>
      </c>
    </row>
    <row r="29" spans="1:4" x14ac:dyDescent="0.2">
      <c r="A29" s="3" t="s">
        <v>810</v>
      </c>
      <c r="B29" s="3"/>
      <c r="C29" s="3"/>
      <c r="D29" s="14">
        <v>24.300899999999999</v>
      </c>
    </row>
    <row r="30" spans="1:4" x14ac:dyDescent="0.2">
      <c r="A30" s="3"/>
      <c r="B30" s="3"/>
      <c r="C30" s="3"/>
      <c r="D30" s="3"/>
    </row>
    <row r="31" spans="1:4" x14ac:dyDescent="0.2">
      <c r="A31" s="1" t="s">
        <v>57</v>
      </c>
      <c r="B31" s="3"/>
      <c r="C31" s="3"/>
      <c r="D31" s="15" t="s">
        <v>58</v>
      </c>
    </row>
    <row r="32" spans="1:4" x14ac:dyDescent="0.2">
      <c r="A32" s="1"/>
      <c r="B32" s="3"/>
      <c r="C32" s="3"/>
      <c r="D32" s="15"/>
    </row>
    <row r="33" spans="1:4" x14ac:dyDescent="0.2">
      <c r="A33" s="16" t="s">
        <v>1464</v>
      </c>
      <c r="B33" s="3"/>
      <c r="C33" s="3"/>
      <c r="D33" s="59">
        <v>5.7769323938751282E-2</v>
      </c>
    </row>
    <row r="34" spans="1:4" x14ac:dyDescent="0.2">
      <c r="A34" s="3"/>
      <c r="B34" s="3"/>
      <c r="C34" s="3"/>
      <c r="D34" s="3"/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E9C-F868-4006-BF80-D47151CB6CA4}">
  <sheetPr>
    <tabColor rgb="FF92D050"/>
  </sheetPr>
  <dimension ref="A1:E33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9.855468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84" t="s">
        <v>1918</v>
      </c>
      <c r="B1" s="84"/>
      <c r="C1" s="84"/>
      <c r="D1" s="84"/>
      <c r="E1" s="84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1887</v>
      </c>
      <c r="B5" s="10"/>
      <c r="C5" s="10"/>
      <c r="D5" s="10"/>
      <c r="E5" s="10"/>
    </row>
    <row r="6" spans="1:5" x14ac:dyDescent="0.2">
      <c r="A6" s="10" t="s">
        <v>1890</v>
      </c>
      <c r="B6" s="10" t="s">
        <v>1891</v>
      </c>
      <c r="C6" s="54">
        <v>125993.93399999999</v>
      </c>
      <c r="D6" s="47">
        <v>621.25177169999995</v>
      </c>
      <c r="E6" s="10">
        <v>49.91654712309753</v>
      </c>
    </row>
    <row r="7" spans="1:5" x14ac:dyDescent="0.2">
      <c r="A7" s="10" t="s">
        <v>1915</v>
      </c>
      <c r="B7" s="10" t="s">
        <v>1916</v>
      </c>
      <c r="C7" s="54">
        <v>18180.831999999999</v>
      </c>
      <c r="D7" s="47">
        <v>186.052708</v>
      </c>
      <c r="E7" s="10">
        <v>14.949025804543883</v>
      </c>
    </row>
    <row r="8" spans="1:5" x14ac:dyDescent="0.2">
      <c r="A8" s="10" t="s">
        <v>1907</v>
      </c>
      <c r="B8" s="10" t="s">
        <v>1908</v>
      </c>
      <c r="C8" s="54">
        <v>70528.342000000004</v>
      </c>
      <c r="D8" s="47">
        <v>185.27217110000001</v>
      </c>
      <c r="E8" s="10">
        <v>14.886310962148261</v>
      </c>
    </row>
    <row r="9" spans="1:5" x14ac:dyDescent="0.2">
      <c r="A9" s="10" t="s">
        <v>1912</v>
      </c>
      <c r="B9" s="10" t="s">
        <v>1913</v>
      </c>
      <c r="C9" s="54">
        <v>178237.389</v>
      </c>
      <c r="D9" s="47">
        <v>126.22397590000001</v>
      </c>
      <c r="E9" s="10">
        <v>10.141886636131227</v>
      </c>
    </row>
    <row r="10" spans="1:5" x14ac:dyDescent="0.2">
      <c r="A10" s="10" t="s">
        <v>1910</v>
      </c>
      <c r="B10" s="10" t="s">
        <v>1911</v>
      </c>
      <c r="C10" s="54">
        <v>175085.663</v>
      </c>
      <c r="D10" s="47">
        <v>124.13713580000001</v>
      </c>
      <c r="E10" s="10">
        <v>9.9742125031384568</v>
      </c>
    </row>
    <row r="11" spans="1:5" x14ac:dyDescent="0.2">
      <c r="A11" s="11" t="s">
        <v>44</v>
      </c>
      <c r="B11" s="10"/>
      <c r="C11" s="10"/>
      <c r="D11" s="46">
        <v>1242.9377625000002</v>
      </c>
      <c r="E11" s="11">
        <v>99.86798302905936</v>
      </c>
    </row>
    <row r="12" spans="1:5" x14ac:dyDescent="0.2">
      <c r="A12" s="10"/>
      <c r="B12" s="10"/>
      <c r="C12" s="10"/>
      <c r="D12" s="47"/>
      <c r="E12" s="10"/>
    </row>
    <row r="13" spans="1:5" x14ac:dyDescent="0.2">
      <c r="A13" s="11" t="s">
        <v>49</v>
      </c>
      <c r="B13" s="10"/>
      <c r="C13" s="10"/>
      <c r="D13" s="46">
        <v>1.6430579000000001</v>
      </c>
      <c r="E13" s="11">
        <v>0.13</v>
      </c>
    </row>
    <row r="14" spans="1:5" x14ac:dyDescent="0.2">
      <c r="A14" s="10"/>
      <c r="B14" s="10"/>
      <c r="C14" s="10"/>
      <c r="D14" s="47"/>
      <c r="E14" s="10"/>
    </row>
    <row r="15" spans="1:5" x14ac:dyDescent="0.2">
      <c r="A15" s="13" t="s">
        <v>50</v>
      </c>
      <c r="B15" s="7"/>
      <c r="C15" s="7"/>
      <c r="D15" s="48">
        <v>1244.5808204000002</v>
      </c>
      <c r="E15" s="13">
        <v>99.997983029059355</v>
      </c>
    </row>
    <row r="17" spans="1:4" x14ac:dyDescent="0.2">
      <c r="A17" s="1" t="s">
        <v>51</v>
      </c>
      <c r="B17" s="3"/>
      <c r="C17" s="3"/>
      <c r="D17" s="3"/>
    </row>
    <row r="18" spans="1:4" x14ac:dyDescent="0.2">
      <c r="A18" s="1" t="s">
        <v>1463</v>
      </c>
      <c r="B18" s="3"/>
      <c r="C18" s="3"/>
      <c r="D18" s="3"/>
    </row>
    <row r="19" spans="1:4" x14ac:dyDescent="0.2">
      <c r="A19" s="1" t="s">
        <v>52</v>
      </c>
      <c r="B19" s="3"/>
      <c r="C19" s="3"/>
      <c r="D19" s="3"/>
    </row>
    <row r="20" spans="1:4" x14ac:dyDescent="0.2">
      <c r="A20" s="3" t="s">
        <v>537</v>
      </c>
      <c r="B20" s="3"/>
      <c r="C20" s="3"/>
      <c r="D20" s="14">
        <v>80.017099999999999</v>
      </c>
    </row>
    <row r="21" spans="1:4" x14ac:dyDescent="0.2">
      <c r="A21" s="3" t="s">
        <v>808</v>
      </c>
      <c r="B21" s="3"/>
      <c r="C21" s="3"/>
      <c r="D21" s="14">
        <v>28.5871</v>
      </c>
    </row>
    <row r="22" spans="1:4" x14ac:dyDescent="0.2">
      <c r="A22" s="3" t="s">
        <v>809</v>
      </c>
      <c r="B22" s="3"/>
      <c r="C22" s="3"/>
      <c r="D22" s="14">
        <v>82.088700000000003</v>
      </c>
    </row>
    <row r="23" spans="1:4" x14ac:dyDescent="0.2">
      <c r="A23" s="3" t="s">
        <v>810</v>
      </c>
      <c r="B23" s="3"/>
      <c r="C23" s="3"/>
      <c r="D23" s="14">
        <v>29.5124</v>
      </c>
    </row>
    <row r="24" spans="1:4" x14ac:dyDescent="0.2">
      <c r="A24" s="3"/>
      <c r="B24" s="3"/>
      <c r="C24" s="3"/>
      <c r="D24" s="14"/>
    </row>
    <row r="25" spans="1:4" x14ac:dyDescent="0.2">
      <c r="A25" s="1" t="s">
        <v>56</v>
      </c>
      <c r="B25" s="3"/>
      <c r="C25" s="3"/>
      <c r="D25" s="3"/>
    </row>
    <row r="26" spans="1:4" x14ac:dyDescent="0.2">
      <c r="A26" s="3" t="s">
        <v>537</v>
      </c>
      <c r="B26" s="3"/>
      <c r="C26" s="3"/>
      <c r="D26" s="14">
        <v>82.963499999999996</v>
      </c>
    </row>
    <row r="27" spans="1:4" x14ac:dyDescent="0.2">
      <c r="A27" s="3" t="s">
        <v>808</v>
      </c>
      <c r="B27" s="3"/>
      <c r="C27" s="3"/>
      <c r="D27" s="14">
        <v>29.639700000000001</v>
      </c>
    </row>
    <row r="28" spans="1:4" x14ac:dyDescent="0.2">
      <c r="A28" s="3" t="s">
        <v>809</v>
      </c>
      <c r="B28" s="3"/>
      <c r="C28" s="3"/>
      <c r="D28" s="14">
        <v>85.286299999999997</v>
      </c>
    </row>
    <row r="29" spans="1:4" x14ac:dyDescent="0.2">
      <c r="A29" s="3" t="s">
        <v>810</v>
      </c>
      <c r="B29" s="3"/>
      <c r="C29" s="3"/>
      <c r="D29" s="14">
        <v>30.6511</v>
      </c>
    </row>
    <row r="30" spans="1:4" x14ac:dyDescent="0.2">
      <c r="A30" s="3"/>
      <c r="B30" s="3"/>
      <c r="C30" s="3"/>
      <c r="D30" s="3"/>
    </row>
    <row r="31" spans="1:4" x14ac:dyDescent="0.2">
      <c r="A31" s="1" t="s">
        <v>57</v>
      </c>
      <c r="B31" s="3"/>
      <c r="C31" s="3"/>
      <c r="D31" s="15" t="s">
        <v>58</v>
      </c>
    </row>
    <row r="32" spans="1:4" x14ac:dyDescent="0.2">
      <c r="A32" s="1"/>
      <c r="B32" s="3"/>
      <c r="C32" s="3"/>
      <c r="D32" s="15"/>
    </row>
    <row r="33" spans="1:4" x14ac:dyDescent="0.2">
      <c r="A33" s="16" t="s">
        <v>1464</v>
      </c>
      <c r="B33" s="3"/>
      <c r="C33" s="3"/>
      <c r="D33" s="59">
        <v>4.5607690377298525E-2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DFAF-7654-4080-8FBE-2363AAA167A1}">
  <sheetPr>
    <tabColor rgb="FF92D050"/>
  </sheetPr>
  <dimension ref="A1:H10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4.5703125" style="3" customWidth="1"/>
    <col min="4" max="4" width="7.8554687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787</v>
      </c>
      <c r="B1" s="89"/>
      <c r="C1" s="89"/>
      <c r="D1" s="89"/>
      <c r="E1" s="89"/>
      <c r="F1" s="89"/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67</v>
      </c>
      <c r="B8" s="9" t="s">
        <v>1033</v>
      </c>
      <c r="C8" s="9" t="s">
        <v>20</v>
      </c>
      <c r="D8" s="47">
        <v>2797</v>
      </c>
      <c r="E8" s="47">
        <v>23572.724419999999</v>
      </c>
      <c r="F8" s="10">
        <f t="shared" ref="F8:F47" si="0">E8/$E$86*100</f>
        <v>6.4226606479487582</v>
      </c>
    </row>
    <row r="9" spans="1:6" x14ac:dyDescent="0.2">
      <c r="A9" s="9" t="s">
        <v>115</v>
      </c>
      <c r="B9" s="9" t="s">
        <v>1034</v>
      </c>
      <c r="C9" s="9" t="s">
        <v>9</v>
      </c>
      <c r="D9" s="47">
        <v>1890</v>
      </c>
      <c r="E9" s="47">
        <v>19347.835500000001</v>
      </c>
      <c r="F9" s="10">
        <f t="shared" si="0"/>
        <v>5.27154093327478</v>
      </c>
    </row>
    <row r="10" spans="1:6" x14ac:dyDescent="0.2">
      <c r="A10" s="9" t="s">
        <v>68</v>
      </c>
      <c r="B10" s="9" t="s">
        <v>1035</v>
      </c>
      <c r="C10" s="9" t="s">
        <v>69</v>
      </c>
      <c r="D10" s="47">
        <v>1910</v>
      </c>
      <c r="E10" s="47">
        <v>19285.556499999999</v>
      </c>
      <c r="F10" s="10">
        <f t="shared" si="0"/>
        <v>5.2545723014201506</v>
      </c>
    </row>
    <row r="11" spans="1:6" x14ac:dyDescent="0.2">
      <c r="A11" s="9" t="s">
        <v>125</v>
      </c>
      <c r="B11" s="9" t="s">
        <v>1036</v>
      </c>
      <c r="C11" s="9" t="s">
        <v>63</v>
      </c>
      <c r="D11" s="47">
        <v>1550</v>
      </c>
      <c r="E11" s="47">
        <v>14341.0185</v>
      </c>
      <c r="F11" s="10">
        <f t="shared" si="0"/>
        <v>3.9073758947144697</v>
      </c>
    </row>
    <row r="12" spans="1:6" x14ac:dyDescent="0.2">
      <c r="A12" s="9" t="s">
        <v>109</v>
      </c>
      <c r="B12" s="9" t="s">
        <v>1037</v>
      </c>
      <c r="C12" s="9" t="s">
        <v>110</v>
      </c>
      <c r="D12" s="47">
        <v>1450</v>
      </c>
      <c r="E12" s="47">
        <v>14151.159</v>
      </c>
      <c r="F12" s="10">
        <f t="shared" si="0"/>
        <v>3.8556464841651046</v>
      </c>
    </row>
    <row r="13" spans="1:6" x14ac:dyDescent="0.2">
      <c r="A13" s="9" t="s">
        <v>789</v>
      </c>
      <c r="B13" s="9" t="s">
        <v>1038</v>
      </c>
      <c r="C13" s="9" t="s">
        <v>114</v>
      </c>
      <c r="D13" s="47">
        <v>5858</v>
      </c>
      <c r="E13" s="47">
        <v>11901.358835999999</v>
      </c>
      <c r="F13" s="10">
        <f t="shared" si="0"/>
        <v>3.2426624810597278</v>
      </c>
    </row>
    <row r="14" spans="1:6" x14ac:dyDescent="0.2">
      <c r="A14" s="9" t="s">
        <v>177</v>
      </c>
      <c r="B14" s="9" t="s">
        <v>1039</v>
      </c>
      <c r="C14" s="9" t="s">
        <v>28</v>
      </c>
      <c r="D14" s="47">
        <v>12100</v>
      </c>
      <c r="E14" s="47">
        <v>11686.785</v>
      </c>
      <c r="F14" s="10">
        <f t="shared" si="0"/>
        <v>3.1841993646204867</v>
      </c>
    </row>
    <row r="15" spans="1:6" x14ac:dyDescent="0.2">
      <c r="A15" s="9" t="s">
        <v>790</v>
      </c>
      <c r="B15" s="9" t="s">
        <v>1040</v>
      </c>
      <c r="C15" s="9" t="s">
        <v>127</v>
      </c>
      <c r="D15" s="47">
        <v>1000</v>
      </c>
      <c r="E15" s="47">
        <v>9289.49</v>
      </c>
      <c r="F15" s="10">
        <f t="shared" si="0"/>
        <v>2.5310286922920517</v>
      </c>
    </row>
    <row r="16" spans="1:6" x14ac:dyDescent="0.2">
      <c r="A16" s="9" t="s">
        <v>566</v>
      </c>
      <c r="B16" s="9" t="s">
        <v>1041</v>
      </c>
      <c r="C16" s="9" t="s">
        <v>28</v>
      </c>
      <c r="D16" s="47">
        <v>750</v>
      </c>
      <c r="E16" s="47">
        <v>7201.56</v>
      </c>
      <c r="F16" s="10">
        <f t="shared" si="0"/>
        <v>1.9621480823234374</v>
      </c>
    </row>
    <row r="17" spans="1:6" x14ac:dyDescent="0.2">
      <c r="A17" s="9" t="s">
        <v>37</v>
      </c>
      <c r="B17" s="9" t="s">
        <v>1921</v>
      </c>
      <c r="C17" s="9" t="s">
        <v>18</v>
      </c>
      <c r="D17" s="47">
        <v>610</v>
      </c>
      <c r="E17" s="47">
        <v>6197.1729999999998</v>
      </c>
      <c r="F17" s="10">
        <f t="shared" si="0"/>
        <v>1.6884912599182098</v>
      </c>
    </row>
    <row r="18" spans="1:6" x14ac:dyDescent="0.2">
      <c r="A18" s="9" t="s">
        <v>152</v>
      </c>
      <c r="B18" s="9" t="s">
        <v>1042</v>
      </c>
      <c r="C18" s="9" t="s">
        <v>114</v>
      </c>
      <c r="D18" s="47">
        <v>646</v>
      </c>
      <c r="E18" s="47">
        <v>6185.56628</v>
      </c>
      <c r="F18" s="10">
        <f t="shared" si="0"/>
        <v>1.6853288751862816</v>
      </c>
    </row>
    <row r="19" spans="1:6" x14ac:dyDescent="0.2">
      <c r="A19" s="9" t="s">
        <v>147</v>
      </c>
      <c r="B19" s="9" t="s">
        <v>1043</v>
      </c>
      <c r="C19" s="9" t="s">
        <v>140</v>
      </c>
      <c r="D19" s="47">
        <v>600</v>
      </c>
      <c r="E19" s="47">
        <v>6010.38</v>
      </c>
      <c r="F19" s="10">
        <f t="shared" si="0"/>
        <v>1.637597352661804</v>
      </c>
    </row>
    <row r="20" spans="1:6" x14ac:dyDescent="0.2">
      <c r="A20" s="9" t="s">
        <v>62</v>
      </c>
      <c r="B20" s="9" t="s">
        <v>1044</v>
      </c>
      <c r="C20" s="9" t="s">
        <v>63</v>
      </c>
      <c r="D20" s="47">
        <v>620</v>
      </c>
      <c r="E20" s="47">
        <v>5875.12</v>
      </c>
      <c r="F20" s="10">
        <f t="shared" si="0"/>
        <v>1.6007442056193482</v>
      </c>
    </row>
    <row r="21" spans="1:6" x14ac:dyDescent="0.2">
      <c r="A21" s="9" t="s">
        <v>122</v>
      </c>
      <c r="B21" s="9" t="s">
        <v>1045</v>
      </c>
      <c r="C21" s="9" t="s">
        <v>28</v>
      </c>
      <c r="D21" s="47">
        <v>554</v>
      </c>
      <c r="E21" s="47">
        <v>5687.1534799999999</v>
      </c>
      <c r="F21" s="10">
        <f t="shared" si="0"/>
        <v>1.5495305593039652</v>
      </c>
    </row>
    <row r="22" spans="1:6" x14ac:dyDescent="0.2">
      <c r="A22" s="9" t="s">
        <v>230</v>
      </c>
      <c r="B22" s="9" t="s">
        <v>1046</v>
      </c>
      <c r="C22" s="9" t="s">
        <v>179</v>
      </c>
      <c r="D22" s="47">
        <v>11</v>
      </c>
      <c r="E22" s="47">
        <v>5582.0654999999997</v>
      </c>
      <c r="F22" s="10">
        <f t="shared" si="0"/>
        <v>1.520898127104241</v>
      </c>
    </row>
    <row r="23" spans="1:6" x14ac:dyDescent="0.2">
      <c r="A23" s="9" t="s">
        <v>24</v>
      </c>
      <c r="B23" s="9" t="s">
        <v>1920</v>
      </c>
      <c r="C23" s="9" t="s">
        <v>9</v>
      </c>
      <c r="D23" s="47">
        <v>550</v>
      </c>
      <c r="E23" s="47">
        <v>5578.3914999999997</v>
      </c>
      <c r="F23" s="10">
        <f t="shared" si="0"/>
        <v>1.519897103429585</v>
      </c>
    </row>
    <row r="24" spans="1:6" x14ac:dyDescent="0.2">
      <c r="A24" s="9" t="s">
        <v>128</v>
      </c>
      <c r="B24" s="9" t="s">
        <v>1047</v>
      </c>
      <c r="C24" s="9" t="s">
        <v>129</v>
      </c>
      <c r="D24" s="47">
        <v>550</v>
      </c>
      <c r="E24" s="47">
        <v>5497.6625000000004</v>
      </c>
      <c r="F24" s="10">
        <f t="shared" si="0"/>
        <v>1.4979015562789832</v>
      </c>
    </row>
    <row r="25" spans="1:6" x14ac:dyDescent="0.2">
      <c r="A25" s="9" t="s">
        <v>66</v>
      </c>
      <c r="B25" s="9" t="s">
        <v>1048</v>
      </c>
      <c r="C25" s="9" t="s">
        <v>9</v>
      </c>
      <c r="D25" s="47">
        <v>550</v>
      </c>
      <c r="E25" s="47">
        <v>5468.9305000000004</v>
      </c>
      <c r="F25" s="10">
        <f t="shared" si="0"/>
        <v>1.4900731914939482</v>
      </c>
    </row>
    <row r="26" spans="1:6" x14ac:dyDescent="0.2">
      <c r="A26" s="9" t="s">
        <v>137</v>
      </c>
      <c r="B26" s="9" t="s">
        <v>1049</v>
      </c>
      <c r="C26" s="9" t="s">
        <v>114</v>
      </c>
      <c r="D26" s="47">
        <v>501</v>
      </c>
      <c r="E26" s="47">
        <v>4919.5444500000003</v>
      </c>
      <c r="F26" s="10">
        <f t="shared" si="0"/>
        <v>1.3403866257411463</v>
      </c>
    </row>
    <row r="27" spans="1:6" x14ac:dyDescent="0.2">
      <c r="A27" s="9" t="s">
        <v>788</v>
      </c>
      <c r="B27" s="9" t="s">
        <v>1050</v>
      </c>
      <c r="C27" s="9" t="s">
        <v>132</v>
      </c>
      <c r="D27" s="47">
        <v>500</v>
      </c>
      <c r="E27" s="47">
        <v>4871.9023200000001</v>
      </c>
      <c r="F27" s="10">
        <f t="shared" si="0"/>
        <v>1.3274059779346565</v>
      </c>
    </row>
    <row r="28" spans="1:6" x14ac:dyDescent="0.2">
      <c r="A28" s="9" t="s">
        <v>131</v>
      </c>
      <c r="B28" s="9" t="s">
        <v>1051</v>
      </c>
      <c r="C28" s="9" t="s">
        <v>132</v>
      </c>
      <c r="D28" s="47">
        <v>400</v>
      </c>
      <c r="E28" s="47">
        <v>4225.8680000000004</v>
      </c>
      <c r="F28" s="10">
        <f t="shared" si="0"/>
        <v>1.1513864763123518</v>
      </c>
    </row>
    <row r="29" spans="1:6" x14ac:dyDescent="0.2">
      <c r="A29" s="9" t="s">
        <v>82</v>
      </c>
      <c r="B29" s="9" t="s">
        <v>1052</v>
      </c>
      <c r="C29" s="9" t="s">
        <v>9</v>
      </c>
      <c r="D29" s="47">
        <v>400</v>
      </c>
      <c r="E29" s="47">
        <v>4070.2759999999998</v>
      </c>
      <c r="F29" s="10">
        <f t="shared" si="0"/>
        <v>1.1089936413675803</v>
      </c>
    </row>
    <row r="30" spans="1:6" x14ac:dyDescent="0.2">
      <c r="A30" s="9" t="s">
        <v>227</v>
      </c>
      <c r="B30" s="9" t="s">
        <v>1053</v>
      </c>
      <c r="C30" s="9" t="s">
        <v>179</v>
      </c>
      <c r="D30" s="47">
        <v>8</v>
      </c>
      <c r="E30" s="47">
        <v>4059.6840000000002</v>
      </c>
      <c r="F30" s="10">
        <f t="shared" si="0"/>
        <v>1.1061077288030845</v>
      </c>
    </row>
    <row r="31" spans="1:6" x14ac:dyDescent="0.2">
      <c r="A31" s="9" t="s">
        <v>791</v>
      </c>
      <c r="B31" s="9" t="s">
        <v>1054</v>
      </c>
      <c r="C31" s="9" t="s">
        <v>69</v>
      </c>
      <c r="D31" s="47">
        <v>400</v>
      </c>
      <c r="E31" s="47">
        <v>3902.0360000000001</v>
      </c>
      <c r="F31" s="10">
        <f t="shared" si="0"/>
        <v>1.063154712945114</v>
      </c>
    </row>
    <row r="32" spans="1:6" x14ac:dyDescent="0.2">
      <c r="A32" s="9" t="s">
        <v>568</v>
      </c>
      <c r="B32" s="9" t="s">
        <v>1055</v>
      </c>
      <c r="C32" s="9" t="s">
        <v>132</v>
      </c>
      <c r="D32" s="47">
        <v>4000</v>
      </c>
      <c r="E32" s="47">
        <v>3896.9920000000002</v>
      </c>
      <c r="F32" s="10">
        <f t="shared" si="0"/>
        <v>1.0617804169693479</v>
      </c>
    </row>
    <row r="33" spans="1:6" x14ac:dyDescent="0.2">
      <c r="A33" s="9" t="s">
        <v>792</v>
      </c>
      <c r="B33" s="9" t="s">
        <v>1056</v>
      </c>
      <c r="C33" s="9" t="s">
        <v>157</v>
      </c>
      <c r="D33" s="47">
        <v>400</v>
      </c>
      <c r="E33" s="47">
        <v>3874.8560000000002</v>
      </c>
      <c r="F33" s="10">
        <f t="shared" si="0"/>
        <v>1.0557492084603148</v>
      </c>
    </row>
    <row r="34" spans="1:6" x14ac:dyDescent="0.2">
      <c r="A34" s="9" t="s">
        <v>134</v>
      </c>
      <c r="B34" s="9" t="s">
        <v>1057</v>
      </c>
      <c r="C34" s="9" t="s">
        <v>114</v>
      </c>
      <c r="D34" s="47">
        <v>350</v>
      </c>
      <c r="E34" s="47">
        <v>3362.4920000000002</v>
      </c>
      <c r="F34" s="10">
        <f t="shared" si="0"/>
        <v>0.91614972722964194</v>
      </c>
    </row>
    <row r="35" spans="1:6" x14ac:dyDescent="0.2">
      <c r="A35" s="9" t="s">
        <v>150</v>
      </c>
      <c r="B35" s="9" t="s">
        <v>1058</v>
      </c>
      <c r="C35" s="9" t="s">
        <v>114</v>
      </c>
      <c r="D35" s="47">
        <v>240</v>
      </c>
      <c r="E35" s="47">
        <v>2371.2312000000002</v>
      </c>
      <c r="F35" s="10">
        <f t="shared" si="0"/>
        <v>0.64606928940750386</v>
      </c>
    </row>
    <row r="36" spans="1:6" x14ac:dyDescent="0.2">
      <c r="A36" s="9" t="s">
        <v>166</v>
      </c>
      <c r="B36" s="9" t="s">
        <v>1059</v>
      </c>
      <c r="C36" s="9" t="s">
        <v>127</v>
      </c>
      <c r="D36" s="47">
        <v>200</v>
      </c>
      <c r="E36" s="47">
        <v>1982.356</v>
      </c>
      <c r="F36" s="10">
        <f t="shared" si="0"/>
        <v>0.5401157560143024</v>
      </c>
    </row>
    <row r="37" spans="1:6" x14ac:dyDescent="0.2">
      <c r="A37" s="9" t="s">
        <v>577</v>
      </c>
      <c r="B37" s="9" t="s">
        <v>1060</v>
      </c>
      <c r="C37" s="9" t="s">
        <v>132</v>
      </c>
      <c r="D37" s="47">
        <v>2000</v>
      </c>
      <c r="E37" s="47">
        <v>1953.0440000000001</v>
      </c>
      <c r="F37" s="10">
        <f t="shared" si="0"/>
        <v>0.53212936353974638</v>
      </c>
    </row>
    <row r="38" spans="1:6" x14ac:dyDescent="0.2">
      <c r="A38" s="9" t="s">
        <v>79</v>
      </c>
      <c r="B38" s="9" t="s">
        <v>1061</v>
      </c>
      <c r="C38" s="9" t="s">
        <v>9</v>
      </c>
      <c r="D38" s="47">
        <v>190</v>
      </c>
      <c r="E38" s="47">
        <v>1932.9440999999999</v>
      </c>
      <c r="F38" s="10">
        <f t="shared" si="0"/>
        <v>0.52665291395939251</v>
      </c>
    </row>
    <row r="39" spans="1:6" x14ac:dyDescent="0.2">
      <c r="A39" s="9" t="s">
        <v>116</v>
      </c>
      <c r="B39" s="9" t="s">
        <v>1062</v>
      </c>
      <c r="C39" s="9" t="s">
        <v>20</v>
      </c>
      <c r="D39" s="47">
        <v>250</v>
      </c>
      <c r="E39" s="47">
        <v>1898</v>
      </c>
      <c r="F39" s="10">
        <f t="shared" si="0"/>
        <v>0.51713199088112627</v>
      </c>
    </row>
    <row r="40" spans="1:6" x14ac:dyDescent="0.2">
      <c r="A40" s="9" t="s">
        <v>142</v>
      </c>
      <c r="B40" s="9" t="s">
        <v>1063</v>
      </c>
      <c r="C40" s="9" t="s">
        <v>114</v>
      </c>
      <c r="D40" s="47">
        <v>150</v>
      </c>
      <c r="E40" s="47">
        <v>1461.1859999999999</v>
      </c>
      <c r="F40" s="10">
        <f t="shared" si="0"/>
        <v>0.39811697851824518</v>
      </c>
    </row>
    <row r="41" spans="1:6" x14ac:dyDescent="0.2">
      <c r="A41" s="9" t="s">
        <v>574</v>
      </c>
      <c r="B41" s="9" t="s">
        <v>1056</v>
      </c>
      <c r="C41" s="9" t="s">
        <v>157</v>
      </c>
      <c r="D41" s="47">
        <v>150</v>
      </c>
      <c r="E41" s="47">
        <v>1453.0709999999999</v>
      </c>
      <c r="F41" s="10">
        <f t="shared" si="0"/>
        <v>0.39590595317261806</v>
      </c>
    </row>
    <row r="42" spans="1:6" x14ac:dyDescent="0.2">
      <c r="A42" s="9" t="s">
        <v>126</v>
      </c>
      <c r="B42" s="9" t="s">
        <v>1064</v>
      </c>
      <c r="C42" s="9" t="s">
        <v>127</v>
      </c>
      <c r="D42" s="47">
        <v>150</v>
      </c>
      <c r="E42" s="47">
        <v>1346.076</v>
      </c>
      <c r="F42" s="10">
        <f t="shared" si="0"/>
        <v>0.36675393137897944</v>
      </c>
    </row>
    <row r="43" spans="1:6" x14ac:dyDescent="0.2">
      <c r="A43" s="9" t="s">
        <v>175</v>
      </c>
      <c r="B43" s="9" t="s">
        <v>1919</v>
      </c>
      <c r="C43" s="9" t="s">
        <v>9</v>
      </c>
      <c r="D43" s="47">
        <v>60</v>
      </c>
      <c r="E43" s="47">
        <v>587.50319999999999</v>
      </c>
      <c r="F43" s="10">
        <f t="shared" si="0"/>
        <v>0.16007202290043862</v>
      </c>
    </row>
    <row r="44" spans="1:6" x14ac:dyDescent="0.2">
      <c r="A44" s="9" t="s">
        <v>228</v>
      </c>
      <c r="B44" s="9" t="s">
        <v>1056</v>
      </c>
      <c r="C44" s="9" t="s">
        <v>157</v>
      </c>
      <c r="D44" s="47">
        <v>40</v>
      </c>
      <c r="E44" s="47">
        <v>387.48559999999998</v>
      </c>
      <c r="F44" s="10">
        <f t="shared" si="0"/>
        <v>0.10557492084603147</v>
      </c>
    </row>
    <row r="45" spans="1:6" x14ac:dyDescent="0.2">
      <c r="A45" s="9" t="s">
        <v>176</v>
      </c>
      <c r="B45" s="9" t="s">
        <v>1065</v>
      </c>
      <c r="C45" s="9" t="s">
        <v>22</v>
      </c>
      <c r="D45" s="47">
        <v>30</v>
      </c>
      <c r="E45" s="47">
        <v>308.73809999999997</v>
      </c>
      <c r="F45" s="10">
        <f t="shared" si="0"/>
        <v>8.4119256224371053E-2</v>
      </c>
    </row>
    <row r="46" spans="1:6" x14ac:dyDescent="0.2">
      <c r="A46" s="9" t="s">
        <v>346</v>
      </c>
      <c r="B46" s="9" t="s">
        <v>1066</v>
      </c>
      <c r="C46" s="9" t="s">
        <v>20</v>
      </c>
      <c r="D46" s="47">
        <v>30</v>
      </c>
      <c r="E46" s="47">
        <v>305.4744</v>
      </c>
      <c r="F46" s="10">
        <f t="shared" si="0"/>
        <v>8.3230023516974463E-2</v>
      </c>
    </row>
    <row r="47" spans="1:6" x14ac:dyDescent="0.2">
      <c r="A47" s="9" t="s">
        <v>41</v>
      </c>
      <c r="B47" s="9" t="s">
        <v>1067</v>
      </c>
      <c r="C47" s="9" t="s">
        <v>20</v>
      </c>
      <c r="D47" s="47">
        <v>25</v>
      </c>
      <c r="E47" s="47">
        <v>248.85525000000001</v>
      </c>
      <c r="F47" s="10">
        <f t="shared" si="0"/>
        <v>6.7803483073614543E-2</v>
      </c>
    </row>
    <row r="48" spans="1:6" x14ac:dyDescent="0.2">
      <c r="A48" s="8" t="s">
        <v>44</v>
      </c>
      <c r="B48" s="9"/>
      <c r="C48" s="9"/>
      <c r="D48" s="47"/>
      <c r="E48" s="46">
        <f>SUM(E8:E47)</f>
        <v>236279.54613599996</v>
      </c>
      <c r="F48" s="11">
        <f>SUM(F8:F47)</f>
        <v>64.37708751201194</v>
      </c>
    </row>
    <row r="49" spans="1:8" x14ac:dyDescent="0.2">
      <c r="A49" s="9"/>
      <c r="B49" s="9"/>
      <c r="C49" s="9"/>
      <c r="D49" s="47"/>
      <c r="E49" s="47"/>
      <c r="F49" s="10"/>
    </row>
    <row r="50" spans="1:8" x14ac:dyDescent="0.2">
      <c r="A50" s="8" t="s">
        <v>99</v>
      </c>
      <c r="B50" s="9"/>
      <c r="C50" s="9"/>
      <c r="D50" s="47"/>
      <c r="E50" s="47"/>
      <c r="F50" s="10"/>
    </row>
    <row r="51" spans="1:8" x14ac:dyDescent="0.2">
      <c r="A51" s="9" t="s">
        <v>248</v>
      </c>
      <c r="B51" s="9" t="s">
        <v>1068</v>
      </c>
      <c r="C51" s="9" t="s">
        <v>203</v>
      </c>
      <c r="D51" s="47">
        <v>1400</v>
      </c>
      <c r="E51" s="47">
        <v>13801.578</v>
      </c>
      <c r="F51" s="10">
        <f t="shared" ref="F51:F74" si="1">E51/$E$86*100</f>
        <v>3.7603991087677304</v>
      </c>
      <c r="H51" s="18"/>
    </row>
    <row r="52" spans="1:8" x14ac:dyDescent="0.2">
      <c r="A52" s="9" t="s">
        <v>243</v>
      </c>
      <c r="B52" s="9" t="s">
        <v>1069</v>
      </c>
      <c r="C52" s="9" t="s">
        <v>244</v>
      </c>
      <c r="D52" s="47">
        <v>12673</v>
      </c>
      <c r="E52" s="47">
        <v>12169.451018</v>
      </c>
      <c r="F52" s="10">
        <f t="shared" si="1"/>
        <v>3.3157072881289196</v>
      </c>
      <c r="H52" s="18"/>
    </row>
    <row r="53" spans="1:8" x14ac:dyDescent="0.2">
      <c r="A53" s="9" t="s">
        <v>256</v>
      </c>
      <c r="B53" s="9" t="s">
        <v>1070</v>
      </c>
      <c r="C53" s="9" t="s">
        <v>124</v>
      </c>
      <c r="D53" s="47">
        <v>1000</v>
      </c>
      <c r="E53" s="47">
        <v>11057.05</v>
      </c>
      <c r="F53" s="10">
        <f t="shared" si="1"/>
        <v>3.0126208007229489</v>
      </c>
      <c r="H53" s="18"/>
    </row>
    <row r="54" spans="1:8" x14ac:dyDescent="0.2">
      <c r="A54" s="9" t="s">
        <v>210</v>
      </c>
      <c r="B54" s="9" t="s">
        <v>1071</v>
      </c>
      <c r="C54" s="9" t="s">
        <v>203</v>
      </c>
      <c r="D54" s="47">
        <v>100</v>
      </c>
      <c r="E54" s="47">
        <v>10927.4</v>
      </c>
      <c r="F54" s="10">
        <f t="shared" si="1"/>
        <v>2.9772961628843095</v>
      </c>
      <c r="H54" s="18"/>
    </row>
    <row r="55" spans="1:8" x14ac:dyDescent="0.2">
      <c r="A55" s="9" t="s">
        <v>795</v>
      </c>
      <c r="B55" s="9" t="s">
        <v>1072</v>
      </c>
      <c r="C55" s="9" t="s">
        <v>110</v>
      </c>
      <c r="D55" s="47">
        <v>1000</v>
      </c>
      <c r="E55" s="47">
        <v>10135.5</v>
      </c>
      <c r="F55" s="10">
        <f t="shared" si="1"/>
        <v>2.7615338743812727</v>
      </c>
      <c r="H55" s="18"/>
    </row>
    <row r="56" spans="1:8" x14ac:dyDescent="0.2">
      <c r="A56" s="9" t="s">
        <v>250</v>
      </c>
      <c r="B56" s="9" t="s">
        <v>1073</v>
      </c>
      <c r="C56" s="9" t="s">
        <v>186</v>
      </c>
      <c r="D56" s="47">
        <v>770</v>
      </c>
      <c r="E56" s="47">
        <v>7219.6432000000004</v>
      </c>
      <c r="F56" s="10">
        <f t="shared" si="1"/>
        <v>1.9670750587288648</v>
      </c>
      <c r="H56" s="18"/>
    </row>
    <row r="57" spans="1:8" x14ac:dyDescent="0.2">
      <c r="A57" s="9" t="s">
        <v>253</v>
      </c>
      <c r="B57" s="9" t="s">
        <v>1074</v>
      </c>
      <c r="C57" s="9" t="s">
        <v>182</v>
      </c>
      <c r="D57" s="47">
        <v>688</v>
      </c>
      <c r="E57" s="47">
        <v>6712.8435200000004</v>
      </c>
      <c r="F57" s="10">
        <f t="shared" si="1"/>
        <v>1.8289916406591507</v>
      </c>
      <c r="H57" s="18"/>
    </row>
    <row r="58" spans="1:8" x14ac:dyDescent="0.2">
      <c r="A58" s="9" t="s">
        <v>219</v>
      </c>
      <c r="B58" s="9" t="s">
        <v>1075</v>
      </c>
      <c r="C58" s="9" t="s">
        <v>220</v>
      </c>
      <c r="D58" s="47">
        <v>44</v>
      </c>
      <c r="E58" s="47">
        <v>6230.4835999999996</v>
      </c>
      <c r="F58" s="10">
        <f t="shared" si="1"/>
        <v>1.697567117081247</v>
      </c>
      <c r="H58" s="18"/>
    </row>
    <row r="59" spans="1:8" x14ac:dyDescent="0.2">
      <c r="A59" s="9" t="s">
        <v>197</v>
      </c>
      <c r="B59" s="9" t="s">
        <v>1076</v>
      </c>
      <c r="C59" s="9" t="s">
        <v>198</v>
      </c>
      <c r="D59" s="47">
        <v>470</v>
      </c>
      <c r="E59" s="47">
        <v>4534.3908000000001</v>
      </c>
      <c r="F59" s="10">
        <f t="shared" si="1"/>
        <v>1.2354470715685264</v>
      </c>
      <c r="H59" s="18"/>
    </row>
    <row r="60" spans="1:8" x14ac:dyDescent="0.2">
      <c r="A60" s="9" t="s">
        <v>793</v>
      </c>
      <c r="B60" s="9" t="s">
        <v>1077</v>
      </c>
      <c r="C60" s="9" t="s">
        <v>182</v>
      </c>
      <c r="D60" s="47">
        <v>400</v>
      </c>
      <c r="E60" s="47">
        <v>3943.0320000000002</v>
      </c>
      <c r="F60" s="10">
        <f t="shared" si="1"/>
        <v>1.0743245459789195</v>
      </c>
      <c r="H60" s="18"/>
    </row>
    <row r="61" spans="1:8" x14ac:dyDescent="0.2">
      <c r="A61" s="9" t="s">
        <v>208</v>
      </c>
      <c r="B61" s="9" t="s">
        <v>1078</v>
      </c>
      <c r="C61" s="9" t="s">
        <v>206</v>
      </c>
      <c r="D61" s="47">
        <v>370</v>
      </c>
      <c r="E61" s="47">
        <v>3520.7867999999999</v>
      </c>
      <c r="F61" s="10">
        <f t="shared" si="1"/>
        <v>0.95927897120758154</v>
      </c>
      <c r="H61" s="18"/>
    </row>
    <row r="62" spans="1:8" x14ac:dyDescent="0.2">
      <c r="A62" s="9" t="s">
        <v>611</v>
      </c>
      <c r="B62" s="9" t="s">
        <v>1079</v>
      </c>
      <c r="C62" s="9" t="s">
        <v>104</v>
      </c>
      <c r="D62" s="47">
        <v>350</v>
      </c>
      <c r="E62" s="47">
        <v>3459.9459999999999</v>
      </c>
      <c r="F62" s="10">
        <f t="shared" si="1"/>
        <v>0.94270219353065832</v>
      </c>
      <c r="H62" s="18"/>
    </row>
    <row r="63" spans="1:8" x14ac:dyDescent="0.2">
      <c r="A63" s="9" t="s">
        <v>794</v>
      </c>
      <c r="B63" s="9" t="s">
        <v>1080</v>
      </c>
      <c r="C63" s="9" t="s">
        <v>244</v>
      </c>
      <c r="D63" s="47">
        <v>3559</v>
      </c>
      <c r="E63" s="47">
        <v>3417.5866939999996</v>
      </c>
      <c r="F63" s="10">
        <f t="shared" si="1"/>
        <v>0.93116091205324891</v>
      </c>
      <c r="H63" s="18"/>
    </row>
    <row r="64" spans="1:8" x14ac:dyDescent="0.2">
      <c r="A64" s="9" t="s">
        <v>189</v>
      </c>
      <c r="B64" s="9" t="s">
        <v>1081</v>
      </c>
      <c r="C64" s="9" t="s">
        <v>188</v>
      </c>
      <c r="D64" s="47">
        <v>680</v>
      </c>
      <c r="E64" s="47">
        <v>3400</v>
      </c>
      <c r="F64" s="10">
        <f t="shared" si="1"/>
        <v>0.9263692144340514</v>
      </c>
      <c r="H64" s="18"/>
    </row>
    <row r="65" spans="1:8" x14ac:dyDescent="0.2">
      <c r="A65" s="9" t="s">
        <v>255</v>
      </c>
      <c r="B65" s="9" t="s">
        <v>1082</v>
      </c>
      <c r="C65" s="9" t="s">
        <v>112</v>
      </c>
      <c r="D65" s="47">
        <v>300</v>
      </c>
      <c r="E65" s="47">
        <v>2982.2640000000001</v>
      </c>
      <c r="F65" s="10">
        <f t="shared" si="1"/>
        <v>0.81255222321027998</v>
      </c>
      <c r="H65" s="18"/>
    </row>
    <row r="66" spans="1:8" x14ac:dyDescent="0.2">
      <c r="A66" s="9" t="s">
        <v>601</v>
      </c>
      <c r="B66" s="9" t="s">
        <v>1083</v>
      </c>
      <c r="C66" s="9" t="s">
        <v>104</v>
      </c>
      <c r="D66" s="47">
        <v>300</v>
      </c>
      <c r="E66" s="47">
        <v>2960.6849999999999</v>
      </c>
      <c r="F66" s="10">
        <f t="shared" si="1"/>
        <v>0.80667277577549401</v>
      </c>
      <c r="H66" s="18"/>
    </row>
    <row r="67" spans="1:8" x14ac:dyDescent="0.2">
      <c r="A67" s="9" t="s">
        <v>204</v>
      </c>
      <c r="B67" s="9" t="s">
        <v>1084</v>
      </c>
      <c r="C67" s="9" t="s">
        <v>186</v>
      </c>
      <c r="D67" s="47">
        <v>250</v>
      </c>
      <c r="E67" s="47">
        <v>2364.2750000000001</v>
      </c>
      <c r="F67" s="10">
        <f t="shared" si="1"/>
        <v>0.64417399248707852</v>
      </c>
      <c r="H67" s="18"/>
    </row>
    <row r="68" spans="1:8" x14ac:dyDescent="0.2">
      <c r="A68" s="9" t="s">
        <v>178</v>
      </c>
      <c r="B68" s="9" t="s">
        <v>1085</v>
      </c>
      <c r="C68" s="9" t="s">
        <v>179</v>
      </c>
      <c r="D68" s="47">
        <v>4</v>
      </c>
      <c r="E68" s="47">
        <v>1994.1780000000001</v>
      </c>
      <c r="F68" s="10">
        <f t="shared" si="1"/>
        <v>0.54333679626519638</v>
      </c>
      <c r="H68" s="18"/>
    </row>
    <row r="69" spans="1:8" x14ac:dyDescent="0.2">
      <c r="A69" s="9" t="s">
        <v>185</v>
      </c>
      <c r="B69" s="9" t="s">
        <v>1086</v>
      </c>
      <c r="C69" s="9" t="s">
        <v>186</v>
      </c>
      <c r="D69" s="47">
        <v>110</v>
      </c>
      <c r="E69" s="47">
        <v>1054.1674</v>
      </c>
      <c r="F69" s="10">
        <f t="shared" si="1"/>
        <v>0.28722006653529014</v>
      </c>
      <c r="H69" s="18"/>
    </row>
    <row r="70" spans="1:8" x14ac:dyDescent="0.2">
      <c r="A70" s="9" t="s">
        <v>212</v>
      </c>
      <c r="B70" s="9" t="s">
        <v>1087</v>
      </c>
      <c r="C70" s="9" t="s">
        <v>206</v>
      </c>
      <c r="D70" s="47">
        <v>10</v>
      </c>
      <c r="E70" s="47">
        <v>1005.265</v>
      </c>
      <c r="F70" s="10">
        <f t="shared" si="1"/>
        <v>0.27389604363177844</v>
      </c>
      <c r="H70" s="18"/>
    </row>
    <row r="71" spans="1:8" x14ac:dyDescent="0.2">
      <c r="A71" s="9" t="s">
        <v>199</v>
      </c>
      <c r="B71" s="9" t="s">
        <v>1088</v>
      </c>
      <c r="C71" s="9" t="s">
        <v>186</v>
      </c>
      <c r="D71" s="47">
        <v>100</v>
      </c>
      <c r="E71" s="47">
        <v>1002.2859999999999</v>
      </c>
      <c r="F71" s="10">
        <f t="shared" si="1"/>
        <v>0.27308438072301394</v>
      </c>
      <c r="H71" s="18"/>
    </row>
    <row r="72" spans="1:8" x14ac:dyDescent="0.2">
      <c r="A72" s="9" t="s">
        <v>195</v>
      </c>
      <c r="B72" s="9" t="s">
        <v>1089</v>
      </c>
      <c r="C72" s="9" t="s">
        <v>196</v>
      </c>
      <c r="D72" s="47">
        <v>100</v>
      </c>
      <c r="E72" s="47">
        <v>996.697</v>
      </c>
      <c r="F72" s="10">
        <f t="shared" si="1"/>
        <v>0.27156159321140461</v>
      </c>
      <c r="H72" s="18"/>
    </row>
    <row r="73" spans="1:8" x14ac:dyDescent="0.2">
      <c r="A73" s="9" t="s">
        <v>201</v>
      </c>
      <c r="B73" s="9" t="s">
        <v>1090</v>
      </c>
      <c r="C73" s="9" t="s">
        <v>110</v>
      </c>
      <c r="D73" s="47">
        <v>50</v>
      </c>
      <c r="E73" s="47">
        <v>486.58800000000002</v>
      </c>
      <c r="F73" s="10">
        <f t="shared" si="1"/>
        <v>0.13257651273912829</v>
      </c>
      <c r="H73" s="18"/>
    </row>
    <row r="74" spans="1:8" x14ac:dyDescent="0.2">
      <c r="A74" s="9" t="s">
        <v>200</v>
      </c>
      <c r="B74" s="9" t="s">
        <v>1091</v>
      </c>
      <c r="C74" s="9" t="s">
        <v>179</v>
      </c>
      <c r="D74" s="47">
        <v>40</v>
      </c>
      <c r="E74" s="47">
        <v>399.12439999999998</v>
      </c>
      <c r="F74" s="10">
        <f t="shared" si="1"/>
        <v>0.10874604614395944</v>
      </c>
      <c r="H74" s="18"/>
    </row>
    <row r="75" spans="1:8" x14ac:dyDescent="0.2">
      <c r="A75" s="8" t="s">
        <v>44</v>
      </c>
      <c r="B75" s="9"/>
      <c r="C75" s="9"/>
      <c r="D75" s="47"/>
      <c r="E75" s="46">
        <f>SUM(E51:E74)</f>
        <v>115775.22143199999</v>
      </c>
      <c r="F75" s="11">
        <f>SUM(F51:F74)</f>
        <v>31.544294390850048</v>
      </c>
    </row>
    <row r="76" spans="1:8" x14ac:dyDescent="0.2">
      <c r="A76" s="9"/>
      <c r="B76" s="9"/>
      <c r="C76" s="9"/>
      <c r="D76" s="47"/>
      <c r="E76" s="47"/>
      <c r="F76" s="10"/>
    </row>
    <row r="77" spans="1:8" x14ac:dyDescent="0.2">
      <c r="A77" s="8" t="s">
        <v>222</v>
      </c>
      <c r="B77" s="9"/>
      <c r="C77" s="9"/>
      <c r="D77" s="47"/>
      <c r="E77" s="47"/>
      <c r="F77" s="10"/>
    </row>
    <row r="78" spans="1:8" x14ac:dyDescent="0.2">
      <c r="A78" s="9" t="s">
        <v>616</v>
      </c>
      <c r="B78" s="9" t="s">
        <v>1092</v>
      </c>
      <c r="C78" s="9" t="s">
        <v>224</v>
      </c>
      <c r="D78" s="47">
        <v>300</v>
      </c>
      <c r="E78" s="47">
        <v>1417.4760000000001</v>
      </c>
      <c r="F78" s="10">
        <f>E78/$E$86*100</f>
        <v>0.38620768488209456</v>
      </c>
    </row>
    <row r="79" spans="1:8" x14ac:dyDescent="0.2">
      <c r="A79" s="9" t="s">
        <v>225</v>
      </c>
      <c r="B79" s="9" t="s">
        <v>1093</v>
      </c>
      <c r="C79" s="9" t="s">
        <v>224</v>
      </c>
      <c r="D79" s="47">
        <v>600</v>
      </c>
      <c r="E79" s="47">
        <v>2837.1930000000002</v>
      </c>
      <c r="F79" s="10">
        <f>E79/$E$86*100</f>
        <v>0.77302595606111457</v>
      </c>
    </row>
    <row r="80" spans="1:8" x14ac:dyDescent="0.2">
      <c r="A80" s="8" t="s">
        <v>44</v>
      </c>
      <c r="B80" s="9"/>
      <c r="C80" s="9"/>
      <c r="D80" s="47"/>
      <c r="E80" s="46">
        <f>SUM(E78:E79)</f>
        <v>4254.6689999999999</v>
      </c>
      <c r="F80" s="11">
        <f>SUM(F78:F79)</f>
        <v>1.1592336409432091</v>
      </c>
    </row>
    <row r="81" spans="1:6" x14ac:dyDescent="0.2">
      <c r="A81" s="9"/>
      <c r="B81" s="9"/>
      <c r="C81" s="9"/>
      <c r="D81" s="47"/>
      <c r="E81" s="47"/>
      <c r="F81" s="10"/>
    </row>
    <row r="82" spans="1:6" x14ac:dyDescent="0.2">
      <c r="A82" s="8" t="s">
        <v>44</v>
      </c>
      <c r="B82" s="9"/>
      <c r="C82" s="9"/>
      <c r="D82" s="47"/>
      <c r="E82" s="46">
        <f>E48+E75+E80</f>
        <v>356309.43656799995</v>
      </c>
      <c r="F82" s="11">
        <f>F48+F75+F80</f>
        <v>97.080615543805195</v>
      </c>
    </row>
    <row r="83" spans="1:6" x14ac:dyDescent="0.2">
      <c r="A83" s="9"/>
      <c r="B83" s="9"/>
      <c r="C83" s="9"/>
      <c r="D83" s="47"/>
      <c r="E83" s="47"/>
      <c r="F83" s="10"/>
    </row>
    <row r="84" spans="1:6" x14ac:dyDescent="0.2">
      <c r="A84" s="8" t="s">
        <v>49</v>
      </c>
      <c r="B84" s="9"/>
      <c r="C84" s="9"/>
      <c r="D84" s="47"/>
      <c r="E84" s="46">
        <v>10714.849971700001</v>
      </c>
      <c r="F84" s="11">
        <f>E84/$E$86*100</f>
        <v>2.9193844561948379</v>
      </c>
    </row>
    <row r="85" spans="1:6" x14ac:dyDescent="0.2">
      <c r="A85" s="9"/>
      <c r="B85" s="9"/>
      <c r="C85" s="9"/>
      <c r="D85" s="47"/>
      <c r="E85" s="47"/>
      <c r="F85" s="10"/>
    </row>
    <row r="86" spans="1:6" x14ac:dyDescent="0.2">
      <c r="A86" s="12" t="s">
        <v>50</v>
      </c>
      <c r="B86" s="6"/>
      <c r="C86" s="6"/>
      <c r="D86" s="72"/>
      <c r="E86" s="48">
        <f>E82+E84</f>
        <v>367024.28653969994</v>
      </c>
      <c r="F86" s="13">
        <f xml:space="preserve"> ROUND(SUM(F82:F85),2)</f>
        <v>100</v>
      </c>
    </row>
    <row r="87" spans="1:6" x14ac:dyDescent="0.2">
      <c r="A87" s="19" t="s">
        <v>226</v>
      </c>
      <c r="F87" s="16"/>
    </row>
    <row r="89" spans="1:6" x14ac:dyDescent="0.2">
      <c r="A89" s="1" t="s">
        <v>51</v>
      </c>
    </row>
    <row r="90" spans="1:6" x14ac:dyDescent="0.2">
      <c r="A90" s="1" t="s">
        <v>816</v>
      </c>
    </row>
    <row r="91" spans="1:6" x14ac:dyDescent="0.2">
      <c r="A91" s="1" t="s">
        <v>52</v>
      </c>
    </row>
    <row r="92" spans="1:6" x14ac:dyDescent="0.2">
      <c r="A92" s="3" t="s">
        <v>537</v>
      </c>
      <c r="D92" s="14">
        <v>21.834099999999999</v>
      </c>
      <c r="E92" s="3"/>
    </row>
    <row r="93" spans="1:6" x14ac:dyDescent="0.2">
      <c r="A93" s="3" t="s">
        <v>808</v>
      </c>
      <c r="D93" s="14">
        <v>10.972799999999999</v>
      </c>
      <c r="E93" s="3"/>
    </row>
    <row r="94" spans="1:6" x14ac:dyDescent="0.2">
      <c r="A94" s="3" t="s">
        <v>809</v>
      </c>
      <c r="D94" s="14">
        <v>22.883500000000002</v>
      </c>
      <c r="E94" s="3"/>
    </row>
    <row r="95" spans="1:6" x14ac:dyDescent="0.2">
      <c r="A95" s="3" t="s">
        <v>810</v>
      </c>
      <c r="D95" s="14">
        <v>11.590999999999999</v>
      </c>
      <c r="E95" s="3"/>
    </row>
    <row r="96" spans="1:6" x14ac:dyDescent="0.2">
      <c r="D96" s="14"/>
      <c r="E96" s="3"/>
    </row>
    <row r="97" spans="1:5" x14ac:dyDescent="0.2">
      <c r="A97" s="1" t="s">
        <v>56</v>
      </c>
      <c r="E97" s="3"/>
    </row>
    <row r="98" spans="1:5" x14ac:dyDescent="0.2">
      <c r="A98" s="3" t="s">
        <v>537</v>
      </c>
      <c r="D98" s="14">
        <v>22.4253</v>
      </c>
      <c r="E98" s="3"/>
    </row>
    <row r="99" spans="1:5" x14ac:dyDescent="0.2">
      <c r="A99" s="3" t="s">
        <v>808</v>
      </c>
      <c r="D99" s="14">
        <v>10.8291</v>
      </c>
      <c r="E99" s="3"/>
    </row>
    <row r="100" spans="1:5" x14ac:dyDescent="0.2">
      <c r="A100" s="3" t="s">
        <v>809</v>
      </c>
      <c r="D100" s="14">
        <v>23.596599999999999</v>
      </c>
      <c r="E100" s="3"/>
    </row>
    <row r="101" spans="1:5" x14ac:dyDescent="0.2">
      <c r="A101" s="3" t="s">
        <v>810</v>
      </c>
      <c r="D101" s="14">
        <v>11.5116</v>
      </c>
      <c r="E101" s="3"/>
    </row>
    <row r="103" spans="1:5" x14ac:dyDescent="0.2">
      <c r="A103" s="1" t="s">
        <v>57</v>
      </c>
      <c r="D103" s="15" t="s">
        <v>138</v>
      </c>
    </row>
    <row r="104" spans="1:5" x14ac:dyDescent="0.2">
      <c r="A104" s="20" t="s">
        <v>811</v>
      </c>
      <c r="B104" s="21"/>
      <c r="C104" s="85" t="s">
        <v>812</v>
      </c>
      <c r="D104" s="86"/>
    </row>
    <row r="105" spans="1:5" x14ac:dyDescent="0.2">
      <c r="A105" s="74"/>
      <c r="B105" s="73"/>
      <c r="C105" s="22" t="s">
        <v>813</v>
      </c>
      <c r="D105" s="22" t="s">
        <v>814</v>
      </c>
    </row>
    <row r="106" spans="1:5" x14ac:dyDescent="0.2">
      <c r="A106" s="23" t="s">
        <v>808</v>
      </c>
      <c r="B106" s="24"/>
      <c r="C106" s="25">
        <v>0.31694198800000001</v>
      </c>
      <c r="D106" s="25">
        <v>0.29348986040000002</v>
      </c>
    </row>
    <row r="107" spans="1:5" x14ac:dyDescent="0.2">
      <c r="A107" s="23" t="s">
        <v>810</v>
      </c>
      <c r="B107" s="24"/>
      <c r="C107" s="25">
        <v>0.31694198800000001</v>
      </c>
      <c r="D107" s="25">
        <v>0.29348986040000002</v>
      </c>
    </row>
    <row r="108" spans="1:5" x14ac:dyDescent="0.2">
      <c r="A108" s="1"/>
      <c r="D108" s="15"/>
    </row>
    <row r="109" spans="1:5" x14ac:dyDescent="0.2">
      <c r="A109" s="1" t="s">
        <v>59</v>
      </c>
      <c r="D109" s="18">
        <v>4.4998455031326143</v>
      </c>
      <c r="E109" s="2" t="s">
        <v>815</v>
      </c>
    </row>
  </sheetData>
  <mergeCells count="2">
    <mergeCell ref="A1:F1"/>
    <mergeCell ref="C104:D10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1DFA-D30B-41C8-A568-8E7F9CDEABD3}">
  <sheetPr>
    <tabColor rgb="FF92D050"/>
  </sheetPr>
  <dimension ref="A1:J20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4.85546875" style="3" bestFit="1" customWidth="1"/>
    <col min="3" max="3" width="11.7109375" style="3" bestFit="1" customWidth="1"/>
    <col min="4" max="4" width="8.710937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685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242</v>
      </c>
      <c r="B8" s="9" t="s">
        <v>1094</v>
      </c>
      <c r="C8" s="9" t="s">
        <v>110</v>
      </c>
      <c r="D8" s="47">
        <v>6740</v>
      </c>
      <c r="E8" s="47">
        <v>67390.159599999999</v>
      </c>
      <c r="F8" s="10">
        <f t="shared" ref="F8:F39" si="0">E8/$E$158*100</f>
        <v>3.4437071940505479</v>
      </c>
    </row>
    <row r="9" spans="1:6" x14ac:dyDescent="0.2">
      <c r="A9" s="9" t="s">
        <v>147</v>
      </c>
      <c r="B9" s="9" t="s">
        <v>1043</v>
      </c>
      <c r="C9" s="9" t="s">
        <v>140</v>
      </c>
      <c r="D9" s="47">
        <v>5950</v>
      </c>
      <c r="E9" s="47">
        <v>59602.934999999998</v>
      </c>
      <c r="F9" s="10">
        <f t="shared" si="0"/>
        <v>3.0457719237398448</v>
      </c>
    </row>
    <row r="10" spans="1:6" x14ac:dyDescent="0.2">
      <c r="A10" s="9" t="s">
        <v>391</v>
      </c>
      <c r="B10" s="9" t="s">
        <v>1095</v>
      </c>
      <c r="C10" s="9" t="s">
        <v>127</v>
      </c>
      <c r="D10" s="47">
        <v>4400</v>
      </c>
      <c r="E10" s="47">
        <v>43991.42</v>
      </c>
      <c r="F10" s="10">
        <f t="shared" si="0"/>
        <v>2.2480072822160095</v>
      </c>
    </row>
    <row r="11" spans="1:6" x14ac:dyDescent="0.2">
      <c r="A11" s="9" t="s">
        <v>425</v>
      </c>
      <c r="B11" s="9" t="s">
        <v>1096</v>
      </c>
      <c r="C11" s="9" t="s">
        <v>26</v>
      </c>
      <c r="D11" s="47">
        <v>7500</v>
      </c>
      <c r="E11" s="47">
        <v>37433.775000000001</v>
      </c>
      <c r="F11" s="10">
        <f t="shared" si="0"/>
        <v>1.9129048073655186</v>
      </c>
    </row>
    <row r="12" spans="1:6" x14ac:dyDescent="0.2">
      <c r="A12" s="9" t="s">
        <v>139</v>
      </c>
      <c r="B12" s="9" t="s">
        <v>1097</v>
      </c>
      <c r="C12" s="9" t="s">
        <v>140</v>
      </c>
      <c r="D12" s="47">
        <v>3650</v>
      </c>
      <c r="E12" s="47">
        <v>36406.5965</v>
      </c>
      <c r="F12" s="10">
        <f t="shared" si="0"/>
        <v>1.860414918470463</v>
      </c>
    </row>
    <row r="13" spans="1:6" x14ac:dyDescent="0.2">
      <c r="A13" s="9" t="s">
        <v>618</v>
      </c>
      <c r="B13" s="9" t="s">
        <v>1933</v>
      </c>
      <c r="C13" s="9" t="s">
        <v>400</v>
      </c>
      <c r="D13" s="47">
        <v>3000</v>
      </c>
      <c r="E13" s="47">
        <v>29763.42</v>
      </c>
      <c r="F13" s="10">
        <f t="shared" si="0"/>
        <v>1.5209416950772134</v>
      </c>
    </row>
    <row r="14" spans="1:6" x14ac:dyDescent="0.2">
      <c r="A14" s="9" t="s">
        <v>401</v>
      </c>
      <c r="B14" s="9" t="s">
        <v>1098</v>
      </c>
      <c r="C14" s="9" t="s">
        <v>179</v>
      </c>
      <c r="D14" s="47">
        <v>2400</v>
      </c>
      <c r="E14" s="47">
        <v>24025.109855999999</v>
      </c>
      <c r="F14" s="10">
        <f t="shared" si="0"/>
        <v>1.2277080829017939</v>
      </c>
    </row>
    <row r="15" spans="1:6" x14ac:dyDescent="0.2">
      <c r="A15" s="9" t="s">
        <v>423</v>
      </c>
      <c r="B15" s="9" t="s">
        <v>1099</v>
      </c>
      <c r="C15" s="9" t="s">
        <v>114</v>
      </c>
      <c r="D15" s="47">
        <v>2244</v>
      </c>
      <c r="E15" s="47">
        <v>22306.414680000002</v>
      </c>
      <c r="F15" s="10">
        <f t="shared" si="0"/>
        <v>1.1398809731709072</v>
      </c>
    </row>
    <row r="16" spans="1:6" x14ac:dyDescent="0.2">
      <c r="A16" s="9" t="s">
        <v>619</v>
      </c>
      <c r="B16" s="9" t="s">
        <v>1100</v>
      </c>
      <c r="C16" s="9" t="s">
        <v>9</v>
      </c>
      <c r="D16" s="47">
        <v>1350</v>
      </c>
      <c r="E16" s="47">
        <v>20877.776999999998</v>
      </c>
      <c r="F16" s="10">
        <f t="shared" si="0"/>
        <v>1.0668761029419354</v>
      </c>
    </row>
    <row r="17" spans="1:6" x14ac:dyDescent="0.2">
      <c r="A17" s="9" t="s">
        <v>436</v>
      </c>
      <c r="B17" s="9" t="s">
        <v>1101</v>
      </c>
      <c r="C17" s="9" t="s">
        <v>114</v>
      </c>
      <c r="D17" s="47">
        <v>2030</v>
      </c>
      <c r="E17" s="47">
        <v>20138.269899999999</v>
      </c>
      <c r="F17" s="10">
        <f t="shared" si="0"/>
        <v>1.0290865215633291</v>
      </c>
    </row>
    <row r="18" spans="1:6" x14ac:dyDescent="0.2">
      <c r="A18" s="9" t="s">
        <v>434</v>
      </c>
      <c r="B18" s="9" t="s">
        <v>1102</v>
      </c>
      <c r="C18" s="9" t="s">
        <v>179</v>
      </c>
      <c r="D18" s="47">
        <v>40</v>
      </c>
      <c r="E18" s="47">
        <v>20074.48</v>
      </c>
      <c r="F18" s="10">
        <f t="shared" si="0"/>
        <v>1.0258267913765831</v>
      </c>
    </row>
    <row r="19" spans="1:6" x14ac:dyDescent="0.2">
      <c r="A19" s="9" t="s">
        <v>620</v>
      </c>
      <c r="B19" s="9" t="s">
        <v>1103</v>
      </c>
      <c r="C19" s="9" t="s">
        <v>112</v>
      </c>
      <c r="D19" s="47">
        <v>2000</v>
      </c>
      <c r="E19" s="47">
        <v>20038.259999999998</v>
      </c>
      <c r="F19" s="10">
        <f t="shared" si="0"/>
        <v>1.0239759117331919</v>
      </c>
    </row>
    <row r="20" spans="1:6" x14ac:dyDescent="0.2">
      <c r="A20" s="9" t="s">
        <v>621</v>
      </c>
      <c r="B20" s="9" t="s">
        <v>1104</v>
      </c>
      <c r="C20" s="9" t="s">
        <v>400</v>
      </c>
      <c r="D20" s="47">
        <v>2000</v>
      </c>
      <c r="E20" s="47">
        <v>19572.18</v>
      </c>
      <c r="F20" s="10">
        <f t="shared" si="0"/>
        <v>1.0001587393369558</v>
      </c>
    </row>
    <row r="21" spans="1:6" x14ac:dyDescent="0.2">
      <c r="A21" s="9" t="s">
        <v>581</v>
      </c>
      <c r="B21" s="9" t="s">
        <v>1105</v>
      </c>
      <c r="C21" s="9" t="s">
        <v>428</v>
      </c>
      <c r="D21" s="47">
        <v>1800</v>
      </c>
      <c r="E21" s="47">
        <v>17964.918000000001</v>
      </c>
      <c r="F21" s="10">
        <f t="shared" si="0"/>
        <v>0.9180259807119997</v>
      </c>
    </row>
    <row r="22" spans="1:6" x14ac:dyDescent="0.2">
      <c r="A22" s="9" t="s">
        <v>622</v>
      </c>
      <c r="B22" s="9" t="s">
        <v>1106</v>
      </c>
      <c r="C22" s="9" t="s">
        <v>9</v>
      </c>
      <c r="D22" s="47">
        <v>1750</v>
      </c>
      <c r="E22" s="47">
        <v>17547.88</v>
      </c>
      <c r="F22" s="10">
        <f t="shared" si="0"/>
        <v>0.89671490548503963</v>
      </c>
    </row>
    <row r="23" spans="1:6" x14ac:dyDescent="0.2">
      <c r="A23" s="9" t="s">
        <v>438</v>
      </c>
      <c r="B23" s="9" t="s">
        <v>1107</v>
      </c>
      <c r="C23" s="9" t="s">
        <v>114</v>
      </c>
      <c r="D23" s="47">
        <v>1611</v>
      </c>
      <c r="E23" s="47">
        <v>16099.81848</v>
      </c>
      <c r="F23" s="10">
        <f t="shared" si="0"/>
        <v>0.8227174568449005</v>
      </c>
    </row>
    <row r="24" spans="1:6" x14ac:dyDescent="0.2">
      <c r="A24" s="9" t="s">
        <v>432</v>
      </c>
      <c r="B24" s="9" t="s">
        <v>1108</v>
      </c>
      <c r="C24" s="9" t="s">
        <v>179</v>
      </c>
      <c r="D24" s="47">
        <v>1600</v>
      </c>
      <c r="E24" s="47">
        <v>15811.216</v>
      </c>
      <c r="F24" s="10">
        <f t="shared" si="0"/>
        <v>0.80796957017278126</v>
      </c>
    </row>
    <row r="25" spans="1:6" x14ac:dyDescent="0.2">
      <c r="A25" s="9" t="s">
        <v>623</v>
      </c>
      <c r="B25" s="9" t="s">
        <v>1109</v>
      </c>
      <c r="C25" s="9" t="s">
        <v>140</v>
      </c>
      <c r="D25" s="47">
        <v>1550</v>
      </c>
      <c r="E25" s="47">
        <v>15416.237999999999</v>
      </c>
      <c r="F25" s="10">
        <f t="shared" si="0"/>
        <v>0.78778578387274545</v>
      </c>
    </row>
    <row r="26" spans="1:6" x14ac:dyDescent="0.2">
      <c r="A26" s="9" t="s">
        <v>424</v>
      </c>
      <c r="B26" s="9" t="s">
        <v>1110</v>
      </c>
      <c r="C26" s="9" t="s">
        <v>28</v>
      </c>
      <c r="D26" s="47">
        <v>1500</v>
      </c>
      <c r="E26" s="47">
        <v>15005.355</v>
      </c>
      <c r="F26" s="10">
        <f t="shared" si="0"/>
        <v>0.76678923554266754</v>
      </c>
    </row>
    <row r="27" spans="1:6" x14ac:dyDescent="0.2">
      <c r="A27" s="9" t="s">
        <v>624</v>
      </c>
      <c r="B27" s="9" t="s">
        <v>1111</v>
      </c>
      <c r="C27" s="9" t="s">
        <v>9</v>
      </c>
      <c r="D27" s="47">
        <v>1350</v>
      </c>
      <c r="E27" s="47">
        <v>13542.039000000001</v>
      </c>
      <c r="F27" s="10">
        <f t="shared" si="0"/>
        <v>0.69201226712057062</v>
      </c>
    </row>
    <row r="28" spans="1:6" x14ac:dyDescent="0.2">
      <c r="A28" s="9" t="s">
        <v>625</v>
      </c>
      <c r="B28" s="9" t="s">
        <v>1112</v>
      </c>
      <c r="C28" s="9" t="s">
        <v>22</v>
      </c>
      <c r="D28" s="47">
        <v>1100</v>
      </c>
      <c r="E28" s="47">
        <v>10865.217000000001</v>
      </c>
      <c r="F28" s="10">
        <f t="shared" si="0"/>
        <v>0.55522388090353048</v>
      </c>
    </row>
    <row r="29" spans="1:6" x14ac:dyDescent="0.2">
      <c r="A29" s="9" t="s">
        <v>431</v>
      </c>
      <c r="B29" s="9" t="s">
        <v>1113</v>
      </c>
      <c r="C29" s="9" t="s">
        <v>118</v>
      </c>
      <c r="D29" s="47">
        <v>1070</v>
      </c>
      <c r="E29" s="47">
        <v>10631.306</v>
      </c>
      <c r="F29" s="10">
        <f t="shared" si="0"/>
        <v>0.54327078570018339</v>
      </c>
    </row>
    <row r="30" spans="1:6" x14ac:dyDescent="0.2">
      <c r="A30" s="9" t="s">
        <v>626</v>
      </c>
      <c r="B30" s="9" t="s">
        <v>1114</v>
      </c>
      <c r="C30" s="9" t="s">
        <v>233</v>
      </c>
      <c r="D30" s="47">
        <v>1050</v>
      </c>
      <c r="E30" s="47">
        <v>10617.936</v>
      </c>
      <c r="F30" s="10">
        <f t="shared" si="0"/>
        <v>0.54258756480476267</v>
      </c>
    </row>
    <row r="31" spans="1:6" x14ac:dyDescent="0.2">
      <c r="A31" s="9" t="s">
        <v>627</v>
      </c>
      <c r="B31" s="9" t="s">
        <v>1115</v>
      </c>
      <c r="C31" s="9" t="s">
        <v>127</v>
      </c>
      <c r="D31" s="47">
        <v>1000</v>
      </c>
      <c r="E31" s="47">
        <v>10174.98</v>
      </c>
      <c r="F31" s="10">
        <f t="shared" si="0"/>
        <v>0.51995205284126433</v>
      </c>
    </row>
    <row r="32" spans="1:6" x14ac:dyDescent="0.2">
      <c r="A32" s="9" t="s">
        <v>628</v>
      </c>
      <c r="B32" s="9" t="s">
        <v>1116</v>
      </c>
      <c r="C32" s="9" t="s">
        <v>127</v>
      </c>
      <c r="D32" s="47">
        <v>1000</v>
      </c>
      <c r="E32" s="47">
        <v>10174.98</v>
      </c>
      <c r="F32" s="10">
        <f t="shared" si="0"/>
        <v>0.51995205284126433</v>
      </c>
    </row>
    <row r="33" spans="1:6" x14ac:dyDescent="0.2">
      <c r="A33" s="9" t="s">
        <v>158</v>
      </c>
      <c r="B33" s="9" t="s">
        <v>1117</v>
      </c>
      <c r="C33" s="9" t="s">
        <v>22</v>
      </c>
      <c r="D33" s="47">
        <v>1048</v>
      </c>
      <c r="E33" s="47">
        <v>10171.02864</v>
      </c>
      <c r="F33" s="10">
        <f t="shared" si="0"/>
        <v>0.51975013423862193</v>
      </c>
    </row>
    <row r="34" spans="1:6" x14ac:dyDescent="0.2">
      <c r="A34" s="9" t="s">
        <v>629</v>
      </c>
      <c r="B34" s="9" t="s">
        <v>1118</v>
      </c>
      <c r="C34" s="9" t="s">
        <v>140</v>
      </c>
      <c r="D34" s="47">
        <v>1000</v>
      </c>
      <c r="E34" s="47">
        <v>10011.86</v>
      </c>
      <c r="F34" s="10">
        <f t="shared" si="0"/>
        <v>0.51161645131089606</v>
      </c>
    </row>
    <row r="35" spans="1:6" x14ac:dyDescent="0.2">
      <c r="A35" s="9" t="s">
        <v>630</v>
      </c>
      <c r="B35" s="9" t="s">
        <v>1119</v>
      </c>
      <c r="C35" s="9" t="s">
        <v>179</v>
      </c>
      <c r="D35" s="47">
        <v>1000</v>
      </c>
      <c r="E35" s="47">
        <v>9913.61</v>
      </c>
      <c r="F35" s="10">
        <f t="shared" si="0"/>
        <v>0.50659577419982027</v>
      </c>
    </row>
    <row r="36" spans="1:6" x14ac:dyDescent="0.2">
      <c r="A36" s="9" t="s">
        <v>631</v>
      </c>
      <c r="B36" s="9" t="s">
        <v>1120</v>
      </c>
      <c r="C36" s="9" t="s">
        <v>428</v>
      </c>
      <c r="D36" s="47">
        <v>1000</v>
      </c>
      <c r="E36" s="47">
        <v>9872.58</v>
      </c>
      <c r="F36" s="10">
        <f t="shared" si="0"/>
        <v>0.5044990985574036</v>
      </c>
    </row>
    <row r="37" spans="1:6" x14ac:dyDescent="0.2">
      <c r="A37" s="9" t="s">
        <v>632</v>
      </c>
      <c r="B37" s="9" t="s">
        <v>1121</v>
      </c>
      <c r="C37" s="9" t="s">
        <v>428</v>
      </c>
      <c r="D37" s="47">
        <v>1000</v>
      </c>
      <c r="E37" s="47">
        <v>9841.74</v>
      </c>
      <c r="F37" s="10">
        <f t="shared" si="0"/>
        <v>0.50292314250543835</v>
      </c>
    </row>
    <row r="38" spans="1:6" x14ac:dyDescent="0.2">
      <c r="A38" s="9" t="s">
        <v>119</v>
      </c>
      <c r="B38" s="9" t="s">
        <v>1122</v>
      </c>
      <c r="C38" s="9" t="s">
        <v>69</v>
      </c>
      <c r="D38" s="47">
        <v>960</v>
      </c>
      <c r="E38" s="47">
        <v>9648.4032000000007</v>
      </c>
      <c r="F38" s="10">
        <f t="shared" si="0"/>
        <v>0.49304343109079574</v>
      </c>
    </row>
    <row r="39" spans="1:6" x14ac:dyDescent="0.2">
      <c r="A39" s="9" t="s">
        <v>227</v>
      </c>
      <c r="B39" s="9" t="s">
        <v>1053</v>
      </c>
      <c r="C39" s="9" t="s">
        <v>179</v>
      </c>
      <c r="D39" s="47">
        <v>19</v>
      </c>
      <c r="E39" s="47">
        <v>9641.7494999999999</v>
      </c>
      <c r="F39" s="10">
        <f t="shared" si="0"/>
        <v>0.49270342010561535</v>
      </c>
    </row>
    <row r="40" spans="1:6" x14ac:dyDescent="0.2">
      <c r="A40" s="9" t="s">
        <v>633</v>
      </c>
      <c r="B40" s="9" t="s">
        <v>1123</v>
      </c>
      <c r="C40" s="9" t="s">
        <v>179</v>
      </c>
      <c r="D40" s="47">
        <v>19</v>
      </c>
      <c r="E40" s="47">
        <v>9535.3780000000006</v>
      </c>
      <c r="F40" s="10">
        <f t="shared" ref="F40:F71" si="1">E40/$E$158*100</f>
        <v>0.48726772590387701</v>
      </c>
    </row>
    <row r="41" spans="1:6" x14ac:dyDescent="0.2">
      <c r="A41" s="9" t="s">
        <v>634</v>
      </c>
      <c r="B41" s="9" t="s">
        <v>1932</v>
      </c>
      <c r="C41" s="9" t="s">
        <v>9</v>
      </c>
      <c r="D41" s="47">
        <v>950</v>
      </c>
      <c r="E41" s="47">
        <v>9525.0419999999995</v>
      </c>
      <c r="F41" s="10">
        <f t="shared" si="1"/>
        <v>0.48673954556168786</v>
      </c>
    </row>
    <row r="42" spans="1:6" x14ac:dyDescent="0.2">
      <c r="A42" s="9" t="s">
        <v>150</v>
      </c>
      <c r="B42" s="9" t="s">
        <v>1058</v>
      </c>
      <c r="C42" s="9" t="s">
        <v>114</v>
      </c>
      <c r="D42" s="47">
        <v>938</v>
      </c>
      <c r="E42" s="47">
        <v>9267.5619399999996</v>
      </c>
      <c r="F42" s="10">
        <f t="shared" si="1"/>
        <v>0.47358204689705247</v>
      </c>
    </row>
    <row r="43" spans="1:6" x14ac:dyDescent="0.2">
      <c r="A43" s="9" t="s">
        <v>160</v>
      </c>
      <c r="B43" s="9" t="s">
        <v>1124</v>
      </c>
      <c r="C43" s="9" t="s">
        <v>26</v>
      </c>
      <c r="D43" s="47">
        <v>840</v>
      </c>
      <c r="E43" s="47">
        <v>8659.4843999999994</v>
      </c>
      <c r="F43" s="10">
        <f t="shared" si="1"/>
        <v>0.44250865262898842</v>
      </c>
    </row>
    <row r="44" spans="1:6" x14ac:dyDescent="0.2">
      <c r="A44" s="9" t="s">
        <v>402</v>
      </c>
      <c r="B44" s="9" t="s">
        <v>1125</v>
      </c>
      <c r="C44" s="9" t="s">
        <v>179</v>
      </c>
      <c r="D44" s="47">
        <v>840</v>
      </c>
      <c r="E44" s="47">
        <v>8396.0939999999991</v>
      </c>
      <c r="F44" s="10">
        <f t="shared" si="1"/>
        <v>0.42904912944774559</v>
      </c>
    </row>
    <row r="45" spans="1:6" x14ac:dyDescent="0.2">
      <c r="A45" s="9" t="s">
        <v>635</v>
      </c>
      <c r="B45" s="9" t="s">
        <v>1931</v>
      </c>
      <c r="C45" s="9" t="s">
        <v>400</v>
      </c>
      <c r="D45" s="47">
        <v>840</v>
      </c>
      <c r="E45" s="47">
        <v>8359.9992000000002</v>
      </c>
      <c r="F45" s="10">
        <f t="shared" si="1"/>
        <v>0.4272046476544748</v>
      </c>
    </row>
    <row r="46" spans="1:6" x14ac:dyDescent="0.2">
      <c r="A46" s="9" t="s">
        <v>636</v>
      </c>
      <c r="B46" s="9" t="s">
        <v>1126</v>
      </c>
      <c r="C46" s="9" t="s">
        <v>9</v>
      </c>
      <c r="D46" s="47">
        <v>800</v>
      </c>
      <c r="E46" s="47">
        <v>8023.5119999999997</v>
      </c>
      <c r="F46" s="10">
        <f t="shared" si="1"/>
        <v>0.41000980202383874</v>
      </c>
    </row>
    <row r="47" spans="1:6" x14ac:dyDescent="0.2">
      <c r="A47" s="9" t="s">
        <v>637</v>
      </c>
      <c r="B47" s="9" t="s">
        <v>1127</v>
      </c>
      <c r="C47" s="9" t="s">
        <v>179</v>
      </c>
      <c r="D47" s="47">
        <v>800</v>
      </c>
      <c r="E47" s="47">
        <v>8002.3040000000001</v>
      </c>
      <c r="F47" s="10">
        <f t="shared" si="1"/>
        <v>0.40892605118239661</v>
      </c>
    </row>
    <row r="48" spans="1:6" x14ac:dyDescent="0.2">
      <c r="A48" s="9" t="s">
        <v>638</v>
      </c>
      <c r="B48" s="9" t="s">
        <v>1128</v>
      </c>
      <c r="C48" s="9" t="s">
        <v>179</v>
      </c>
      <c r="D48" s="47">
        <v>800</v>
      </c>
      <c r="E48" s="47">
        <v>8002.3040000000001</v>
      </c>
      <c r="F48" s="10">
        <f t="shared" si="1"/>
        <v>0.40892605118239661</v>
      </c>
    </row>
    <row r="49" spans="1:6" x14ac:dyDescent="0.2">
      <c r="A49" s="9" t="s">
        <v>639</v>
      </c>
      <c r="B49" s="9" t="s">
        <v>1129</v>
      </c>
      <c r="C49" s="9" t="s">
        <v>179</v>
      </c>
      <c r="D49" s="47">
        <v>800</v>
      </c>
      <c r="E49" s="47">
        <v>7997.0640000000003</v>
      </c>
      <c r="F49" s="10">
        <f t="shared" si="1"/>
        <v>0.40865828173647256</v>
      </c>
    </row>
    <row r="50" spans="1:6" x14ac:dyDescent="0.2">
      <c r="A50" s="9" t="s">
        <v>640</v>
      </c>
      <c r="B50" s="9" t="s">
        <v>1130</v>
      </c>
      <c r="C50" s="9" t="s">
        <v>179</v>
      </c>
      <c r="D50" s="47">
        <v>800</v>
      </c>
      <c r="E50" s="47">
        <v>7996.4719999999998</v>
      </c>
      <c r="F50" s="10">
        <f t="shared" si="1"/>
        <v>0.40862802992120784</v>
      </c>
    </row>
    <row r="51" spans="1:6" x14ac:dyDescent="0.2">
      <c r="A51" s="9" t="s">
        <v>641</v>
      </c>
      <c r="B51" s="9" t="s">
        <v>1930</v>
      </c>
      <c r="C51" s="9" t="s">
        <v>9</v>
      </c>
      <c r="D51" s="47">
        <v>500</v>
      </c>
      <c r="E51" s="47">
        <v>7674.875</v>
      </c>
      <c r="F51" s="10">
        <f t="shared" si="1"/>
        <v>0.39219408898593405</v>
      </c>
    </row>
    <row r="52" spans="1:6" x14ac:dyDescent="0.2">
      <c r="A52" s="9" t="s">
        <v>642</v>
      </c>
      <c r="B52" s="9" t="s">
        <v>1131</v>
      </c>
      <c r="C52" s="9" t="s">
        <v>9</v>
      </c>
      <c r="D52" s="47">
        <v>750</v>
      </c>
      <c r="E52" s="47">
        <v>7560.8774999999996</v>
      </c>
      <c r="F52" s="10">
        <f t="shared" si="1"/>
        <v>0.38636869825850534</v>
      </c>
    </row>
    <row r="53" spans="1:6" x14ac:dyDescent="0.2">
      <c r="A53" s="9" t="s">
        <v>643</v>
      </c>
      <c r="B53" s="9" t="s">
        <v>1132</v>
      </c>
      <c r="C53" s="9" t="s">
        <v>26</v>
      </c>
      <c r="D53" s="47">
        <v>750</v>
      </c>
      <c r="E53" s="47">
        <v>7439.46</v>
      </c>
      <c r="F53" s="10">
        <f t="shared" si="1"/>
        <v>0.380164137819482</v>
      </c>
    </row>
    <row r="54" spans="1:6" x14ac:dyDescent="0.2">
      <c r="A54" s="9" t="s">
        <v>644</v>
      </c>
      <c r="B54" s="9" t="s">
        <v>1133</v>
      </c>
      <c r="C54" s="9" t="s">
        <v>22</v>
      </c>
      <c r="D54" s="47">
        <v>700</v>
      </c>
      <c r="E54" s="47">
        <v>7020.2089999999998</v>
      </c>
      <c r="F54" s="10">
        <f t="shared" si="1"/>
        <v>0.35873997599255431</v>
      </c>
    </row>
    <row r="55" spans="1:6" x14ac:dyDescent="0.2">
      <c r="A55" s="9" t="s">
        <v>427</v>
      </c>
      <c r="B55" s="9" t="s">
        <v>1134</v>
      </c>
      <c r="C55" s="9" t="s">
        <v>428</v>
      </c>
      <c r="D55" s="47">
        <v>700</v>
      </c>
      <c r="E55" s="47">
        <v>6917.1689999999999</v>
      </c>
      <c r="F55" s="10">
        <f t="shared" si="1"/>
        <v>0.35347452490323872</v>
      </c>
    </row>
    <row r="56" spans="1:6" x14ac:dyDescent="0.2">
      <c r="A56" s="9" t="s">
        <v>339</v>
      </c>
      <c r="B56" s="9" t="s">
        <v>1135</v>
      </c>
      <c r="C56" s="9" t="s">
        <v>140</v>
      </c>
      <c r="D56" s="47">
        <v>600</v>
      </c>
      <c r="E56" s="47">
        <v>5919.3239999999996</v>
      </c>
      <c r="F56" s="10">
        <f t="shared" si="1"/>
        <v>0.30248360834444532</v>
      </c>
    </row>
    <row r="57" spans="1:6" x14ac:dyDescent="0.2">
      <c r="A57" s="9" t="s">
        <v>240</v>
      </c>
      <c r="B57" s="9" t="s">
        <v>1136</v>
      </c>
      <c r="C57" s="9" t="s">
        <v>179</v>
      </c>
      <c r="D57" s="47">
        <v>520</v>
      </c>
      <c r="E57" s="47">
        <v>5201.4975999999997</v>
      </c>
      <c r="F57" s="10">
        <f t="shared" si="1"/>
        <v>0.26580193326855778</v>
      </c>
    </row>
    <row r="58" spans="1:6" x14ac:dyDescent="0.2">
      <c r="A58" s="9" t="s">
        <v>645</v>
      </c>
      <c r="B58" s="9" t="s">
        <v>1137</v>
      </c>
      <c r="C58" s="9" t="s">
        <v>127</v>
      </c>
      <c r="D58" s="47">
        <v>500</v>
      </c>
      <c r="E58" s="47">
        <v>5062.3100000000004</v>
      </c>
      <c r="F58" s="10">
        <f t="shared" si="1"/>
        <v>0.25868930225109649</v>
      </c>
    </row>
    <row r="59" spans="1:6" x14ac:dyDescent="0.2">
      <c r="A59" s="9" t="s">
        <v>420</v>
      </c>
      <c r="B59" s="9" t="s">
        <v>1138</v>
      </c>
      <c r="C59" s="9" t="s">
        <v>28</v>
      </c>
      <c r="D59" s="47">
        <v>500</v>
      </c>
      <c r="E59" s="47">
        <v>5015.4799999999996</v>
      </c>
      <c r="F59" s="10">
        <f t="shared" si="1"/>
        <v>0.25629624058074851</v>
      </c>
    </row>
    <row r="60" spans="1:6" x14ac:dyDescent="0.2">
      <c r="A60" s="9" t="s">
        <v>646</v>
      </c>
      <c r="B60" s="9" t="s">
        <v>1139</v>
      </c>
      <c r="C60" s="9" t="s">
        <v>157</v>
      </c>
      <c r="D60" s="47">
        <v>500</v>
      </c>
      <c r="E60" s="47">
        <v>5008.67</v>
      </c>
      <c r="F60" s="10">
        <f t="shared" si="1"/>
        <v>0.25594824250312592</v>
      </c>
    </row>
    <row r="61" spans="1:6" x14ac:dyDescent="0.2">
      <c r="A61" s="9" t="s">
        <v>647</v>
      </c>
      <c r="B61" s="9" t="s">
        <v>1139</v>
      </c>
      <c r="C61" s="9" t="s">
        <v>157</v>
      </c>
      <c r="D61" s="47">
        <v>500</v>
      </c>
      <c r="E61" s="47">
        <v>5008.67</v>
      </c>
      <c r="F61" s="10">
        <f t="shared" si="1"/>
        <v>0.25594824250312592</v>
      </c>
    </row>
    <row r="62" spans="1:6" x14ac:dyDescent="0.2">
      <c r="A62" s="9" t="s">
        <v>648</v>
      </c>
      <c r="B62" s="9" t="s">
        <v>1140</v>
      </c>
      <c r="C62" s="9" t="s">
        <v>179</v>
      </c>
      <c r="D62" s="47">
        <v>500</v>
      </c>
      <c r="E62" s="47">
        <v>5004.9650000000001</v>
      </c>
      <c r="F62" s="10">
        <f t="shared" si="1"/>
        <v>0.25575891315252502</v>
      </c>
    </row>
    <row r="63" spans="1:6" x14ac:dyDescent="0.2">
      <c r="A63" s="9" t="s">
        <v>649</v>
      </c>
      <c r="B63" s="9" t="s">
        <v>1141</v>
      </c>
      <c r="C63" s="9" t="s">
        <v>9</v>
      </c>
      <c r="D63" s="47">
        <v>50</v>
      </c>
      <c r="E63" s="47">
        <v>4995.8050000000003</v>
      </c>
      <c r="F63" s="10">
        <f t="shared" si="1"/>
        <v>0.25529082763255095</v>
      </c>
    </row>
    <row r="64" spans="1:6" x14ac:dyDescent="0.2">
      <c r="A64" s="9" t="s">
        <v>14</v>
      </c>
      <c r="B64" s="9" t="s">
        <v>1142</v>
      </c>
      <c r="C64" s="9" t="s">
        <v>9</v>
      </c>
      <c r="D64" s="47">
        <v>500</v>
      </c>
      <c r="E64" s="47">
        <v>4987.9549999999999</v>
      </c>
      <c r="F64" s="10">
        <f t="shared" si="1"/>
        <v>0.25488968447405785</v>
      </c>
    </row>
    <row r="65" spans="1:6" x14ac:dyDescent="0.2">
      <c r="A65" s="9" t="s">
        <v>232</v>
      </c>
      <c r="B65" s="9" t="s">
        <v>1143</v>
      </c>
      <c r="C65" s="9" t="s">
        <v>233</v>
      </c>
      <c r="D65" s="47">
        <v>450</v>
      </c>
      <c r="E65" s="47">
        <v>4558.0050000000001</v>
      </c>
      <c r="F65" s="10">
        <f t="shared" si="1"/>
        <v>0.23291879262767567</v>
      </c>
    </row>
    <row r="66" spans="1:6" x14ac:dyDescent="0.2">
      <c r="A66" s="9" t="s">
        <v>650</v>
      </c>
      <c r="B66" s="9" t="s">
        <v>1929</v>
      </c>
      <c r="C66" s="9" t="s">
        <v>112</v>
      </c>
      <c r="D66" s="47">
        <v>400</v>
      </c>
      <c r="E66" s="47">
        <v>3971.4760000000001</v>
      </c>
      <c r="F66" s="10">
        <f t="shared" si="1"/>
        <v>0.20294655114897653</v>
      </c>
    </row>
    <row r="67" spans="1:6" x14ac:dyDescent="0.2">
      <c r="A67" s="9" t="s">
        <v>176</v>
      </c>
      <c r="B67" s="9" t="s">
        <v>1065</v>
      </c>
      <c r="C67" s="9" t="s">
        <v>22</v>
      </c>
      <c r="D67" s="47">
        <v>360</v>
      </c>
      <c r="E67" s="47">
        <v>3704.8571999999999</v>
      </c>
      <c r="F67" s="10">
        <f t="shared" si="1"/>
        <v>0.18932205337246255</v>
      </c>
    </row>
    <row r="68" spans="1:6" x14ac:dyDescent="0.2">
      <c r="A68" s="9" t="s">
        <v>651</v>
      </c>
      <c r="B68" s="9" t="s">
        <v>1928</v>
      </c>
      <c r="C68" s="9" t="s">
        <v>9</v>
      </c>
      <c r="D68" s="47">
        <v>350</v>
      </c>
      <c r="E68" s="47">
        <v>3512.5895</v>
      </c>
      <c r="F68" s="10">
        <f t="shared" si="1"/>
        <v>0.17949697407893386</v>
      </c>
    </row>
    <row r="69" spans="1:6" x14ac:dyDescent="0.2">
      <c r="A69" s="9" t="s">
        <v>652</v>
      </c>
      <c r="B69" s="9" t="s">
        <v>1144</v>
      </c>
      <c r="C69" s="9" t="s">
        <v>9</v>
      </c>
      <c r="D69" s="47">
        <v>350</v>
      </c>
      <c r="E69" s="47">
        <v>3511.6480000000001</v>
      </c>
      <c r="F69" s="10">
        <f t="shared" si="1"/>
        <v>0.17944886245043434</v>
      </c>
    </row>
    <row r="70" spans="1:6" x14ac:dyDescent="0.2">
      <c r="A70" s="9" t="s">
        <v>653</v>
      </c>
      <c r="B70" s="9" t="s">
        <v>1145</v>
      </c>
      <c r="C70" s="9" t="s">
        <v>140</v>
      </c>
      <c r="D70" s="47">
        <v>350</v>
      </c>
      <c r="E70" s="47">
        <v>3482.6819999999998</v>
      </c>
      <c r="F70" s="10">
        <f t="shared" si="1"/>
        <v>0.17796866974611453</v>
      </c>
    </row>
    <row r="71" spans="1:6" x14ac:dyDescent="0.2">
      <c r="A71" s="9" t="s">
        <v>165</v>
      </c>
      <c r="B71" s="9" t="s">
        <v>1146</v>
      </c>
      <c r="C71" s="9" t="s">
        <v>22</v>
      </c>
      <c r="D71" s="47">
        <v>340</v>
      </c>
      <c r="E71" s="47">
        <v>3424.2352000000001</v>
      </c>
      <c r="F71" s="10">
        <f t="shared" si="1"/>
        <v>0.17498197752244404</v>
      </c>
    </row>
    <row r="72" spans="1:6" x14ac:dyDescent="0.2">
      <c r="A72" s="9" t="s">
        <v>654</v>
      </c>
      <c r="B72" s="9" t="s">
        <v>1927</v>
      </c>
      <c r="C72" s="9" t="s">
        <v>9</v>
      </c>
      <c r="D72" s="47">
        <v>250</v>
      </c>
      <c r="E72" s="47">
        <v>2509.15</v>
      </c>
      <c r="F72" s="10">
        <f t="shared" ref="F72:F103" si="2">E72/$E$158*100</f>
        <v>0.12822017275578515</v>
      </c>
    </row>
    <row r="73" spans="1:6" x14ac:dyDescent="0.2">
      <c r="A73" s="9" t="s">
        <v>655</v>
      </c>
      <c r="B73" s="9" t="s">
        <v>1926</v>
      </c>
      <c r="C73" s="9" t="s">
        <v>9</v>
      </c>
      <c r="D73" s="47">
        <v>250</v>
      </c>
      <c r="E73" s="47">
        <v>2503.7895832999998</v>
      </c>
      <c r="F73" s="10">
        <f t="shared" si="2"/>
        <v>0.12794624989134218</v>
      </c>
    </row>
    <row r="74" spans="1:6" x14ac:dyDescent="0.2">
      <c r="A74" s="9" t="s">
        <v>656</v>
      </c>
      <c r="B74" s="9" t="s">
        <v>1147</v>
      </c>
      <c r="C74" s="9" t="s">
        <v>9</v>
      </c>
      <c r="D74" s="47">
        <v>25</v>
      </c>
      <c r="E74" s="47">
        <v>2500.9046696</v>
      </c>
      <c r="F74" s="10">
        <f t="shared" si="2"/>
        <v>0.12779882780298576</v>
      </c>
    </row>
    <row r="75" spans="1:6" x14ac:dyDescent="0.2">
      <c r="A75" s="9" t="s">
        <v>657</v>
      </c>
      <c r="B75" s="9" t="s">
        <v>1148</v>
      </c>
      <c r="C75" s="9" t="s">
        <v>26</v>
      </c>
      <c r="D75" s="47">
        <v>250</v>
      </c>
      <c r="E75" s="47">
        <v>2489.7849999999999</v>
      </c>
      <c r="F75" s="10">
        <f t="shared" si="2"/>
        <v>0.12723060112977003</v>
      </c>
    </row>
    <row r="76" spans="1:6" x14ac:dyDescent="0.2">
      <c r="A76" s="9" t="s">
        <v>658</v>
      </c>
      <c r="B76" s="9" t="s">
        <v>1925</v>
      </c>
      <c r="C76" s="9" t="s">
        <v>18</v>
      </c>
      <c r="D76" s="47">
        <v>250</v>
      </c>
      <c r="E76" s="47">
        <v>2488.0524999999998</v>
      </c>
      <c r="F76" s="10">
        <f t="shared" si="2"/>
        <v>0.12714206857918539</v>
      </c>
    </row>
    <row r="77" spans="1:6" x14ac:dyDescent="0.2">
      <c r="A77" s="9" t="s">
        <v>238</v>
      </c>
      <c r="B77" s="9" t="s">
        <v>1149</v>
      </c>
      <c r="C77" s="9" t="s">
        <v>179</v>
      </c>
      <c r="D77" s="47">
        <v>250</v>
      </c>
      <c r="E77" s="47">
        <v>2467.6025</v>
      </c>
      <c r="F77" s="10">
        <f t="shared" si="2"/>
        <v>0.12609705232553148</v>
      </c>
    </row>
    <row r="78" spans="1:6" x14ac:dyDescent="0.2">
      <c r="A78" s="9" t="s">
        <v>348</v>
      </c>
      <c r="B78" s="9" t="s">
        <v>1150</v>
      </c>
      <c r="C78" s="9" t="s">
        <v>140</v>
      </c>
      <c r="D78" s="47">
        <v>200</v>
      </c>
      <c r="E78" s="47">
        <v>1962.136</v>
      </c>
      <c r="F78" s="10">
        <f t="shared" si="2"/>
        <v>0.10026718884496551</v>
      </c>
    </row>
    <row r="79" spans="1:6" x14ac:dyDescent="0.2">
      <c r="A79" s="9" t="s">
        <v>659</v>
      </c>
      <c r="B79" s="9" t="s">
        <v>1151</v>
      </c>
      <c r="C79" s="9" t="s">
        <v>22</v>
      </c>
      <c r="D79" s="47">
        <v>192500</v>
      </c>
      <c r="E79" s="47">
        <v>1914.3162500000001</v>
      </c>
      <c r="F79" s="10">
        <f t="shared" si="2"/>
        <v>9.7823549920971933E-2</v>
      </c>
    </row>
    <row r="80" spans="1:6" x14ac:dyDescent="0.2">
      <c r="A80" s="9" t="s">
        <v>660</v>
      </c>
      <c r="B80" s="9" t="s">
        <v>1152</v>
      </c>
      <c r="C80" s="9" t="s">
        <v>104</v>
      </c>
      <c r="D80" s="47">
        <v>150</v>
      </c>
      <c r="E80" s="47">
        <v>1534.5615</v>
      </c>
      <c r="F80" s="10">
        <f t="shared" si="2"/>
        <v>7.8417687517436885E-2</v>
      </c>
    </row>
    <row r="81" spans="1:6" x14ac:dyDescent="0.2">
      <c r="A81" s="9" t="s">
        <v>661</v>
      </c>
      <c r="B81" s="9" t="s">
        <v>1029</v>
      </c>
      <c r="C81" s="9" t="s">
        <v>9</v>
      </c>
      <c r="D81" s="47">
        <v>141</v>
      </c>
      <c r="E81" s="47">
        <v>1409.4444599999999</v>
      </c>
      <c r="F81" s="10">
        <f t="shared" si="2"/>
        <v>7.2024076739487186E-2</v>
      </c>
    </row>
    <row r="82" spans="1:6" x14ac:dyDescent="0.2">
      <c r="A82" s="9" t="s">
        <v>168</v>
      </c>
      <c r="B82" s="9" t="s">
        <v>1153</v>
      </c>
      <c r="C82" s="9" t="s">
        <v>127</v>
      </c>
      <c r="D82" s="47">
        <v>130</v>
      </c>
      <c r="E82" s="47">
        <v>1349.8394000000001</v>
      </c>
      <c r="F82" s="10">
        <f t="shared" si="2"/>
        <v>6.8978196226038846E-2</v>
      </c>
    </row>
    <row r="83" spans="1:6" x14ac:dyDescent="0.2">
      <c r="A83" s="9" t="s">
        <v>437</v>
      </c>
      <c r="B83" s="9" t="s">
        <v>1154</v>
      </c>
      <c r="C83" s="9" t="s">
        <v>9</v>
      </c>
      <c r="D83" s="47">
        <v>100</v>
      </c>
      <c r="E83" s="47">
        <v>1003.2140000000001</v>
      </c>
      <c r="F83" s="10">
        <f t="shared" si="2"/>
        <v>5.1265278038786929E-2</v>
      </c>
    </row>
    <row r="84" spans="1:6" x14ac:dyDescent="0.2">
      <c r="A84" s="9" t="s">
        <v>27</v>
      </c>
      <c r="B84" s="9" t="s">
        <v>1155</v>
      </c>
      <c r="C84" s="9" t="s">
        <v>28</v>
      </c>
      <c r="D84" s="47">
        <v>80</v>
      </c>
      <c r="E84" s="47">
        <v>805.36879999999996</v>
      </c>
      <c r="F84" s="10">
        <f t="shared" si="2"/>
        <v>4.1155182698570977E-2</v>
      </c>
    </row>
    <row r="85" spans="1:6" x14ac:dyDescent="0.2">
      <c r="A85" s="9" t="s">
        <v>149</v>
      </c>
      <c r="B85" s="9" t="s">
        <v>1156</v>
      </c>
      <c r="C85" s="9" t="s">
        <v>26</v>
      </c>
      <c r="D85" s="47">
        <v>70</v>
      </c>
      <c r="E85" s="47">
        <v>674.67330000000004</v>
      </c>
      <c r="F85" s="10">
        <f t="shared" si="2"/>
        <v>3.4476506816936273E-2</v>
      </c>
    </row>
    <row r="86" spans="1:6" x14ac:dyDescent="0.2">
      <c r="A86" s="9" t="s">
        <v>137</v>
      </c>
      <c r="B86" s="9" t="s">
        <v>1049</v>
      </c>
      <c r="C86" s="9" t="s">
        <v>114</v>
      </c>
      <c r="D86" s="47">
        <v>61</v>
      </c>
      <c r="E86" s="47">
        <v>598.98644999999999</v>
      </c>
      <c r="F86" s="10">
        <f t="shared" si="2"/>
        <v>3.0608830120707989E-2</v>
      </c>
    </row>
    <row r="87" spans="1:6" x14ac:dyDescent="0.2">
      <c r="A87" s="9" t="s">
        <v>662</v>
      </c>
      <c r="B87" s="9" t="s">
        <v>1157</v>
      </c>
      <c r="C87" s="9" t="s">
        <v>18</v>
      </c>
      <c r="D87" s="47">
        <v>500</v>
      </c>
      <c r="E87" s="47">
        <v>500.241738</v>
      </c>
      <c r="F87" s="10">
        <f t="shared" si="2"/>
        <v>2.5562872712278743E-2</v>
      </c>
    </row>
    <row r="88" spans="1:6" x14ac:dyDescent="0.2">
      <c r="A88" s="9" t="s">
        <v>398</v>
      </c>
      <c r="B88" s="9" t="s">
        <v>1158</v>
      </c>
      <c r="C88" s="9" t="s">
        <v>9</v>
      </c>
      <c r="D88" s="47">
        <v>50</v>
      </c>
      <c r="E88" s="47">
        <v>492.44400000000002</v>
      </c>
      <c r="F88" s="10">
        <f t="shared" si="2"/>
        <v>2.5164400196301479E-2</v>
      </c>
    </row>
    <row r="89" spans="1:6" x14ac:dyDescent="0.2">
      <c r="A89" s="9" t="s">
        <v>429</v>
      </c>
      <c r="B89" s="9" t="s">
        <v>1159</v>
      </c>
      <c r="C89" s="9" t="s">
        <v>140</v>
      </c>
      <c r="D89" s="47">
        <v>50</v>
      </c>
      <c r="E89" s="47">
        <v>489.8965</v>
      </c>
      <c r="F89" s="10">
        <f t="shared" si="2"/>
        <v>2.5034220298688594E-2</v>
      </c>
    </row>
    <row r="90" spans="1:6" x14ac:dyDescent="0.2">
      <c r="A90" s="9" t="s">
        <v>663</v>
      </c>
      <c r="B90" s="9" t="s">
        <v>1023</v>
      </c>
      <c r="C90" s="9" t="s">
        <v>9</v>
      </c>
      <c r="D90" s="47">
        <v>47</v>
      </c>
      <c r="E90" s="47">
        <v>472.66584</v>
      </c>
      <c r="F90" s="10">
        <f t="shared" si="2"/>
        <v>2.4153715664889819E-2</v>
      </c>
    </row>
    <row r="91" spans="1:6" x14ac:dyDescent="0.2">
      <c r="A91" s="9" t="s">
        <v>39</v>
      </c>
      <c r="B91" s="9" t="s">
        <v>1160</v>
      </c>
      <c r="C91" s="9" t="s">
        <v>9</v>
      </c>
      <c r="D91" s="47">
        <v>20</v>
      </c>
      <c r="E91" s="47">
        <v>200.92259999999999</v>
      </c>
      <c r="F91" s="10">
        <f t="shared" si="2"/>
        <v>1.0267353678553101E-2</v>
      </c>
    </row>
    <row r="92" spans="1:6" x14ac:dyDescent="0.2">
      <c r="A92" s="8" t="s">
        <v>44</v>
      </c>
      <c r="B92" s="9"/>
      <c r="C92" s="9"/>
      <c r="D92" s="47"/>
      <c r="E92" s="46">
        <f>SUM(E8:E91)</f>
        <v>885689.62298690027</v>
      </c>
      <c r="F92" s="11">
        <f>SUM(F8:F91)</f>
        <v>45.259660230510946</v>
      </c>
    </row>
    <row r="93" spans="1:6" x14ac:dyDescent="0.2">
      <c r="A93" s="9"/>
      <c r="B93" s="9"/>
      <c r="C93" s="9"/>
      <c r="D93" s="47"/>
      <c r="E93" s="47"/>
      <c r="F93" s="10"/>
    </row>
    <row r="94" spans="1:6" x14ac:dyDescent="0.2">
      <c r="A94" s="8" t="s">
        <v>99</v>
      </c>
      <c r="B94" s="9"/>
      <c r="C94" s="9"/>
      <c r="D94" s="47"/>
      <c r="E94" s="47"/>
      <c r="F94" s="10"/>
    </row>
    <row r="95" spans="1:6" x14ac:dyDescent="0.2">
      <c r="A95" s="9" t="s">
        <v>197</v>
      </c>
      <c r="B95" s="9" t="s">
        <v>1076</v>
      </c>
      <c r="C95" s="9" t="s">
        <v>198</v>
      </c>
      <c r="D95" s="47">
        <v>7990</v>
      </c>
      <c r="E95" s="47">
        <v>77084.643599999996</v>
      </c>
      <c r="F95" s="10">
        <f t="shared" ref="F95:F130" si="3">E95/$E$158*100</f>
        <v>3.9391054019130483</v>
      </c>
    </row>
    <row r="96" spans="1:6" x14ac:dyDescent="0.2">
      <c r="A96" s="9" t="s">
        <v>446</v>
      </c>
      <c r="B96" s="9" t="s">
        <v>1161</v>
      </c>
      <c r="C96" s="9" t="s">
        <v>215</v>
      </c>
      <c r="D96" s="47">
        <v>3780</v>
      </c>
      <c r="E96" s="47">
        <v>66387.308399999994</v>
      </c>
      <c r="F96" s="10">
        <f t="shared" si="3"/>
        <v>3.392460455468818</v>
      </c>
    </row>
    <row r="97" spans="1:6" x14ac:dyDescent="0.2">
      <c r="A97" s="9" t="s">
        <v>395</v>
      </c>
      <c r="B97" s="9" t="s">
        <v>1162</v>
      </c>
      <c r="C97" s="9" t="s">
        <v>127</v>
      </c>
      <c r="D97" s="47">
        <v>3900</v>
      </c>
      <c r="E97" s="47">
        <v>39048.633000000002</v>
      </c>
      <c r="F97" s="10">
        <f t="shared" si="3"/>
        <v>1.995425729484986</v>
      </c>
    </row>
    <row r="98" spans="1:6" x14ac:dyDescent="0.2">
      <c r="A98" s="9" t="s">
        <v>671</v>
      </c>
      <c r="B98" s="9" t="s">
        <v>1163</v>
      </c>
      <c r="C98" s="9" t="s">
        <v>259</v>
      </c>
      <c r="D98" s="47">
        <v>3500</v>
      </c>
      <c r="E98" s="47">
        <v>35023.415000000001</v>
      </c>
      <c r="F98" s="10">
        <f t="shared" si="3"/>
        <v>1.7897329062820304</v>
      </c>
    </row>
    <row r="99" spans="1:6" x14ac:dyDescent="0.2">
      <c r="A99" s="9" t="s">
        <v>454</v>
      </c>
      <c r="B99" s="9" t="s">
        <v>1164</v>
      </c>
      <c r="C99" s="9" t="s">
        <v>259</v>
      </c>
      <c r="D99" s="47">
        <v>3450</v>
      </c>
      <c r="E99" s="47">
        <v>34565.6535</v>
      </c>
      <c r="F99" s="10">
        <f t="shared" si="3"/>
        <v>1.7663408178811983</v>
      </c>
    </row>
    <row r="100" spans="1:6" x14ac:dyDescent="0.2">
      <c r="A100" s="9" t="s">
        <v>247</v>
      </c>
      <c r="B100" s="9" t="s">
        <v>1165</v>
      </c>
      <c r="C100" s="9" t="s">
        <v>186</v>
      </c>
      <c r="D100" s="47">
        <v>33500</v>
      </c>
      <c r="E100" s="47">
        <v>33735.270499999999</v>
      </c>
      <c r="F100" s="10">
        <f t="shared" si="3"/>
        <v>1.7239073835654071</v>
      </c>
    </row>
    <row r="101" spans="1:6" x14ac:dyDescent="0.2">
      <c r="A101" s="9" t="s">
        <v>664</v>
      </c>
      <c r="B101" s="9" t="s">
        <v>1166</v>
      </c>
      <c r="C101" s="9" t="s">
        <v>186</v>
      </c>
      <c r="D101" s="47">
        <v>32000</v>
      </c>
      <c r="E101" s="47">
        <v>32102.080000000002</v>
      </c>
      <c r="F101" s="10">
        <f t="shared" si="3"/>
        <v>1.6404496516430007</v>
      </c>
    </row>
    <row r="102" spans="1:6" x14ac:dyDescent="0.2">
      <c r="A102" s="9" t="s">
        <v>447</v>
      </c>
      <c r="B102" s="9" t="s">
        <v>1167</v>
      </c>
      <c r="C102" s="9" t="s">
        <v>22</v>
      </c>
      <c r="D102" s="47">
        <v>2130</v>
      </c>
      <c r="E102" s="47">
        <v>24994.378499999999</v>
      </c>
      <c r="F102" s="10">
        <f t="shared" si="3"/>
        <v>1.2772387179696236</v>
      </c>
    </row>
    <row r="103" spans="1:6" x14ac:dyDescent="0.2">
      <c r="A103" s="9" t="s">
        <v>258</v>
      </c>
      <c r="B103" s="9" t="s">
        <v>1168</v>
      </c>
      <c r="C103" s="9" t="s">
        <v>259</v>
      </c>
      <c r="D103" s="47">
        <v>2350</v>
      </c>
      <c r="E103" s="47">
        <v>23547.235000000001</v>
      </c>
      <c r="F103" s="10">
        <f t="shared" si="3"/>
        <v>1.2032881811055818</v>
      </c>
    </row>
    <row r="104" spans="1:6" x14ac:dyDescent="0.2">
      <c r="A104" s="9" t="s">
        <v>448</v>
      </c>
      <c r="B104" s="9" t="s">
        <v>1169</v>
      </c>
      <c r="C104" s="9" t="s">
        <v>127</v>
      </c>
      <c r="D104" s="47">
        <v>2350</v>
      </c>
      <c r="E104" s="47">
        <v>23448.558499999999</v>
      </c>
      <c r="F104" s="10">
        <f t="shared" si="3"/>
        <v>1.1982457094012449</v>
      </c>
    </row>
    <row r="105" spans="1:6" x14ac:dyDescent="0.2">
      <c r="A105" s="9" t="s">
        <v>672</v>
      </c>
      <c r="B105" s="9" t="s">
        <v>1170</v>
      </c>
      <c r="C105" s="9" t="s">
        <v>127</v>
      </c>
      <c r="D105" s="47">
        <v>2000</v>
      </c>
      <c r="E105" s="47">
        <v>19977.72</v>
      </c>
      <c r="F105" s="10">
        <f t="shared" si="3"/>
        <v>1.0208822548140621</v>
      </c>
    </row>
    <row r="106" spans="1:6" x14ac:dyDescent="0.2">
      <c r="A106" s="9" t="s">
        <v>209</v>
      </c>
      <c r="B106" s="9" t="s">
        <v>1171</v>
      </c>
      <c r="C106" s="9" t="s">
        <v>198</v>
      </c>
      <c r="D106" s="47">
        <v>1800</v>
      </c>
      <c r="E106" s="47">
        <v>17987.509871999999</v>
      </c>
      <c r="F106" s="10">
        <f t="shared" si="3"/>
        <v>0.91918044885089778</v>
      </c>
    </row>
    <row r="107" spans="1:6" x14ac:dyDescent="0.2">
      <c r="A107" s="9" t="s">
        <v>665</v>
      </c>
      <c r="B107" s="9" t="s">
        <v>1172</v>
      </c>
      <c r="C107" s="9" t="s">
        <v>182</v>
      </c>
      <c r="D107" s="47">
        <v>1750</v>
      </c>
      <c r="E107" s="47">
        <v>17499.982958500001</v>
      </c>
      <c r="F107" s="10">
        <f t="shared" si="3"/>
        <v>0.894267316885067</v>
      </c>
    </row>
    <row r="108" spans="1:6" x14ac:dyDescent="0.2">
      <c r="A108" s="9" t="s">
        <v>449</v>
      </c>
      <c r="B108" s="9" t="s">
        <v>1173</v>
      </c>
      <c r="C108" s="9" t="s">
        <v>179</v>
      </c>
      <c r="D108" s="47">
        <v>1300</v>
      </c>
      <c r="E108" s="47">
        <v>16438.460999999999</v>
      </c>
      <c r="F108" s="10">
        <f t="shared" si="3"/>
        <v>0.84002244156755734</v>
      </c>
    </row>
    <row r="109" spans="1:6" x14ac:dyDescent="0.2">
      <c r="A109" s="9" t="s">
        <v>666</v>
      </c>
      <c r="B109" s="9" t="s">
        <v>1174</v>
      </c>
      <c r="C109" s="9" t="s">
        <v>186</v>
      </c>
      <c r="D109" s="47">
        <v>15000</v>
      </c>
      <c r="E109" s="47">
        <v>15040.41</v>
      </c>
      <c r="F109" s="10">
        <f t="shared" si="3"/>
        <v>0.76858058247527583</v>
      </c>
    </row>
    <row r="110" spans="1:6" x14ac:dyDescent="0.2">
      <c r="A110" s="9" t="s">
        <v>673</v>
      </c>
      <c r="B110" s="9" t="s">
        <v>1175</v>
      </c>
      <c r="C110" s="9" t="s">
        <v>259</v>
      </c>
      <c r="D110" s="47">
        <v>1500</v>
      </c>
      <c r="E110" s="47">
        <v>15028.545</v>
      </c>
      <c r="F110" s="10">
        <f t="shared" si="3"/>
        <v>0.76797426864399931</v>
      </c>
    </row>
    <row r="111" spans="1:6" x14ac:dyDescent="0.2">
      <c r="A111" s="9" t="s">
        <v>667</v>
      </c>
      <c r="B111" s="9" t="s">
        <v>1176</v>
      </c>
      <c r="C111" s="9" t="s">
        <v>140</v>
      </c>
      <c r="D111" s="47">
        <v>1450</v>
      </c>
      <c r="E111" s="47">
        <v>14522.388000000001</v>
      </c>
      <c r="F111" s="10">
        <f t="shared" si="3"/>
        <v>0.74210911989579775</v>
      </c>
    </row>
    <row r="112" spans="1:6" x14ac:dyDescent="0.2">
      <c r="A112" s="9" t="s">
        <v>450</v>
      </c>
      <c r="B112" s="9" t="s">
        <v>1177</v>
      </c>
      <c r="C112" s="9" t="s">
        <v>179</v>
      </c>
      <c r="D112" s="47">
        <v>890</v>
      </c>
      <c r="E112" s="47">
        <v>11925.7953</v>
      </c>
      <c r="F112" s="10">
        <f t="shared" si="3"/>
        <v>0.60942053429094722</v>
      </c>
    </row>
    <row r="113" spans="1:6" x14ac:dyDescent="0.2">
      <c r="A113" s="9" t="s">
        <v>440</v>
      </c>
      <c r="B113" s="9" t="s">
        <v>1178</v>
      </c>
      <c r="C113" s="9" t="s">
        <v>132</v>
      </c>
      <c r="D113" s="47">
        <v>1190</v>
      </c>
      <c r="E113" s="47">
        <v>11605.0823</v>
      </c>
      <c r="F113" s="10">
        <f t="shared" si="3"/>
        <v>0.59303176667441326</v>
      </c>
    </row>
    <row r="114" spans="1:6" x14ac:dyDescent="0.2">
      <c r="A114" s="9" t="s">
        <v>668</v>
      </c>
      <c r="B114" s="9" t="s">
        <v>1179</v>
      </c>
      <c r="C114" s="9" t="s">
        <v>112</v>
      </c>
      <c r="D114" s="47">
        <v>1150</v>
      </c>
      <c r="E114" s="47">
        <v>11388.2775</v>
      </c>
      <c r="F114" s="10">
        <f t="shared" si="3"/>
        <v>0.58195281606951388</v>
      </c>
    </row>
    <row r="115" spans="1:6" x14ac:dyDescent="0.2">
      <c r="A115" s="9" t="s">
        <v>674</v>
      </c>
      <c r="B115" s="9" t="s">
        <v>1180</v>
      </c>
      <c r="C115" s="9" t="s">
        <v>127</v>
      </c>
      <c r="D115" s="47">
        <v>1000</v>
      </c>
      <c r="E115" s="47">
        <v>10059.370000000001</v>
      </c>
      <c r="F115" s="10">
        <f t="shared" si="3"/>
        <v>0.51404426168796702</v>
      </c>
    </row>
    <row r="116" spans="1:6" x14ac:dyDescent="0.2">
      <c r="A116" s="9" t="s">
        <v>675</v>
      </c>
      <c r="B116" s="9" t="s">
        <v>1181</v>
      </c>
      <c r="C116" s="9" t="s">
        <v>127</v>
      </c>
      <c r="D116" s="47">
        <v>1000</v>
      </c>
      <c r="E116" s="47">
        <v>10056.56</v>
      </c>
      <c r="F116" s="10">
        <f t="shared" si="3"/>
        <v>0.51390066776753818</v>
      </c>
    </row>
    <row r="117" spans="1:6" x14ac:dyDescent="0.2">
      <c r="A117" s="9" t="s">
        <v>676</v>
      </c>
      <c r="B117" s="9" t="s">
        <v>1182</v>
      </c>
      <c r="C117" s="9" t="s">
        <v>127</v>
      </c>
      <c r="D117" s="47">
        <v>1000</v>
      </c>
      <c r="E117" s="47">
        <v>10046.209999999999</v>
      </c>
      <c r="F117" s="10">
        <f t="shared" si="3"/>
        <v>0.51337177201079887</v>
      </c>
    </row>
    <row r="118" spans="1:6" x14ac:dyDescent="0.2">
      <c r="A118" s="9" t="s">
        <v>677</v>
      </c>
      <c r="B118" s="9" t="s">
        <v>1183</v>
      </c>
      <c r="C118" s="9" t="s">
        <v>127</v>
      </c>
      <c r="D118" s="47">
        <v>1000</v>
      </c>
      <c r="E118" s="47">
        <v>10035.81</v>
      </c>
      <c r="F118" s="10">
        <f t="shared" si="3"/>
        <v>0.51284032120209466</v>
      </c>
    </row>
    <row r="119" spans="1:6" x14ac:dyDescent="0.2">
      <c r="A119" s="9" t="s">
        <v>669</v>
      </c>
      <c r="B119" s="9" t="s">
        <v>1184</v>
      </c>
      <c r="C119" s="9" t="s">
        <v>186</v>
      </c>
      <c r="D119" s="47">
        <v>1000</v>
      </c>
      <c r="E119" s="47">
        <v>9981.17</v>
      </c>
      <c r="F119" s="10">
        <f t="shared" si="3"/>
        <v>0.5100481604148257</v>
      </c>
    </row>
    <row r="120" spans="1:6" x14ac:dyDescent="0.2">
      <c r="A120" s="9" t="s">
        <v>670</v>
      </c>
      <c r="B120" s="9" t="s">
        <v>1185</v>
      </c>
      <c r="C120" s="9" t="s">
        <v>182</v>
      </c>
      <c r="D120" s="47">
        <v>1000</v>
      </c>
      <c r="E120" s="47">
        <v>9907.0400000000009</v>
      </c>
      <c r="F120" s="10">
        <f t="shared" si="3"/>
        <v>0.50626004037162931</v>
      </c>
    </row>
    <row r="121" spans="1:6" x14ac:dyDescent="0.2">
      <c r="A121" s="9" t="s">
        <v>613</v>
      </c>
      <c r="B121" s="9" t="s">
        <v>1186</v>
      </c>
      <c r="C121" s="9" t="s">
        <v>127</v>
      </c>
      <c r="D121" s="47">
        <v>900</v>
      </c>
      <c r="E121" s="47">
        <v>9022.9140000000007</v>
      </c>
      <c r="F121" s="10">
        <f t="shared" si="3"/>
        <v>0.46108028290081993</v>
      </c>
    </row>
    <row r="122" spans="1:6" x14ac:dyDescent="0.2">
      <c r="A122" s="9" t="s">
        <v>260</v>
      </c>
      <c r="B122" s="9" t="s">
        <v>1187</v>
      </c>
      <c r="C122" s="9" t="s">
        <v>179</v>
      </c>
      <c r="D122" s="47">
        <v>700</v>
      </c>
      <c r="E122" s="47">
        <v>8851.4789999999994</v>
      </c>
      <c r="F122" s="10">
        <f t="shared" si="3"/>
        <v>0.45231977622868469</v>
      </c>
    </row>
    <row r="123" spans="1:6" x14ac:dyDescent="0.2">
      <c r="A123" s="9" t="s">
        <v>592</v>
      </c>
      <c r="B123" s="9" t="s">
        <v>1188</v>
      </c>
      <c r="C123" s="9" t="s">
        <v>110</v>
      </c>
      <c r="D123" s="47">
        <v>850</v>
      </c>
      <c r="E123" s="47">
        <v>8524.6754999999994</v>
      </c>
      <c r="F123" s="10">
        <f t="shared" si="3"/>
        <v>0.43561977773230331</v>
      </c>
    </row>
    <row r="124" spans="1:6" x14ac:dyDescent="0.2">
      <c r="A124" s="9" t="s">
        <v>255</v>
      </c>
      <c r="B124" s="9" t="s">
        <v>1082</v>
      </c>
      <c r="C124" s="9" t="s">
        <v>112</v>
      </c>
      <c r="D124" s="47">
        <v>650</v>
      </c>
      <c r="E124" s="47">
        <v>6461.5720000000001</v>
      </c>
      <c r="F124" s="10">
        <f t="shared" si="3"/>
        <v>0.33019304470196842</v>
      </c>
    </row>
    <row r="125" spans="1:6" x14ac:dyDescent="0.2">
      <c r="A125" s="9" t="s">
        <v>257</v>
      </c>
      <c r="B125" s="9" t="s">
        <v>1189</v>
      </c>
      <c r="C125" s="9" t="s">
        <v>182</v>
      </c>
      <c r="D125" s="47">
        <v>450</v>
      </c>
      <c r="E125" s="47">
        <v>4458.1679999999997</v>
      </c>
      <c r="F125" s="10">
        <f t="shared" si="3"/>
        <v>0.22781701816723313</v>
      </c>
    </row>
    <row r="126" spans="1:6" x14ac:dyDescent="0.2">
      <c r="A126" s="9" t="s">
        <v>678</v>
      </c>
      <c r="B126" s="9" t="s">
        <v>1190</v>
      </c>
      <c r="C126" s="9" t="s">
        <v>203</v>
      </c>
      <c r="D126" s="47">
        <v>270</v>
      </c>
      <c r="E126" s="47">
        <v>4098.2354999999998</v>
      </c>
      <c r="F126" s="10">
        <f t="shared" si="3"/>
        <v>0.20942409333993242</v>
      </c>
    </row>
    <row r="127" spans="1:6" x14ac:dyDescent="0.2">
      <c r="A127" s="9" t="s">
        <v>254</v>
      </c>
      <c r="B127" s="9" t="s">
        <v>1191</v>
      </c>
      <c r="C127" s="9" t="s">
        <v>132</v>
      </c>
      <c r="D127" s="47">
        <v>2500</v>
      </c>
      <c r="E127" s="47">
        <v>1938.41</v>
      </c>
      <c r="F127" s="10">
        <f t="shared" si="3"/>
        <v>9.9054765586569726E-2</v>
      </c>
    </row>
    <row r="128" spans="1:6" x14ac:dyDescent="0.2">
      <c r="A128" s="9" t="s">
        <v>443</v>
      </c>
      <c r="B128" s="9" t="s">
        <v>1192</v>
      </c>
      <c r="C128" s="9" t="s">
        <v>182</v>
      </c>
      <c r="D128" s="47">
        <v>280</v>
      </c>
      <c r="E128" s="47">
        <v>1400.8764000000001</v>
      </c>
      <c r="F128" s="10">
        <f t="shared" si="3"/>
        <v>7.1586239968715451E-2</v>
      </c>
    </row>
    <row r="129" spans="1:6" x14ac:dyDescent="0.2">
      <c r="A129" s="9" t="s">
        <v>221</v>
      </c>
      <c r="B129" s="9" t="s">
        <v>1193</v>
      </c>
      <c r="C129" s="9" t="s">
        <v>182</v>
      </c>
      <c r="D129" s="47">
        <v>100</v>
      </c>
      <c r="E129" s="47">
        <v>992.30200000000002</v>
      </c>
      <c r="F129" s="10">
        <f t="shared" si="3"/>
        <v>5.0707663497961901E-2</v>
      </c>
    </row>
    <row r="130" spans="1:6" x14ac:dyDescent="0.2">
      <c r="A130" s="9" t="s">
        <v>396</v>
      </c>
      <c r="B130" s="9" t="s">
        <v>1194</v>
      </c>
      <c r="C130" s="9" t="s">
        <v>63</v>
      </c>
      <c r="D130" s="47">
        <v>7</v>
      </c>
      <c r="E130" s="47">
        <v>851.86149999999998</v>
      </c>
      <c r="F130" s="10">
        <f t="shared" si="3"/>
        <v>4.3531007988363492E-2</v>
      </c>
    </row>
    <row r="131" spans="1:6" x14ac:dyDescent="0.2">
      <c r="A131" s="8" t="s">
        <v>44</v>
      </c>
      <c r="B131" s="9"/>
      <c r="C131" s="9"/>
      <c r="D131" s="47"/>
      <c r="E131" s="46">
        <f>SUM(E95:E130)</f>
        <v>648038.00183049997</v>
      </c>
      <c r="F131" s="11">
        <f>SUM(F95:F130)</f>
        <v>33.11541539844989</v>
      </c>
    </row>
    <row r="132" spans="1:6" x14ac:dyDescent="0.2">
      <c r="A132" s="9"/>
      <c r="B132" s="9"/>
      <c r="C132" s="9"/>
      <c r="D132" s="47"/>
      <c r="E132" s="47"/>
      <c r="F132" s="10"/>
    </row>
    <row r="133" spans="1:6" x14ac:dyDescent="0.2">
      <c r="A133" s="8" t="s">
        <v>45</v>
      </c>
      <c r="B133" s="9"/>
      <c r="C133" s="9"/>
      <c r="D133" s="47"/>
      <c r="E133" s="47"/>
      <c r="F133" s="10"/>
    </row>
    <row r="134" spans="1:6" x14ac:dyDescent="0.2">
      <c r="A134" s="8" t="s">
        <v>46</v>
      </c>
      <c r="B134" s="9"/>
      <c r="C134" s="9"/>
      <c r="D134" s="47"/>
      <c r="E134" s="47"/>
      <c r="F134" s="10"/>
    </row>
    <row r="135" spans="1:6" x14ac:dyDescent="0.2">
      <c r="A135" s="9" t="s">
        <v>485</v>
      </c>
      <c r="B135" s="9" t="s">
        <v>1924</v>
      </c>
      <c r="C135" s="9" t="s">
        <v>408</v>
      </c>
      <c r="D135" s="47">
        <v>5000</v>
      </c>
      <c r="E135" s="47">
        <v>4984.2349999999997</v>
      </c>
      <c r="F135" s="10">
        <f>E135/$E$158*100</f>
        <v>0.25469958860786746</v>
      </c>
    </row>
    <row r="136" spans="1:6" x14ac:dyDescent="0.2">
      <c r="A136" s="9" t="s">
        <v>796</v>
      </c>
      <c r="B136" s="9" t="s">
        <v>1195</v>
      </c>
      <c r="C136" s="9" t="s">
        <v>408</v>
      </c>
      <c r="D136" s="47">
        <v>400</v>
      </c>
      <c r="E136" s="47">
        <v>399.40719999999999</v>
      </c>
      <c r="F136" s="10">
        <f>E136/$E$158*100</f>
        <v>2.0410123023296502E-2</v>
      </c>
    </row>
    <row r="137" spans="1:6" x14ac:dyDescent="0.2">
      <c r="A137" s="9" t="s">
        <v>547</v>
      </c>
      <c r="B137" s="9" t="s">
        <v>1196</v>
      </c>
      <c r="C137" s="9" t="s">
        <v>48</v>
      </c>
      <c r="D137" s="47">
        <v>100</v>
      </c>
      <c r="E137" s="47">
        <v>95.884699999999995</v>
      </c>
      <c r="F137" s="63" t="s">
        <v>804</v>
      </c>
    </row>
    <row r="138" spans="1:6" x14ac:dyDescent="0.2">
      <c r="A138" s="8" t="s">
        <v>44</v>
      </c>
      <c r="B138" s="9"/>
      <c r="C138" s="9"/>
      <c r="D138" s="47"/>
      <c r="E138" s="46">
        <f>SUM(E135:E137)</f>
        <v>5479.5268999999989</v>
      </c>
      <c r="F138" s="11">
        <f>SUM(F135:F137)</f>
        <v>0.27510971163116393</v>
      </c>
    </row>
    <row r="139" spans="1:6" x14ac:dyDescent="0.2">
      <c r="A139" s="9"/>
      <c r="B139" s="9"/>
      <c r="C139" s="9"/>
      <c r="D139" s="47"/>
      <c r="E139" s="47"/>
      <c r="F139" s="10"/>
    </row>
    <row r="140" spans="1:6" x14ac:dyDescent="0.2">
      <c r="A140" s="8" t="s">
        <v>222</v>
      </c>
      <c r="B140" s="9"/>
      <c r="C140" s="9"/>
      <c r="D140" s="47"/>
      <c r="E140" s="47"/>
      <c r="F140" s="10"/>
    </row>
    <row r="141" spans="1:6" x14ac:dyDescent="0.2">
      <c r="A141" s="9" t="s">
        <v>561</v>
      </c>
      <c r="B141" s="9" t="s">
        <v>1923</v>
      </c>
      <c r="C141" s="9" t="s">
        <v>405</v>
      </c>
      <c r="D141" s="47">
        <v>9500</v>
      </c>
      <c r="E141" s="47">
        <v>45441.397499999999</v>
      </c>
      <c r="F141" s="10">
        <f t="shared" ref="F141:F151" si="4">E141/$E$158*100</f>
        <v>2.3221026394254238</v>
      </c>
    </row>
    <row r="142" spans="1:6" x14ac:dyDescent="0.2">
      <c r="A142" s="9" t="s">
        <v>679</v>
      </c>
      <c r="B142" s="9" t="s">
        <v>1922</v>
      </c>
      <c r="C142" s="9" t="s">
        <v>48</v>
      </c>
      <c r="D142" s="47">
        <v>8000</v>
      </c>
      <c r="E142" s="47">
        <v>39346.120000000003</v>
      </c>
      <c r="F142" s="10">
        <f t="shared" si="4"/>
        <v>2.010627624362773</v>
      </c>
    </row>
    <row r="143" spans="1:6" x14ac:dyDescent="0.2">
      <c r="A143" s="9" t="s">
        <v>680</v>
      </c>
      <c r="B143" s="9" t="s">
        <v>1197</v>
      </c>
      <c r="C143" s="9" t="s">
        <v>405</v>
      </c>
      <c r="D143" s="47">
        <v>6000</v>
      </c>
      <c r="E143" s="47">
        <v>29078.52</v>
      </c>
      <c r="F143" s="10">
        <f t="shared" si="4"/>
        <v>1.4859425932616834</v>
      </c>
    </row>
    <row r="144" spans="1:6" x14ac:dyDescent="0.2">
      <c r="A144" s="9" t="s">
        <v>681</v>
      </c>
      <c r="B144" s="9" t="s">
        <v>1198</v>
      </c>
      <c r="C144" s="9" t="s">
        <v>408</v>
      </c>
      <c r="D144" s="47">
        <v>6000</v>
      </c>
      <c r="E144" s="47">
        <v>29063.43</v>
      </c>
      <c r="F144" s="10">
        <f t="shared" si="4"/>
        <v>1.4851714785786694</v>
      </c>
    </row>
    <row r="145" spans="1:10" x14ac:dyDescent="0.2">
      <c r="A145" s="9" t="s">
        <v>466</v>
      </c>
      <c r="B145" s="9" t="s">
        <v>1199</v>
      </c>
      <c r="C145" s="9" t="s">
        <v>405</v>
      </c>
      <c r="D145" s="47">
        <v>4500</v>
      </c>
      <c r="E145" s="47">
        <v>21579.39</v>
      </c>
      <c r="F145" s="10">
        <f t="shared" si="4"/>
        <v>1.1027292564272611</v>
      </c>
    </row>
    <row r="146" spans="1:10" x14ac:dyDescent="0.2">
      <c r="A146" s="9" t="s">
        <v>514</v>
      </c>
      <c r="B146" s="9" t="s">
        <v>1200</v>
      </c>
      <c r="C146" s="9" t="s">
        <v>48</v>
      </c>
      <c r="D146" s="47">
        <v>3200</v>
      </c>
      <c r="E146" s="47">
        <v>15888.512000000001</v>
      </c>
      <c r="F146" s="10">
        <f t="shared" si="4"/>
        <v>0.8119194761063967</v>
      </c>
    </row>
    <row r="147" spans="1:10" x14ac:dyDescent="0.2">
      <c r="A147" s="9" t="s">
        <v>682</v>
      </c>
      <c r="B147" s="9" t="s">
        <v>1201</v>
      </c>
      <c r="C147" s="9" t="s">
        <v>405</v>
      </c>
      <c r="D147" s="47">
        <v>2000</v>
      </c>
      <c r="E147" s="47">
        <v>9818.8700000000008</v>
      </c>
      <c r="F147" s="10">
        <f t="shared" si="4"/>
        <v>0.50175446173668214</v>
      </c>
    </row>
    <row r="148" spans="1:10" x14ac:dyDescent="0.2">
      <c r="A148" s="9" t="s">
        <v>683</v>
      </c>
      <c r="B148" s="9" t="s">
        <v>1202</v>
      </c>
      <c r="C148" s="9" t="s">
        <v>405</v>
      </c>
      <c r="D148" s="47">
        <v>2000</v>
      </c>
      <c r="E148" s="47">
        <v>9769.0400000000009</v>
      </c>
      <c r="F148" s="10">
        <f t="shared" si="4"/>
        <v>0.49920809694843882</v>
      </c>
    </row>
    <row r="149" spans="1:10" x14ac:dyDescent="0.2">
      <c r="A149" s="9" t="s">
        <v>465</v>
      </c>
      <c r="B149" s="9" t="s">
        <v>1203</v>
      </c>
      <c r="C149" s="9" t="s">
        <v>408</v>
      </c>
      <c r="D149" s="47">
        <v>1500</v>
      </c>
      <c r="E149" s="47">
        <v>7295.88</v>
      </c>
      <c r="F149" s="10">
        <f t="shared" si="4"/>
        <v>0.37282705059700605</v>
      </c>
    </row>
    <row r="150" spans="1:10" x14ac:dyDescent="0.2">
      <c r="A150" s="9" t="s">
        <v>684</v>
      </c>
      <c r="B150" s="9" t="s">
        <v>1204</v>
      </c>
      <c r="C150" s="9" t="s">
        <v>48</v>
      </c>
      <c r="D150" s="47">
        <v>500</v>
      </c>
      <c r="E150" s="47">
        <v>2426.2175000000002</v>
      </c>
      <c r="F150" s="10">
        <f t="shared" si="4"/>
        <v>0.12398223581416382</v>
      </c>
    </row>
    <row r="151" spans="1:10" x14ac:dyDescent="0.2">
      <c r="A151" s="9" t="s">
        <v>470</v>
      </c>
      <c r="B151" s="9" t="s">
        <v>1032</v>
      </c>
      <c r="C151" s="9" t="s">
        <v>408</v>
      </c>
      <c r="D151" s="47">
        <v>500</v>
      </c>
      <c r="E151" s="47">
        <v>2377.7125000000001</v>
      </c>
      <c r="F151" s="10">
        <f t="shared" si="4"/>
        <v>0.12150357990299096</v>
      </c>
    </row>
    <row r="152" spans="1:10" x14ac:dyDescent="0.2">
      <c r="A152" s="8" t="s">
        <v>44</v>
      </c>
      <c r="B152" s="9"/>
      <c r="C152" s="9"/>
      <c r="D152" s="47"/>
      <c r="E152" s="46">
        <f>SUM(E141:E151)</f>
        <v>212085.08949999997</v>
      </c>
      <c r="F152" s="11">
        <f>SUM(F141:F151)</f>
        <v>10.837768493161489</v>
      </c>
    </row>
    <row r="153" spans="1:10" x14ac:dyDescent="0.2">
      <c r="A153" s="9"/>
      <c r="B153" s="9"/>
      <c r="C153" s="9"/>
      <c r="D153" s="47"/>
      <c r="E153" s="47"/>
      <c r="F153" s="10"/>
    </row>
    <row r="154" spans="1:10" x14ac:dyDescent="0.2">
      <c r="A154" s="8" t="s">
        <v>44</v>
      </c>
      <c r="B154" s="9"/>
      <c r="C154" s="9"/>
      <c r="D154" s="47"/>
      <c r="E154" s="46">
        <f>E131+E138+E152+E92</f>
        <v>1751292.2412174004</v>
      </c>
      <c r="F154" s="11">
        <f>F131+F138+F152+F92</f>
        <v>89.487953833753494</v>
      </c>
      <c r="I154" s="2"/>
      <c r="J154" s="2"/>
    </row>
    <row r="155" spans="1:10" x14ac:dyDescent="0.2">
      <c r="A155" s="9"/>
      <c r="B155" s="9"/>
      <c r="C155" s="9"/>
      <c r="D155" s="47"/>
      <c r="E155" s="47"/>
      <c r="F155" s="10"/>
    </row>
    <row r="156" spans="1:10" x14ac:dyDescent="0.2">
      <c r="A156" s="8" t="s">
        <v>49</v>
      </c>
      <c r="B156" s="9"/>
      <c r="C156" s="9"/>
      <c r="D156" s="47"/>
      <c r="E156" s="46">
        <v>205615.12060550001</v>
      </c>
      <c r="F156" s="11">
        <v>10.51</v>
      </c>
      <c r="I156" s="2"/>
      <c r="J156" s="2"/>
    </row>
    <row r="157" spans="1:10" x14ac:dyDescent="0.2">
      <c r="A157" s="9"/>
      <c r="B157" s="9"/>
      <c r="C157" s="9"/>
      <c r="D157" s="47"/>
      <c r="E157" s="47"/>
      <c r="F157" s="10"/>
    </row>
    <row r="158" spans="1:10" x14ac:dyDescent="0.2">
      <c r="A158" s="12" t="s">
        <v>50</v>
      </c>
      <c r="B158" s="6"/>
      <c r="C158" s="6"/>
      <c r="D158" s="72"/>
      <c r="E158" s="48">
        <f>E154+E156</f>
        <v>1956907.3618229004</v>
      </c>
      <c r="F158" s="13">
        <f xml:space="preserve"> ROUND(SUM(F154:F157),2)</f>
        <v>100</v>
      </c>
      <c r="I158" s="2"/>
      <c r="J158" s="2"/>
    </row>
    <row r="159" spans="1:10" x14ac:dyDescent="0.2">
      <c r="A159" s="1" t="s">
        <v>226</v>
      </c>
      <c r="F159" s="16" t="s">
        <v>105</v>
      </c>
    </row>
    <row r="161" spans="1:4" x14ac:dyDescent="0.2">
      <c r="A161" s="1" t="s">
        <v>51</v>
      </c>
    </row>
    <row r="162" spans="1:4" x14ac:dyDescent="0.2">
      <c r="A162" s="1" t="s">
        <v>816</v>
      </c>
    </row>
    <row r="163" spans="1:4" x14ac:dyDescent="0.2">
      <c r="A163" s="1" t="s">
        <v>52</v>
      </c>
    </row>
    <row r="164" spans="1:4" x14ac:dyDescent="0.2">
      <c r="A164" s="3" t="s">
        <v>828</v>
      </c>
      <c r="D164" s="14">
        <v>25.63</v>
      </c>
    </row>
    <row r="165" spans="1:4" x14ac:dyDescent="0.2">
      <c r="A165" s="3" t="s">
        <v>829</v>
      </c>
      <c r="D165" s="14">
        <v>10.0777</v>
      </c>
    </row>
    <row r="166" spans="1:4" x14ac:dyDescent="0.2">
      <c r="A166" s="3" t="s">
        <v>538</v>
      </c>
      <c r="D166" s="14">
        <v>10.1021</v>
      </c>
    </row>
    <row r="167" spans="1:4" x14ac:dyDescent="0.2">
      <c r="A167" s="3" t="s">
        <v>830</v>
      </c>
      <c r="D167" s="14">
        <v>25.7376</v>
      </c>
    </row>
    <row r="168" spans="1:4" x14ac:dyDescent="0.2">
      <c r="A168" s="3" t="s">
        <v>831</v>
      </c>
      <c r="D168" s="14">
        <v>10.0588</v>
      </c>
    </row>
    <row r="169" spans="1:4" x14ac:dyDescent="0.2">
      <c r="A169" s="3" t="s">
        <v>832</v>
      </c>
      <c r="D169" s="14">
        <v>10.0946</v>
      </c>
    </row>
    <row r="170" spans="1:4" x14ac:dyDescent="0.2">
      <c r="A170" s="3" t="s">
        <v>833</v>
      </c>
      <c r="D170" s="14">
        <v>24.318100000000001</v>
      </c>
    </row>
    <row r="171" spans="1:4" x14ac:dyDescent="0.2">
      <c r="A171" s="3" t="s">
        <v>834</v>
      </c>
      <c r="D171" s="14">
        <v>10.049200000000001</v>
      </c>
    </row>
    <row r="172" spans="1:4" x14ac:dyDescent="0.2">
      <c r="A172" s="3" t="s">
        <v>835</v>
      </c>
      <c r="D172" s="14">
        <v>10.1295</v>
      </c>
    </row>
    <row r="173" spans="1:4" x14ac:dyDescent="0.2">
      <c r="A173" s="3" t="s">
        <v>836</v>
      </c>
      <c r="D173" s="14">
        <v>24.860199999999999</v>
      </c>
    </row>
    <row r="174" spans="1:4" x14ac:dyDescent="0.2">
      <c r="A174" s="3" t="s">
        <v>837</v>
      </c>
      <c r="D174" s="14">
        <v>10</v>
      </c>
    </row>
    <row r="176" spans="1:4" x14ac:dyDescent="0.2">
      <c r="A176" s="1" t="s">
        <v>56</v>
      </c>
    </row>
    <row r="177" spans="1:4" x14ac:dyDescent="0.2">
      <c r="A177" s="3" t="s">
        <v>828</v>
      </c>
      <c r="D177" s="14">
        <v>26.817399999999999</v>
      </c>
    </row>
    <row r="178" spans="1:4" x14ac:dyDescent="0.2">
      <c r="A178" s="3" t="s">
        <v>829</v>
      </c>
      <c r="D178" s="14">
        <v>10.0916</v>
      </c>
    </row>
    <row r="179" spans="1:4" x14ac:dyDescent="0.2">
      <c r="A179" s="3" t="s">
        <v>538</v>
      </c>
      <c r="D179" s="14">
        <v>10.101800000000001</v>
      </c>
    </row>
    <row r="180" spans="1:4" x14ac:dyDescent="0.2">
      <c r="A180" s="3" t="s">
        <v>830</v>
      </c>
      <c r="D180" s="14">
        <v>26.9404</v>
      </c>
    </row>
    <row r="181" spans="1:4" x14ac:dyDescent="0.2">
      <c r="A181" s="3" t="s">
        <v>831</v>
      </c>
      <c r="D181" s="14">
        <v>10.072800000000001</v>
      </c>
    </row>
    <row r="182" spans="1:4" x14ac:dyDescent="0.2">
      <c r="A182" s="3" t="s">
        <v>832</v>
      </c>
      <c r="D182" s="14">
        <v>10.0943</v>
      </c>
    </row>
    <row r="183" spans="1:4" x14ac:dyDescent="0.2">
      <c r="A183" s="3" t="s">
        <v>833</v>
      </c>
      <c r="D183" s="14">
        <v>25.396100000000001</v>
      </c>
    </row>
    <row r="184" spans="1:4" x14ac:dyDescent="0.2">
      <c r="A184" s="3" t="s">
        <v>834</v>
      </c>
      <c r="D184" s="14">
        <v>10.0626</v>
      </c>
    </row>
    <row r="185" spans="1:4" x14ac:dyDescent="0.2">
      <c r="A185" s="3" t="s">
        <v>835</v>
      </c>
      <c r="D185" s="14">
        <v>10.1288</v>
      </c>
    </row>
    <row r="186" spans="1:4" x14ac:dyDescent="0.2">
      <c r="A186" s="3" t="s">
        <v>836</v>
      </c>
      <c r="D186" s="14">
        <v>25.9877</v>
      </c>
    </row>
    <row r="187" spans="1:4" x14ac:dyDescent="0.2">
      <c r="A187" s="3" t="s">
        <v>837</v>
      </c>
      <c r="D187" s="14">
        <v>9.9970999999999997</v>
      </c>
    </row>
    <row r="190" spans="1:4" x14ac:dyDescent="0.2">
      <c r="A190" s="1" t="s">
        <v>57</v>
      </c>
      <c r="D190" s="15" t="s">
        <v>138</v>
      </c>
    </row>
    <row r="191" spans="1:4" x14ac:dyDescent="0.2">
      <c r="A191" s="37" t="s">
        <v>811</v>
      </c>
      <c r="B191" s="38"/>
      <c r="C191" s="90" t="s">
        <v>812</v>
      </c>
      <c r="D191" s="90"/>
    </row>
    <row r="192" spans="1:4" x14ac:dyDescent="0.2">
      <c r="A192" s="91"/>
      <c r="B192" s="91"/>
      <c r="C192" s="22" t="s">
        <v>813</v>
      </c>
      <c r="D192" s="22" t="s">
        <v>814</v>
      </c>
    </row>
    <row r="193" spans="1:5" x14ac:dyDescent="0.2">
      <c r="A193" s="23" t="s">
        <v>838</v>
      </c>
      <c r="B193" s="24"/>
      <c r="C193" s="39">
        <v>0.31926884979999992</v>
      </c>
      <c r="D193" s="39">
        <v>0.29564454640000015</v>
      </c>
    </row>
    <row r="194" spans="1:5" x14ac:dyDescent="0.2">
      <c r="A194" s="23" t="s">
        <v>538</v>
      </c>
      <c r="B194" s="24"/>
      <c r="C194" s="39">
        <v>0.33005186110000001</v>
      </c>
      <c r="D194" s="39">
        <v>0.30562966850000001</v>
      </c>
    </row>
    <row r="195" spans="1:5" x14ac:dyDescent="0.2">
      <c r="A195" s="23" t="s">
        <v>839</v>
      </c>
      <c r="B195" s="24"/>
      <c r="C195" s="39">
        <v>0.32129644340000002</v>
      </c>
      <c r="D195" s="39">
        <v>0.29752210749999985</v>
      </c>
    </row>
    <row r="196" spans="1:5" x14ac:dyDescent="0.2">
      <c r="A196" s="23" t="s">
        <v>832</v>
      </c>
      <c r="B196" s="24"/>
      <c r="C196" s="39">
        <v>0.33250095830000009</v>
      </c>
      <c r="D196" s="39">
        <v>0.30789754460000013</v>
      </c>
    </row>
    <row r="197" spans="1:5" x14ac:dyDescent="0.2">
      <c r="A197" s="23" t="s">
        <v>834</v>
      </c>
      <c r="B197" s="24"/>
      <c r="C197" s="39">
        <v>0.30482730219999998</v>
      </c>
      <c r="D197" s="39">
        <v>0.28227160089999997</v>
      </c>
    </row>
    <row r="198" spans="1:5" x14ac:dyDescent="0.2">
      <c r="A198" s="23" t="s">
        <v>835</v>
      </c>
      <c r="B198" s="24"/>
      <c r="C198" s="39">
        <v>0.31730214970000004</v>
      </c>
      <c r="D198" s="39">
        <v>0.29382337160000005</v>
      </c>
    </row>
    <row r="199" spans="1:5" x14ac:dyDescent="0.2">
      <c r="A199" s="23" t="s">
        <v>840</v>
      </c>
      <c r="B199" s="24"/>
      <c r="C199" s="39">
        <v>0.32200599949999997</v>
      </c>
      <c r="D199" s="39">
        <v>0.29817916040000014</v>
      </c>
    </row>
    <row r="201" spans="1:5" x14ac:dyDescent="0.2">
      <c r="A201" s="1" t="s">
        <v>59</v>
      </c>
      <c r="D201" s="18">
        <v>0.55071993716434486</v>
      </c>
      <c r="E201" s="2" t="s">
        <v>825</v>
      </c>
    </row>
  </sheetData>
  <mergeCells count="3">
    <mergeCell ref="A1:F1"/>
    <mergeCell ref="C191:D191"/>
    <mergeCell ref="A192:B19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5FD6-376A-47A2-8D34-54CBE2B079F5}">
  <sheetPr>
    <tabColor rgb="FF92D050"/>
  </sheetPr>
  <dimension ref="A1:J21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1.5703125" style="3" bestFit="1" customWidth="1"/>
    <col min="3" max="3" width="11.710937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617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14</v>
      </c>
      <c r="B8" s="9" t="s">
        <v>1142</v>
      </c>
      <c r="C8" s="9" t="s">
        <v>9</v>
      </c>
      <c r="D8" s="47">
        <v>7600</v>
      </c>
      <c r="E8" s="47">
        <v>75816.915999999997</v>
      </c>
      <c r="F8" s="10">
        <v>5.72818726922159</v>
      </c>
    </row>
    <row r="9" spans="1:6" x14ac:dyDescent="0.2">
      <c r="A9" s="9" t="s">
        <v>62</v>
      </c>
      <c r="B9" s="9" t="s">
        <v>1044</v>
      </c>
      <c r="C9" s="9" t="s">
        <v>63</v>
      </c>
      <c r="D9" s="47">
        <v>7200</v>
      </c>
      <c r="E9" s="47">
        <v>68227.199999999997</v>
      </c>
      <c r="F9" s="10">
        <v>5.1547622756725602</v>
      </c>
    </row>
    <row r="10" spans="1:6" x14ac:dyDescent="0.2">
      <c r="A10" s="9" t="s">
        <v>109</v>
      </c>
      <c r="B10" s="9" t="s">
        <v>1037</v>
      </c>
      <c r="C10" s="9" t="s">
        <v>110</v>
      </c>
      <c r="D10" s="47">
        <v>5230</v>
      </c>
      <c r="E10" s="47">
        <v>51041.766600000003</v>
      </c>
      <c r="F10" s="10">
        <v>3.8563530813717102</v>
      </c>
    </row>
    <row r="11" spans="1:6" x14ac:dyDescent="0.2">
      <c r="A11" s="9" t="s">
        <v>116</v>
      </c>
      <c r="B11" s="9" t="s">
        <v>1062</v>
      </c>
      <c r="C11" s="9" t="s">
        <v>20</v>
      </c>
      <c r="D11" s="47">
        <v>4813</v>
      </c>
      <c r="E11" s="47">
        <v>36540.296000000002</v>
      </c>
      <c r="F11" s="10">
        <v>2.7607250387339501</v>
      </c>
    </row>
    <row r="12" spans="1:6" x14ac:dyDescent="0.2">
      <c r="A12" s="9" t="s">
        <v>117</v>
      </c>
      <c r="B12" s="9" t="s">
        <v>1205</v>
      </c>
      <c r="C12" s="9" t="s">
        <v>118</v>
      </c>
      <c r="D12" s="47">
        <v>3523</v>
      </c>
      <c r="E12" s="47">
        <v>32517.783220000001</v>
      </c>
      <c r="F12" s="10">
        <v>2.4568125649441002</v>
      </c>
    </row>
    <row r="13" spans="1:6" x14ac:dyDescent="0.2">
      <c r="A13" s="9" t="s">
        <v>115</v>
      </c>
      <c r="B13" s="9" t="s">
        <v>1034</v>
      </c>
      <c r="C13" s="9" t="s">
        <v>9</v>
      </c>
      <c r="D13" s="47">
        <v>3135</v>
      </c>
      <c r="E13" s="47">
        <v>32092.838250000001</v>
      </c>
      <c r="F13" s="10">
        <v>2.4247067435034899</v>
      </c>
    </row>
    <row r="14" spans="1:6" x14ac:dyDescent="0.2">
      <c r="A14" s="9" t="s">
        <v>149</v>
      </c>
      <c r="B14" s="9" t="s">
        <v>1156</v>
      </c>
      <c r="C14" s="9" t="s">
        <v>26</v>
      </c>
      <c r="D14" s="47">
        <v>3100</v>
      </c>
      <c r="E14" s="47">
        <v>29878.388999999999</v>
      </c>
      <c r="F14" s="10">
        <v>2.2573986983940402</v>
      </c>
    </row>
    <row r="15" spans="1:6" x14ac:dyDescent="0.2">
      <c r="A15" s="9" t="s">
        <v>139</v>
      </c>
      <c r="B15" s="9" t="s">
        <v>1097</v>
      </c>
      <c r="C15" s="9" t="s">
        <v>140</v>
      </c>
      <c r="D15" s="47">
        <v>2800</v>
      </c>
      <c r="E15" s="47">
        <v>27928.348000000002</v>
      </c>
      <c r="F15" s="10">
        <v>2.1100674612508699</v>
      </c>
    </row>
    <row r="16" spans="1:6" x14ac:dyDescent="0.2">
      <c r="A16" s="9" t="s">
        <v>111</v>
      </c>
      <c r="B16" s="9" t="s">
        <v>1206</v>
      </c>
      <c r="C16" s="9" t="s">
        <v>112</v>
      </c>
      <c r="D16" s="47">
        <v>2700</v>
      </c>
      <c r="E16" s="47">
        <v>26946.512999999999</v>
      </c>
      <c r="F16" s="10">
        <v>2.03588698749649</v>
      </c>
    </row>
    <row r="17" spans="1:6" x14ac:dyDescent="0.2">
      <c r="A17" s="9" t="s">
        <v>120</v>
      </c>
      <c r="B17" s="9" t="s">
        <v>1207</v>
      </c>
      <c r="C17" s="9" t="s">
        <v>112</v>
      </c>
      <c r="D17" s="47">
        <v>2500</v>
      </c>
      <c r="E17" s="47">
        <v>24950.474999999999</v>
      </c>
      <c r="F17" s="10">
        <v>1.8850805439782301</v>
      </c>
    </row>
    <row r="18" spans="1:6" x14ac:dyDescent="0.2">
      <c r="A18" s="9" t="s">
        <v>564</v>
      </c>
      <c r="B18" s="9" t="s">
        <v>1208</v>
      </c>
      <c r="C18" s="9" t="s">
        <v>114</v>
      </c>
      <c r="D18" s="47">
        <v>11165</v>
      </c>
      <c r="E18" s="47">
        <v>22656.598580000002</v>
      </c>
      <c r="F18" s="10">
        <v>1.7117715464688601</v>
      </c>
    </row>
    <row r="19" spans="1:6" x14ac:dyDescent="0.2">
      <c r="A19" s="9" t="s">
        <v>565</v>
      </c>
      <c r="B19" s="9" t="s">
        <v>1209</v>
      </c>
      <c r="C19" s="9" t="s">
        <v>114</v>
      </c>
      <c r="D19" s="47">
        <v>10675</v>
      </c>
      <c r="E19" s="47">
        <v>21623.151900000001</v>
      </c>
      <c r="F19" s="10">
        <v>1.6336916610275301</v>
      </c>
    </row>
    <row r="20" spans="1:6" x14ac:dyDescent="0.2">
      <c r="A20" s="9" t="s">
        <v>566</v>
      </c>
      <c r="B20" s="9" t="s">
        <v>1041</v>
      </c>
      <c r="C20" s="9" t="s">
        <v>28</v>
      </c>
      <c r="D20" s="47">
        <v>2250</v>
      </c>
      <c r="E20" s="47">
        <v>21604.68</v>
      </c>
      <c r="F20" s="10">
        <v>1.6322960555610899</v>
      </c>
    </row>
    <row r="21" spans="1:6" x14ac:dyDescent="0.2">
      <c r="A21" s="9" t="s">
        <v>128</v>
      </c>
      <c r="B21" s="9" t="s">
        <v>1047</v>
      </c>
      <c r="C21" s="9" t="s">
        <v>129</v>
      </c>
      <c r="D21" s="47">
        <v>2100</v>
      </c>
      <c r="E21" s="47">
        <v>20991.075000000001</v>
      </c>
      <c r="F21" s="10">
        <v>1.5859364232419499</v>
      </c>
    </row>
    <row r="22" spans="1:6" x14ac:dyDescent="0.2">
      <c r="A22" s="9" t="s">
        <v>37</v>
      </c>
      <c r="B22" s="9" t="s">
        <v>1921</v>
      </c>
      <c r="C22" s="9" t="s">
        <v>18</v>
      </c>
      <c r="D22" s="47">
        <v>1720</v>
      </c>
      <c r="E22" s="47">
        <v>17473.995999999999</v>
      </c>
      <c r="F22" s="10">
        <v>1.3202109332649301</v>
      </c>
    </row>
    <row r="23" spans="1:6" x14ac:dyDescent="0.2">
      <c r="A23" s="9" t="s">
        <v>119</v>
      </c>
      <c r="B23" s="9" t="s">
        <v>1122</v>
      </c>
      <c r="C23" s="9" t="s">
        <v>69</v>
      </c>
      <c r="D23" s="47">
        <v>1720</v>
      </c>
      <c r="E23" s="47">
        <v>17286.722399999999</v>
      </c>
      <c r="F23" s="10">
        <v>1.30606187118252</v>
      </c>
    </row>
    <row r="24" spans="1:6" x14ac:dyDescent="0.2">
      <c r="A24" s="9" t="s">
        <v>148</v>
      </c>
      <c r="B24" s="9" t="s">
        <v>1210</v>
      </c>
      <c r="C24" s="9" t="s">
        <v>104</v>
      </c>
      <c r="D24" s="47">
        <v>1390</v>
      </c>
      <c r="E24" s="47">
        <v>13695.6978</v>
      </c>
      <c r="F24" s="10">
        <v>1.0347495772719899</v>
      </c>
    </row>
    <row r="25" spans="1:6" x14ac:dyDescent="0.2">
      <c r="A25" s="9" t="s">
        <v>150</v>
      </c>
      <c r="B25" s="9" t="s">
        <v>1058</v>
      </c>
      <c r="C25" s="9" t="s">
        <v>114</v>
      </c>
      <c r="D25" s="47">
        <v>1349</v>
      </c>
      <c r="E25" s="47">
        <v>13328.29537</v>
      </c>
      <c r="F25" s="10">
        <v>1.00699126114361</v>
      </c>
    </row>
    <row r="26" spans="1:6" x14ac:dyDescent="0.2">
      <c r="A26" s="9" t="s">
        <v>66</v>
      </c>
      <c r="B26" s="9" t="s">
        <v>1048</v>
      </c>
      <c r="C26" s="9" t="s">
        <v>9</v>
      </c>
      <c r="D26" s="47">
        <v>1300</v>
      </c>
      <c r="E26" s="47">
        <v>12926.563</v>
      </c>
      <c r="F26" s="10">
        <v>0.97663921876472604</v>
      </c>
    </row>
    <row r="27" spans="1:6" x14ac:dyDescent="0.2">
      <c r="A27" s="9" t="s">
        <v>567</v>
      </c>
      <c r="B27" s="9" t="s">
        <v>1211</v>
      </c>
      <c r="C27" s="9" t="s">
        <v>132</v>
      </c>
      <c r="D27" s="47">
        <v>12500</v>
      </c>
      <c r="E27" s="47">
        <v>12172.7875</v>
      </c>
      <c r="F27" s="10">
        <v>0.91968929979214298</v>
      </c>
    </row>
    <row r="28" spans="1:6" x14ac:dyDescent="0.2">
      <c r="A28" s="9" t="s">
        <v>125</v>
      </c>
      <c r="B28" s="9" t="s">
        <v>1036</v>
      </c>
      <c r="C28" s="9" t="s">
        <v>63</v>
      </c>
      <c r="D28" s="47">
        <v>1300</v>
      </c>
      <c r="E28" s="47">
        <v>12027.950999999999</v>
      </c>
      <c r="F28" s="10">
        <v>0.90874648334444397</v>
      </c>
    </row>
    <row r="29" spans="1:6" x14ac:dyDescent="0.2">
      <c r="A29" s="9" t="s">
        <v>170</v>
      </c>
      <c r="B29" s="9" t="s">
        <v>1212</v>
      </c>
      <c r="C29" s="9" t="s">
        <v>132</v>
      </c>
      <c r="D29" s="47">
        <v>1150</v>
      </c>
      <c r="E29" s="47">
        <v>11468.075999999999</v>
      </c>
      <c r="F29" s="10">
        <v>0.86644630791452504</v>
      </c>
    </row>
    <row r="30" spans="1:6" x14ac:dyDescent="0.2">
      <c r="A30" s="9" t="s">
        <v>143</v>
      </c>
      <c r="B30" s="9" t="s">
        <v>1156</v>
      </c>
      <c r="C30" s="9" t="s">
        <v>26</v>
      </c>
      <c r="D30" s="47">
        <v>1000</v>
      </c>
      <c r="E30" s="47">
        <v>9644.6299999999992</v>
      </c>
      <c r="F30" s="10">
        <v>0.728679689138933</v>
      </c>
    </row>
    <row r="31" spans="1:6" x14ac:dyDescent="0.2">
      <c r="A31" s="9" t="s">
        <v>24</v>
      </c>
      <c r="B31" s="9" t="s">
        <v>1920</v>
      </c>
      <c r="C31" s="9" t="s">
        <v>9</v>
      </c>
      <c r="D31" s="47">
        <v>890</v>
      </c>
      <c r="E31" s="47">
        <v>9026.8516999999993</v>
      </c>
      <c r="F31" s="10">
        <v>0.68200475193545596</v>
      </c>
    </row>
    <row r="32" spans="1:6" x14ac:dyDescent="0.2">
      <c r="A32" s="9" t="s">
        <v>137</v>
      </c>
      <c r="B32" s="9" t="s">
        <v>1049</v>
      </c>
      <c r="C32" s="9" t="s">
        <v>114</v>
      </c>
      <c r="D32" s="47">
        <v>879</v>
      </c>
      <c r="E32" s="47">
        <v>8631.2965499999991</v>
      </c>
      <c r="F32" s="10">
        <v>0.65211941639232895</v>
      </c>
    </row>
    <row r="33" spans="1:6" x14ac:dyDescent="0.2">
      <c r="A33" s="9" t="s">
        <v>568</v>
      </c>
      <c r="B33" s="9" t="s">
        <v>1055</v>
      </c>
      <c r="C33" s="9" t="s">
        <v>132</v>
      </c>
      <c r="D33" s="47">
        <v>8500</v>
      </c>
      <c r="E33" s="47">
        <v>8281.1080000000002</v>
      </c>
      <c r="F33" s="10">
        <v>0.62566165868114498</v>
      </c>
    </row>
    <row r="34" spans="1:6" x14ac:dyDescent="0.2">
      <c r="A34" s="9" t="s">
        <v>163</v>
      </c>
      <c r="B34" s="9" t="s">
        <v>1213</v>
      </c>
      <c r="C34" s="9" t="s">
        <v>114</v>
      </c>
      <c r="D34" s="47">
        <v>822</v>
      </c>
      <c r="E34" s="47">
        <v>8024.5612799999999</v>
      </c>
      <c r="F34" s="10">
        <v>0.60627881204221601</v>
      </c>
    </row>
    <row r="35" spans="1:6" x14ac:dyDescent="0.2">
      <c r="A35" s="9" t="s">
        <v>122</v>
      </c>
      <c r="B35" s="9" t="s">
        <v>1045</v>
      </c>
      <c r="C35" s="9" t="s">
        <v>28</v>
      </c>
      <c r="D35" s="47">
        <v>780</v>
      </c>
      <c r="E35" s="47">
        <v>8007.1836000000003</v>
      </c>
      <c r="F35" s="10">
        <v>0.60496587806130098</v>
      </c>
    </row>
    <row r="36" spans="1:6" x14ac:dyDescent="0.2">
      <c r="A36" s="9" t="s">
        <v>164</v>
      </c>
      <c r="B36" s="9" t="s">
        <v>1214</v>
      </c>
      <c r="C36" s="9" t="s">
        <v>114</v>
      </c>
      <c r="D36" s="47">
        <v>822</v>
      </c>
      <c r="E36" s="47">
        <v>7982.0967600000004</v>
      </c>
      <c r="F36" s="10">
        <v>0.60307049474719998</v>
      </c>
    </row>
    <row r="37" spans="1:6" x14ac:dyDescent="0.2">
      <c r="A37" s="9" t="s">
        <v>79</v>
      </c>
      <c r="B37" s="9" t="s">
        <v>1061</v>
      </c>
      <c r="C37" s="9" t="s">
        <v>9</v>
      </c>
      <c r="D37" s="47">
        <v>740</v>
      </c>
      <c r="E37" s="47">
        <v>7528.3086000000003</v>
      </c>
      <c r="F37" s="10">
        <v>0.56878548688648101</v>
      </c>
    </row>
    <row r="38" spans="1:6" x14ac:dyDescent="0.2">
      <c r="A38" s="9" t="s">
        <v>160</v>
      </c>
      <c r="B38" s="9" t="s">
        <v>1124</v>
      </c>
      <c r="C38" s="9" t="s">
        <v>26</v>
      </c>
      <c r="D38" s="47">
        <v>730</v>
      </c>
      <c r="E38" s="47">
        <v>7525.5042999999996</v>
      </c>
      <c r="F38" s="10">
        <v>0.56857361391133798</v>
      </c>
    </row>
    <row r="39" spans="1:6" x14ac:dyDescent="0.2">
      <c r="A39" s="9" t="s">
        <v>162</v>
      </c>
      <c r="B39" s="9" t="s">
        <v>1215</v>
      </c>
      <c r="C39" s="9" t="s">
        <v>132</v>
      </c>
      <c r="D39" s="47">
        <v>750</v>
      </c>
      <c r="E39" s="47">
        <v>7478.5050000000001</v>
      </c>
      <c r="F39" s="10">
        <v>0.56502268087256402</v>
      </c>
    </row>
    <row r="40" spans="1:6" x14ac:dyDescent="0.2">
      <c r="A40" s="9" t="s">
        <v>153</v>
      </c>
      <c r="B40" s="9" t="s">
        <v>1216</v>
      </c>
      <c r="C40" s="9" t="s">
        <v>114</v>
      </c>
      <c r="D40" s="47">
        <v>754</v>
      </c>
      <c r="E40" s="47">
        <v>7286.2262199999996</v>
      </c>
      <c r="F40" s="10">
        <v>0.55049546296597696</v>
      </c>
    </row>
    <row r="41" spans="1:6" x14ac:dyDescent="0.2">
      <c r="A41" s="9" t="s">
        <v>33</v>
      </c>
      <c r="B41" s="9" t="s">
        <v>1937</v>
      </c>
      <c r="C41" s="9" t="s">
        <v>9</v>
      </c>
      <c r="D41" s="47">
        <v>700</v>
      </c>
      <c r="E41" s="47">
        <v>7097.7060000000001</v>
      </c>
      <c r="F41" s="10">
        <v>0.53625221513728805</v>
      </c>
    </row>
    <row r="42" spans="1:6" x14ac:dyDescent="0.2">
      <c r="A42" s="9" t="s">
        <v>569</v>
      </c>
      <c r="B42" s="9" t="s">
        <v>1217</v>
      </c>
      <c r="C42" s="9" t="s">
        <v>104</v>
      </c>
      <c r="D42" s="47">
        <v>690</v>
      </c>
      <c r="E42" s="47">
        <v>6624.8141999999998</v>
      </c>
      <c r="F42" s="10">
        <v>0.50052387202611104</v>
      </c>
    </row>
    <row r="43" spans="1:6" x14ac:dyDescent="0.2">
      <c r="A43" s="9" t="s">
        <v>423</v>
      </c>
      <c r="B43" s="9" t="s">
        <v>1099</v>
      </c>
      <c r="C43" s="9" t="s">
        <v>114</v>
      </c>
      <c r="D43" s="47">
        <v>650</v>
      </c>
      <c r="E43" s="47">
        <v>6461.3055000000004</v>
      </c>
      <c r="F43" s="10">
        <v>0.48817031686769502</v>
      </c>
    </row>
    <row r="44" spans="1:6" x14ac:dyDescent="0.2">
      <c r="A44" s="9" t="s">
        <v>168</v>
      </c>
      <c r="B44" s="9" t="s">
        <v>1153</v>
      </c>
      <c r="C44" s="9" t="s">
        <v>127</v>
      </c>
      <c r="D44" s="47">
        <v>600</v>
      </c>
      <c r="E44" s="47">
        <v>6230.0280000000002</v>
      </c>
      <c r="F44" s="10">
        <v>0.47069663287931801</v>
      </c>
    </row>
    <row r="45" spans="1:6" x14ac:dyDescent="0.2">
      <c r="A45" s="9" t="s">
        <v>161</v>
      </c>
      <c r="B45" s="9" t="s">
        <v>1218</v>
      </c>
      <c r="C45" s="9" t="s">
        <v>132</v>
      </c>
      <c r="D45" s="47">
        <v>6000</v>
      </c>
      <c r="E45" s="47">
        <v>5861.9219999999996</v>
      </c>
      <c r="F45" s="10">
        <v>0.44288516000268302</v>
      </c>
    </row>
    <row r="46" spans="1:6" x14ac:dyDescent="0.2">
      <c r="A46" s="9" t="s">
        <v>155</v>
      </c>
      <c r="B46" s="9" t="s">
        <v>1219</v>
      </c>
      <c r="C46" s="9" t="s">
        <v>127</v>
      </c>
      <c r="D46" s="47">
        <v>550</v>
      </c>
      <c r="E46" s="47">
        <v>5427.29</v>
      </c>
      <c r="F46" s="10">
        <v>0.41004745543031101</v>
      </c>
    </row>
    <row r="47" spans="1:6" x14ac:dyDescent="0.2">
      <c r="A47" s="9" t="s">
        <v>570</v>
      </c>
      <c r="B47" s="9" t="s">
        <v>1220</v>
      </c>
      <c r="C47" s="9" t="s">
        <v>132</v>
      </c>
      <c r="D47" s="47">
        <v>500</v>
      </c>
      <c r="E47" s="47">
        <v>4986.12</v>
      </c>
      <c r="F47" s="10">
        <v>0.376715786049793</v>
      </c>
    </row>
    <row r="48" spans="1:6" x14ac:dyDescent="0.2">
      <c r="A48" s="9" t="s">
        <v>237</v>
      </c>
      <c r="B48" s="9" t="s">
        <v>1221</v>
      </c>
      <c r="C48" s="9" t="s">
        <v>157</v>
      </c>
      <c r="D48" s="47">
        <v>500</v>
      </c>
      <c r="E48" s="47">
        <v>4944.2349999999997</v>
      </c>
      <c r="F48" s="10">
        <v>0.37355125316677101</v>
      </c>
    </row>
    <row r="49" spans="1:6" x14ac:dyDescent="0.2">
      <c r="A49" s="9" t="s">
        <v>238</v>
      </c>
      <c r="B49" s="9" t="s">
        <v>1149</v>
      </c>
      <c r="C49" s="9" t="s">
        <v>179</v>
      </c>
      <c r="D49" s="47">
        <v>500</v>
      </c>
      <c r="E49" s="47">
        <v>4935.2049999999999</v>
      </c>
      <c r="F49" s="10">
        <v>0.37286901055166599</v>
      </c>
    </row>
    <row r="50" spans="1:6" x14ac:dyDescent="0.2">
      <c r="A50" s="9" t="s">
        <v>156</v>
      </c>
      <c r="B50" s="9" t="s">
        <v>1221</v>
      </c>
      <c r="C50" s="9" t="s">
        <v>157</v>
      </c>
      <c r="D50" s="47">
        <v>500</v>
      </c>
      <c r="E50" s="47">
        <v>4923.1850000000004</v>
      </c>
      <c r="F50" s="10">
        <v>0.37196086478936602</v>
      </c>
    </row>
    <row r="51" spans="1:6" x14ac:dyDescent="0.2">
      <c r="A51" s="9" t="s">
        <v>571</v>
      </c>
      <c r="B51" s="9" t="s">
        <v>1222</v>
      </c>
      <c r="C51" s="9" t="s">
        <v>157</v>
      </c>
      <c r="D51" s="47">
        <v>500</v>
      </c>
      <c r="E51" s="47">
        <v>4897.2650000000003</v>
      </c>
      <c r="F51" s="10">
        <v>0.37000253382773401</v>
      </c>
    </row>
    <row r="52" spans="1:6" x14ac:dyDescent="0.2">
      <c r="A52" s="9" t="s">
        <v>572</v>
      </c>
      <c r="B52" s="9" t="s">
        <v>1223</v>
      </c>
      <c r="C52" s="9" t="s">
        <v>157</v>
      </c>
      <c r="D52" s="47">
        <v>500</v>
      </c>
      <c r="E52" s="47">
        <v>4873.01</v>
      </c>
      <c r="F52" s="10">
        <v>0.36816999843134601</v>
      </c>
    </row>
    <row r="53" spans="1:6" x14ac:dyDescent="0.2">
      <c r="A53" s="9" t="s">
        <v>573</v>
      </c>
      <c r="B53" s="9" t="s">
        <v>1056</v>
      </c>
      <c r="C53" s="9" t="s">
        <v>157</v>
      </c>
      <c r="D53" s="47">
        <v>500</v>
      </c>
      <c r="E53" s="47">
        <v>4843.57</v>
      </c>
      <c r="F53" s="10">
        <v>0.36594572128974001</v>
      </c>
    </row>
    <row r="54" spans="1:6" x14ac:dyDescent="0.2">
      <c r="A54" s="9" t="s">
        <v>68</v>
      </c>
      <c r="B54" s="9" t="s">
        <v>1035</v>
      </c>
      <c r="C54" s="9" t="s">
        <v>69</v>
      </c>
      <c r="D54" s="47">
        <v>460</v>
      </c>
      <c r="E54" s="47">
        <v>4644.6890000000003</v>
      </c>
      <c r="F54" s="10">
        <v>0.35091968656827899</v>
      </c>
    </row>
    <row r="55" spans="1:6" x14ac:dyDescent="0.2">
      <c r="A55" s="9" t="s">
        <v>113</v>
      </c>
      <c r="B55" s="9" t="s">
        <v>1224</v>
      </c>
      <c r="C55" s="9" t="s">
        <v>114</v>
      </c>
      <c r="D55" s="47">
        <v>2125</v>
      </c>
      <c r="E55" s="47">
        <v>4317.1032500000001</v>
      </c>
      <c r="F55" s="10">
        <v>0.32616963576525798</v>
      </c>
    </row>
    <row r="56" spans="1:6" x14ac:dyDescent="0.2">
      <c r="A56" s="9" t="s">
        <v>13</v>
      </c>
      <c r="B56" s="9" t="s">
        <v>1225</v>
      </c>
      <c r="C56" s="9" t="s">
        <v>9</v>
      </c>
      <c r="D56" s="47">
        <v>370</v>
      </c>
      <c r="E56" s="47">
        <v>3790.0801999999999</v>
      </c>
      <c r="F56" s="10">
        <v>0.28635152016693499</v>
      </c>
    </row>
    <row r="57" spans="1:6" x14ac:dyDescent="0.2">
      <c r="A57" s="9" t="s">
        <v>171</v>
      </c>
      <c r="B57" s="9" t="s">
        <v>1226</v>
      </c>
      <c r="C57" s="9" t="s">
        <v>26</v>
      </c>
      <c r="D57" s="47">
        <v>370</v>
      </c>
      <c r="E57" s="47">
        <v>3696.3703</v>
      </c>
      <c r="F57" s="10">
        <v>0.27927146620931897</v>
      </c>
    </row>
    <row r="58" spans="1:6" x14ac:dyDescent="0.2">
      <c r="A58" s="9" t="s">
        <v>151</v>
      </c>
      <c r="B58" s="9" t="s">
        <v>1227</v>
      </c>
      <c r="C58" s="9" t="s">
        <v>114</v>
      </c>
      <c r="D58" s="47">
        <v>350</v>
      </c>
      <c r="E58" s="47">
        <v>3443.223</v>
      </c>
      <c r="F58" s="10">
        <v>0.26014545558264301</v>
      </c>
    </row>
    <row r="59" spans="1:6" x14ac:dyDescent="0.2">
      <c r="A59" s="9" t="s">
        <v>574</v>
      </c>
      <c r="B59" s="9" t="s">
        <v>1056</v>
      </c>
      <c r="C59" s="9" t="s">
        <v>157</v>
      </c>
      <c r="D59" s="47">
        <v>350</v>
      </c>
      <c r="E59" s="47">
        <v>3390.4989999999998</v>
      </c>
      <c r="F59" s="10">
        <v>0.25616200490281799</v>
      </c>
    </row>
    <row r="60" spans="1:6" x14ac:dyDescent="0.2">
      <c r="A60" s="9" t="s">
        <v>339</v>
      </c>
      <c r="B60" s="9" t="s">
        <v>1135</v>
      </c>
      <c r="C60" s="9" t="s">
        <v>140</v>
      </c>
      <c r="D60" s="47">
        <v>300</v>
      </c>
      <c r="E60" s="47">
        <v>2959.6619999999998</v>
      </c>
      <c r="F60" s="10">
        <v>0.22361102355573101</v>
      </c>
    </row>
    <row r="61" spans="1:6" x14ac:dyDescent="0.2">
      <c r="A61" s="9" t="s">
        <v>27</v>
      </c>
      <c r="B61" s="9" t="s">
        <v>1155</v>
      </c>
      <c r="C61" s="9" t="s">
        <v>28</v>
      </c>
      <c r="D61" s="47">
        <v>272</v>
      </c>
      <c r="E61" s="47">
        <v>2738.2539200000001</v>
      </c>
      <c r="F61" s="10">
        <v>0.20688300279109401</v>
      </c>
    </row>
    <row r="62" spans="1:6" x14ac:dyDescent="0.2">
      <c r="A62" s="9" t="s">
        <v>575</v>
      </c>
      <c r="B62" s="9" t="s">
        <v>1228</v>
      </c>
      <c r="C62" s="9" t="s">
        <v>110</v>
      </c>
      <c r="D62" s="47">
        <v>272</v>
      </c>
      <c r="E62" s="47">
        <v>2717.4404800000002</v>
      </c>
      <c r="F62" s="10">
        <v>0.20531048720582901</v>
      </c>
    </row>
    <row r="63" spans="1:6" x14ac:dyDescent="0.2">
      <c r="A63" s="9" t="s">
        <v>236</v>
      </c>
      <c r="B63" s="9" t="s">
        <v>1229</v>
      </c>
      <c r="C63" s="9" t="s">
        <v>9</v>
      </c>
      <c r="D63" s="47">
        <v>250</v>
      </c>
      <c r="E63" s="47">
        <v>2565.5725000000002</v>
      </c>
      <c r="F63" s="10">
        <v>0.19383642210882099</v>
      </c>
    </row>
    <row r="64" spans="1:6" x14ac:dyDescent="0.2">
      <c r="A64" s="9" t="s">
        <v>227</v>
      </c>
      <c r="B64" s="9" t="s">
        <v>1053</v>
      </c>
      <c r="C64" s="9" t="s">
        <v>179</v>
      </c>
      <c r="D64" s="47">
        <v>5</v>
      </c>
      <c r="E64" s="47">
        <v>2537.3024999999998</v>
      </c>
      <c r="F64" s="10">
        <v>0.19170054185089899</v>
      </c>
    </row>
    <row r="65" spans="1:6" x14ac:dyDescent="0.2">
      <c r="A65" s="9" t="s">
        <v>141</v>
      </c>
      <c r="B65" s="9" t="s">
        <v>1230</v>
      </c>
      <c r="C65" s="9" t="s">
        <v>132</v>
      </c>
      <c r="D65" s="47">
        <v>2500</v>
      </c>
      <c r="E65" s="47">
        <v>2446.15</v>
      </c>
      <c r="F65" s="10">
        <v>0.184813706859382</v>
      </c>
    </row>
    <row r="66" spans="1:6" x14ac:dyDescent="0.2">
      <c r="A66" s="9" t="s">
        <v>576</v>
      </c>
      <c r="B66" s="9" t="s">
        <v>1231</v>
      </c>
      <c r="C66" s="9" t="s">
        <v>26</v>
      </c>
      <c r="D66" s="47">
        <v>250</v>
      </c>
      <c r="E66" s="47">
        <v>2392.6025</v>
      </c>
      <c r="F66" s="10">
        <v>0.18076803837296401</v>
      </c>
    </row>
    <row r="67" spans="1:6" x14ac:dyDescent="0.2">
      <c r="A67" s="9" t="s">
        <v>159</v>
      </c>
      <c r="B67" s="9" t="s">
        <v>1232</v>
      </c>
      <c r="C67" s="9" t="s">
        <v>118</v>
      </c>
      <c r="D67" s="47">
        <v>240</v>
      </c>
      <c r="E67" s="47">
        <v>2217.4872</v>
      </c>
      <c r="F67" s="10">
        <v>0.16753757101781699</v>
      </c>
    </row>
    <row r="68" spans="1:6" x14ac:dyDescent="0.2">
      <c r="A68" s="9" t="s">
        <v>422</v>
      </c>
      <c r="B68" s="9" t="s">
        <v>1936</v>
      </c>
      <c r="C68" s="9" t="s">
        <v>26</v>
      </c>
      <c r="D68" s="47">
        <v>200</v>
      </c>
      <c r="E68" s="47">
        <v>1956.89</v>
      </c>
      <c r="F68" s="10">
        <v>0.14784869890074501</v>
      </c>
    </row>
    <row r="69" spans="1:6" x14ac:dyDescent="0.2">
      <c r="A69" s="9" t="s">
        <v>577</v>
      </c>
      <c r="B69" s="9" t="s">
        <v>1060</v>
      </c>
      <c r="C69" s="9" t="s">
        <v>132</v>
      </c>
      <c r="D69" s="47">
        <v>2000</v>
      </c>
      <c r="E69" s="47">
        <v>1953.0440000000001</v>
      </c>
      <c r="F69" s="10">
        <v>0.14755812247796499</v>
      </c>
    </row>
    <row r="70" spans="1:6" x14ac:dyDescent="0.2">
      <c r="A70" s="9" t="s">
        <v>144</v>
      </c>
      <c r="B70" s="9" t="s">
        <v>1233</v>
      </c>
      <c r="C70" s="9" t="s">
        <v>127</v>
      </c>
      <c r="D70" s="47">
        <v>200</v>
      </c>
      <c r="E70" s="47">
        <v>1815.6120000000001</v>
      </c>
      <c r="F70" s="10">
        <v>0.13717473741936401</v>
      </c>
    </row>
    <row r="71" spans="1:6" x14ac:dyDescent="0.2">
      <c r="A71" s="9" t="s">
        <v>578</v>
      </c>
      <c r="B71" s="9" t="s">
        <v>1935</v>
      </c>
      <c r="C71" s="9" t="s">
        <v>9</v>
      </c>
      <c r="D71" s="47">
        <v>150</v>
      </c>
      <c r="E71" s="47">
        <v>1516.7864999999999</v>
      </c>
      <c r="F71" s="10">
        <v>0.114597606679586</v>
      </c>
    </row>
    <row r="72" spans="1:6" x14ac:dyDescent="0.2">
      <c r="A72" s="9" t="s">
        <v>434</v>
      </c>
      <c r="B72" s="9" t="s">
        <v>1102</v>
      </c>
      <c r="C72" s="9" t="s">
        <v>179</v>
      </c>
      <c r="D72" s="47">
        <v>3</v>
      </c>
      <c r="E72" s="47">
        <v>1505.586</v>
      </c>
      <c r="F72" s="10">
        <v>0.113751376512311</v>
      </c>
    </row>
    <row r="73" spans="1:6" x14ac:dyDescent="0.2">
      <c r="A73" s="9" t="s">
        <v>166</v>
      </c>
      <c r="B73" s="9" t="s">
        <v>1059</v>
      </c>
      <c r="C73" s="9" t="s">
        <v>127</v>
      </c>
      <c r="D73" s="47">
        <v>150</v>
      </c>
      <c r="E73" s="47">
        <v>1486.7670000000001</v>
      </c>
      <c r="F73" s="10">
        <v>0.112329546637043</v>
      </c>
    </row>
    <row r="74" spans="1:6" x14ac:dyDescent="0.2">
      <c r="A74" s="9" t="s">
        <v>788</v>
      </c>
      <c r="B74" s="9" t="s">
        <v>1050</v>
      </c>
      <c r="C74" s="9" t="s">
        <v>132</v>
      </c>
      <c r="D74" s="47">
        <v>150</v>
      </c>
      <c r="E74" s="47">
        <v>1461.570696</v>
      </c>
      <c r="F74" s="10">
        <v>0.11042589300116799</v>
      </c>
    </row>
    <row r="75" spans="1:6" x14ac:dyDescent="0.2">
      <c r="A75" s="9" t="s">
        <v>167</v>
      </c>
      <c r="B75" s="9" t="s">
        <v>1234</v>
      </c>
      <c r="C75" s="9" t="s">
        <v>110</v>
      </c>
      <c r="D75" s="47">
        <v>140</v>
      </c>
      <c r="E75" s="47">
        <v>1416.6418000000001</v>
      </c>
      <c r="F75" s="10">
        <v>0.107031384972282</v>
      </c>
    </row>
    <row r="76" spans="1:6" x14ac:dyDescent="0.2">
      <c r="A76" s="9" t="s">
        <v>579</v>
      </c>
      <c r="B76" s="9" t="s">
        <v>1235</v>
      </c>
      <c r="C76" s="9" t="s">
        <v>179</v>
      </c>
      <c r="D76" s="47">
        <v>1400</v>
      </c>
      <c r="E76" s="47">
        <v>1358.9015999999999</v>
      </c>
      <c r="F76" s="10">
        <v>0.102668945875415</v>
      </c>
    </row>
    <row r="77" spans="1:6" x14ac:dyDescent="0.2">
      <c r="A77" s="9" t="s">
        <v>175</v>
      </c>
      <c r="B77" s="9" t="s">
        <v>1919</v>
      </c>
      <c r="C77" s="9" t="s">
        <v>9</v>
      </c>
      <c r="D77" s="47">
        <v>110</v>
      </c>
      <c r="E77" s="47">
        <v>1077.0891999999999</v>
      </c>
      <c r="F77" s="10">
        <v>8.1377204043172502E-2</v>
      </c>
    </row>
    <row r="78" spans="1:6" x14ac:dyDescent="0.2">
      <c r="A78" s="9" t="s">
        <v>169</v>
      </c>
      <c r="B78" s="9" t="s">
        <v>1236</v>
      </c>
      <c r="C78" s="9" t="s">
        <v>9</v>
      </c>
      <c r="D78" s="47">
        <v>100</v>
      </c>
      <c r="E78" s="47">
        <v>1017.082</v>
      </c>
      <c r="F78" s="10">
        <v>7.6843486540054406E-2</v>
      </c>
    </row>
    <row r="79" spans="1:6" x14ac:dyDescent="0.2">
      <c r="A79" s="9" t="s">
        <v>174</v>
      </c>
      <c r="B79" s="9" t="s">
        <v>1237</v>
      </c>
      <c r="C79" s="9" t="s">
        <v>22</v>
      </c>
      <c r="D79" s="47">
        <v>100</v>
      </c>
      <c r="E79" s="47">
        <v>1007.1079999999999</v>
      </c>
      <c r="F79" s="10">
        <v>7.6089921994864806E-2</v>
      </c>
    </row>
    <row r="80" spans="1:6" x14ac:dyDescent="0.2">
      <c r="A80" s="9" t="s">
        <v>580</v>
      </c>
      <c r="B80" s="9" t="s">
        <v>1238</v>
      </c>
      <c r="C80" s="9" t="s">
        <v>233</v>
      </c>
      <c r="D80" s="47">
        <v>100</v>
      </c>
      <c r="E80" s="47">
        <v>1005.775</v>
      </c>
      <c r="F80" s="10">
        <v>7.5989209989777803E-2</v>
      </c>
    </row>
    <row r="81" spans="1:6" x14ac:dyDescent="0.2">
      <c r="A81" s="9" t="s">
        <v>581</v>
      </c>
      <c r="B81" s="9" t="s">
        <v>1105</v>
      </c>
      <c r="C81" s="9" t="s">
        <v>428</v>
      </c>
      <c r="D81" s="47">
        <v>100</v>
      </c>
      <c r="E81" s="47">
        <v>998.05100000000004</v>
      </c>
      <c r="F81" s="10">
        <v>7.5405639451674306E-2</v>
      </c>
    </row>
    <row r="82" spans="1:6" x14ac:dyDescent="0.2">
      <c r="A82" s="9" t="s">
        <v>73</v>
      </c>
      <c r="B82" s="9" t="s">
        <v>953</v>
      </c>
      <c r="C82" s="9" t="s">
        <v>9</v>
      </c>
      <c r="D82" s="47">
        <v>90</v>
      </c>
      <c r="E82" s="47">
        <v>900.32219999999995</v>
      </c>
      <c r="F82" s="10">
        <v>6.8021945976245904E-2</v>
      </c>
    </row>
    <row r="83" spans="1:6" x14ac:dyDescent="0.2">
      <c r="A83" s="9" t="s">
        <v>436</v>
      </c>
      <c r="B83" s="9" t="s">
        <v>1101</v>
      </c>
      <c r="C83" s="9" t="s">
        <v>114</v>
      </c>
      <c r="D83" s="47">
        <v>76</v>
      </c>
      <c r="E83" s="47">
        <v>753.94507999999996</v>
      </c>
      <c r="F83" s="10">
        <v>5.6962731232015E-2</v>
      </c>
    </row>
    <row r="84" spans="1:6" x14ac:dyDescent="0.2">
      <c r="A84" s="9" t="s">
        <v>134</v>
      </c>
      <c r="B84" s="9" t="s">
        <v>1057</v>
      </c>
      <c r="C84" s="9" t="s">
        <v>114</v>
      </c>
      <c r="D84" s="47">
        <v>62</v>
      </c>
      <c r="E84" s="47">
        <v>595.64143999999999</v>
      </c>
      <c r="F84" s="10">
        <v>4.5002433409831899E-2</v>
      </c>
    </row>
    <row r="85" spans="1:6" x14ac:dyDescent="0.2">
      <c r="A85" s="9" t="s">
        <v>152</v>
      </c>
      <c r="B85" s="9" t="s">
        <v>1042</v>
      </c>
      <c r="C85" s="9" t="s">
        <v>114</v>
      </c>
      <c r="D85" s="47">
        <v>62</v>
      </c>
      <c r="E85" s="47">
        <v>593.66116</v>
      </c>
      <c r="F85" s="10">
        <v>4.4852817528786303E-2</v>
      </c>
    </row>
    <row r="86" spans="1:6" x14ac:dyDescent="0.2">
      <c r="A86" s="9" t="s">
        <v>21</v>
      </c>
      <c r="B86" s="9" t="s">
        <v>1239</v>
      </c>
      <c r="C86" s="9" t="s">
        <v>22</v>
      </c>
      <c r="D86" s="47">
        <v>55</v>
      </c>
      <c r="E86" s="47">
        <v>536.40345000000002</v>
      </c>
      <c r="F86" s="10">
        <v>4.05268319467985E-2</v>
      </c>
    </row>
    <row r="87" spans="1:6" x14ac:dyDescent="0.2">
      <c r="A87" s="9" t="s">
        <v>154</v>
      </c>
      <c r="B87" s="9" t="s">
        <v>1240</v>
      </c>
      <c r="C87" s="9" t="s">
        <v>26</v>
      </c>
      <c r="D87" s="47">
        <v>50</v>
      </c>
      <c r="E87" s="47">
        <v>497.75</v>
      </c>
      <c r="F87" s="10">
        <v>3.76064520120424E-2</v>
      </c>
    </row>
    <row r="88" spans="1:6" x14ac:dyDescent="0.2">
      <c r="A88" s="9" t="s">
        <v>582</v>
      </c>
      <c r="B88" s="9" t="s">
        <v>1232</v>
      </c>
      <c r="C88" s="9" t="s">
        <v>118</v>
      </c>
      <c r="D88" s="47">
        <v>50</v>
      </c>
      <c r="E88" s="47">
        <v>461.97949999999997</v>
      </c>
      <c r="F88" s="10">
        <v>3.49038872873879E-2</v>
      </c>
    </row>
    <row r="89" spans="1:6" x14ac:dyDescent="0.2">
      <c r="A89" s="9" t="s">
        <v>583</v>
      </c>
      <c r="B89" s="9" t="s">
        <v>1021</v>
      </c>
      <c r="C89" s="9" t="s">
        <v>9</v>
      </c>
      <c r="D89" s="47">
        <v>37</v>
      </c>
      <c r="E89" s="47">
        <v>371.69645000000003</v>
      </c>
      <c r="F89" s="10">
        <v>2.8082741757853299E-2</v>
      </c>
    </row>
    <row r="90" spans="1:6" x14ac:dyDescent="0.2">
      <c r="A90" s="9" t="s">
        <v>584</v>
      </c>
      <c r="B90" s="9" t="s">
        <v>1934</v>
      </c>
      <c r="C90" s="9" t="s">
        <v>72</v>
      </c>
      <c r="D90" s="47">
        <v>36</v>
      </c>
      <c r="E90" s="47">
        <v>362.71872000000002</v>
      </c>
      <c r="F90" s="10">
        <v>2.7404448292414701E-2</v>
      </c>
    </row>
    <row r="91" spans="1:6" x14ac:dyDescent="0.2">
      <c r="A91" s="9" t="s">
        <v>25</v>
      </c>
      <c r="B91" s="9" t="s">
        <v>1241</v>
      </c>
      <c r="C91" s="9" t="s">
        <v>26</v>
      </c>
      <c r="D91" s="47">
        <v>30</v>
      </c>
      <c r="E91" s="47">
        <v>302.60610000000003</v>
      </c>
      <c r="F91" s="10">
        <v>2.2862766003418002E-2</v>
      </c>
    </row>
    <row r="92" spans="1:6" x14ac:dyDescent="0.2">
      <c r="A92" s="9" t="s">
        <v>38</v>
      </c>
      <c r="B92" s="9" t="s">
        <v>1242</v>
      </c>
      <c r="C92" s="9" t="s">
        <v>9</v>
      </c>
      <c r="D92" s="47">
        <v>30</v>
      </c>
      <c r="E92" s="47">
        <v>298.23930000000001</v>
      </c>
      <c r="F92" s="10">
        <v>2.2532841634465301E-2</v>
      </c>
    </row>
    <row r="93" spans="1:6" x14ac:dyDescent="0.2">
      <c r="A93" s="9" t="s">
        <v>585</v>
      </c>
      <c r="B93" s="9" t="s">
        <v>968</v>
      </c>
      <c r="C93" s="9" t="s">
        <v>9</v>
      </c>
      <c r="D93" s="47">
        <v>28</v>
      </c>
      <c r="E93" s="47">
        <v>279.68556000000001</v>
      </c>
      <c r="F93" s="10">
        <v>2.1131052919339401E-2</v>
      </c>
    </row>
    <row r="94" spans="1:6" x14ac:dyDescent="0.2">
      <c r="A94" s="9" t="s">
        <v>586</v>
      </c>
      <c r="B94" s="9" t="s">
        <v>978</v>
      </c>
      <c r="C94" s="9" t="s">
        <v>587</v>
      </c>
      <c r="D94" s="47">
        <v>21</v>
      </c>
      <c r="E94" s="47">
        <v>231.15308999999999</v>
      </c>
      <c r="F94" s="10">
        <v>1.7464284453079501E-2</v>
      </c>
    </row>
    <row r="95" spans="1:6" x14ac:dyDescent="0.2">
      <c r="A95" s="9" t="s">
        <v>76</v>
      </c>
      <c r="B95" s="9" t="s">
        <v>969</v>
      </c>
      <c r="C95" s="9" t="s">
        <v>9</v>
      </c>
      <c r="D95" s="47">
        <v>20</v>
      </c>
      <c r="E95" s="47">
        <v>202.85419999999999</v>
      </c>
      <c r="F95" s="10">
        <v>1.5326221472107E-2</v>
      </c>
    </row>
    <row r="96" spans="1:6" x14ac:dyDescent="0.2">
      <c r="A96" s="9" t="s">
        <v>588</v>
      </c>
      <c r="B96" s="9" t="s">
        <v>1026</v>
      </c>
      <c r="C96" s="9" t="s">
        <v>9</v>
      </c>
      <c r="D96" s="47">
        <v>1</v>
      </c>
      <c r="E96" s="47">
        <v>99.874300000000005</v>
      </c>
      <c r="F96" s="63">
        <v>0.01</v>
      </c>
    </row>
    <row r="97" spans="1:6" x14ac:dyDescent="0.2">
      <c r="A97" s="9" t="s">
        <v>23</v>
      </c>
      <c r="B97" s="9" t="s">
        <v>1243</v>
      </c>
      <c r="C97" s="9" t="s">
        <v>22</v>
      </c>
      <c r="D97" s="47">
        <v>9</v>
      </c>
      <c r="E97" s="47">
        <v>91.519649999999999</v>
      </c>
      <c r="F97" s="63">
        <v>0.01</v>
      </c>
    </row>
    <row r="98" spans="1:6" x14ac:dyDescent="0.2">
      <c r="A98" s="9" t="s">
        <v>589</v>
      </c>
      <c r="B98" s="9" t="s">
        <v>963</v>
      </c>
      <c r="C98" s="9" t="s">
        <v>590</v>
      </c>
      <c r="D98" s="47">
        <v>24000</v>
      </c>
      <c r="E98" s="47">
        <v>60</v>
      </c>
      <c r="F98" s="63" t="s">
        <v>804</v>
      </c>
    </row>
    <row r="99" spans="1:6" x14ac:dyDescent="0.2">
      <c r="A99" s="9" t="s">
        <v>591</v>
      </c>
      <c r="B99" s="9" t="s">
        <v>961</v>
      </c>
      <c r="C99" s="9" t="s">
        <v>63</v>
      </c>
      <c r="D99" s="47">
        <v>4000</v>
      </c>
      <c r="E99" s="47">
        <v>38.153559999999999</v>
      </c>
      <c r="F99" s="63" t="s">
        <v>804</v>
      </c>
    </row>
    <row r="100" spans="1:6" x14ac:dyDescent="0.2">
      <c r="A100" s="8" t="s">
        <v>44</v>
      </c>
      <c r="B100" s="9"/>
      <c r="C100" s="9"/>
      <c r="D100" s="47"/>
      <c r="E100" s="46">
        <f>SUM(E8:E99)</f>
        <v>834829.59173600015</v>
      </c>
      <c r="F100" s="11">
        <f>SUM(F8:F99)</f>
        <v>63.071913863009122</v>
      </c>
    </row>
    <row r="101" spans="1:6" x14ac:dyDescent="0.2">
      <c r="A101" s="9"/>
      <c r="B101" s="9"/>
      <c r="C101" s="9"/>
      <c r="D101" s="47"/>
      <c r="E101" s="47"/>
      <c r="F101" s="10"/>
    </row>
    <row r="102" spans="1:6" x14ac:dyDescent="0.2">
      <c r="A102" s="8" t="s">
        <v>99</v>
      </c>
      <c r="B102" s="9"/>
      <c r="C102" s="9"/>
      <c r="D102" s="47"/>
      <c r="E102" s="47"/>
      <c r="F102" s="10"/>
    </row>
    <row r="103" spans="1:6" x14ac:dyDescent="0.2">
      <c r="A103" s="9" t="s">
        <v>210</v>
      </c>
      <c r="B103" s="9" t="s">
        <v>1071</v>
      </c>
      <c r="C103" s="9" t="s">
        <v>203</v>
      </c>
      <c r="D103" s="47">
        <v>480</v>
      </c>
      <c r="E103" s="47">
        <v>52451.519999999997</v>
      </c>
      <c r="F103" s="10">
        <v>3.9628640278024698</v>
      </c>
    </row>
    <row r="104" spans="1:6" x14ac:dyDescent="0.2">
      <c r="A104" s="9" t="s">
        <v>212</v>
      </c>
      <c r="B104" s="9" t="s">
        <v>1087</v>
      </c>
      <c r="C104" s="9" t="s">
        <v>206</v>
      </c>
      <c r="D104" s="47">
        <v>350</v>
      </c>
      <c r="E104" s="47">
        <v>35184.275000000001</v>
      </c>
      <c r="F104" s="10">
        <v>2.65827373051934</v>
      </c>
    </row>
    <row r="105" spans="1:6" x14ac:dyDescent="0.2">
      <c r="A105" s="9" t="s">
        <v>446</v>
      </c>
      <c r="B105" s="9" t="s">
        <v>1161</v>
      </c>
      <c r="C105" s="9" t="s">
        <v>215</v>
      </c>
      <c r="D105" s="47">
        <v>1830</v>
      </c>
      <c r="E105" s="47">
        <v>32139.8874</v>
      </c>
      <c r="F105" s="10">
        <v>2.42826144285393</v>
      </c>
    </row>
    <row r="106" spans="1:6" x14ac:dyDescent="0.2">
      <c r="A106" s="9" t="s">
        <v>201</v>
      </c>
      <c r="B106" s="9" t="s">
        <v>1090</v>
      </c>
      <c r="C106" s="9" t="s">
        <v>110</v>
      </c>
      <c r="D106" s="47">
        <v>2560</v>
      </c>
      <c r="E106" s="47">
        <v>24913.3056</v>
      </c>
      <c r="F106" s="10">
        <v>1.8822722883128999</v>
      </c>
    </row>
    <row r="107" spans="1:6" x14ac:dyDescent="0.2">
      <c r="A107" s="9" t="s">
        <v>249</v>
      </c>
      <c r="B107" s="9" t="s">
        <v>1244</v>
      </c>
      <c r="C107" s="9" t="s">
        <v>69</v>
      </c>
      <c r="D107" s="47">
        <v>2450</v>
      </c>
      <c r="E107" s="47">
        <v>24383.355500000001</v>
      </c>
      <c r="F107" s="10">
        <v>1.8422330256219399</v>
      </c>
    </row>
    <row r="108" spans="1:6" x14ac:dyDescent="0.2">
      <c r="A108" s="9" t="s">
        <v>444</v>
      </c>
      <c r="B108" s="9" t="s">
        <v>1245</v>
      </c>
      <c r="C108" s="9" t="s">
        <v>186</v>
      </c>
      <c r="D108" s="47">
        <v>1660</v>
      </c>
      <c r="E108" s="47">
        <v>15254.3874</v>
      </c>
      <c r="F108" s="10">
        <v>1.15251308434195</v>
      </c>
    </row>
    <row r="109" spans="1:6" x14ac:dyDescent="0.2">
      <c r="A109" s="9" t="s">
        <v>218</v>
      </c>
      <c r="B109" s="9" t="s">
        <v>1246</v>
      </c>
      <c r="C109" s="9" t="s">
        <v>217</v>
      </c>
      <c r="D109" s="47">
        <v>98</v>
      </c>
      <c r="E109" s="47">
        <v>14229.8156</v>
      </c>
      <c r="F109" s="10">
        <v>1.0751037217510999</v>
      </c>
    </row>
    <row r="110" spans="1:6" x14ac:dyDescent="0.2">
      <c r="A110" s="9" t="s">
        <v>208</v>
      </c>
      <c r="B110" s="9" t="s">
        <v>1078</v>
      </c>
      <c r="C110" s="9" t="s">
        <v>206</v>
      </c>
      <c r="D110" s="47">
        <v>1480</v>
      </c>
      <c r="E110" s="47">
        <v>14083.147199999999</v>
      </c>
      <c r="F110" s="10">
        <v>1.0640224999604799</v>
      </c>
    </row>
    <row r="111" spans="1:6" x14ac:dyDescent="0.2">
      <c r="A111" s="9" t="s">
        <v>611</v>
      </c>
      <c r="B111" s="9" t="s">
        <v>1079</v>
      </c>
      <c r="C111" s="9" t="s">
        <v>104</v>
      </c>
      <c r="D111" s="47">
        <v>1300</v>
      </c>
      <c r="E111" s="47">
        <v>12851.227999999999</v>
      </c>
      <c r="F111" s="10">
        <v>0.97094744164302405</v>
      </c>
    </row>
    <row r="112" spans="1:6" x14ac:dyDescent="0.2">
      <c r="A112" s="9" t="s">
        <v>250</v>
      </c>
      <c r="B112" s="9" t="s">
        <v>1073</v>
      </c>
      <c r="C112" s="9" t="s">
        <v>186</v>
      </c>
      <c r="D112" s="47">
        <v>1280</v>
      </c>
      <c r="E112" s="47">
        <v>12001.4848</v>
      </c>
      <c r="F112" s="10">
        <v>0.90674688539318105</v>
      </c>
    </row>
    <row r="113" spans="1:6" x14ac:dyDescent="0.2">
      <c r="A113" s="9" t="s">
        <v>592</v>
      </c>
      <c r="B113" s="9" t="s">
        <v>1188</v>
      </c>
      <c r="C113" s="9" t="s">
        <v>110</v>
      </c>
      <c r="D113" s="47">
        <v>1150</v>
      </c>
      <c r="E113" s="47">
        <v>11533.3845</v>
      </c>
      <c r="F113" s="10">
        <v>0.871380553964205</v>
      </c>
    </row>
    <row r="114" spans="1:6" x14ac:dyDescent="0.2">
      <c r="A114" s="9" t="s">
        <v>612</v>
      </c>
      <c r="B114" s="9" t="s">
        <v>1247</v>
      </c>
      <c r="C114" s="9" t="s">
        <v>220</v>
      </c>
      <c r="D114" s="47">
        <v>75</v>
      </c>
      <c r="E114" s="47">
        <v>10620.1425</v>
      </c>
      <c r="F114" s="10">
        <v>0.80238247973340404</v>
      </c>
    </row>
    <row r="115" spans="1:6" x14ac:dyDescent="0.2">
      <c r="A115" s="9" t="s">
        <v>103</v>
      </c>
      <c r="B115" s="9" t="s">
        <v>1248</v>
      </c>
      <c r="C115" s="9" t="s">
        <v>104</v>
      </c>
      <c r="D115" s="47">
        <v>1112</v>
      </c>
      <c r="E115" s="47">
        <v>10605.22184</v>
      </c>
      <c r="F115" s="10">
        <v>0.80125518071928403</v>
      </c>
    </row>
    <row r="116" spans="1:6" x14ac:dyDescent="0.2">
      <c r="A116" s="9" t="s">
        <v>251</v>
      </c>
      <c r="B116" s="9" t="s">
        <v>1249</v>
      </c>
      <c r="C116" s="9" t="s">
        <v>203</v>
      </c>
      <c r="D116" s="47">
        <v>1000</v>
      </c>
      <c r="E116" s="47">
        <v>10091.06</v>
      </c>
      <c r="F116" s="10">
        <v>0.76240876673157298</v>
      </c>
    </row>
    <row r="117" spans="1:6" x14ac:dyDescent="0.2">
      <c r="A117" s="9" t="s">
        <v>593</v>
      </c>
      <c r="B117" s="9" t="s">
        <v>1250</v>
      </c>
      <c r="C117" s="9" t="s">
        <v>179</v>
      </c>
      <c r="D117" s="47">
        <v>1000</v>
      </c>
      <c r="E117" s="47">
        <v>10010.57</v>
      </c>
      <c r="F117" s="10">
        <v>0.756327514451413</v>
      </c>
    </row>
    <row r="118" spans="1:6" x14ac:dyDescent="0.2">
      <c r="A118" s="9" t="s">
        <v>187</v>
      </c>
      <c r="B118" s="9" t="s">
        <v>1251</v>
      </c>
      <c r="C118" s="9" t="s">
        <v>188</v>
      </c>
      <c r="D118" s="47">
        <v>1883</v>
      </c>
      <c r="E118" s="47">
        <v>9415</v>
      </c>
      <c r="F118" s="10">
        <v>0.71133047854018905</v>
      </c>
    </row>
    <row r="119" spans="1:6" x14ac:dyDescent="0.2">
      <c r="A119" s="9" t="s">
        <v>197</v>
      </c>
      <c r="B119" s="9" t="s">
        <v>1076</v>
      </c>
      <c r="C119" s="9" t="s">
        <v>198</v>
      </c>
      <c r="D119" s="47">
        <v>850</v>
      </c>
      <c r="E119" s="47">
        <v>8200.4940000000006</v>
      </c>
      <c r="F119" s="10">
        <v>0.619571037842373</v>
      </c>
    </row>
    <row r="120" spans="1:6" x14ac:dyDescent="0.2">
      <c r="A120" s="9" t="s">
        <v>594</v>
      </c>
      <c r="B120" s="9" t="s">
        <v>1252</v>
      </c>
      <c r="C120" s="9" t="s">
        <v>203</v>
      </c>
      <c r="D120" s="47">
        <v>800</v>
      </c>
      <c r="E120" s="47">
        <v>7916.8239999999996</v>
      </c>
      <c r="F120" s="10">
        <v>0.598138948957881</v>
      </c>
    </row>
    <row r="121" spans="1:6" x14ac:dyDescent="0.2">
      <c r="A121" s="9" t="s">
        <v>207</v>
      </c>
      <c r="B121" s="9" t="s">
        <v>1253</v>
      </c>
      <c r="C121" s="9" t="s">
        <v>110</v>
      </c>
      <c r="D121" s="47">
        <v>750</v>
      </c>
      <c r="E121" s="47">
        <v>7618.2224999999999</v>
      </c>
      <c r="F121" s="10">
        <v>0.57557874206591897</v>
      </c>
    </row>
    <row r="122" spans="1:6" x14ac:dyDescent="0.2">
      <c r="A122" s="9" t="s">
        <v>178</v>
      </c>
      <c r="B122" s="9" t="s">
        <v>1085</v>
      </c>
      <c r="C122" s="9" t="s">
        <v>179</v>
      </c>
      <c r="D122" s="47">
        <v>15</v>
      </c>
      <c r="E122" s="47">
        <v>7478.1674999999996</v>
      </c>
      <c r="F122" s="10">
        <v>0.56499718177150104</v>
      </c>
    </row>
    <row r="123" spans="1:6" x14ac:dyDescent="0.2">
      <c r="A123" s="9" t="s">
        <v>595</v>
      </c>
      <c r="B123" s="9" t="s">
        <v>1254</v>
      </c>
      <c r="C123" s="9" t="s">
        <v>101</v>
      </c>
      <c r="D123" s="47">
        <v>666</v>
      </c>
      <c r="E123" s="47">
        <v>7018.8076764999996</v>
      </c>
      <c r="F123" s="10">
        <v>0.53029121861989303</v>
      </c>
    </row>
    <row r="124" spans="1:6" x14ac:dyDescent="0.2">
      <c r="A124" s="9" t="s">
        <v>214</v>
      </c>
      <c r="B124" s="9" t="s">
        <v>1255</v>
      </c>
      <c r="C124" s="9" t="s">
        <v>215</v>
      </c>
      <c r="D124" s="47">
        <v>700</v>
      </c>
      <c r="E124" s="47">
        <v>6911.0510000000004</v>
      </c>
      <c r="F124" s="10">
        <v>0.52214989007388701</v>
      </c>
    </row>
    <row r="125" spans="1:6" x14ac:dyDescent="0.2">
      <c r="A125" s="9" t="s">
        <v>219</v>
      </c>
      <c r="B125" s="9" t="s">
        <v>1075</v>
      </c>
      <c r="C125" s="9" t="s">
        <v>220</v>
      </c>
      <c r="D125" s="47">
        <v>44</v>
      </c>
      <c r="E125" s="47">
        <v>6230.4835999999996</v>
      </c>
      <c r="F125" s="10">
        <v>0.47073105477693</v>
      </c>
    </row>
    <row r="126" spans="1:6" x14ac:dyDescent="0.2">
      <c r="A126" s="9" t="s">
        <v>596</v>
      </c>
      <c r="B126" s="9" t="s">
        <v>1256</v>
      </c>
      <c r="C126" s="9" t="s">
        <v>203</v>
      </c>
      <c r="D126" s="47">
        <v>600</v>
      </c>
      <c r="E126" s="47">
        <v>5963.3879999999999</v>
      </c>
      <c r="F126" s="10">
        <v>0.45055120974623702</v>
      </c>
    </row>
    <row r="127" spans="1:6" x14ac:dyDescent="0.2">
      <c r="A127" s="9" t="s">
        <v>243</v>
      </c>
      <c r="B127" s="9" t="s">
        <v>1069</v>
      </c>
      <c r="C127" s="9" t="s">
        <v>244</v>
      </c>
      <c r="D127" s="47">
        <v>5827</v>
      </c>
      <c r="E127" s="47">
        <v>5595.4699819999996</v>
      </c>
      <c r="F127" s="10">
        <v>0.42275393945335299</v>
      </c>
    </row>
    <row r="128" spans="1:6" x14ac:dyDescent="0.2">
      <c r="A128" s="9" t="s">
        <v>216</v>
      </c>
      <c r="B128" s="9" t="s">
        <v>1257</v>
      </c>
      <c r="C128" s="9" t="s">
        <v>217</v>
      </c>
      <c r="D128" s="47">
        <v>38</v>
      </c>
      <c r="E128" s="47">
        <v>5461.4359999999997</v>
      </c>
      <c r="F128" s="10">
        <v>0.41262728448184899</v>
      </c>
    </row>
    <row r="129" spans="1:6" x14ac:dyDescent="0.2">
      <c r="A129" s="9" t="s">
        <v>597</v>
      </c>
      <c r="B129" s="9" t="s">
        <v>1258</v>
      </c>
      <c r="C129" s="9" t="s">
        <v>182</v>
      </c>
      <c r="D129" s="47">
        <v>500</v>
      </c>
      <c r="E129" s="47">
        <v>4941.335</v>
      </c>
      <c r="F129" s="10">
        <v>0.37333214977986001</v>
      </c>
    </row>
    <row r="130" spans="1:6" x14ac:dyDescent="0.2">
      <c r="A130" s="9" t="s">
        <v>246</v>
      </c>
      <c r="B130" s="9" t="s">
        <v>1259</v>
      </c>
      <c r="C130" s="9" t="s">
        <v>182</v>
      </c>
      <c r="D130" s="47">
        <v>500</v>
      </c>
      <c r="E130" s="47">
        <v>4884.2049999999999</v>
      </c>
      <c r="F130" s="10">
        <v>0.36901581305771403</v>
      </c>
    </row>
    <row r="131" spans="1:6" x14ac:dyDescent="0.2">
      <c r="A131" s="9" t="s">
        <v>453</v>
      </c>
      <c r="B131" s="9" t="s">
        <v>1260</v>
      </c>
      <c r="C131" s="9" t="s">
        <v>220</v>
      </c>
      <c r="D131" s="47">
        <v>34</v>
      </c>
      <c r="E131" s="47">
        <v>4814.4646000000002</v>
      </c>
      <c r="F131" s="10">
        <v>0.36374672414581</v>
      </c>
    </row>
    <row r="132" spans="1:6" x14ac:dyDescent="0.2">
      <c r="A132" s="9" t="s">
        <v>100</v>
      </c>
      <c r="B132" s="9" t="s">
        <v>1261</v>
      </c>
      <c r="C132" s="9" t="s">
        <v>101</v>
      </c>
      <c r="D132" s="47">
        <v>468</v>
      </c>
      <c r="E132" s="47">
        <v>4646.1776399999999</v>
      </c>
      <c r="F132" s="10">
        <v>0.35103215762548301</v>
      </c>
    </row>
    <row r="133" spans="1:6" x14ac:dyDescent="0.2">
      <c r="A133" s="9" t="s">
        <v>256</v>
      </c>
      <c r="B133" s="9" t="s">
        <v>1070</v>
      </c>
      <c r="C133" s="9" t="s">
        <v>124</v>
      </c>
      <c r="D133" s="47">
        <v>400</v>
      </c>
      <c r="E133" s="47">
        <v>4422.82</v>
      </c>
      <c r="F133" s="10">
        <v>0.33415684196464301</v>
      </c>
    </row>
    <row r="134" spans="1:6" x14ac:dyDescent="0.2">
      <c r="A134" s="9" t="s">
        <v>192</v>
      </c>
      <c r="B134" s="9" t="s">
        <v>1262</v>
      </c>
      <c r="C134" s="9" t="s">
        <v>188</v>
      </c>
      <c r="D134" s="47">
        <v>881</v>
      </c>
      <c r="E134" s="47">
        <v>4405</v>
      </c>
      <c r="F134" s="10">
        <v>0.33281048942852198</v>
      </c>
    </row>
    <row r="135" spans="1:6" x14ac:dyDescent="0.2">
      <c r="A135" s="9" t="s">
        <v>598</v>
      </c>
      <c r="B135" s="9" t="s">
        <v>1263</v>
      </c>
      <c r="C135" s="9" t="s">
        <v>203</v>
      </c>
      <c r="D135" s="47">
        <v>400</v>
      </c>
      <c r="E135" s="47">
        <v>4005.0279999999998</v>
      </c>
      <c r="F135" s="10">
        <v>0.30259144809419602</v>
      </c>
    </row>
    <row r="136" spans="1:6" x14ac:dyDescent="0.2">
      <c r="A136" s="9" t="s">
        <v>252</v>
      </c>
      <c r="B136" s="9" t="s">
        <v>1264</v>
      </c>
      <c r="C136" s="9" t="s">
        <v>182</v>
      </c>
      <c r="D136" s="47">
        <v>394</v>
      </c>
      <c r="E136" s="47">
        <v>3946.3788599999998</v>
      </c>
      <c r="F136" s="10">
        <v>0.29816033595163899</v>
      </c>
    </row>
    <row r="137" spans="1:6" x14ac:dyDescent="0.2">
      <c r="A137" s="9" t="s">
        <v>599</v>
      </c>
      <c r="B137" s="9" t="s">
        <v>1265</v>
      </c>
      <c r="C137" s="9" t="s">
        <v>203</v>
      </c>
      <c r="D137" s="47">
        <v>375</v>
      </c>
      <c r="E137" s="47">
        <v>3775.9949999999999</v>
      </c>
      <c r="F137" s="10">
        <v>0.285287342571998</v>
      </c>
    </row>
    <row r="138" spans="1:6" x14ac:dyDescent="0.2">
      <c r="A138" s="9" t="s">
        <v>185</v>
      </c>
      <c r="B138" s="9" t="s">
        <v>1086</v>
      </c>
      <c r="C138" s="9" t="s">
        <v>186</v>
      </c>
      <c r="D138" s="47">
        <v>385</v>
      </c>
      <c r="E138" s="47">
        <v>3689.5859</v>
      </c>
      <c r="F138" s="10">
        <v>0.278758885168575</v>
      </c>
    </row>
    <row r="139" spans="1:6" x14ac:dyDescent="0.2">
      <c r="A139" s="9" t="s">
        <v>202</v>
      </c>
      <c r="B139" s="9" t="s">
        <v>1266</v>
      </c>
      <c r="C139" s="9" t="s">
        <v>203</v>
      </c>
      <c r="D139" s="47">
        <v>350</v>
      </c>
      <c r="E139" s="47">
        <v>3528.1435000000001</v>
      </c>
      <c r="F139" s="10">
        <v>0.266561444950978</v>
      </c>
    </row>
    <row r="140" spans="1:6" x14ac:dyDescent="0.2">
      <c r="A140" s="9" t="s">
        <v>440</v>
      </c>
      <c r="B140" s="9" t="s">
        <v>1178</v>
      </c>
      <c r="C140" s="9" t="s">
        <v>132</v>
      </c>
      <c r="D140" s="47">
        <v>310</v>
      </c>
      <c r="E140" s="47">
        <v>3023.1727000000001</v>
      </c>
      <c r="F140" s="10">
        <v>0.22840944061610599</v>
      </c>
    </row>
    <row r="141" spans="1:6" x14ac:dyDescent="0.2">
      <c r="A141" s="9" t="s">
        <v>600</v>
      </c>
      <c r="B141" s="9" t="s">
        <v>1267</v>
      </c>
      <c r="C141" s="9" t="s">
        <v>182</v>
      </c>
      <c r="D141" s="47">
        <v>300</v>
      </c>
      <c r="E141" s="47">
        <v>2968.248</v>
      </c>
      <c r="F141" s="10">
        <v>0.224259720686772</v>
      </c>
    </row>
    <row r="142" spans="1:6" x14ac:dyDescent="0.2">
      <c r="A142" s="9" t="s">
        <v>601</v>
      </c>
      <c r="B142" s="9" t="s">
        <v>1083</v>
      </c>
      <c r="C142" s="9" t="s">
        <v>104</v>
      </c>
      <c r="D142" s="47">
        <v>300</v>
      </c>
      <c r="E142" s="47">
        <v>2960.6849999999999</v>
      </c>
      <c r="F142" s="10">
        <v>0.223688314164287</v>
      </c>
    </row>
    <row r="143" spans="1:6" x14ac:dyDescent="0.2">
      <c r="A143" s="9" t="s">
        <v>247</v>
      </c>
      <c r="B143" s="9" t="s">
        <v>1165</v>
      </c>
      <c r="C143" s="9" t="s">
        <v>186</v>
      </c>
      <c r="D143" s="47">
        <v>2500</v>
      </c>
      <c r="E143" s="47">
        <v>2517.5574999999999</v>
      </c>
      <c r="F143" s="10">
        <v>0.19020874999760401</v>
      </c>
    </row>
    <row r="144" spans="1:6" x14ac:dyDescent="0.2">
      <c r="A144" s="9" t="s">
        <v>602</v>
      </c>
      <c r="B144" s="9" t="s">
        <v>1268</v>
      </c>
      <c r="C144" s="9" t="s">
        <v>203</v>
      </c>
      <c r="D144" s="47">
        <v>250</v>
      </c>
      <c r="E144" s="47">
        <v>2511.9274999999998</v>
      </c>
      <c r="F144" s="10">
        <v>0.18978338721542901</v>
      </c>
    </row>
    <row r="145" spans="1:6" x14ac:dyDescent="0.2">
      <c r="A145" s="9" t="s">
        <v>603</v>
      </c>
      <c r="B145" s="9" t="s">
        <v>1269</v>
      </c>
      <c r="C145" s="9" t="s">
        <v>182</v>
      </c>
      <c r="D145" s="47">
        <v>250</v>
      </c>
      <c r="E145" s="47">
        <v>2487.4349999999999</v>
      </c>
      <c r="F145" s="10">
        <v>0.18793290800718199</v>
      </c>
    </row>
    <row r="146" spans="1:6" x14ac:dyDescent="0.2">
      <c r="A146" s="9" t="s">
        <v>604</v>
      </c>
      <c r="B146" s="9" t="s">
        <v>1270</v>
      </c>
      <c r="C146" s="9" t="s">
        <v>182</v>
      </c>
      <c r="D146" s="47">
        <v>200</v>
      </c>
      <c r="E146" s="47">
        <v>1988.288</v>
      </c>
      <c r="F146" s="10">
        <v>0.15022090860496201</v>
      </c>
    </row>
    <row r="147" spans="1:6" x14ac:dyDescent="0.2">
      <c r="A147" s="9" t="s">
        <v>194</v>
      </c>
      <c r="B147" s="9" t="s">
        <v>1271</v>
      </c>
      <c r="C147" s="9" t="s">
        <v>182</v>
      </c>
      <c r="D147" s="47">
        <v>200</v>
      </c>
      <c r="E147" s="47">
        <v>1982.93</v>
      </c>
      <c r="F147" s="10">
        <v>0.14981609620942099</v>
      </c>
    </row>
    <row r="148" spans="1:6" x14ac:dyDescent="0.2">
      <c r="A148" s="9" t="s">
        <v>396</v>
      </c>
      <c r="B148" s="9" t="s">
        <v>1194</v>
      </c>
      <c r="C148" s="9" t="s">
        <v>63</v>
      </c>
      <c r="D148" s="47">
        <v>15</v>
      </c>
      <c r="E148" s="47">
        <v>1825.4175</v>
      </c>
      <c r="F148" s="10">
        <v>0.13791557130224499</v>
      </c>
    </row>
    <row r="149" spans="1:6" x14ac:dyDescent="0.2">
      <c r="A149" s="9" t="s">
        <v>204</v>
      </c>
      <c r="B149" s="9" t="s">
        <v>1084</v>
      </c>
      <c r="C149" s="9" t="s">
        <v>186</v>
      </c>
      <c r="D149" s="47">
        <v>150</v>
      </c>
      <c r="E149" s="47">
        <v>1418.5650000000001</v>
      </c>
      <c r="F149" s="10">
        <v>0.10717668829425001</v>
      </c>
    </row>
    <row r="150" spans="1:6" x14ac:dyDescent="0.2">
      <c r="A150" s="9" t="s">
        <v>605</v>
      </c>
      <c r="B150" s="9" t="s">
        <v>1272</v>
      </c>
      <c r="C150" s="9" t="s">
        <v>203</v>
      </c>
      <c r="D150" s="47">
        <v>125</v>
      </c>
      <c r="E150" s="47">
        <v>1255.76875</v>
      </c>
      <c r="F150" s="10">
        <v>9.4876960793766799E-2</v>
      </c>
    </row>
    <row r="151" spans="1:6" x14ac:dyDescent="0.2">
      <c r="A151" s="9" t="s">
        <v>606</v>
      </c>
      <c r="B151" s="9" t="s">
        <v>1273</v>
      </c>
      <c r="C151" s="9" t="s">
        <v>182</v>
      </c>
      <c r="D151" s="47">
        <v>600</v>
      </c>
      <c r="E151" s="47">
        <v>1125.18</v>
      </c>
      <c r="F151" s="10">
        <v>8.5010603063605902E-2</v>
      </c>
    </row>
    <row r="152" spans="1:6" x14ac:dyDescent="0.2">
      <c r="A152" s="9" t="s">
        <v>199</v>
      </c>
      <c r="B152" s="9" t="s">
        <v>1088</v>
      </c>
      <c r="C152" s="9" t="s">
        <v>186</v>
      </c>
      <c r="D152" s="47">
        <v>102</v>
      </c>
      <c r="E152" s="47">
        <v>1022.33172</v>
      </c>
      <c r="F152" s="10">
        <v>7.7240118068445496E-2</v>
      </c>
    </row>
    <row r="153" spans="1:6" x14ac:dyDescent="0.2">
      <c r="A153" s="9" t="s">
        <v>613</v>
      </c>
      <c r="B153" s="9" t="s">
        <v>1186</v>
      </c>
      <c r="C153" s="9" t="s">
        <v>127</v>
      </c>
      <c r="D153" s="47">
        <v>100</v>
      </c>
      <c r="E153" s="47">
        <v>1002.546</v>
      </c>
      <c r="F153" s="10">
        <v>7.5745249701386297E-2</v>
      </c>
    </row>
    <row r="154" spans="1:6" x14ac:dyDescent="0.2">
      <c r="A154" s="9" t="s">
        <v>607</v>
      </c>
      <c r="B154" s="9" t="s">
        <v>1274</v>
      </c>
      <c r="C154" s="9" t="s">
        <v>182</v>
      </c>
      <c r="D154" s="47">
        <v>100</v>
      </c>
      <c r="E154" s="47">
        <v>997.226</v>
      </c>
      <c r="F154" s="10">
        <v>7.5343308315742805E-2</v>
      </c>
    </row>
    <row r="155" spans="1:6" x14ac:dyDescent="0.2">
      <c r="A155" s="9" t="s">
        <v>195</v>
      </c>
      <c r="B155" s="9" t="s">
        <v>1089</v>
      </c>
      <c r="C155" s="9" t="s">
        <v>196</v>
      </c>
      <c r="D155" s="47">
        <v>100</v>
      </c>
      <c r="E155" s="47">
        <v>996.697</v>
      </c>
      <c r="F155" s="10">
        <v>7.5303340835854493E-2</v>
      </c>
    </row>
    <row r="156" spans="1:6" x14ac:dyDescent="0.2">
      <c r="A156" s="9" t="s">
        <v>614</v>
      </c>
      <c r="B156" s="9" t="s">
        <v>1275</v>
      </c>
      <c r="C156" s="9" t="s">
        <v>63</v>
      </c>
      <c r="D156" s="47">
        <v>5</v>
      </c>
      <c r="E156" s="47">
        <v>702.17499999999995</v>
      </c>
      <c r="F156" s="10">
        <v>5.3051351966962999E-2</v>
      </c>
    </row>
    <row r="157" spans="1:6" x14ac:dyDescent="0.2">
      <c r="A157" s="9" t="s">
        <v>449</v>
      </c>
      <c r="B157" s="9" t="s">
        <v>1173</v>
      </c>
      <c r="C157" s="9" t="s">
        <v>179</v>
      </c>
      <c r="D157" s="47">
        <v>50</v>
      </c>
      <c r="E157" s="47">
        <v>632.24850000000004</v>
      </c>
      <c r="F157" s="10">
        <v>4.7768202661849897E-2</v>
      </c>
    </row>
    <row r="158" spans="1:6" x14ac:dyDescent="0.2">
      <c r="A158" s="9" t="s">
        <v>260</v>
      </c>
      <c r="B158" s="9" t="s">
        <v>1187</v>
      </c>
      <c r="C158" s="9" t="s">
        <v>179</v>
      </c>
      <c r="D158" s="47">
        <v>50</v>
      </c>
      <c r="E158" s="47">
        <v>632.24850000000004</v>
      </c>
      <c r="F158" s="10">
        <v>4.7768202661849897E-2</v>
      </c>
    </row>
    <row r="159" spans="1:6" x14ac:dyDescent="0.2">
      <c r="A159" s="9" t="s">
        <v>608</v>
      </c>
      <c r="B159" s="9" t="s">
        <v>1276</v>
      </c>
      <c r="C159" s="9" t="s">
        <v>182</v>
      </c>
      <c r="D159" s="47">
        <v>62</v>
      </c>
      <c r="E159" s="47">
        <v>413.63981999999999</v>
      </c>
      <c r="F159" s="10">
        <v>3.1251684663184003E-2</v>
      </c>
    </row>
    <row r="160" spans="1:6" x14ac:dyDescent="0.2">
      <c r="A160" s="9" t="s">
        <v>200</v>
      </c>
      <c r="B160" s="9" t="s">
        <v>1091</v>
      </c>
      <c r="C160" s="9" t="s">
        <v>179</v>
      </c>
      <c r="D160" s="47">
        <v>20</v>
      </c>
      <c r="E160" s="47">
        <v>199.56219999999999</v>
      </c>
      <c r="F160" s="10">
        <v>1.5077501351517E-2</v>
      </c>
    </row>
    <row r="161" spans="1:10" x14ac:dyDescent="0.2">
      <c r="A161" s="9" t="s">
        <v>442</v>
      </c>
      <c r="B161" s="9" t="s">
        <v>1277</v>
      </c>
      <c r="C161" s="9" t="s">
        <v>188</v>
      </c>
      <c r="D161" s="47">
        <v>32</v>
      </c>
      <c r="E161" s="47">
        <v>160</v>
      </c>
      <c r="F161" s="63">
        <v>0.01</v>
      </c>
    </row>
    <row r="162" spans="1:10" x14ac:dyDescent="0.2">
      <c r="A162" s="9" t="s">
        <v>609</v>
      </c>
      <c r="B162" s="9" t="s">
        <v>959</v>
      </c>
      <c r="C162" s="9" t="s">
        <v>9</v>
      </c>
      <c r="D162" s="47">
        <v>15</v>
      </c>
      <c r="E162" s="47">
        <v>148.30860000000001</v>
      </c>
      <c r="F162" s="63">
        <v>0.01</v>
      </c>
    </row>
    <row r="163" spans="1:10" x14ac:dyDescent="0.2">
      <c r="A163" s="9" t="s">
        <v>209</v>
      </c>
      <c r="B163" s="9" t="s">
        <v>1171</v>
      </c>
      <c r="C163" s="9" t="s">
        <v>198</v>
      </c>
      <c r="D163" s="47">
        <v>10</v>
      </c>
      <c r="E163" s="47">
        <v>99.930610400000006</v>
      </c>
      <c r="F163" s="63">
        <v>0.01</v>
      </c>
    </row>
    <row r="164" spans="1:10" x14ac:dyDescent="0.2">
      <c r="A164" s="9" t="s">
        <v>610</v>
      </c>
      <c r="B164" s="9" t="s">
        <v>1030</v>
      </c>
      <c r="C164" s="9" t="s">
        <v>9</v>
      </c>
      <c r="D164" s="47">
        <v>6</v>
      </c>
      <c r="E164" s="47">
        <v>59.89302</v>
      </c>
      <c r="F164" s="63" t="s">
        <v>804</v>
      </c>
    </row>
    <row r="165" spans="1:10" x14ac:dyDescent="0.2">
      <c r="A165" s="8" t="s">
        <v>44</v>
      </c>
      <c r="B165" s="9"/>
      <c r="C165" s="9"/>
      <c r="D165" s="47"/>
      <c r="E165" s="46">
        <f>SUM(E103:E164)</f>
        <v>448353.24501889985</v>
      </c>
      <c r="F165" s="11">
        <f>SUM(F103:F164)</f>
        <v>33.869015572052042</v>
      </c>
    </row>
    <row r="166" spans="1:10" x14ac:dyDescent="0.2">
      <c r="A166" s="9"/>
      <c r="B166" s="9"/>
      <c r="C166" s="9"/>
      <c r="D166" s="47"/>
      <c r="E166" s="47"/>
      <c r="F166" s="10"/>
    </row>
    <row r="167" spans="1:10" x14ac:dyDescent="0.2">
      <c r="A167" s="8" t="s">
        <v>222</v>
      </c>
      <c r="B167" s="9"/>
      <c r="C167" s="9"/>
      <c r="D167" s="47"/>
      <c r="E167" s="47"/>
      <c r="F167" s="10"/>
    </row>
    <row r="168" spans="1:10" x14ac:dyDescent="0.2">
      <c r="A168" s="9" t="s">
        <v>615</v>
      </c>
      <c r="B168" s="9" t="s">
        <v>1278</v>
      </c>
      <c r="C168" s="9" t="s">
        <v>224</v>
      </c>
      <c r="D168" s="47">
        <v>1000</v>
      </c>
      <c r="E168" s="47">
        <v>4716.2299999999996</v>
      </c>
      <c r="F168" s="10">
        <v>0.35632481601758798</v>
      </c>
    </row>
    <row r="169" spans="1:10" x14ac:dyDescent="0.2">
      <c r="A169" s="9" t="s">
        <v>616</v>
      </c>
      <c r="B169" s="9" t="s">
        <v>1092</v>
      </c>
      <c r="C169" s="9" t="s">
        <v>224</v>
      </c>
      <c r="D169" s="47">
        <v>700</v>
      </c>
      <c r="E169" s="47">
        <v>3307.444</v>
      </c>
      <c r="F169" s="10">
        <v>0.24988695945458</v>
      </c>
    </row>
    <row r="170" spans="1:10" x14ac:dyDescent="0.2">
      <c r="A170" s="9" t="s">
        <v>468</v>
      </c>
      <c r="B170" s="9" t="s">
        <v>1279</v>
      </c>
      <c r="C170" s="9" t="s">
        <v>224</v>
      </c>
      <c r="D170" s="47">
        <v>300</v>
      </c>
      <c r="E170" s="47">
        <v>1421.2170000000001</v>
      </c>
      <c r="F170" s="10">
        <v>0.107377054563935</v>
      </c>
    </row>
    <row r="171" spans="1:10" x14ac:dyDescent="0.2">
      <c r="A171" s="8" t="s">
        <v>44</v>
      </c>
      <c r="B171" s="9"/>
      <c r="C171" s="9"/>
      <c r="D171" s="47"/>
      <c r="E171" s="46">
        <f>SUM(E168:E170)</f>
        <v>9444.8909999999996</v>
      </c>
      <c r="F171" s="11">
        <f>SUM(F168:F170)</f>
        <v>0.71358883003610296</v>
      </c>
    </row>
    <row r="172" spans="1:10" x14ac:dyDescent="0.2">
      <c r="A172" s="9"/>
      <c r="B172" s="9"/>
      <c r="C172" s="9"/>
      <c r="D172" s="47"/>
      <c r="E172" s="47"/>
      <c r="F172" s="10"/>
    </row>
    <row r="173" spans="1:10" x14ac:dyDescent="0.2">
      <c r="A173" s="8" t="s">
        <v>44</v>
      </c>
      <c r="B173" s="9"/>
      <c r="C173" s="9"/>
      <c r="D173" s="47"/>
      <c r="E173" s="46">
        <v>1292627.7277549</v>
      </c>
      <c r="F173" s="11">
        <v>97.654518265097266</v>
      </c>
      <c r="I173" s="2"/>
      <c r="J173" s="2"/>
    </row>
    <row r="174" spans="1:10" x14ac:dyDescent="0.2">
      <c r="A174" s="9"/>
      <c r="B174" s="9"/>
      <c r="C174" s="9"/>
      <c r="D174" s="47"/>
      <c r="E174" s="47"/>
      <c r="F174" s="10"/>
    </row>
    <row r="175" spans="1:10" x14ac:dyDescent="0.2">
      <c r="A175" s="8" t="s">
        <v>49</v>
      </c>
      <c r="B175" s="9"/>
      <c r="C175" s="9"/>
      <c r="D175" s="47"/>
      <c r="E175" s="46">
        <v>30948.3410439</v>
      </c>
      <c r="F175" s="11">
        <v>2.35</v>
      </c>
      <c r="I175" s="2"/>
      <c r="J175" s="2"/>
    </row>
    <row r="176" spans="1:10" x14ac:dyDescent="0.2">
      <c r="A176" s="9"/>
      <c r="B176" s="9"/>
      <c r="C176" s="9"/>
      <c r="D176" s="47"/>
      <c r="E176" s="47"/>
      <c r="F176" s="10"/>
    </row>
    <row r="177" spans="1:10" x14ac:dyDescent="0.2">
      <c r="A177" s="12" t="s">
        <v>50</v>
      </c>
      <c r="B177" s="6"/>
      <c r="C177" s="6"/>
      <c r="D177" s="72"/>
      <c r="E177" s="48">
        <v>1323576.0710439</v>
      </c>
      <c r="F177" s="13">
        <f xml:space="preserve"> ROUND(SUM(F173:F176),2)</f>
        <v>100</v>
      </c>
      <c r="I177" s="2"/>
      <c r="J177" s="2"/>
    </row>
    <row r="178" spans="1:10" x14ac:dyDescent="0.2">
      <c r="A178" s="1" t="s">
        <v>226</v>
      </c>
      <c r="F178" s="16" t="s">
        <v>105</v>
      </c>
    </row>
    <row r="180" spans="1:10" x14ac:dyDescent="0.2">
      <c r="A180" s="1" t="s">
        <v>51</v>
      </c>
    </row>
    <row r="181" spans="1:10" x14ac:dyDescent="0.2">
      <c r="A181" s="1" t="s">
        <v>816</v>
      </c>
    </row>
    <row r="182" spans="1:10" x14ac:dyDescent="0.2">
      <c r="A182" s="1" t="s">
        <v>52</v>
      </c>
    </row>
    <row r="183" spans="1:10" x14ac:dyDescent="0.2">
      <c r="A183" s="3" t="s">
        <v>833</v>
      </c>
      <c r="D183" s="14">
        <v>3908.3067999999998</v>
      </c>
    </row>
    <row r="184" spans="1:10" x14ac:dyDescent="0.2">
      <c r="A184" s="3" t="s">
        <v>835</v>
      </c>
      <c r="D184" s="14">
        <v>1083.5545</v>
      </c>
    </row>
    <row r="185" spans="1:10" x14ac:dyDescent="0.2">
      <c r="A185" s="3" t="s">
        <v>841</v>
      </c>
      <c r="D185" s="14">
        <v>1215.2357999999999</v>
      </c>
    </row>
    <row r="186" spans="1:10" x14ac:dyDescent="0.2">
      <c r="A186" s="3" t="s">
        <v>842</v>
      </c>
      <c r="D186" s="14">
        <v>1254.4772</v>
      </c>
    </row>
    <row r="187" spans="1:10" x14ac:dyDescent="0.2">
      <c r="A187" s="3" t="s">
        <v>843</v>
      </c>
      <c r="D187" s="14">
        <v>4094.5023000000001</v>
      </c>
    </row>
    <row r="188" spans="1:10" x14ac:dyDescent="0.2">
      <c r="A188" s="3" t="s">
        <v>844</v>
      </c>
      <c r="D188" s="14">
        <v>1086.645</v>
      </c>
    </row>
    <row r="189" spans="1:10" x14ac:dyDescent="0.2">
      <c r="A189" s="3" t="s">
        <v>845</v>
      </c>
      <c r="D189" s="14">
        <v>1284.9616000000001</v>
      </c>
    </row>
    <row r="190" spans="1:10" x14ac:dyDescent="0.2">
      <c r="A190" s="3" t="s">
        <v>846</v>
      </c>
      <c r="D190" s="14">
        <v>1328.5816</v>
      </c>
    </row>
    <row r="191" spans="1:10" x14ac:dyDescent="0.2">
      <c r="A191" s="3" t="s">
        <v>836</v>
      </c>
      <c r="D191" s="14">
        <v>3223.8101999999999</v>
      </c>
    </row>
    <row r="193" spans="1:4" x14ac:dyDescent="0.2">
      <c r="A193" s="1" t="s">
        <v>56</v>
      </c>
    </row>
    <row r="194" spans="1:4" x14ac:dyDescent="0.2">
      <c r="A194" s="3" t="s">
        <v>833</v>
      </c>
      <c r="D194" s="14">
        <v>4014.2689</v>
      </c>
    </row>
    <row r="195" spans="1:4" x14ac:dyDescent="0.2">
      <c r="A195" s="3" t="s">
        <v>835</v>
      </c>
      <c r="D195" s="14">
        <v>1071.1665</v>
      </c>
    </row>
    <row r="196" spans="1:4" x14ac:dyDescent="0.2">
      <c r="A196" s="3" t="s">
        <v>841</v>
      </c>
      <c r="D196" s="14">
        <v>1198.3261</v>
      </c>
    </row>
    <row r="197" spans="1:4" x14ac:dyDescent="0.2">
      <c r="A197" s="3" t="s">
        <v>842</v>
      </c>
      <c r="D197" s="14">
        <v>1238.4350999999999</v>
      </c>
    </row>
    <row r="198" spans="1:4" x14ac:dyDescent="0.2">
      <c r="A198" s="3" t="s">
        <v>843</v>
      </c>
      <c r="D198" s="14">
        <v>4221.7611999999999</v>
      </c>
    </row>
    <row r="199" spans="1:4" x14ac:dyDescent="0.2">
      <c r="A199" s="3" t="s">
        <v>844</v>
      </c>
      <c r="D199" s="14">
        <v>1073.3747000000001</v>
      </c>
    </row>
    <row r="200" spans="1:4" x14ac:dyDescent="0.2">
      <c r="A200" s="3" t="s">
        <v>845</v>
      </c>
      <c r="D200" s="14">
        <v>1274.9586999999999</v>
      </c>
    </row>
    <row r="201" spans="1:4" x14ac:dyDescent="0.2">
      <c r="A201" s="3" t="s">
        <v>846</v>
      </c>
      <c r="D201" s="14">
        <v>1319.8299</v>
      </c>
    </row>
    <row r="202" spans="1:4" x14ac:dyDescent="0.2">
      <c r="A202" s="3" t="s">
        <v>836</v>
      </c>
      <c r="D202" s="14">
        <v>3316.9252000000001</v>
      </c>
    </row>
    <row r="205" spans="1:4" x14ac:dyDescent="0.2">
      <c r="A205" s="1" t="s">
        <v>57</v>
      </c>
      <c r="D205" s="15" t="s">
        <v>138</v>
      </c>
    </row>
    <row r="206" spans="1:4" x14ac:dyDescent="0.2">
      <c r="A206" s="40" t="s">
        <v>811</v>
      </c>
      <c r="B206" s="41"/>
      <c r="C206" s="90" t="s">
        <v>812</v>
      </c>
      <c r="D206" s="90"/>
    </row>
    <row r="207" spans="1:4" x14ac:dyDescent="0.2">
      <c r="A207" s="92"/>
      <c r="B207" s="93"/>
      <c r="C207" s="22" t="s">
        <v>813</v>
      </c>
      <c r="D207" s="22" t="s">
        <v>814</v>
      </c>
    </row>
    <row r="208" spans="1:4" x14ac:dyDescent="0.2">
      <c r="A208" s="23" t="s">
        <v>835</v>
      </c>
      <c r="B208" s="24"/>
      <c r="C208" s="39">
        <v>29.866668078000004</v>
      </c>
      <c r="D208" s="39">
        <v>27.656683483000002</v>
      </c>
    </row>
    <row r="209" spans="1:5" x14ac:dyDescent="0.2">
      <c r="A209" s="23" t="s">
        <v>841</v>
      </c>
      <c r="B209" s="24"/>
      <c r="C209" s="39">
        <v>35.65597365</v>
      </c>
      <c r="D209" s="39">
        <v>33.017609298000004</v>
      </c>
    </row>
    <row r="210" spans="1:5" x14ac:dyDescent="0.2">
      <c r="A210" s="23" t="s">
        <v>842</v>
      </c>
      <c r="B210" s="24"/>
      <c r="C210" s="39">
        <v>36.016134999999998</v>
      </c>
      <c r="D210" s="39">
        <v>33.3511205</v>
      </c>
    </row>
    <row r="211" spans="1:5" x14ac:dyDescent="0.2">
      <c r="A211" s="23" t="s">
        <v>844</v>
      </c>
      <c r="B211" s="24"/>
      <c r="C211" s="39">
        <v>33.613210506000001</v>
      </c>
      <c r="D211" s="39">
        <v>31.126000444000006</v>
      </c>
    </row>
    <row r="212" spans="1:5" x14ac:dyDescent="0.2">
      <c r="A212" s="23" t="s">
        <v>845</v>
      </c>
      <c r="B212" s="24"/>
      <c r="C212" s="39">
        <v>35.65597365</v>
      </c>
      <c r="D212" s="39">
        <v>33.017609298000004</v>
      </c>
    </row>
    <row r="213" spans="1:5" x14ac:dyDescent="0.2">
      <c r="A213" s="23" t="s">
        <v>846</v>
      </c>
      <c r="B213" s="24"/>
      <c r="C213" s="39">
        <v>36.016134999999998</v>
      </c>
      <c r="D213" s="39">
        <v>33.3511205</v>
      </c>
    </row>
    <row r="214" spans="1:5" x14ac:dyDescent="0.2">
      <c r="A214" s="28"/>
      <c r="B214" s="28"/>
      <c r="C214" s="29"/>
      <c r="D214" s="29"/>
    </row>
    <row r="215" spans="1:5" x14ac:dyDescent="0.2">
      <c r="A215" s="1" t="s">
        <v>59</v>
      </c>
      <c r="D215" s="18">
        <v>3.0475157891114093</v>
      </c>
      <c r="E215" s="2" t="s">
        <v>825</v>
      </c>
    </row>
  </sheetData>
  <mergeCells count="3">
    <mergeCell ref="A1:F1"/>
    <mergeCell ref="C206:D206"/>
    <mergeCell ref="A207:B20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F5A2-6E0E-451C-B676-90DD0132F988}">
  <sheetPr>
    <tabColor rgb="FF92D050"/>
  </sheetPr>
  <dimension ref="A1:F8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542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45</v>
      </c>
      <c r="B5" s="9"/>
      <c r="C5" s="9"/>
      <c r="D5" s="9"/>
      <c r="E5" s="10"/>
      <c r="F5" s="10"/>
    </row>
    <row r="6" spans="1:6" x14ac:dyDescent="0.2">
      <c r="A6" s="8" t="s">
        <v>46</v>
      </c>
      <c r="B6" s="9"/>
      <c r="C6" s="9"/>
      <c r="D6" s="9"/>
      <c r="E6" s="10"/>
      <c r="F6" s="10"/>
    </row>
    <row r="7" spans="1:6" x14ac:dyDescent="0.2">
      <c r="A7" s="9" t="s">
        <v>459</v>
      </c>
      <c r="B7" s="9" t="s">
        <v>1945</v>
      </c>
      <c r="C7" s="9" t="s">
        <v>48</v>
      </c>
      <c r="D7" s="47">
        <v>8000</v>
      </c>
      <c r="E7" s="47">
        <v>7638.8639999999996</v>
      </c>
      <c r="F7" s="10">
        <v>4.5836555760436699</v>
      </c>
    </row>
    <row r="8" spans="1:6" x14ac:dyDescent="0.2">
      <c r="A8" s="9" t="s">
        <v>543</v>
      </c>
      <c r="B8" s="9" t="s">
        <v>1280</v>
      </c>
      <c r="C8" s="9" t="s">
        <v>461</v>
      </c>
      <c r="D8" s="47">
        <v>7500</v>
      </c>
      <c r="E8" s="47">
        <v>7145.58</v>
      </c>
      <c r="F8" s="10">
        <v>4.28766340270833</v>
      </c>
    </row>
    <row r="9" spans="1:6" x14ac:dyDescent="0.2">
      <c r="A9" s="9" t="s">
        <v>544</v>
      </c>
      <c r="B9" s="9" t="s">
        <v>1281</v>
      </c>
      <c r="C9" s="9" t="s">
        <v>461</v>
      </c>
      <c r="D9" s="47">
        <v>7500</v>
      </c>
      <c r="E9" s="47">
        <v>7136.2049999999999</v>
      </c>
      <c r="F9" s="10">
        <v>4.2820379889000204</v>
      </c>
    </row>
    <row r="10" spans="1:6" x14ac:dyDescent="0.2">
      <c r="A10" s="9" t="s">
        <v>545</v>
      </c>
      <c r="B10" s="9" t="s">
        <v>1282</v>
      </c>
      <c r="C10" s="9" t="s">
        <v>48</v>
      </c>
      <c r="D10" s="47">
        <v>7500</v>
      </c>
      <c r="E10" s="47">
        <v>7124.5349999999999</v>
      </c>
      <c r="F10" s="10">
        <v>4.27503547379143</v>
      </c>
    </row>
    <row r="11" spans="1:6" x14ac:dyDescent="0.2">
      <c r="A11" s="9" t="s">
        <v>546</v>
      </c>
      <c r="B11" s="9" t="s">
        <v>1283</v>
      </c>
      <c r="C11" s="9" t="s">
        <v>48</v>
      </c>
      <c r="D11" s="47">
        <v>7500</v>
      </c>
      <c r="E11" s="47">
        <v>7118.8275000000003</v>
      </c>
      <c r="F11" s="10">
        <v>4.2716107218649304</v>
      </c>
    </row>
    <row r="12" spans="1:6" x14ac:dyDescent="0.2">
      <c r="A12" s="9" t="s">
        <v>547</v>
      </c>
      <c r="B12" s="9" t="s">
        <v>1196</v>
      </c>
      <c r="C12" s="9" t="s">
        <v>48</v>
      </c>
      <c r="D12" s="47">
        <v>7400</v>
      </c>
      <c r="E12" s="47">
        <v>7095.4678000000004</v>
      </c>
      <c r="F12" s="10">
        <v>4.2575938707782104</v>
      </c>
    </row>
    <row r="13" spans="1:6" x14ac:dyDescent="0.2">
      <c r="A13" s="9" t="s">
        <v>548</v>
      </c>
      <c r="B13" s="9" t="s">
        <v>1944</v>
      </c>
      <c r="C13" s="9" t="s">
        <v>48</v>
      </c>
      <c r="D13" s="47">
        <v>5000</v>
      </c>
      <c r="E13" s="47">
        <v>4772.8900000000003</v>
      </c>
      <c r="F13" s="10">
        <v>2.86394467323192</v>
      </c>
    </row>
    <row r="14" spans="1:6" x14ac:dyDescent="0.2">
      <c r="A14" s="9" t="s">
        <v>549</v>
      </c>
      <c r="B14" s="9" t="s">
        <v>1284</v>
      </c>
      <c r="C14" s="9" t="s">
        <v>48</v>
      </c>
      <c r="D14" s="47">
        <v>5000</v>
      </c>
      <c r="E14" s="47">
        <v>4698.2650000000003</v>
      </c>
      <c r="F14" s="10">
        <v>2.8191663793177701</v>
      </c>
    </row>
    <row r="15" spans="1:6" x14ac:dyDescent="0.2">
      <c r="A15" s="9" t="s">
        <v>550</v>
      </c>
      <c r="B15" s="9" t="s">
        <v>1285</v>
      </c>
      <c r="C15" s="9" t="s">
        <v>461</v>
      </c>
      <c r="D15" s="47">
        <v>5000</v>
      </c>
      <c r="E15" s="47">
        <v>4689.5050000000001</v>
      </c>
      <c r="F15" s="10">
        <v>2.81390999265528</v>
      </c>
    </row>
    <row r="16" spans="1:6" x14ac:dyDescent="0.2">
      <c r="A16" s="9" t="s">
        <v>551</v>
      </c>
      <c r="B16" s="9" t="s">
        <v>1286</v>
      </c>
      <c r="C16" s="9" t="s">
        <v>461</v>
      </c>
      <c r="D16" s="47">
        <v>5000</v>
      </c>
      <c r="E16" s="47">
        <v>4688.49</v>
      </c>
      <c r="F16" s="10">
        <v>2.8133009478536302</v>
      </c>
    </row>
    <row r="17" spans="1:6" x14ac:dyDescent="0.2">
      <c r="A17" s="9" t="s">
        <v>552</v>
      </c>
      <c r="B17" s="9" t="s">
        <v>1287</v>
      </c>
      <c r="C17" s="9" t="s">
        <v>48</v>
      </c>
      <c r="D17" s="47">
        <v>2500</v>
      </c>
      <c r="E17" s="47">
        <v>2385.67</v>
      </c>
      <c r="F17" s="10">
        <v>1.43150730240781</v>
      </c>
    </row>
    <row r="18" spans="1:6" x14ac:dyDescent="0.2">
      <c r="A18" s="9" t="s">
        <v>553</v>
      </c>
      <c r="B18" s="9" t="s">
        <v>1288</v>
      </c>
      <c r="C18" s="9" t="s">
        <v>461</v>
      </c>
      <c r="D18" s="47">
        <v>2500</v>
      </c>
      <c r="E18" s="47">
        <v>2349.0875000000001</v>
      </c>
      <c r="F18" s="10">
        <v>1.4095561876725999</v>
      </c>
    </row>
    <row r="19" spans="1:6" x14ac:dyDescent="0.2">
      <c r="A19" s="9" t="s">
        <v>403</v>
      </c>
      <c r="B19" s="9" t="s">
        <v>1289</v>
      </c>
      <c r="C19" s="9" t="s">
        <v>48</v>
      </c>
      <c r="D19" s="47">
        <v>2000</v>
      </c>
      <c r="E19" s="47">
        <v>1915.9259999999999</v>
      </c>
      <c r="F19" s="10">
        <v>1.1496401681175401</v>
      </c>
    </row>
    <row r="20" spans="1:6" x14ac:dyDescent="0.2">
      <c r="A20" s="9" t="s">
        <v>47</v>
      </c>
      <c r="B20" s="9" t="s">
        <v>1290</v>
      </c>
      <c r="C20" s="9" t="s">
        <v>48</v>
      </c>
      <c r="D20" s="47">
        <v>1200</v>
      </c>
      <c r="E20" s="47">
        <v>1152.8088</v>
      </c>
      <c r="F20" s="10">
        <v>0.69173616446532005</v>
      </c>
    </row>
    <row r="21" spans="1:6" x14ac:dyDescent="0.2">
      <c r="A21" s="9" t="s">
        <v>460</v>
      </c>
      <c r="B21" s="9" t="s">
        <v>1291</v>
      </c>
      <c r="C21" s="9" t="s">
        <v>461</v>
      </c>
      <c r="D21" s="47">
        <v>500</v>
      </c>
      <c r="E21" s="47">
        <v>476.10599999999999</v>
      </c>
      <c r="F21" s="10">
        <v>0.28568461510610099</v>
      </c>
    </row>
    <row r="22" spans="1:6" x14ac:dyDescent="0.2">
      <c r="A22" s="8" t="s">
        <v>44</v>
      </c>
      <c r="B22" s="9"/>
      <c r="C22" s="9"/>
      <c r="D22" s="47"/>
      <c r="E22" s="46">
        <f>SUM(E7:E21)</f>
        <v>70388.227599999998</v>
      </c>
      <c r="F22" s="11">
        <f>SUM(F7:F21)</f>
        <v>42.236043464914566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222</v>
      </c>
      <c r="B24" s="9"/>
      <c r="C24" s="9"/>
      <c r="D24" s="47"/>
      <c r="E24" s="47"/>
      <c r="F24" s="10"/>
    </row>
    <row r="25" spans="1:6" x14ac:dyDescent="0.2">
      <c r="A25" s="9" t="s">
        <v>470</v>
      </c>
      <c r="B25" s="9" t="s">
        <v>1032</v>
      </c>
      <c r="C25" s="9" t="s">
        <v>408</v>
      </c>
      <c r="D25" s="47">
        <v>2095</v>
      </c>
      <c r="E25" s="47">
        <v>9962.6153749999994</v>
      </c>
      <c r="F25" s="10">
        <v>5.9780089703910404</v>
      </c>
    </row>
    <row r="26" spans="1:6" x14ac:dyDescent="0.2">
      <c r="A26" s="9" t="s">
        <v>472</v>
      </c>
      <c r="B26" s="9" t="s">
        <v>1031</v>
      </c>
      <c r="C26" s="9" t="s">
        <v>405</v>
      </c>
      <c r="D26" s="47">
        <v>2090</v>
      </c>
      <c r="E26" s="47">
        <v>9942.9973499999996</v>
      </c>
      <c r="F26" s="10">
        <v>5.9662372894601798</v>
      </c>
    </row>
    <row r="27" spans="1:6" x14ac:dyDescent="0.2">
      <c r="A27" s="9" t="s">
        <v>554</v>
      </c>
      <c r="B27" s="9" t="s">
        <v>1292</v>
      </c>
      <c r="C27" s="9" t="s">
        <v>405</v>
      </c>
      <c r="D27" s="47">
        <v>2000</v>
      </c>
      <c r="E27" s="47">
        <v>9687.06</v>
      </c>
      <c r="F27" s="10">
        <v>5.8126635824999102</v>
      </c>
    </row>
    <row r="28" spans="1:6" x14ac:dyDescent="0.2">
      <c r="A28" s="9" t="s">
        <v>350</v>
      </c>
      <c r="B28" s="9" t="s">
        <v>1943</v>
      </c>
      <c r="C28" s="9" t="s">
        <v>48</v>
      </c>
      <c r="D28" s="47">
        <v>2000</v>
      </c>
      <c r="E28" s="47">
        <v>9336.59</v>
      </c>
      <c r="F28" s="10">
        <v>5.6023661129107101</v>
      </c>
    </row>
    <row r="29" spans="1:6" x14ac:dyDescent="0.2">
      <c r="A29" s="9" t="s">
        <v>471</v>
      </c>
      <c r="B29" s="9" t="s">
        <v>1942</v>
      </c>
      <c r="C29" s="9" t="s">
        <v>48</v>
      </c>
      <c r="D29" s="47">
        <v>1600</v>
      </c>
      <c r="E29" s="47">
        <v>7614.808</v>
      </c>
      <c r="F29" s="10">
        <v>4.5692209142225799</v>
      </c>
    </row>
    <row r="30" spans="1:6" x14ac:dyDescent="0.2">
      <c r="A30" s="9" t="s">
        <v>555</v>
      </c>
      <c r="B30" s="9" t="s">
        <v>1293</v>
      </c>
      <c r="C30" s="9" t="s">
        <v>48</v>
      </c>
      <c r="D30" s="47">
        <v>1000</v>
      </c>
      <c r="E30" s="47">
        <v>4835.6949999999997</v>
      </c>
      <c r="F30" s="10">
        <v>2.90163044541656</v>
      </c>
    </row>
    <row r="31" spans="1:6" x14ac:dyDescent="0.2">
      <c r="A31" s="9" t="s">
        <v>462</v>
      </c>
      <c r="B31" s="9" t="s">
        <v>1294</v>
      </c>
      <c r="C31" s="9" t="s">
        <v>408</v>
      </c>
      <c r="D31" s="47">
        <v>1000</v>
      </c>
      <c r="E31" s="47">
        <v>4822.585</v>
      </c>
      <c r="F31" s="10">
        <v>2.89376386674701</v>
      </c>
    </row>
    <row r="32" spans="1:6" x14ac:dyDescent="0.2">
      <c r="A32" s="9" t="s">
        <v>556</v>
      </c>
      <c r="B32" s="9" t="s">
        <v>1295</v>
      </c>
      <c r="C32" s="9" t="s">
        <v>405</v>
      </c>
      <c r="D32" s="47">
        <v>1000</v>
      </c>
      <c r="E32" s="47">
        <v>4761.41</v>
      </c>
      <c r="F32" s="10">
        <v>2.8570561665098499</v>
      </c>
    </row>
    <row r="33" spans="1:6" x14ac:dyDescent="0.2">
      <c r="A33" s="9" t="s">
        <v>557</v>
      </c>
      <c r="B33" s="9" t="s">
        <v>1296</v>
      </c>
      <c r="C33" s="9" t="s">
        <v>48</v>
      </c>
      <c r="D33" s="47">
        <v>1000</v>
      </c>
      <c r="E33" s="47">
        <v>4742.0150000000003</v>
      </c>
      <c r="F33" s="10">
        <v>2.84541831042322</v>
      </c>
    </row>
    <row r="34" spans="1:6" x14ac:dyDescent="0.2">
      <c r="A34" s="9" t="s">
        <v>558</v>
      </c>
      <c r="B34" s="9" t="s">
        <v>1941</v>
      </c>
      <c r="C34" s="9" t="s">
        <v>48</v>
      </c>
      <c r="D34" s="47">
        <v>993</v>
      </c>
      <c r="E34" s="47">
        <v>4701.6563999999998</v>
      </c>
      <c r="F34" s="10">
        <v>2.8212013690126501</v>
      </c>
    </row>
    <row r="35" spans="1:6" x14ac:dyDescent="0.2">
      <c r="A35" s="9" t="s">
        <v>559</v>
      </c>
      <c r="B35" s="9" t="s">
        <v>1940</v>
      </c>
      <c r="C35" s="9" t="s">
        <v>405</v>
      </c>
      <c r="D35" s="47">
        <v>1000</v>
      </c>
      <c r="E35" s="47">
        <v>4654.1049999999996</v>
      </c>
      <c r="F35" s="10">
        <v>2.7926684301150999</v>
      </c>
    </row>
    <row r="36" spans="1:6" x14ac:dyDescent="0.2">
      <c r="A36" s="9" t="s">
        <v>410</v>
      </c>
      <c r="B36" s="9" t="s">
        <v>1297</v>
      </c>
      <c r="C36" s="9" t="s">
        <v>408</v>
      </c>
      <c r="D36" s="47">
        <v>940</v>
      </c>
      <c r="E36" s="47">
        <v>4632.4327999999996</v>
      </c>
      <c r="F36" s="10">
        <v>2.77966415351387</v>
      </c>
    </row>
    <row r="37" spans="1:6" x14ac:dyDescent="0.2">
      <c r="A37" s="9" t="s">
        <v>560</v>
      </c>
      <c r="B37" s="9" t="s">
        <v>1298</v>
      </c>
      <c r="C37" s="9" t="s">
        <v>408</v>
      </c>
      <c r="D37" s="47">
        <v>500</v>
      </c>
      <c r="E37" s="47">
        <v>2473.5300000000002</v>
      </c>
      <c r="F37" s="10">
        <v>1.48422718050895</v>
      </c>
    </row>
    <row r="38" spans="1:6" x14ac:dyDescent="0.2">
      <c r="A38" s="9" t="s">
        <v>561</v>
      </c>
      <c r="B38" s="9" t="s">
        <v>1923</v>
      </c>
      <c r="C38" s="9" t="s">
        <v>405</v>
      </c>
      <c r="D38" s="47">
        <v>500</v>
      </c>
      <c r="E38" s="47">
        <v>2391.6525000000001</v>
      </c>
      <c r="F38" s="10">
        <v>1.4350970664726801</v>
      </c>
    </row>
    <row r="39" spans="1:6" x14ac:dyDescent="0.2">
      <c r="A39" s="9" t="s">
        <v>562</v>
      </c>
      <c r="B39" s="9" t="s">
        <v>1299</v>
      </c>
      <c r="C39" s="9" t="s">
        <v>408</v>
      </c>
      <c r="D39" s="47">
        <v>500</v>
      </c>
      <c r="E39" s="47">
        <v>2337.375</v>
      </c>
      <c r="F39" s="10">
        <v>1.4025281706880901</v>
      </c>
    </row>
    <row r="40" spans="1:6" x14ac:dyDescent="0.2">
      <c r="A40" s="9" t="s">
        <v>469</v>
      </c>
      <c r="B40" s="9" t="s">
        <v>1939</v>
      </c>
      <c r="C40" s="9" t="s">
        <v>408</v>
      </c>
      <c r="D40" s="47">
        <v>480</v>
      </c>
      <c r="E40" s="47">
        <v>2276.6664000000001</v>
      </c>
      <c r="F40" s="10">
        <v>1.3661003310376101</v>
      </c>
    </row>
    <row r="41" spans="1:6" x14ac:dyDescent="0.2">
      <c r="A41" s="9" t="s">
        <v>563</v>
      </c>
      <c r="B41" s="9" t="s">
        <v>1300</v>
      </c>
      <c r="C41" s="9" t="s">
        <v>48</v>
      </c>
      <c r="D41" s="47">
        <v>400</v>
      </c>
      <c r="E41" s="47">
        <v>1902.12</v>
      </c>
      <c r="F41" s="10">
        <v>1.14135595872687</v>
      </c>
    </row>
    <row r="42" spans="1:6" x14ac:dyDescent="0.2">
      <c r="A42" s="9" t="s">
        <v>407</v>
      </c>
      <c r="B42" s="9" t="s">
        <v>1938</v>
      </c>
      <c r="C42" s="9" t="s">
        <v>408</v>
      </c>
      <c r="D42" s="47">
        <v>400</v>
      </c>
      <c r="E42" s="47">
        <v>1864.296</v>
      </c>
      <c r="F42" s="10">
        <v>1.11865988919241</v>
      </c>
    </row>
    <row r="43" spans="1:6" x14ac:dyDescent="0.2">
      <c r="A43" s="9" t="s">
        <v>515</v>
      </c>
      <c r="B43" s="9" t="s">
        <v>1301</v>
      </c>
      <c r="C43" s="9" t="s">
        <v>408</v>
      </c>
      <c r="D43" s="47">
        <v>300</v>
      </c>
      <c r="E43" s="47">
        <v>1491.633</v>
      </c>
      <c r="F43" s="10">
        <v>0.89504564001411102</v>
      </c>
    </row>
    <row r="44" spans="1:6" x14ac:dyDescent="0.2">
      <c r="A44" s="8" t="s">
        <v>44</v>
      </c>
      <c r="B44" s="9"/>
      <c r="C44" s="9"/>
      <c r="D44" s="47"/>
      <c r="E44" s="46">
        <f>SUM(E25:E43)</f>
        <v>94431.242824999979</v>
      </c>
      <c r="F44" s="11">
        <f>SUM(F25:F43)</f>
        <v>56.662913847863393</v>
      </c>
    </row>
    <row r="45" spans="1:6" x14ac:dyDescent="0.2">
      <c r="A45" s="9"/>
      <c r="B45" s="9"/>
      <c r="C45" s="9"/>
      <c r="D45" s="47"/>
      <c r="E45" s="47"/>
      <c r="F45" s="10"/>
    </row>
    <row r="46" spans="1:6" x14ac:dyDescent="0.2">
      <c r="A46" s="8" t="s">
        <v>44</v>
      </c>
      <c r="B46" s="9"/>
      <c r="C46" s="9"/>
      <c r="D46" s="47"/>
      <c r="E46" s="46">
        <v>164819.47042499998</v>
      </c>
      <c r="F46" s="11">
        <v>98.898957312777981</v>
      </c>
    </row>
    <row r="47" spans="1:6" x14ac:dyDescent="0.2">
      <c r="A47" s="9"/>
      <c r="B47" s="9"/>
      <c r="C47" s="9"/>
      <c r="D47" s="47"/>
      <c r="E47" s="47"/>
      <c r="F47" s="10"/>
    </row>
    <row r="48" spans="1:6" x14ac:dyDescent="0.2">
      <c r="A48" s="8" t="s">
        <v>49</v>
      </c>
      <c r="B48" s="9"/>
      <c r="C48" s="9"/>
      <c r="D48" s="47"/>
      <c r="E48" s="46">
        <v>1834.9365816</v>
      </c>
      <c r="F48" s="11">
        <v>1.1000000000000001</v>
      </c>
    </row>
    <row r="49" spans="1:6" x14ac:dyDescent="0.2">
      <c r="A49" s="9"/>
      <c r="B49" s="9"/>
      <c r="C49" s="9"/>
      <c r="D49" s="47"/>
      <c r="E49" s="47"/>
      <c r="F49" s="10"/>
    </row>
    <row r="50" spans="1:6" x14ac:dyDescent="0.2">
      <c r="A50" s="12" t="s">
        <v>50</v>
      </c>
      <c r="B50" s="6"/>
      <c r="C50" s="6"/>
      <c r="D50" s="72"/>
      <c r="E50" s="48">
        <v>166654.40658159999</v>
      </c>
      <c r="F50" s="13">
        <f xml:space="preserve"> ROUND(SUM(F46:F49),2)</f>
        <v>100</v>
      </c>
    </row>
    <row r="51" spans="1:6" x14ac:dyDescent="0.2">
      <c r="A51" s="1" t="s">
        <v>226</v>
      </c>
    </row>
    <row r="53" spans="1:6" x14ac:dyDescent="0.2">
      <c r="A53" s="1" t="s">
        <v>51</v>
      </c>
    </row>
    <row r="54" spans="1:6" x14ac:dyDescent="0.2">
      <c r="A54" s="1" t="s">
        <v>816</v>
      </c>
    </row>
    <row r="55" spans="1:6" x14ac:dyDescent="0.2">
      <c r="A55" s="1" t="s">
        <v>52</v>
      </c>
    </row>
    <row r="56" spans="1:6" x14ac:dyDescent="0.2">
      <c r="A56" s="3" t="s">
        <v>833</v>
      </c>
      <c r="D56" s="14">
        <v>33.573</v>
      </c>
    </row>
    <row r="57" spans="1:6" x14ac:dyDescent="0.2">
      <c r="A57" s="3" t="s">
        <v>834</v>
      </c>
      <c r="D57" s="14">
        <v>10</v>
      </c>
    </row>
    <row r="58" spans="1:6" x14ac:dyDescent="0.2">
      <c r="A58" s="3" t="s">
        <v>841</v>
      </c>
      <c r="D58" s="14">
        <v>10.166600000000001</v>
      </c>
    </row>
    <row r="59" spans="1:6" x14ac:dyDescent="0.2">
      <c r="A59" s="3" t="s">
        <v>842</v>
      </c>
      <c r="D59" s="14">
        <v>10.843999999999999</v>
      </c>
    </row>
    <row r="60" spans="1:6" x14ac:dyDescent="0.2">
      <c r="A60" s="3" t="s">
        <v>843</v>
      </c>
      <c r="D60" s="14">
        <v>34.337499999999999</v>
      </c>
    </row>
    <row r="61" spans="1:6" x14ac:dyDescent="0.2">
      <c r="A61" s="3" t="s">
        <v>847</v>
      </c>
      <c r="D61" s="14">
        <v>10.001200000000001</v>
      </c>
    </row>
    <row r="62" spans="1:6" x14ac:dyDescent="0.2">
      <c r="A62" s="3" t="s">
        <v>845</v>
      </c>
      <c r="D62" s="14">
        <v>10.4336</v>
      </c>
    </row>
    <row r="63" spans="1:6" x14ac:dyDescent="0.2">
      <c r="A63" s="3" t="s">
        <v>846</v>
      </c>
      <c r="D63" s="14">
        <v>11.151400000000001</v>
      </c>
    </row>
    <row r="64" spans="1:6" x14ac:dyDescent="0.2">
      <c r="A64" s="3" t="s">
        <v>848</v>
      </c>
      <c r="D64" s="14">
        <v>10.3588</v>
      </c>
    </row>
    <row r="66" spans="1:4" x14ac:dyDescent="0.2">
      <c r="A66" s="1" t="s">
        <v>56</v>
      </c>
    </row>
    <row r="67" spans="1:4" x14ac:dyDescent="0.2">
      <c r="A67" s="3" t="s">
        <v>833</v>
      </c>
      <c r="D67" s="14">
        <v>34.99</v>
      </c>
    </row>
    <row r="68" spans="1:4" x14ac:dyDescent="0.2">
      <c r="A68" s="3" t="s">
        <v>834</v>
      </c>
      <c r="D68" s="14">
        <v>10.028700000000001</v>
      </c>
    </row>
    <row r="69" spans="1:4" x14ac:dyDescent="0.2">
      <c r="A69" s="3" t="s">
        <v>841</v>
      </c>
      <c r="D69" s="14">
        <v>10.198499999999999</v>
      </c>
    </row>
    <row r="70" spans="1:4" x14ac:dyDescent="0.2">
      <c r="A70" s="3" t="s">
        <v>842</v>
      </c>
      <c r="D70" s="14">
        <v>10.8568</v>
      </c>
    </row>
    <row r="71" spans="1:4" x14ac:dyDescent="0.2">
      <c r="A71" s="3" t="s">
        <v>843</v>
      </c>
      <c r="D71" s="14">
        <v>35.812199999999997</v>
      </c>
    </row>
    <row r="72" spans="1:4" x14ac:dyDescent="0.2">
      <c r="A72" s="3" t="s">
        <v>847</v>
      </c>
      <c r="D72" s="14">
        <v>10.0345</v>
      </c>
    </row>
    <row r="73" spans="1:4" x14ac:dyDescent="0.2">
      <c r="A73" s="3" t="s">
        <v>845</v>
      </c>
      <c r="D73" s="14">
        <v>10.4841</v>
      </c>
    </row>
    <row r="74" spans="1:4" x14ac:dyDescent="0.2">
      <c r="A74" s="3" t="s">
        <v>846</v>
      </c>
      <c r="D74" s="14">
        <v>11.1852</v>
      </c>
    </row>
    <row r="75" spans="1:4" x14ac:dyDescent="0.2">
      <c r="A75" s="3" t="s">
        <v>848</v>
      </c>
      <c r="D75" s="14">
        <v>10.361800000000001</v>
      </c>
    </row>
    <row r="77" spans="1:4" x14ac:dyDescent="0.2">
      <c r="A77" s="1" t="s">
        <v>57</v>
      </c>
      <c r="D77" s="15" t="s">
        <v>138</v>
      </c>
    </row>
    <row r="78" spans="1:4" x14ac:dyDescent="0.2">
      <c r="A78" s="94" t="s">
        <v>811</v>
      </c>
      <c r="B78" s="95"/>
      <c r="C78" s="90" t="s">
        <v>812</v>
      </c>
      <c r="D78" s="90"/>
    </row>
    <row r="79" spans="1:4" x14ac:dyDescent="0.2">
      <c r="A79" s="91"/>
      <c r="B79" s="91"/>
      <c r="C79" s="22" t="s">
        <v>813</v>
      </c>
      <c r="D79" s="22" t="s">
        <v>814</v>
      </c>
    </row>
    <row r="80" spans="1:4" x14ac:dyDescent="0.2">
      <c r="A80" s="23" t="s">
        <v>834</v>
      </c>
      <c r="B80" s="24"/>
      <c r="C80" s="39">
        <v>0.2776175072999999</v>
      </c>
      <c r="D80" s="39">
        <v>0.25707519549999996</v>
      </c>
    </row>
    <row r="81" spans="1:5" x14ac:dyDescent="0.2">
      <c r="A81" s="23" t="s">
        <v>841</v>
      </c>
      <c r="B81" s="24"/>
      <c r="C81" s="39">
        <v>0.280925853</v>
      </c>
      <c r="D81" s="39">
        <v>0.2601387402</v>
      </c>
    </row>
    <row r="82" spans="1:5" x14ac:dyDescent="0.2">
      <c r="A82" s="23" t="s">
        <v>842</v>
      </c>
      <c r="B82" s="24"/>
      <c r="C82" s="39">
        <v>0.31694198800000001</v>
      </c>
      <c r="D82" s="39">
        <v>0.29348986040000002</v>
      </c>
    </row>
    <row r="83" spans="1:5" x14ac:dyDescent="0.2">
      <c r="A83" s="23" t="s">
        <v>847</v>
      </c>
      <c r="B83" s="24"/>
      <c r="C83" s="39">
        <v>0.27939816989999994</v>
      </c>
      <c r="D83" s="39">
        <v>0.25872409850000005</v>
      </c>
    </row>
    <row r="84" spans="1:5" x14ac:dyDescent="0.2">
      <c r="A84" s="23" t="s">
        <v>845</v>
      </c>
      <c r="B84" s="24"/>
      <c r="C84" s="39">
        <v>0.280925853</v>
      </c>
      <c r="D84" s="39">
        <v>0.2601387402</v>
      </c>
    </row>
    <row r="85" spans="1:5" x14ac:dyDescent="0.2">
      <c r="A85" s="23" t="s">
        <v>846</v>
      </c>
      <c r="B85" s="24"/>
      <c r="C85" s="39">
        <v>0.31694198800000001</v>
      </c>
      <c r="D85" s="39">
        <v>0.29348986040000002</v>
      </c>
    </row>
    <row r="86" spans="1:5" x14ac:dyDescent="0.2">
      <c r="A86" s="23" t="s">
        <v>848</v>
      </c>
      <c r="B86" s="24"/>
      <c r="C86" s="39">
        <v>0.28661640239999997</v>
      </c>
      <c r="D86" s="39">
        <v>0.26540821690000005</v>
      </c>
    </row>
    <row r="88" spans="1:5" x14ac:dyDescent="0.2">
      <c r="A88" s="1" t="s">
        <v>59</v>
      </c>
      <c r="D88" s="18">
        <v>0.66910949063105452</v>
      </c>
      <c r="E88" s="2" t="s">
        <v>825</v>
      </c>
    </row>
  </sheetData>
  <mergeCells count="4">
    <mergeCell ref="A1:F1"/>
    <mergeCell ref="C78:D78"/>
    <mergeCell ref="A79:B79"/>
    <mergeCell ref="A78:B7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8CFF-76CC-4312-AB7A-475D096E2524}">
  <sheetPr>
    <tabColor rgb="FF92D050"/>
  </sheetPr>
  <dimension ref="A1:F31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14.85546875" style="3" bestFit="1" customWidth="1"/>
    <col min="3" max="3" width="11.710937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536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49</v>
      </c>
      <c r="B5" s="9"/>
      <c r="C5" s="9"/>
      <c r="D5" s="9"/>
      <c r="E5" s="46">
        <v>2260.0569733000002</v>
      </c>
      <c r="F5" s="11">
        <v>100</v>
      </c>
    </row>
    <row r="6" spans="1:6" x14ac:dyDescent="0.2">
      <c r="A6" s="9"/>
      <c r="B6" s="9"/>
      <c r="C6" s="9"/>
      <c r="D6" s="9"/>
      <c r="E6" s="47"/>
      <c r="F6" s="10"/>
    </row>
    <row r="7" spans="1:6" x14ac:dyDescent="0.2">
      <c r="A7" s="12" t="s">
        <v>50</v>
      </c>
      <c r="B7" s="6"/>
      <c r="C7" s="6"/>
      <c r="D7" s="6"/>
      <c r="E7" s="48">
        <v>2260.0569733000002</v>
      </c>
      <c r="F7" s="13">
        <f xml:space="preserve"> ROUND(SUM(F5:F6),2)</f>
        <v>100</v>
      </c>
    </row>
    <row r="9" spans="1:6" x14ac:dyDescent="0.2">
      <c r="A9" s="1" t="s">
        <v>51</v>
      </c>
    </row>
    <row r="10" spans="1:6" x14ac:dyDescent="0.2">
      <c r="A10" s="1" t="s">
        <v>816</v>
      </c>
    </row>
    <row r="11" spans="1:6" x14ac:dyDescent="0.2">
      <c r="A11" s="1" t="s">
        <v>52</v>
      </c>
      <c r="D11" s="26" t="s">
        <v>821</v>
      </c>
    </row>
    <row r="13" spans="1:6" x14ac:dyDescent="0.2">
      <c r="A13" s="1" t="s">
        <v>56</v>
      </c>
    </row>
    <row r="14" spans="1:6" x14ac:dyDescent="0.2">
      <c r="A14" s="3" t="s">
        <v>849</v>
      </c>
      <c r="D14" s="14">
        <v>1007.8763</v>
      </c>
    </row>
    <row r="15" spans="1:6" x14ac:dyDescent="0.2">
      <c r="A15" s="3" t="s">
        <v>872</v>
      </c>
      <c r="D15" s="14">
        <v>1000</v>
      </c>
    </row>
    <row r="16" spans="1:6" x14ac:dyDescent="0.2">
      <c r="A16" s="3" t="s">
        <v>851</v>
      </c>
      <c r="D16" s="14">
        <v>1000.736</v>
      </c>
    </row>
    <row r="17" spans="1:5" x14ac:dyDescent="0.2">
      <c r="A17" s="3" t="s">
        <v>853</v>
      </c>
      <c r="D17" s="14">
        <v>1007.798</v>
      </c>
    </row>
    <row r="18" spans="1:5" x14ac:dyDescent="0.2">
      <c r="A18" s="3" t="s">
        <v>854</v>
      </c>
      <c r="D18" s="14">
        <v>1000</v>
      </c>
    </row>
    <row r="19" spans="1:5" x14ac:dyDescent="0.2">
      <c r="A19" s="3" t="s">
        <v>855</v>
      </c>
      <c r="D19" s="14">
        <v>1000.7323</v>
      </c>
    </row>
    <row r="21" spans="1:5" x14ac:dyDescent="0.2">
      <c r="A21" s="1" t="s">
        <v>57</v>
      </c>
      <c r="D21" s="15" t="s">
        <v>138</v>
      </c>
    </row>
    <row r="22" spans="1:5" x14ac:dyDescent="0.2">
      <c r="A22" s="94" t="s">
        <v>811</v>
      </c>
      <c r="B22" s="95"/>
      <c r="C22" s="90" t="s">
        <v>812</v>
      </c>
      <c r="D22" s="90"/>
    </row>
    <row r="23" spans="1:5" x14ac:dyDescent="0.2">
      <c r="A23" s="91"/>
      <c r="B23" s="91"/>
      <c r="C23" s="22" t="s">
        <v>813</v>
      </c>
      <c r="D23" s="22" t="s">
        <v>814</v>
      </c>
    </row>
    <row r="24" spans="1:5" x14ac:dyDescent="0.2">
      <c r="A24" s="23" t="s">
        <v>858</v>
      </c>
      <c r="B24" s="24"/>
      <c r="C24" s="39">
        <v>5.8724736590000006</v>
      </c>
      <c r="D24" s="39">
        <v>5.4379398730000013</v>
      </c>
    </row>
    <row r="25" spans="1:5" x14ac:dyDescent="0.2">
      <c r="A25" s="23" t="s">
        <v>832</v>
      </c>
      <c r="B25" s="24"/>
      <c r="C25" s="39">
        <v>5.8931957500000003</v>
      </c>
      <c r="D25" s="39">
        <v>5.4571286350000001</v>
      </c>
    </row>
    <row r="26" spans="1:5" x14ac:dyDescent="0.2">
      <c r="A26" s="23" t="s">
        <v>859</v>
      </c>
      <c r="B26" s="24"/>
      <c r="C26" s="39">
        <v>5.8379426949999997</v>
      </c>
      <c r="D26" s="39">
        <v>5.4059640329999992</v>
      </c>
    </row>
    <row r="27" spans="1:5" x14ac:dyDescent="0.2">
      <c r="A27" s="23" t="s">
        <v>855</v>
      </c>
      <c r="B27" s="24"/>
      <c r="C27" s="39">
        <v>5.8663018510000002</v>
      </c>
      <c r="D27" s="39">
        <v>5.4322247509999997</v>
      </c>
    </row>
    <row r="29" spans="1:5" x14ac:dyDescent="0.2">
      <c r="A29" s="1" t="s">
        <v>59</v>
      </c>
      <c r="D29" s="18">
        <f>3/366</f>
        <v>8.1967213114754103E-3</v>
      </c>
      <c r="E29" s="2" t="s">
        <v>825</v>
      </c>
    </row>
    <row r="31" spans="1:5" x14ac:dyDescent="0.2">
      <c r="A31" s="16" t="s">
        <v>918</v>
      </c>
    </row>
  </sheetData>
  <mergeCells count="4">
    <mergeCell ref="A1:F1"/>
    <mergeCell ref="C22:D22"/>
    <mergeCell ref="A23:B23"/>
    <mergeCell ref="A22:B2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0AA9-16D7-4A61-96A5-226C6F715468}">
  <sheetPr>
    <tabColor rgb="FF92D050"/>
  </sheetPr>
  <dimension ref="A1:F14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61.140625" style="3" bestFit="1" customWidth="1"/>
    <col min="3" max="3" width="12.42578125" style="3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473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474</v>
      </c>
      <c r="B8" s="9" t="s">
        <v>1302</v>
      </c>
      <c r="C8" s="9" t="s">
        <v>22</v>
      </c>
      <c r="D8" s="47">
        <v>1400</v>
      </c>
      <c r="E8" s="47">
        <v>14008.876</v>
      </c>
      <c r="F8" s="10">
        <v>1.45232945087031</v>
      </c>
    </row>
    <row r="9" spans="1:6" x14ac:dyDescent="0.2">
      <c r="A9" s="9" t="s">
        <v>399</v>
      </c>
      <c r="B9" s="9" t="s">
        <v>1303</v>
      </c>
      <c r="C9" s="9" t="s">
        <v>400</v>
      </c>
      <c r="D9" s="47">
        <v>1390</v>
      </c>
      <c r="E9" s="47">
        <v>13875.730600000001</v>
      </c>
      <c r="F9" s="10">
        <v>1.4385259890031401</v>
      </c>
    </row>
    <row r="10" spans="1:6" x14ac:dyDescent="0.2">
      <c r="A10" s="9" t="s">
        <v>341</v>
      </c>
      <c r="B10" s="9" t="s">
        <v>1304</v>
      </c>
      <c r="C10" s="9" t="s">
        <v>140</v>
      </c>
      <c r="D10" s="47">
        <v>950</v>
      </c>
      <c r="E10" s="47">
        <v>9483.1326910999996</v>
      </c>
      <c r="F10" s="10">
        <v>0.98313618407326597</v>
      </c>
    </row>
    <row r="11" spans="1:6" x14ac:dyDescent="0.2">
      <c r="A11" s="9" t="s">
        <v>475</v>
      </c>
      <c r="B11" s="9" t="s">
        <v>1305</v>
      </c>
      <c r="C11" s="9" t="s">
        <v>26</v>
      </c>
      <c r="D11" s="47">
        <v>900</v>
      </c>
      <c r="E11" s="47">
        <v>8981.3610000000008</v>
      </c>
      <c r="F11" s="10">
        <v>0.93111646424724104</v>
      </c>
    </row>
    <row r="12" spans="1:6" x14ac:dyDescent="0.2">
      <c r="A12" s="9" t="s">
        <v>476</v>
      </c>
      <c r="B12" s="9" t="s">
        <v>1306</v>
      </c>
      <c r="C12" s="9" t="s">
        <v>9</v>
      </c>
      <c r="D12" s="47">
        <v>850</v>
      </c>
      <c r="E12" s="47">
        <v>8509.5370000000003</v>
      </c>
      <c r="F12" s="10">
        <v>0.88220148414266697</v>
      </c>
    </row>
    <row r="13" spans="1:6" x14ac:dyDescent="0.2">
      <c r="A13" s="9" t="s">
        <v>477</v>
      </c>
      <c r="B13" s="9" t="s">
        <v>1307</v>
      </c>
      <c r="C13" s="9" t="s">
        <v>18</v>
      </c>
      <c r="D13" s="47">
        <v>100</v>
      </c>
      <c r="E13" s="47">
        <v>2501.8024999999998</v>
      </c>
      <c r="F13" s="10">
        <v>0.25936709347780401</v>
      </c>
    </row>
    <row r="14" spans="1:6" x14ac:dyDescent="0.2">
      <c r="A14" s="9" t="s">
        <v>478</v>
      </c>
      <c r="B14" s="9" t="s">
        <v>1308</v>
      </c>
      <c r="C14" s="9" t="s">
        <v>18</v>
      </c>
      <c r="D14" s="47">
        <v>80</v>
      </c>
      <c r="E14" s="47">
        <v>2001.2159999999999</v>
      </c>
      <c r="F14" s="10">
        <v>0.207470244889945</v>
      </c>
    </row>
    <row r="15" spans="1:6" x14ac:dyDescent="0.2">
      <c r="A15" s="8" t="s">
        <v>44</v>
      </c>
      <c r="B15" s="9"/>
      <c r="C15" s="9"/>
      <c r="D15" s="47"/>
      <c r="E15" s="46">
        <f>SUM(E8:E14)</f>
        <v>59361.655791099991</v>
      </c>
      <c r="F15" s="11">
        <f>SUM(F8:F14)</f>
        <v>6.1541469107043723</v>
      </c>
    </row>
    <row r="16" spans="1:6" x14ac:dyDescent="0.2">
      <c r="A16" s="9"/>
      <c r="B16" s="9"/>
      <c r="C16" s="9"/>
      <c r="D16" s="47"/>
      <c r="E16" s="47"/>
      <c r="F16" s="10"/>
    </row>
    <row r="17" spans="1:6" x14ac:dyDescent="0.2">
      <c r="A17" s="8" t="s">
        <v>99</v>
      </c>
      <c r="B17" s="9"/>
      <c r="C17" s="9"/>
      <c r="D17" s="47"/>
      <c r="E17" s="47"/>
      <c r="F17" s="10"/>
    </row>
    <row r="18" spans="1:6" x14ac:dyDescent="0.2">
      <c r="A18" s="9" t="s">
        <v>479</v>
      </c>
      <c r="B18" s="9" t="s">
        <v>1309</v>
      </c>
      <c r="C18" s="9" t="s">
        <v>140</v>
      </c>
      <c r="D18" s="47">
        <v>1000</v>
      </c>
      <c r="E18" s="47">
        <v>10005.111999999999</v>
      </c>
      <c r="F18" s="10">
        <v>1.0372508698667899</v>
      </c>
    </row>
    <row r="19" spans="1:6" x14ac:dyDescent="0.2">
      <c r="A19" s="8" t="s">
        <v>44</v>
      </c>
      <c r="B19" s="9"/>
      <c r="C19" s="9"/>
      <c r="D19" s="47"/>
      <c r="E19" s="46">
        <f>SUM(E18:E18)</f>
        <v>10005.111999999999</v>
      </c>
      <c r="F19" s="11">
        <f>SUM(F18:F18)</f>
        <v>1.0372508698667899</v>
      </c>
    </row>
    <row r="20" spans="1:6" x14ac:dyDescent="0.2">
      <c r="A20" s="9"/>
      <c r="B20" s="9"/>
      <c r="C20" s="9"/>
      <c r="D20" s="47"/>
      <c r="E20" s="47"/>
      <c r="F20" s="10"/>
    </row>
    <row r="21" spans="1:6" x14ac:dyDescent="0.2">
      <c r="A21" s="8" t="s">
        <v>45</v>
      </c>
      <c r="B21" s="9"/>
      <c r="C21" s="9"/>
      <c r="D21" s="47"/>
      <c r="E21" s="47"/>
      <c r="F21" s="10"/>
    </row>
    <row r="22" spans="1:6" x14ac:dyDescent="0.2">
      <c r="A22" s="8" t="s">
        <v>46</v>
      </c>
      <c r="B22" s="9"/>
      <c r="C22" s="9"/>
      <c r="D22" s="47"/>
      <c r="E22" s="47"/>
      <c r="F22" s="10"/>
    </row>
    <row r="23" spans="1:6" x14ac:dyDescent="0.2">
      <c r="A23" s="9" t="s">
        <v>480</v>
      </c>
      <c r="B23" s="9" t="s">
        <v>1310</v>
      </c>
      <c r="C23" s="9" t="s">
        <v>408</v>
      </c>
      <c r="D23" s="47">
        <v>50000</v>
      </c>
      <c r="E23" s="47">
        <v>49773.55</v>
      </c>
      <c r="F23" s="10">
        <v>5.1601279459798199</v>
      </c>
    </row>
    <row r="24" spans="1:6" x14ac:dyDescent="0.2">
      <c r="A24" s="9" t="s">
        <v>481</v>
      </c>
      <c r="B24" s="9" t="s">
        <v>1311</v>
      </c>
      <c r="C24" s="9" t="s">
        <v>48</v>
      </c>
      <c r="D24" s="47">
        <v>50000</v>
      </c>
      <c r="E24" s="47">
        <v>49734.9</v>
      </c>
      <c r="F24" s="10">
        <v>5.1561210197084897</v>
      </c>
    </row>
    <row r="25" spans="1:6" x14ac:dyDescent="0.2">
      <c r="A25" s="9" t="s">
        <v>482</v>
      </c>
      <c r="B25" s="9" t="s">
        <v>1312</v>
      </c>
      <c r="C25" s="9" t="s">
        <v>48</v>
      </c>
      <c r="D25" s="47">
        <v>30000</v>
      </c>
      <c r="E25" s="47">
        <v>29737.8</v>
      </c>
      <c r="F25" s="10">
        <v>3.0829798724816402</v>
      </c>
    </row>
    <row r="26" spans="1:6" x14ac:dyDescent="0.2">
      <c r="A26" s="9" t="s">
        <v>483</v>
      </c>
      <c r="B26" s="9" t="s">
        <v>1313</v>
      </c>
      <c r="C26" s="9" t="s">
        <v>405</v>
      </c>
      <c r="D26" s="47">
        <v>25000</v>
      </c>
      <c r="E26" s="47">
        <v>24861.55</v>
      </c>
      <c r="F26" s="10">
        <v>2.5774488445243402</v>
      </c>
    </row>
    <row r="27" spans="1:6" x14ac:dyDescent="0.2">
      <c r="A27" s="9" t="s">
        <v>484</v>
      </c>
      <c r="B27" s="9" t="s">
        <v>1957</v>
      </c>
      <c r="C27" s="9" t="s">
        <v>408</v>
      </c>
      <c r="D27" s="47">
        <v>25000</v>
      </c>
      <c r="E27" s="47">
        <v>24809.599999999999</v>
      </c>
      <c r="F27" s="10">
        <v>2.57206307945849</v>
      </c>
    </row>
    <row r="28" spans="1:6" x14ac:dyDescent="0.2">
      <c r="A28" s="9" t="s">
        <v>485</v>
      </c>
      <c r="B28" s="9" t="s">
        <v>1924</v>
      </c>
      <c r="C28" s="9" t="s">
        <v>408</v>
      </c>
      <c r="D28" s="47">
        <v>20000</v>
      </c>
      <c r="E28" s="47">
        <v>19936.939999999999</v>
      </c>
      <c r="F28" s="10">
        <v>2.0669042343036201</v>
      </c>
    </row>
    <row r="29" spans="1:6" x14ac:dyDescent="0.2">
      <c r="A29" s="9" t="s">
        <v>486</v>
      </c>
      <c r="B29" s="9" t="s">
        <v>1314</v>
      </c>
      <c r="C29" s="9" t="s">
        <v>461</v>
      </c>
      <c r="D29" s="47">
        <v>20000</v>
      </c>
      <c r="E29" s="47">
        <v>19872.759999999998</v>
      </c>
      <c r="F29" s="10">
        <v>2.0602505595793299</v>
      </c>
    </row>
    <row r="30" spans="1:6" x14ac:dyDescent="0.2">
      <c r="A30" s="9" t="s">
        <v>487</v>
      </c>
      <c r="B30" s="9" t="s">
        <v>1315</v>
      </c>
      <c r="C30" s="9" t="s">
        <v>408</v>
      </c>
      <c r="D30" s="47">
        <v>20000</v>
      </c>
      <c r="E30" s="47">
        <v>19867.86</v>
      </c>
      <c r="F30" s="10">
        <v>2.0597425663392399</v>
      </c>
    </row>
    <row r="31" spans="1:6" x14ac:dyDescent="0.2">
      <c r="A31" s="9" t="s">
        <v>456</v>
      </c>
      <c r="B31" s="9" t="s">
        <v>1316</v>
      </c>
      <c r="C31" s="9" t="s">
        <v>408</v>
      </c>
      <c r="D31" s="47">
        <v>20000</v>
      </c>
      <c r="E31" s="47">
        <v>19864.48</v>
      </c>
      <c r="F31" s="10">
        <v>2.0593921546756699</v>
      </c>
    </row>
    <row r="32" spans="1:6" x14ac:dyDescent="0.2">
      <c r="A32" s="9" t="s">
        <v>488</v>
      </c>
      <c r="B32" s="9" t="s">
        <v>1317</v>
      </c>
      <c r="C32" s="9" t="s">
        <v>48</v>
      </c>
      <c r="D32" s="47">
        <v>20000</v>
      </c>
      <c r="E32" s="47">
        <v>19862.78</v>
      </c>
      <c r="F32" s="10">
        <v>2.0592159121229798</v>
      </c>
    </row>
    <row r="33" spans="1:6" x14ac:dyDescent="0.2">
      <c r="A33" s="9" t="s">
        <v>489</v>
      </c>
      <c r="B33" s="9" t="s">
        <v>1318</v>
      </c>
      <c r="C33" s="9" t="s">
        <v>48</v>
      </c>
      <c r="D33" s="47">
        <v>20000</v>
      </c>
      <c r="E33" s="47">
        <v>19844.32</v>
      </c>
      <c r="F33" s="10">
        <v>2.0573021253450099</v>
      </c>
    </row>
    <row r="34" spans="1:6" x14ac:dyDescent="0.2">
      <c r="A34" s="8" t="s">
        <v>44</v>
      </c>
      <c r="B34" s="9"/>
      <c r="C34" s="9"/>
      <c r="D34" s="47"/>
      <c r="E34" s="46">
        <f>SUM(E23:E33)</f>
        <v>298166.54000000004</v>
      </c>
      <c r="F34" s="11">
        <f>SUM(F23:F33)</f>
        <v>30.911548314518633</v>
      </c>
    </row>
    <row r="35" spans="1:6" x14ac:dyDescent="0.2">
      <c r="A35" s="9"/>
      <c r="B35" s="9"/>
      <c r="C35" s="9"/>
      <c r="D35" s="47"/>
      <c r="E35" s="47"/>
      <c r="F35" s="10"/>
    </row>
    <row r="36" spans="1:6" x14ac:dyDescent="0.2">
      <c r="A36" s="8" t="s">
        <v>222</v>
      </c>
      <c r="B36" s="9"/>
      <c r="C36" s="9"/>
      <c r="D36" s="47"/>
      <c r="E36" s="47"/>
      <c r="F36" s="10"/>
    </row>
    <row r="37" spans="1:6" x14ac:dyDescent="0.2">
      <c r="A37" s="9" t="s">
        <v>490</v>
      </c>
      <c r="B37" s="9" t="s">
        <v>1319</v>
      </c>
      <c r="C37" s="9" t="s">
        <v>408</v>
      </c>
      <c r="D37" s="47">
        <v>10500</v>
      </c>
      <c r="E37" s="47">
        <v>52131.082499999997</v>
      </c>
      <c r="F37" s="10">
        <v>5.4045382670600999</v>
      </c>
    </row>
    <row r="38" spans="1:6" x14ac:dyDescent="0.2">
      <c r="A38" s="9" t="s">
        <v>404</v>
      </c>
      <c r="B38" s="9" t="s">
        <v>1320</v>
      </c>
      <c r="C38" s="9" t="s">
        <v>405</v>
      </c>
      <c r="D38" s="47">
        <v>8540</v>
      </c>
      <c r="E38" s="47">
        <v>42358.997799999997</v>
      </c>
      <c r="F38" s="10">
        <v>4.3914458243681196</v>
      </c>
    </row>
    <row r="39" spans="1:6" x14ac:dyDescent="0.2">
      <c r="A39" s="9" t="s">
        <v>491</v>
      </c>
      <c r="B39" s="9" t="s">
        <v>1321</v>
      </c>
      <c r="C39" s="9" t="s">
        <v>408</v>
      </c>
      <c r="D39" s="47">
        <v>8000</v>
      </c>
      <c r="E39" s="47">
        <v>39591.839999999997</v>
      </c>
      <c r="F39" s="10">
        <v>4.1045687923959902</v>
      </c>
    </row>
    <row r="40" spans="1:6" x14ac:dyDescent="0.2">
      <c r="A40" s="9" t="s">
        <v>492</v>
      </c>
      <c r="B40" s="9" t="s">
        <v>1322</v>
      </c>
      <c r="C40" s="9" t="s">
        <v>408</v>
      </c>
      <c r="D40" s="47">
        <v>8000</v>
      </c>
      <c r="E40" s="47">
        <v>39583.879999999997</v>
      </c>
      <c r="F40" s="10">
        <v>4.1037435625610703</v>
      </c>
    </row>
    <row r="41" spans="1:6" x14ac:dyDescent="0.2">
      <c r="A41" s="9" t="s">
        <v>409</v>
      </c>
      <c r="B41" s="9" t="s">
        <v>1323</v>
      </c>
      <c r="C41" s="9" t="s">
        <v>408</v>
      </c>
      <c r="D41" s="47">
        <v>7880</v>
      </c>
      <c r="E41" s="47">
        <v>39180.660199999998</v>
      </c>
      <c r="F41" s="10">
        <v>4.0619409232405399</v>
      </c>
    </row>
    <row r="42" spans="1:6" x14ac:dyDescent="0.2">
      <c r="A42" s="9" t="s">
        <v>493</v>
      </c>
      <c r="B42" s="9" t="s">
        <v>1324</v>
      </c>
      <c r="C42" s="9" t="s">
        <v>48</v>
      </c>
      <c r="D42" s="47">
        <v>7000</v>
      </c>
      <c r="E42" s="47">
        <v>34886.879999999997</v>
      </c>
      <c r="F42" s="10">
        <v>3.616795756703</v>
      </c>
    </row>
    <row r="43" spans="1:6" x14ac:dyDescent="0.2">
      <c r="A43" s="9" t="s">
        <v>494</v>
      </c>
      <c r="B43" s="9" t="s">
        <v>1325</v>
      </c>
      <c r="C43" s="9" t="s">
        <v>405</v>
      </c>
      <c r="D43" s="47">
        <v>6000</v>
      </c>
      <c r="E43" s="47">
        <v>29760.42</v>
      </c>
      <c r="F43" s="10">
        <v>3.0853249351532401</v>
      </c>
    </row>
    <row r="44" spans="1:6" x14ac:dyDescent="0.2">
      <c r="A44" s="9" t="s">
        <v>495</v>
      </c>
      <c r="B44" s="9" t="s">
        <v>1326</v>
      </c>
      <c r="C44" s="9" t="s">
        <v>408</v>
      </c>
      <c r="D44" s="47">
        <v>5700</v>
      </c>
      <c r="E44" s="47">
        <v>28071.730500000001</v>
      </c>
      <c r="F44" s="10">
        <v>2.9102549656406702</v>
      </c>
    </row>
    <row r="45" spans="1:6" x14ac:dyDescent="0.2">
      <c r="A45" s="9" t="s">
        <v>496</v>
      </c>
      <c r="B45" s="9" t="s">
        <v>1327</v>
      </c>
      <c r="C45" s="9" t="s">
        <v>405</v>
      </c>
      <c r="D45" s="47">
        <v>5000</v>
      </c>
      <c r="E45" s="47">
        <v>24842.875</v>
      </c>
      <c r="F45" s="10">
        <v>2.57551276824706</v>
      </c>
    </row>
    <row r="46" spans="1:6" x14ac:dyDescent="0.2">
      <c r="A46" s="9" t="s">
        <v>497</v>
      </c>
      <c r="B46" s="9" t="s">
        <v>1328</v>
      </c>
      <c r="C46" s="9" t="s">
        <v>48</v>
      </c>
      <c r="D46" s="47">
        <v>5000</v>
      </c>
      <c r="E46" s="47">
        <v>24795.95</v>
      </c>
      <c r="F46" s="10">
        <v>2.5706479554325199</v>
      </c>
    </row>
    <row r="47" spans="1:6" x14ac:dyDescent="0.2">
      <c r="A47" s="9" t="s">
        <v>498</v>
      </c>
      <c r="B47" s="9" t="s">
        <v>1329</v>
      </c>
      <c r="C47" s="9" t="s">
        <v>48</v>
      </c>
      <c r="D47" s="47">
        <v>4000</v>
      </c>
      <c r="E47" s="47">
        <v>19926.86</v>
      </c>
      <c r="F47" s="10">
        <v>2.0658592196382899</v>
      </c>
    </row>
    <row r="48" spans="1:6" x14ac:dyDescent="0.2">
      <c r="A48" s="9" t="s">
        <v>499</v>
      </c>
      <c r="B48" s="9" t="s">
        <v>1330</v>
      </c>
      <c r="C48" s="9" t="s">
        <v>405</v>
      </c>
      <c r="D48" s="47">
        <v>4000</v>
      </c>
      <c r="E48" s="47">
        <v>19854.36</v>
      </c>
      <c r="F48" s="10">
        <v>2.0583429931267498</v>
      </c>
    </row>
    <row r="49" spans="1:6" x14ac:dyDescent="0.2">
      <c r="A49" s="9" t="s">
        <v>500</v>
      </c>
      <c r="B49" s="9" t="s">
        <v>1331</v>
      </c>
      <c r="C49" s="9" t="s">
        <v>48</v>
      </c>
      <c r="D49" s="47">
        <v>4000</v>
      </c>
      <c r="E49" s="47">
        <v>19836.64</v>
      </c>
      <c r="F49" s="10">
        <v>2.0565059236952399</v>
      </c>
    </row>
    <row r="50" spans="1:6" x14ac:dyDescent="0.2">
      <c r="A50" s="9" t="s">
        <v>501</v>
      </c>
      <c r="B50" s="9" t="s">
        <v>1332</v>
      </c>
      <c r="C50" s="9" t="s">
        <v>461</v>
      </c>
      <c r="D50" s="47">
        <v>4000</v>
      </c>
      <c r="E50" s="47">
        <v>19772.900000000001</v>
      </c>
      <c r="F50" s="10">
        <v>2.04989786469047</v>
      </c>
    </row>
    <row r="51" spans="1:6" x14ac:dyDescent="0.2">
      <c r="A51" s="9" t="s">
        <v>502</v>
      </c>
      <c r="B51" s="9" t="s">
        <v>1956</v>
      </c>
      <c r="C51" s="9" t="s">
        <v>408</v>
      </c>
      <c r="D51" s="47">
        <v>3500</v>
      </c>
      <c r="E51" s="47">
        <v>17480.837500000001</v>
      </c>
      <c r="F51" s="10">
        <v>1.8122749553303299</v>
      </c>
    </row>
    <row r="52" spans="1:6" x14ac:dyDescent="0.2">
      <c r="A52" s="9" t="s">
        <v>503</v>
      </c>
      <c r="B52" s="9" t="s">
        <v>1333</v>
      </c>
      <c r="C52" s="9" t="s">
        <v>48</v>
      </c>
      <c r="D52" s="47">
        <v>3000</v>
      </c>
      <c r="E52" s="47">
        <v>14890.56</v>
      </c>
      <c r="F52" s="10">
        <v>1.5437354737061999</v>
      </c>
    </row>
    <row r="53" spans="1:6" x14ac:dyDescent="0.2">
      <c r="A53" s="9" t="s">
        <v>504</v>
      </c>
      <c r="B53" s="9" t="s">
        <v>1334</v>
      </c>
      <c r="C53" s="9" t="s">
        <v>405</v>
      </c>
      <c r="D53" s="47">
        <v>3000</v>
      </c>
      <c r="E53" s="47">
        <v>14746.29</v>
      </c>
      <c r="F53" s="10">
        <v>1.52877870130868</v>
      </c>
    </row>
    <row r="54" spans="1:6" x14ac:dyDescent="0.2">
      <c r="A54" s="9" t="s">
        <v>406</v>
      </c>
      <c r="B54" s="9" t="s">
        <v>1335</v>
      </c>
      <c r="C54" s="9" t="s">
        <v>48</v>
      </c>
      <c r="D54" s="47">
        <v>2800</v>
      </c>
      <c r="E54" s="47">
        <v>13832.951999999999</v>
      </c>
      <c r="F54" s="10">
        <v>1.43409104214181</v>
      </c>
    </row>
    <row r="55" spans="1:6" x14ac:dyDescent="0.2">
      <c r="A55" s="9" t="s">
        <v>505</v>
      </c>
      <c r="B55" s="9" t="s">
        <v>1955</v>
      </c>
      <c r="C55" s="9" t="s">
        <v>48</v>
      </c>
      <c r="D55" s="47">
        <v>2500</v>
      </c>
      <c r="E55" s="47">
        <v>12455.637500000001</v>
      </c>
      <c r="F55" s="10">
        <v>1.29130196959518</v>
      </c>
    </row>
    <row r="56" spans="1:6" x14ac:dyDescent="0.2">
      <c r="A56" s="9" t="s">
        <v>506</v>
      </c>
      <c r="B56" s="9" t="s">
        <v>1336</v>
      </c>
      <c r="C56" s="9" t="s">
        <v>405</v>
      </c>
      <c r="D56" s="47">
        <v>2500</v>
      </c>
      <c r="E56" s="47">
        <v>12312.9125</v>
      </c>
      <c r="F56" s="10">
        <v>1.27650537057643</v>
      </c>
    </row>
    <row r="57" spans="1:6" x14ac:dyDescent="0.2">
      <c r="A57" s="9" t="s">
        <v>507</v>
      </c>
      <c r="B57" s="9" t="s">
        <v>1337</v>
      </c>
      <c r="C57" s="9" t="s">
        <v>405</v>
      </c>
      <c r="D57" s="47">
        <v>2500</v>
      </c>
      <c r="E57" s="47">
        <v>12309.7875</v>
      </c>
      <c r="F57" s="10">
        <v>1.2761813952957599</v>
      </c>
    </row>
    <row r="58" spans="1:6" x14ac:dyDescent="0.2">
      <c r="A58" s="9" t="s">
        <v>508</v>
      </c>
      <c r="B58" s="9" t="s">
        <v>1338</v>
      </c>
      <c r="C58" s="9" t="s">
        <v>408</v>
      </c>
      <c r="D58" s="47">
        <v>2000</v>
      </c>
      <c r="E58" s="47">
        <v>9947.57</v>
      </c>
      <c r="F58" s="10">
        <v>1.03128537047469</v>
      </c>
    </row>
    <row r="59" spans="1:6" x14ac:dyDescent="0.2">
      <c r="A59" s="9" t="s">
        <v>509</v>
      </c>
      <c r="B59" s="9" t="s">
        <v>1954</v>
      </c>
      <c r="C59" s="9" t="s">
        <v>48</v>
      </c>
      <c r="D59" s="47">
        <v>2000</v>
      </c>
      <c r="E59" s="47">
        <v>9924.0300000000007</v>
      </c>
      <c r="F59" s="10">
        <v>1.02884492948046</v>
      </c>
    </row>
    <row r="60" spans="1:6" x14ac:dyDescent="0.2">
      <c r="A60" s="9" t="s">
        <v>510</v>
      </c>
      <c r="B60" s="9" t="s">
        <v>1953</v>
      </c>
      <c r="C60" s="9" t="s">
        <v>48</v>
      </c>
      <c r="D60" s="47">
        <v>2000</v>
      </c>
      <c r="E60" s="47">
        <v>9922.76</v>
      </c>
      <c r="F60" s="10">
        <v>1.02871326592639</v>
      </c>
    </row>
    <row r="61" spans="1:6" x14ac:dyDescent="0.2">
      <c r="A61" s="9" t="s">
        <v>511</v>
      </c>
      <c r="B61" s="9" t="s">
        <v>1339</v>
      </c>
      <c r="C61" s="9" t="s">
        <v>408</v>
      </c>
      <c r="D61" s="47">
        <v>2000</v>
      </c>
      <c r="E61" s="47">
        <v>9842.26</v>
      </c>
      <c r="F61" s="10">
        <v>1.02036766269634</v>
      </c>
    </row>
    <row r="62" spans="1:6" x14ac:dyDescent="0.2">
      <c r="A62" s="9" t="s">
        <v>512</v>
      </c>
      <c r="B62" s="9" t="s">
        <v>1340</v>
      </c>
      <c r="C62" s="9" t="s">
        <v>405</v>
      </c>
      <c r="D62" s="47">
        <v>2000</v>
      </c>
      <c r="E62" s="47">
        <v>9841.1</v>
      </c>
      <c r="F62" s="10">
        <v>1.02024740307215</v>
      </c>
    </row>
    <row r="63" spans="1:6" x14ac:dyDescent="0.2">
      <c r="A63" s="9" t="s">
        <v>513</v>
      </c>
      <c r="B63" s="9" t="s">
        <v>1341</v>
      </c>
      <c r="C63" s="9" t="s">
        <v>405</v>
      </c>
      <c r="D63" s="47">
        <v>2000</v>
      </c>
      <c r="E63" s="47">
        <v>9815.77</v>
      </c>
      <c r="F63" s="10">
        <v>1.0176213890371599</v>
      </c>
    </row>
    <row r="64" spans="1:6" x14ac:dyDescent="0.2">
      <c r="A64" s="9" t="s">
        <v>514</v>
      </c>
      <c r="B64" s="9" t="s">
        <v>1200</v>
      </c>
      <c r="C64" s="9" t="s">
        <v>48</v>
      </c>
      <c r="D64" s="47">
        <v>1800</v>
      </c>
      <c r="E64" s="47">
        <v>8937.2880000000005</v>
      </c>
      <c r="F64" s="10">
        <v>0.92654732423285202</v>
      </c>
    </row>
    <row r="65" spans="1:6" x14ac:dyDescent="0.2">
      <c r="A65" s="9" t="s">
        <v>515</v>
      </c>
      <c r="B65" s="9" t="s">
        <v>1301</v>
      </c>
      <c r="C65" s="9" t="s">
        <v>408</v>
      </c>
      <c r="D65" s="47">
        <v>1700</v>
      </c>
      <c r="E65" s="47">
        <v>8452.5869999999995</v>
      </c>
      <c r="F65" s="10">
        <v>0.87629735862773905</v>
      </c>
    </row>
    <row r="66" spans="1:6" x14ac:dyDescent="0.2">
      <c r="A66" s="9" t="s">
        <v>516</v>
      </c>
      <c r="B66" s="9" t="s">
        <v>1342</v>
      </c>
      <c r="C66" s="9" t="s">
        <v>408</v>
      </c>
      <c r="D66" s="47">
        <v>1500</v>
      </c>
      <c r="E66" s="47">
        <v>7474.4925000000003</v>
      </c>
      <c r="F66" s="10">
        <v>0.77489625777680204</v>
      </c>
    </row>
    <row r="67" spans="1:6" x14ac:dyDescent="0.2">
      <c r="A67" s="9" t="s">
        <v>517</v>
      </c>
      <c r="B67" s="9" t="s">
        <v>1952</v>
      </c>
      <c r="C67" s="9" t="s">
        <v>48</v>
      </c>
      <c r="D67" s="47">
        <v>1500</v>
      </c>
      <c r="E67" s="47">
        <v>7452.9375</v>
      </c>
      <c r="F67" s="10">
        <v>0.77266160588085397</v>
      </c>
    </row>
    <row r="68" spans="1:6" x14ac:dyDescent="0.2">
      <c r="A68" s="9" t="s">
        <v>518</v>
      </c>
      <c r="B68" s="9" t="s">
        <v>1343</v>
      </c>
      <c r="C68" s="9" t="s">
        <v>461</v>
      </c>
      <c r="D68" s="47">
        <v>1500</v>
      </c>
      <c r="E68" s="47">
        <v>7447.38</v>
      </c>
      <c r="F68" s="10">
        <v>0.77208544824170999</v>
      </c>
    </row>
    <row r="69" spans="1:6" x14ac:dyDescent="0.2">
      <c r="A69" s="9" t="s">
        <v>519</v>
      </c>
      <c r="B69" s="9" t="s">
        <v>1344</v>
      </c>
      <c r="C69" s="9" t="s">
        <v>408</v>
      </c>
      <c r="D69" s="47">
        <v>1500</v>
      </c>
      <c r="E69" s="47">
        <v>7421.0924999999997</v>
      </c>
      <c r="F69" s="10">
        <v>0.76936016818071495</v>
      </c>
    </row>
    <row r="70" spans="1:6" x14ac:dyDescent="0.2">
      <c r="A70" s="9" t="s">
        <v>520</v>
      </c>
      <c r="B70" s="9" t="s">
        <v>1345</v>
      </c>
      <c r="C70" s="9" t="s">
        <v>48</v>
      </c>
      <c r="D70" s="47">
        <v>1500</v>
      </c>
      <c r="E70" s="47">
        <v>7416.915</v>
      </c>
      <c r="F70" s="10">
        <v>0.76892707802551596</v>
      </c>
    </row>
    <row r="71" spans="1:6" x14ac:dyDescent="0.2">
      <c r="A71" s="9" t="s">
        <v>521</v>
      </c>
      <c r="B71" s="9" t="s">
        <v>1346</v>
      </c>
      <c r="C71" s="9" t="s">
        <v>522</v>
      </c>
      <c r="D71" s="47">
        <v>1500</v>
      </c>
      <c r="E71" s="47">
        <v>7411.6575000000003</v>
      </c>
      <c r="F71" s="10">
        <v>0.76838202201331696</v>
      </c>
    </row>
    <row r="72" spans="1:6" x14ac:dyDescent="0.2">
      <c r="A72" s="9" t="s">
        <v>523</v>
      </c>
      <c r="B72" s="9" t="s">
        <v>1951</v>
      </c>
      <c r="C72" s="9" t="s">
        <v>405</v>
      </c>
      <c r="D72" s="47">
        <v>1500</v>
      </c>
      <c r="E72" s="47">
        <v>7369.1925000000001</v>
      </c>
      <c r="F72" s="10">
        <v>0.76397958671934896</v>
      </c>
    </row>
    <row r="73" spans="1:6" x14ac:dyDescent="0.2">
      <c r="A73" s="9" t="s">
        <v>524</v>
      </c>
      <c r="B73" s="9" t="s">
        <v>1347</v>
      </c>
      <c r="C73" s="9" t="s">
        <v>405</v>
      </c>
      <c r="D73" s="47">
        <v>1000</v>
      </c>
      <c r="E73" s="47">
        <v>4977.16</v>
      </c>
      <c r="F73" s="10">
        <v>0.51599257854046798</v>
      </c>
    </row>
    <row r="74" spans="1:6" x14ac:dyDescent="0.2">
      <c r="A74" s="9" t="s">
        <v>525</v>
      </c>
      <c r="B74" s="9" t="s">
        <v>1348</v>
      </c>
      <c r="C74" s="9" t="s">
        <v>48</v>
      </c>
      <c r="D74" s="47">
        <v>1000</v>
      </c>
      <c r="E74" s="47">
        <v>4968.4399999999996</v>
      </c>
      <c r="F74" s="10">
        <v>0.51508855791728703</v>
      </c>
    </row>
    <row r="75" spans="1:6" x14ac:dyDescent="0.2">
      <c r="A75" s="9" t="s">
        <v>526</v>
      </c>
      <c r="B75" s="9" t="s">
        <v>1349</v>
      </c>
      <c r="C75" s="9" t="s">
        <v>408</v>
      </c>
      <c r="D75" s="47">
        <v>1000</v>
      </c>
      <c r="E75" s="47">
        <v>4940.8999999999996</v>
      </c>
      <c r="F75" s="10">
        <v>0.51223342856379905</v>
      </c>
    </row>
    <row r="76" spans="1:6" x14ac:dyDescent="0.2">
      <c r="A76" s="9" t="s">
        <v>527</v>
      </c>
      <c r="B76" s="9" t="s">
        <v>1350</v>
      </c>
      <c r="C76" s="9" t="s">
        <v>224</v>
      </c>
      <c r="D76" s="47">
        <v>1000</v>
      </c>
      <c r="E76" s="47">
        <v>4935.78</v>
      </c>
      <c r="F76" s="10">
        <v>0.51170262746394901</v>
      </c>
    </row>
    <row r="77" spans="1:6" x14ac:dyDescent="0.2">
      <c r="A77" s="9" t="s">
        <v>528</v>
      </c>
      <c r="B77" s="9" t="s">
        <v>1950</v>
      </c>
      <c r="C77" s="9" t="s">
        <v>408</v>
      </c>
      <c r="D77" s="47">
        <v>1000</v>
      </c>
      <c r="E77" s="47">
        <v>4935.5200000000004</v>
      </c>
      <c r="F77" s="10">
        <v>0.511675672720598</v>
      </c>
    </row>
    <row r="78" spans="1:6" x14ac:dyDescent="0.2">
      <c r="A78" s="9" t="s">
        <v>529</v>
      </c>
      <c r="B78" s="9" t="s">
        <v>1949</v>
      </c>
      <c r="C78" s="9" t="s">
        <v>408</v>
      </c>
      <c r="D78" s="47">
        <v>1000</v>
      </c>
      <c r="E78" s="47">
        <v>4921.05</v>
      </c>
      <c r="F78" s="10">
        <v>0.510175537580984</v>
      </c>
    </row>
    <row r="79" spans="1:6" x14ac:dyDescent="0.2">
      <c r="A79" s="9" t="s">
        <v>530</v>
      </c>
      <c r="B79" s="9" t="s">
        <v>1351</v>
      </c>
      <c r="C79" s="9" t="s">
        <v>461</v>
      </c>
      <c r="D79" s="47">
        <v>500</v>
      </c>
      <c r="E79" s="47">
        <v>2495.3150000000001</v>
      </c>
      <c r="F79" s="10">
        <v>0.258694520795134</v>
      </c>
    </row>
    <row r="80" spans="1:6" x14ac:dyDescent="0.2">
      <c r="A80" s="9" t="s">
        <v>531</v>
      </c>
      <c r="B80" s="9" t="s">
        <v>1352</v>
      </c>
      <c r="C80" s="9" t="s">
        <v>48</v>
      </c>
      <c r="D80" s="47">
        <v>500</v>
      </c>
      <c r="E80" s="47">
        <v>2491.5450000000001</v>
      </c>
      <c r="F80" s="10">
        <v>0.25830367701653401</v>
      </c>
    </row>
    <row r="81" spans="1:6" x14ac:dyDescent="0.2">
      <c r="A81" s="9" t="s">
        <v>532</v>
      </c>
      <c r="B81" s="9" t="s">
        <v>1948</v>
      </c>
      <c r="C81" s="9" t="s">
        <v>48</v>
      </c>
      <c r="D81" s="47">
        <v>500</v>
      </c>
      <c r="E81" s="47">
        <v>2478.1</v>
      </c>
      <c r="F81" s="10">
        <v>0.25690980576897898</v>
      </c>
    </row>
    <row r="82" spans="1:6" x14ac:dyDescent="0.2">
      <c r="A82" s="9" t="s">
        <v>533</v>
      </c>
      <c r="B82" s="9" t="s">
        <v>1353</v>
      </c>
      <c r="C82" s="9" t="s">
        <v>48</v>
      </c>
      <c r="D82" s="47">
        <v>500</v>
      </c>
      <c r="E82" s="47">
        <v>2466.66</v>
      </c>
      <c r="F82" s="10">
        <v>0.255723797061503</v>
      </c>
    </row>
    <row r="83" spans="1:6" x14ac:dyDescent="0.2">
      <c r="A83" s="9" t="s">
        <v>534</v>
      </c>
      <c r="B83" s="9" t="s">
        <v>1947</v>
      </c>
      <c r="C83" s="9" t="s">
        <v>408</v>
      </c>
      <c r="D83" s="47">
        <v>500</v>
      </c>
      <c r="E83" s="47">
        <v>2461.7800000000002</v>
      </c>
      <c r="F83" s="10">
        <v>0.25521787726320899</v>
      </c>
    </row>
    <row r="84" spans="1:6" x14ac:dyDescent="0.2">
      <c r="A84" s="9" t="s">
        <v>535</v>
      </c>
      <c r="B84" s="9" t="s">
        <v>1946</v>
      </c>
      <c r="C84" s="9" t="s">
        <v>408</v>
      </c>
      <c r="D84" s="47">
        <v>500</v>
      </c>
      <c r="E84" s="47">
        <v>2448.9699999999998</v>
      </c>
      <c r="F84" s="10">
        <v>0.25388983779268698</v>
      </c>
    </row>
    <row r="85" spans="1:6" x14ac:dyDescent="0.2">
      <c r="A85" s="8" t="s">
        <v>44</v>
      </c>
      <c r="B85" s="9"/>
      <c r="C85" s="9"/>
      <c r="D85" s="47"/>
      <c r="E85" s="46">
        <f>SUM(E37:E84)</f>
        <v>705822.30550000025</v>
      </c>
      <c r="F85" s="11">
        <f>SUM(F37:F84)</f>
        <v>73.174073448778586</v>
      </c>
    </row>
    <row r="86" spans="1:6" x14ac:dyDescent="0.2">
      <c r="A86" s="9"/>
      <c r="B86" s="9"/>
      <c r="C86" s="9"/>
      <c r="D86" s="47"/>
      <c r="E86" s="47"/>
      <c r="F86" s="10"/>
    </row>
    <row r="87" spans="1:6" x14ac:dyDescent="0.2">
      <c r="A87" s="8" t="s">
        <v>44</v>
      </c>
      <c r="B87" s="9"/>
      <c r="C87" s="9"/>
      <c r="D87" s="47"/>
      <c r="E87" s="46">
        <v>1073355.6132911004</v>
      </c>
      <c r="F87" s="11">
        <v>111.27701954386839</v>
      </c>
    </row>
    <row r="88" spans="1:6" x14ac:dyDescent="0.2">
      <c r="A88" s="9"/>
      <c r="B88" s="9"/>
      <c r="C88" s="9"/>
      <c r="D88" s="47"/>
      <c r="E88" s="47"/>
      <c r="F88" s="10"/>
    </row>
    <row r="89" spans="1:6" x14ac:dyDescent="0.2">
      <c r="A89" s="8" t="s">
        <v>49</v>
      </c>
      <c r="B89" s="9"/>
      <c r="C89" s="9"/>
      <c r="D89" s="47"/>
      <c r="E89" s="46">
        <v>-108775.84529129999</v>
      </c>
      <c r="F89" s="11">
        <v>-11.28</v>
      </c>
    </row>
    <row r="90" spans="1:6" x14ac:dyDescent="0.2">
      <c r="A90" s="9"/>
      <c r="B90" s="9"/>
      <c r="C90" s="9"/>
      <c r="D90" s="47"/>
      <c r="E90" s="47"/>
      <c r="F90" s="10"/>
    </row>
    <row r="91" spans="1:6" x14ac:dyDescent="0.2">
      <c r="A91" s="12" t="s">
        <v>50</v>
      </c>
      <c r="B91" s="6"/>
      <c r="C91" s="6"/>
      <c r="D91" s="72"/>
      <c r="E91" s="48">
        <v>964579.76470870001</v>
      </c>
      <c r="F91" s="13">
        <f xml:space="preserve"> ROUND(SUM(F87:F90),2)</f>
        <v>100</v>
      </c>
    </row>
    <row r="92" spans="1:6" x14ac:dyDescent="0.2">
      <c r="A92" s="1" t="s">
        <v>226</v>
      </c>
    </row>
    <row r="94" spans="1:6" x14ac:dyDescent="0.2">
      <c r="A94" s="1" t="s">
        <v>51</v>
      </c>
    </row>
    <row r="95" spans="1:6" x14ac:dyDescent="0.2">
      <c r="A95" s="1" t="s">
        <v>816</v>
      </c>
    </row>
    <row r="96" spans="1:6" x14ac:dyDescent="0.2">
      <c r="A96" s="1" t="s">
        <v>52</v>
      </c>
    </row>
    <row r="97" spans="1:4" x14ac:dyDescent="0.2">
      <c r="A97" s="3" t="s">
        <v>828</v>
      </c>
      <c r="D97" s="14">
        <v>2737.3595999999998</v>
      </c>
    </row>
    <row r="98" spans="1:4" x14ac:dyDescent="0.2">
      <c r="A98" s="3" t="s">
        <v>838</v>
      </c>
      <c r="D98" s="14">
        <v>1000.7051</v>
      </c>
    </row>
    <row r="99" spans="1:4" x14ac:dyDescent="0.2">
      <c r="A99" s="3" t="s">
        <v>538</v>
      </c>
      <c r="D99" s="14">
        <v>1021.3575</v>
      </c>
    </row>
    <row r="100" spans="1:4" x14ac:dyDescent="0.2">
      <c r="A100" s="3" t="s">
        <v>849</v>
      </c>
      <c r="D100" s="14">
        <v>2747.1785</v>
      </c>
    </row>
    <row r="101" spans="1:4" x14ac:dyDescent="0.2">
      <c r="A101" s="3" t="s">
        <v>850</v>
      </c>
      <c r="D101" s="14">
        <v>1001.8422</v>
      </c>
    </row>
    <row r="102" spans="1:4" x14ac:dyDescent="0.2">
      <c r="A102" s="3" t="s">
        <v>851</v>
      </c>
      <c r="D102" s="14">
        <v>1021.6237</v>
      </c>
    </row>
    <row r="103" spans="1:4" x14ac:dyDescent="0.2">
      <c r="A103" s="3" t="s">
        <v>836</v>
      </c>
      <c r="D103" s="14">
        <v>2786.1496000000002</v>
      </c>
    </row>
    <row r="104" spans="1:4" x14ac:dyDescent="0.2">
      <c r="A104" s="3" t="s">
        <v>840</v>
      </c>
      <c r="D104" s="14">
        <v>1000.6505</v>
      </c>
    </row>
    <row r="105" spans="1:4" x14ac:dyDescent="0.2">
      <c r="A105" s="3" t="s">
        <v>852</v>
      </c>
      <c r="D105" s="14">
        <v>1054.9445000000001</v>
      </c>
    </row>
    <row r="106" spans="1:4" x14ac:dyDescent="0.2">
      <c r="A106" s="3" t="s">
        <v>853</v>
      </c>
      <c r="D106" s="14">
        <v>4299.7379000000001</v>
      </c>
    </row>
    <row r="107" spans="1:4" x14ac:dyDescent="0.2">
      <c r="A107" s="3" t="s">
        <v>854</v>
      </c>
      <c r="D107" s="14">
        <v>1512.2955999999999</v>
      </c>
    </row>
    <row r="108" spans="1:4" x14ac:dyDescent="0.2">
      <c r="A108" s="3" t="s">
        <v>855</v>
      </c>
      <c r="D108" s="14">
        <v>1244.5844</v>
      </c>
    </row>
    <row r="109" spans="1:4" x14ac:dyDescent="0.2">
      <c r="A109" s="3" t="s">
        <v>856</v>
      </c>
      <c r="D109" s="14">
        <v>11.628399999999999</v>
      </c>
    </row>
    <row r="110" spans="1:4" x14ac:dyDescent="0.2">
      <c r="A110" s="3" t="s">
        <v>857</v>
      </c>
      <c r="D110" s="14">
        <v>11.628399999999999</v>
      </c>
    </row>
    <row r="112" spans="1:4" x14ac:dyDescent="0.2">
      <c r="A112" s="1" t="s">
        <v>56</v>
      </c>
    </row>
    <row r="113" spans="1:4" x14ac:dyDescent="0.2">
      <c r="A113" s="3" t="s">
        <v>828</v>
      </c>
      <c r="D113" s="14">
        <v>2836.7646</v>
      </c>
    </row>
    <row r="114" spans="1:4" x14ac:dyDescent="0.2">
      <c r="A114" s="3" t="s">
        <v>838</v>
      </c>
      <c r="D114" s="14">
        <v>1000.7051</v>
      </c>
    </row>
    <row r="115" spans="1:4" x14ac:dyDescent="0.2">
      <c r="A115" s="3" t="s">
        <v>538</v>
      </c>
      <c r="D115" s="14">
        <v>1022.0443</v>
      </c>
    </row>
    <row r="116" spans="1:4" x14ac:dyDescent="0.2">
      <c r="A116" s="3" t="s">
        <v>849</v>
      </c>
      <c r="D116" s="14">
        <v>2847.6835999999998</v>
      </c>
    </row>
    <row r="117" spans="1:4" x14ac:dyDescent="0.2">
      <c r="A117" s="3" t="s">
        <v>850</v>
      </c>
      <c r="D117" s="14">
        <v>1001.8422</v>
      </c>
    </row>
    <row r="118" spans="1:4" x14ac:dyDescent="0.2">
      <c r="A118" s="3" t="s">
        <v>851</v>
      </c>
      <c r="D118" s="14">
        <v>1022.3163</v>
      </c>
    </row>
    <row r="119" spans="1:4" x14ac:dyDescent="0.2">
      <c r="A119" s="3" t="s">
        <v>836</v>
      </c>
      <c r="D119" s="14">
        <v>2881.1134999999999</v>
      </c>
    </row>
    <row r="120" spans="1:4" x14ac:dyDescent="0.2">
      <c r="A120" s="3" t="s">
        <v>840</v>
      </c>
      <c r="D120" s="14">
        <v>1000.6505</v>
      </c>
    </row>
    <row r="121" spans="1:4" x14ac:dyDescent="0.2">
      <c r="A121" s="3" t="s">
        <v>852</v>
      </c>
      <c r="D121" s="14">
        <v>1055.6261999999999</v>
      </c>
    </row>
    <row r="122" spans="1:4" x14ac:dyDescent="0.2">
      <c r="A122" s="3" t="s">
        <v>853</v>
      </c>
      <c r="D122" s="14">
        <v>4440.8527000000004</v>
      </c>
    </row>
    <row r="123" spans="1:4" x14ac:dyDescent="0.2">
      <c r="A123" s="3" t="s">
        <v>854</v>
      </c>
      <c r="D123" s="14">
        <v>1512.2955999999999</v>
      </c>
    </row>
    <row r="124" spans="1:4" x14ac:dyDescent="0.2">
      <c r="A124" s="3" t="s">
        <v>855</v>
      </c>
      <c r="D124" s="14">
        <v>1245.3275000000001</v>
      </c>
    </row>
    <row r="125" spans="1:4" x14ac:dyDescent="0.2">
      <c r="A125" s="3" t="s">
        <v>856</v>
      </c>
      <c r="D125" s="14">
        <v>12.0312</v>
      </c>
    </row>
    <row r="126" spans="1:4" x14ac:dyDescent="0.2">
      <c r="A126" s="3" t="s">
        <v>857</v>
      </c>
      <c r="D126" s="14">
        <v>12.0312</v>
      </c>
    </row>
    <row r="128" spans="1:4" x14ac:dyDescent="0.2">
      <c r="A128" s="1" t="s">
        <v>57</v>
      </c>
      <c r="D128" s="15" t="s">
        <v>138</v>
      </c>
    </row>
    <row r="129" spans="1:5" x14ac:dyDescent="0.2">
      <c r="A129" s="94" t="s">
        <v>811</v>
      </c>
      <c r="B129" s="95"/>
      <c r="C129" s="90" t="s">
        <v>812</v>
      </c>
      <c r="D129" s="90"/>
    </row>
    <row r="130" spans="1:5" x14ac:dyDescent="0.2">
      <c r="A130" s="91"/>
      <c r="B130" s="91"/>
      <c r="C130" s="22" t="s">
        <v>813</v>
      </c>
      <c r="D130" s="22" t="s">
        <v>814</v>
      </c>
    </row>
    <row r="131" spans="1:5" x14ac:dyDescent="0.2">
      <c r="A131" s="23" t="s">
        <v>838</v>
      </c>
      <c r="B131" s="24"/>
      <c r="C131" s="39">
        <v>25.991222506000014</v>
      </c>
      <c r="D131" s="39">
        <v>24.068001569999993</v>
      </c>
    </row>
    <row r="132" spans="1:5" x14ac:dyDescent="0.2">
      <c r="A132" s="23" t="s">
        <v>538</v>
      </c>
      <c r="B132" s="24"/>
      <c r="C132" s="39">
        <v>26.704770485999997</v>
      </c>
      <c r="D132" s="39">
        <v>24.728750555000008</v>
      </c>
    </row>
    <row r="133" spans="1:5" x14ac:dyDescent="0.2">
      <c r="A133" s="23" t="s">
        <v>858</v>
      </c>
      <c r="B133" s="24"/>
      <c r="C133" s="39">
        <v>26.199464941999995</v>
      </c>
      <c r="D133" s="39">
        <v>24.260835107000013</v>
      </c>
    </row>
    <row r="134" spans="1:5" x14ac:dyDescent="0.2">
      <c r="A134" s="23" t="s">
        <v>832</v>
      </c>
      <c r="B134" s="24"/>
      <c r="C134" s="39">
        <v>26.895318602999996</v>
      </c>
      <c r="D134" s="39">
        <v>24.905199061999994</v>
      </c>
    </row>
    <row r="135" spans="1:5" x14ac:dyDescent="0.2">
      <c r="A135" s="23" t="s">
        <v>840</v>
      </c>
      <c r="B135" s="24"/>
      <c r="C135" s="39">
        <v>24.419729919999995</v>
      </c>
      <c r="D135" s="39">
        <v>22.612791603999991</v>
      </c>
    </row>
    <row r="136" spans="1:5" x14ac:dyDescent="0.2">
      <c r="A136" s="23" t="s">
        <v>852</v>
      </c>
      <c r="B136" s="24"/>
      <c r="C136" s="39">
        <v>25.953950518000003</v>
      </c>
      <c r="D136" s="39">
        <v>24.033487522999998</v>
      </c>
    </row>
    <row r="137" spans="1:5" x14ac:dyDescent="0.2">
      <c r="A137" s="23" t="s">
        <v>859</v>
      </c>
      <c r="B137" s="24"/>
      <c r="C137" s="39">
        <v>35.556773998000025</v>
      </c>
      <c r="D137" s="39">
        <v>32.925749922000016</v>
      </c>
    </row>
    <row r="138" spans="1:5" x14ac:dyDescent="0.2">
      <c r="A138" s="23" t="s">
        <v>855</v>
      </c>
      <c r="B138" s="24"/>
      <c r="C138" s="39">
        <v>29.459349355999993</v>
      </c>
      <c r="D138" s="39">
        <v>27.279504319000001</v>
      </c>
    </row>
    <row r="140" spans="1:5" x14ac:dyDescent="0.2">
      <c r="A140" s="1" t="s">
        <v>59</v>
      </c>
      <c r="D140" s="18">
        <v>0.12839019662437376</v>
      </c>
      <c r="E140" s="2" t="s">
        <v>825</v>
      </c>
    </row>
  </sheetData>
  <mergeCells count="4">
    <mergeCell ref="A1:F1"/>
    <mergeCell ref="C129:D129"/>
    <mergeCell ref="A130:B130"/>
    <mergeCell ref="A129:B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B4BD-E235-4500-9563-1A839F9E3BEB}">
  <sheetPr>
    <tabColor rgb="FF92D050"/>
  </sheetPr>
  <dimension ref="A1:F64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7109375" style="2" bestFit="1" customWidth="1"/>
    <col min="3" max="3" width="32" style="2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1484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270</v>
      </c>
      <c r="B7" s="10" t="s">
        <v>271</v>
      </c>
      <c r="C7" s="10" t="s">
        <v>272</v>
      </c>
      <c r="D7" s="54">
        <v>755196</v>
      </c>
      <c r="E7" s="47">
        <v>5528.0347199999997</v>
      </c>
      <c r="F7" s="47">
        <v>22.549627623781944</v>
      </c>
    </row>
    <row r="8" spans="1:6" x14ac:dyDescent="0.2">
      <c r="A8" s="10" t="s">
        <v>1417</v>
      </c>
      <c r="B8" s="10" t="s">
        <v>1418</v>
      </c>
      <c r="C8" s="10" t="s">
        <v>272</v>
      </c>
      <c r="D8" s="54">
        <v>213636</v>
      </c>
      <c r="E8" s="47">
        <v>2274.4756739999998</v>
      </c>
      <c r="F8" s="47">
        <v>9.2779047321270181</v>
      </c>
    </row>
    <row r="9" spans="1:6" x14ac:dyDescent="0.2">
      <c r="A9" s="10" t="s">
        <v>361</v>
      </c>
      <c r="B9" s="10" t="s">
        <v>362</v>
      </c>
      <c r="C9" s="10" t="s">
        <v>272</v>
      </c>
      <c r="D9" s="54">
        <v>293797</v>
      </c>
      <c r="E9" s="47">
        <v>2075.9696020000001</v>
      </c>
      <c r="F9" s="47">
        <v>8.4681706708583793</v>
      </c>
    </row>
    <row r="10" spans="1:6" x14ac:dyDescent="0.2">
      <c r="A10" s="10" t="s">
        <v>1485</v>
      </c>
      <c r="B10" s="10" t="s">
        <v>1486</v>
      </c>
      <c r="C10" s="10" t="s">
        <v>272</v>
      </c>
      <c r="D10" s="54">
        <v>73819</v>
      </c>
      <c r="E10" s="47">
        <v>1644.0967680000001</v>
      </c>
      <c r="F10" s="47">
        <v>6.7065009128349731</v>
      </c>
    </row>
    <row r="11" spans="1:6" x14ac:dyDescent="0.2">
      <c r="A11" s="10" t="s">
        <v>275</v>
      </c>
      <c r="B11" s="10" t="s">
        <v>276</v>
      </c>
      <c r="C11" s="10" t="s">
        <v>277</v>
      </c>
      <c r="D11" s="54">
        <v>416350</v>
      </c>
      <c r="E11" s="47">
        <v>1443.2772749999999</v>
      </c>
      <c r="F11" s="47">
        <v>5.88733008339657</v>
      </c>
    </row>
    <row r="12" spans="1:6" x14ac:dyDescent="0.2">
      <c r="A12" s="10" t="s">
        <v>1487</v>
      </c>
      <c r="B12" s="10" t="s">
        <v>1488</v>
      </c>
      <c r="C12" s="10" t="s">
        <v>272</v>
      </c>
      <c r="D12" s="54">
        <v>55000</v>
      </c>
      <c r="E12" s="47">
        <v>1235.9324999999999</v>
      </c>
      <c r="F12" s="47">
        <v>5.0415417150509283</v>
      </c>
    </row>
    <row r="13" spans="1:6" x14ac:dyDescent="0.2">
      <c r="A13" s="10" t="s">
        <v>1432</v>
      </c>
      <c r="B13" s="10" t="s">
        <v>1433</v>
      </c>
      <c r="C13" s="10" t="s">
        <v>277</v>
      </c>
      <c r="D13" s="54">
        <v>4779197</v>
      </c>
      <c r="E13" s="47">
        <v>580.67243550000001</v>
      </c>
      <c r="F13" s="47">
        <v>2.3686441665329379</v>
      </c>
    </row>
    <row r="14" spans="1:6" x14ac:dyDescent="0.2">
      <c r="A14" s="10" t="s">
        <v>1472</v>
      </c>
      <c r="B14" s="10" t="s">
        <v>1473</v>
      </c>
      <c r="C14" s="10" t="s">
        <v>272</v>
      </c>
      <c r="D14" s="54">
        <v>106143</v>
      </c>
      <c r="E14" s="47">
        <v>575.40120300000001</v>
      </c>
      <c r="F14" s="47">
        <v>2.3471420711203792</v>
      </c>
    </row>
    <row r="15" spans="1:6" x14ac:dyDescent="0.2">
      <c r="A15" s="10" t="s">
        <v>1489</v>
      </c>
      <c r="B15" s="10" t="s">
        <v>1490</v>
      </c>
      <c r="C15" s="10" t="s">
        <v>272</v>
      </c>
      <c r="D15" s="54">
        <v>30056</v>
      </c>
      <c r="E15" s="47">
        <v>549.85949200000005</v>
      </c>
      <c r="F15" s="47">
        <v>2.2429538557604989</v>
      </c>
    </row>
    <row r="16" spans="1:6" x14ac:dyDescent="0.2">
      <c r="A16" s="10" t="s">
        <v>1491</v>
      </c>
      <c r="B16" s="10" t="s">
        <v>1492</v>
      </c>
      <c r="C16" s="10" t="s">
        <v>272</v>
      </c>
      <c r="D16" s="54">
        <v>57000</v>
      </c>
      <c r="E16" s="47">
        <v>528.61800000000005</v>
      </c>
      <c r="F16" s="47">
        <v>2.1563068357914306</v>
      </c>
    </row>
    <row r="17" spans="1:6" x14ac:dyDescent="0.2">
      <c r="A17" s="10" t="s">
        <v>323</v>
      </c>
      <c r="B17" s="10" t="s">
        <v>324</v>
      </c>
      <c r="C17" s="10" t="s">
        <v>325</v>
      </c>
      <c r="D17" s="54">
        <v>464787</v>
      </c>
      <c r="E17" s="47">
        <v>504.29389500000002</v>
      </c>
      <c r="F17" s="47">
        <v>2.0570854057871393</v>
      </c>
    </row>
    <row r="18" spans="1:6" x14ac:dyDescent="0.2">
      <c r="A18" s="10" t="s">
        <v>1459</v>
      </c>
      <c r="B18" s="10" t="s">
        <v>1460</v>
      </c>
      <c r="C18" s="10" t="s">
        <v>272</v>
      </c>
      <c r="D18" s="54">
        <v>62375</v>
      </c>
      <c r="E18" s="47">
        <v>478.2603125</v>
      </c>
      <c r="F18" s="47">
        <v>1.9508907777099829</v>
      </c>
    </row>
    <row r="19" spans="1:6" x14ac:dyDescent="0.2">
      <c r="A19" s="10" t="s">
        <v>1493</v>
      </c>
      <c r="B19" s="10" t="s">
        <v>1494</v>
      </c>
      <c r="C19" s="10" t="s">
        <v>325</v>
      </c>
      <c r="D19" s="54">
        <v>353415</v>
      </c>
      <c r="E19" s="47">
        <v>204.98070000000001</v>
      </c>
      <c r="F19" s="47">
        <v>0.83614497541762201</v>
      </c>
    </row>
    <row r="20" spans="1:6" x14ac:dyDescent="0.2">
      <c r="A20" s="10" t="s">
        <v>1495</v>
      </c>
      <c r="B20" s="10" t="s">
        <v>1496</v>
      </c>
      <c r="C20" s="10" t="s">
        <v>272</v>
      </c>
      <c r="D20" s="54">
        <v>41262</v>
      </c>
      <c r="E20" s="47">
        <v>87.165975000000003</v>
      </c>
      <c r="F20" s="47">
        <v>0.35556221646051578</v>
      </c>
    </row>
    <row r="21" spans="1:6" x14ac:dyDescent="0.2">
      <c r="A21" s="10" t="s">
        <v>1478</v>
      </c>
      <c r="B21" s="10" t="s">
        <v>1479</v>
      </c>
      <c r="C21" s="10" t="s">
        <v>325</v>
      </c>
      <c r="D21" s="54">
        <v>254904</v>
      </c>
      <c r="E21" s="47">
        <v>68.951532</v>
      </c>
      <c r="F21" s="47">
        <v>0.28126295319094607</v>
      </c>
    </row>
    <row r="22" spans="1:6" x14ac:dyDescent="0.2">
      <c r="A22" s="11" t="s">
        <v>44</v>
      </c>
      <c r="B22" s="10"/>
      <c r="C22" s="10"/>
      <c r="D22" s="54"/>
      <c r="E22" s="46">
        <v>17779.990083999994</v>
      </c>
      <c r="F22" s="46">
        <v>72.527068995821267</v>
      </c>
    </row>
    <row r="23" spans="1:6" x14ac:dyDescent="0.2">
      <c r="A23" s="10"/>
      <c r="B23" s="10"/>
      <c r="C23" s="10"/>
      <c r="D23" s="54"/>
      <c r="E23" s="47"/>
      <c r="F23" s="47"/>
    </row>
    <row r="24" spans="1:6" x14ac:dyDescent="0.2">
      <c r="A24" s="11" t="s">
        <v>803</v>
      </c>
      <c r="B24" s="10"/>
      <c r="C24" s="10"/>
      <c r="D24" s="54"/>
      <c r="E24" s="55"/>
      <c r="F24" s="47"/>
    </row>
    <row r="25" spans="1:6" x14ac:dyDescent="0.2">
      <c r="A25" s="10" t="s">
        <v>138</v>
      </c>
      <c r="B25" s="10" t="s">
        <v>1497</v>
      </c>
      <c r="C25" s="10" t="s">
        <v>272</v>
      </c>
      <c r="D25" s="54">
        <v>970000</v>
      </c>
      <c r="E25" s="55">
        <v>9.7000000000000003E-2</v>
      </c>
      <c r="F25" s="63" t="s">
        <v>804</v>
      </c>
    </row>
    <row r="26" spans="1:6" x14ac:dyDescent="0.2">
      <c r="A26" s="11" t="s">
        <v>44</v>
      </c>
      <c r="B26" s="10"/>
      <c r="C26" s="10"/>
      <c r="D26" s="54"/>
      <c r="E26" s="56">
        <v>9.7000000000000003E-2</v>
      </c>
      <c r="F26" s="46">
        <v>3.9472253964191429E-4</v>
      </c>
    </row>
    <row r="27" spans="1:6" x14ac:dyDescent="0.2">
      <c r="A27" s="10"/>
      <c r="B27" s="10"/>
      <c r="C27" s="10"/>
      <c r="D27" s="54"/>
      <c r="E27" s="47"/>
      <c r="F27" s="47"/>
    </row>
    <row r="28" spans="1:6" x14ac:dyDescent="0.2">
      <c r="A28" s="11" t="s">
        <v>1498</v>
      </c>
      <c r="B28" s="10"/>
      <c r="C28" s="10"/>
      <c r="D28" s="54"/>
      <c r="E28" s="47"/>
      <c r="F28" s="47"/>
    </row>
    <row r="29" spans="1:6" x14ac:dyDescent="0.2">
      <c r="A29" s="9" t="s">
        <v>1499</v>
      </c>
      <c r="B29" s="10" t="s">
        <v>1500</v>
      </c>
      <c r="C29" s="10" t="s">
        <v>272</v>
      </c>
      <c r="D29" s="54">
        <v>35000</v>
      </c>
      <c r="E29" s="47">
        <v>1530.757979</v>
      </c>
      <c r="F29" s="47">
        <v>6.2441761235144746</v>
      </c>
    </row>
    <row r="30" spans="1:6" x14ac:dyDescent="0.2">
      <c r="A30" s="9" t="s">
        <v>1501</v>
      </c>
      <c r="B30" s="10" t="s">
        <v>1502</v>
      </c>
      <c r="C30" s="10" t="s">
        <v>1503</v>
      </c>
      <c r="D30" s="54">
        <v>17000</v>
      </c>
      <c r="E30" s="47">
        <v>476.91846260000005</v>
      </c>
      <c r="F30" s="47">
        <v>1.9454171840904391</v>
      </c>
    </row>
    <row r="31" spans="1:6" x14ac:dyDescent="0.2">
      <c r="A31" s="9" t="s">
        <v>1504</v>
      </c>
      <c r="B31" s="10" t="s">
        <v>1505</v>
      </c>
      <c r="C31" s="10" t="s">
        <v>272</v>
      </c>
      <c r="D31" s="54">
        <v>19000</v>
      </c>
      <c r="E31" s="47">
        <v>457.50596810000002</v>
      </c>
      <c r="F31" s="47">
        <v>1.8662309010086795</v>
      </c>
    </row>
    <row r="32" spans="1:6" x14ac:dyDescent="0.2">
      <c r="A32" s="9" t="s">
        <v>1506</v>
      </c>
      <c r="B32" s="10" t="s">
        <v>1507</v>
      </c>
      <c r="C32" s="10" t="s">
        <v>1508</v>
      </c>
      <c r="D32" s="54">
        <v>6000</v>
      </c>
      <c r="E32" s="47">
        <v>314.90706369999998</v>
      </c>
      <c r="F32" s="47">
        <v>1.2845500041529372</v>
      </c>
    </row>
    <row r="33" spans="1:6" x14ac:dyDescent="0.2">
      <c r="A33" s="9" t="s">
        <v>1509</v>
      </c>
      <c r="B33" s="10" t="s">
        <v>1510</v>
      </c>
      <c r="C33" s="10" t="s">
        <v>1503</v>
      </c>
      <c r="D33" s="54">
        <v>44000</v>
      </c>
      <c r="E33" s="47">
        <v>233.94321119999998</v>
      </c>
      <c r="F33" s="47">
        <v>0.95428711375238495</v>
      </c>
    </row>
    <row r="34" spans="1:6" x14ac:dyDescent="0.2">
      <c r="A34" s="9" t="s">
        <v>1511</v>
      </c>
      <c r="B34" s="10" t="s">
        <v>1512</v>
      </c>
      <c r="C34" s="10" t="s">
        <v>1503</v>
      </c>
      <c r="D34" s="54">
        <v>2000</v>
      </c>
      <c r="E34" s="47">
        <v>226.621038</v>
      </c>
      <c r="F34" s="47">
        <v>0.92441894406461655</v>
      </c>
    </row>
    <row r="35" spans="1:6" x14ac:dyDescent="0.2">
      <c r="A35" s="9" t="s">
        <v>1513</v>
      </c>
      <c r="B35" s="10" t="s">
        <v>1514</v>
      </c>
      <c r="C35" s="10" t="s">
        <v>310</v>
      </c>
      <c r="D35" s="54">
        <v>30000</v>
      </c>
      <c r="E35" s="47">
        <v>217.33430849999999</v>
      </c>
      <c r="F35" s="47">
        <v>0.88653707416424254</v>
      </c>
    </row>
    <row r="36" spans="1:6" x14ac:dyDescent="0.2">
      <c r="A36" s="11" t="s">
        <v>44</v>
      </c>
      <c r="B36" s="10"/>
      <c r="C36" s="10"/>
      <c r="D36" s="54"/>
      <c r="E36" s="46">
        <v>3457.9880311000002</v>
      </c>
      <c r="F36" s="46">
        <v>14.105617344747774</v>
      </c>
    </row>
    <row r="37" spans="1:6" x14ac:dyDescent="0.2">
      <c r="A37" s="10"/>
      <c r="B37" s="10"/>
      <c r="C37" s="10"/>
      <c r="D37" s="54"/>
      <c r="E37" s="47"/>
      <c r="F37" s="47"/>
    </row>
    <row r="38" spans="1:6" x14ac:dyDescent="0.2">
      <c r="A38" s="11" t="s">
        <v>1515</v>
      </c>
      <c r="B38" s="10"/>
      <c r="C38" s="10"/>
      <c r="D38" s="54"/>
      <c r="E38" s="55"/>
      <c r="F38" s="47"/>
    </row>
    <row r="39" spans="1:6" x14ac:dyDescent="0.2">
      <c r="A39" s="10" t="s">
        <v>1516</v>
      </c>
      <c r="B39" s="10" t="s">
        <v>1517</v>
      </c>
      <c r="C39" s="10" t="s">
        <v>1518</v>
      </c>
      <c r="D39" s="54">
        <v>102868.481</v>
      </c>
      <c r="E39" s="55">
        <v>2198.778472</v>
      </c>
      <c r="F39" s="47">
        <v>8.9691252465194822</v>
      </c>
    </row>
    <row r="40" spans="1:6" x14ac:dyDescent="0.2">
      <c r="A40" s="11" t="s">
        <v>44</v>
      </c>
      <c r="B40" s="10"/>
      <c r="C40" s="10"/>
      <c r="D40" s="54"/>
      <c r="E40" s="56">
        <v>2198.778472</v>
      </c>
      <c r="F40" s="56">
        <v>8.9691252465194857</v>
      </c>
    </row>
    <row r="41" spans="1:6" x14ac:dyDescent="0.2">
      <c r="A41" s="10"/>
      <c r="B41" s="10"/>
      <c r="C41" s="10"/>
      <c r="D41" s="54"/>
      <c r="E41" s="47"/>
      <c r="F41" s="47"/>
    </row>
    <row r="42" spans="1:6" x14ac:dyDescent="0.2">
      <c r="A42" s="11" t="s">
        <v>44</v>
      </c>
      <c r="B42" s="10"/>
      <c r="C42" s="10"/>
      <c r="D42" s="54"/>
      <c r="E42" s="46">
        <v>23436.853587099999</v>
      </c>
      <c r="F42" s="46">
        <v>95.602206309628173</v>
      </c>
    </row>
    <row r="43" spans="1:6" x14ac:dyDescent="0.2">
      <c r="A43" s="10"/>
      <c r="B43" s="10"/>
      <c r="C43" s="10"/>
      <c r="D43" s="10"/>
      <c r="E43" s="47"/>
      <c r="F43" s="47"/>
    </row>
    <row r="44" spans="1:6" x14ac:dyDescent="0.2">
      <c r="A44" s="11" t="s">
        <v>49</v>
      </c>
      <c r="B44" s="10"/>
      <c r="C44" s="10"/>
      <c r="D44" s="10"/>
      <c r="E44" s="46">
        <v>1078.1176232</v>
      </c>
      <c r="F44" s="46">
        <v>4.397792736330147</v>
      </c>
    </row>
    <row r="45" spans="1:6" x14ac:dyDescent="0.2">
      <c r="A45" s="10"/>
      <c r="B45" s="10"/>
      <c r="C45" s="10"/>
      <c r="D45" s="10"/>
      <c r="E45" s="47"/>
      <c r="F45" s="47"/>
    </row>
    <row r="46" spans="1:6" x14ac:dyDescent="0.2">
      <c r="A46" s="13" t="s">
        <v>50</v>
      </c>
      <c r="B46" s="7"/>
      <c r="C46" s="7"/>
      <c r="D46" s="7"/>
      <c r="E46" s="48">
        <v>24514.971210299998</v>
      </c>
      <c r="F46" s="48">
        <v>99.999999045958319</v>
      </c>
    </row>
    <row r="47" spans="1:6" x14ac:dyDescent="0.2">
      <c r="F47" s="26" t="s">
        <v>1483</v>
      </c>
    </row>
    <row r="48" spans="1:6" x14ac:dyDescent="0.2">
      <c r="A48" s="1" t="s">
        <v>51</v>
      </c>
      <c r="B48" s="3"/>
      <c r="C48" s="3"/>
      <c r="D48" s="3"/>
    </row>
    <row r="49" spans="1:4" x14ac:dyDescent="0.2">
      <c r="A49" s="1" t="s">
        <v>1463</v>
      </c>
      <c r="B49" s="3"/>
      <c r="C49" s="3"/>
      <c r="D49" s="3"/>
    </row>
    <row r="50" spans="1:4" x14ac:dyDescent="0.2">
      <c r="A50" s="1" t="s">
        <v>52</v>
      </c>
      <c r="B50" s="3"/>
      <c r="C50" s="3"/>
      <c r="D50" s="3"/>
    </row>
    <row r="51" spans="1:4" x14ac:dyDescent="0.2">
      <c r="A51" s="3" t="s">
        <v>537</v>
      </c>
      <c r="B51" s="3"/>
      <c r="C51" s="3"/>
      <c r="D51" s="14">
        <v>147.7876</v>
      </c>
    </row>
    <row r="52" spans="1:4" x14ac:dyDescent="0.2">
      <c r="A52" s="3" t="s">
        <v>808</v>
      </c>
      <c r="B52" s="3"/>
      <c r="C52" s="3"/>
      <c r="D52" s="14">
        <v>23.409700000000001</v>
      </c>
    </row>
    <row r="53" spans="1:4" x14ac:dyDescent="0.2">
      <c r="A53" s="3" t="s">
        <v>809</v>
      </c>
      <c r="B53" s="3"/>
      <c r="C53" s="3"/>
      <c r="D53" s="14">
        <v>152.9264</v>
      </c>
    </row>
    <row r="54" spans="1:4" x14ac:dyDescent="0.2">
      <c r="A54" s="3" t="s">
        <v>810</v>
      </c>
      <c r="B54" s="3"/>
      <c r="C54" s="3"/>
      <c r="D54" s="14">
        <v>24.348299999999998</v>
      </c>
    </row>
    <row r="55" spans="1:4" x14ac:dyDescent="0.2">
      <c r="A55" s="3"/>
      <c r="B55" s="3"/>
      <c r="C55" s="3"/>
      <c r="D55" s="14"/>
    </row>
    <row r="56" spans="1:4" x14ac:dyDescent="0.2">
      <c r="A56" s="1" t="s">
        <v>56</v>
      </c>
      <c r="B56" s="3"/>
      <c r="C56" s="3"/>
      <c r="D56" s="3"/>
    </row>
    <row r="57" spans="1:4" x14ac:dyDescent="0.2">
      <c r="A57" s="3" t="s">
        <v>537</v>
      </c>
      <c r="B57" s="3"/>
      <c r="C57" s="3"/>
      <c r="D57" s="14">
        <v>160.3364</v>
      </c>
    </row>
    <row r="58" spans="1:4" x14ac:dyDescent="0.2">
      <c r="A58" s="3" t="s">
        <v>808</v>
      </c>
      <c r="B58" s="3"/>
      <c r="C58" s="3"/>
      <c r="D58" s="14">
        <v>25.397500000000001</v>
      </c>
    </row>
    <row r="59" spans="1:4" x14ac:dyDescent="0.2">
      <c r="A59" s="3" t="s">
        <v>809</v>
      </c>
      <c r="B59" s="3"/>
      <c r="C59" s="3"/>
      <c r="D59" s="14">
        <v>166.39240000000001</v>
      </c>
    </row>
    <row r="60" spans="1:4" x14ac:dyDescent="0.2">
      <c r="A60" s="3" t="s">
        <v>810</v>
      </c>
      <c r="B60" s="3"/>
      <c r="C60" s="3"/>
      <c r="D60" s="14">
        <v>26.485900000000001</v>
      </c>
    </row>
    <row r="61" spans="1:4" x14ac:dyDescent="0.2">
      <c r="A61" s="3"/>
      <c r="B61" s="3"/>
      <c r="C61" s="3"/>
      <c r="D61" s="3"/>
    </row>
    <row r="62" spans="1:4" x14ac:dyDescent="0.2">
      <c r="A62" s="1" t="s">
        <v>57</v>
      </c>
      <c r="B62" s="3"/>
      <c r="C62" s="3"/>
      <c r="D62" s="15" t="s">
        <v>58</v>
      </c>
    </row>
    <row r="63" spans="1:4" x14ac:dyDescent="0.2">
      <c r="A63" s="1"/>
      <c r="B63" s="3"/>
      <c r="C63" s="3"/>
      <c r="D63" s="15"/>
    </row>
    <row r="64" spans="1:4" x14ac:dyDescent="0.2">
      <c r="A64" s="16" t="s">
        <v>1464</v>
      </c>
      <c r="B64" s="3"/>
      <c r="C64" s="3"/>
      <c r="D64" s="59">
        <v>7.7674316760001E-2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AF27-9EE1-4D43-BE52-E0B68BDB9F6B}">
  <sheetPr>
    <tabColor rgb="FF92D050"/>
  </sheetPr>
  <dimension ref="A1:F1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1.5703125" style="3" bestFit="1" customWidth="1"/>
    <col min="4" max="4" width="7.85546875" style="3" bestFit="1" customWidth="1"/>
    <col min="5" max="5" width="23.140625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418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339</v>
      </c>
      <c r="B8" s="9" t="s">
        <v>1135</v>
      </c>
      <c r="C8" s="9" t="s">
        <v>140</v>
      </c>
      <c r="D8" s="47">
        <v>2200</v>
      </c>
      <c r="E8" s="47">
        <v>21704.187999999998</v>
      </c>
      <c r="F8" s="10">
        <v>3.2728244837799898</v>
      </c>
    </row>
    <row r="9" spans="1:6" x14ac:dyDescent="0.2">
      <c r="A9" s="9" t="s">
        <v>242</v>
      </c>
      <c r="B9" s="9" t="s">
        <v>1094</v>
      </c>
      <c r="C9" s="9" t="s">
        <v>110</v>
      </c>
      <c r="D9" s="47">
        <v>2170</v>
      </c>
      <c r="E9" s="47">
        <v>21696.8318</v>
      </c>
      <c r="F9" s="10">
        <v>3.2717152254438702</v>
      </c>
    </row>
    <row r="10" spans="1:6" x14ac:dyDescent="0.2">
      <c r="A10" s="9" t="s">
        <v>419</v>
      </c>
      <c r="B10" s="9" t="s">
        <v>1354</v>
      </c>
      <c r="C10" s="9" t="s">
        <v>20</v>
      </c>
      <c r="D10" s="47">
        <v>2500</v>
      </c>
      <c r="E10" s="47">
        <v>19821.099999999999</v>
      </c>
      <c r="F10" s="10">
        <v>2.9888693083312501</v>
      </c>
    </row>
    <row r="11" spans="1:6" x14ac:dyDescent="0.2">
      <c r="A11" s="9" t="s">
        <v>420</v>
      </c>
      <c r="B11" s="9" t="s">
        <v>1138</v>
      </c>
      <c r="C11" s="9" t="s">
        <v>28</v>
      </c>
      <c r="D11" s="47">
        <v>1500</v>
      </c>
      <c r="E11" s="47">
        <v>15046.44</v>
      </c>
      <c r="F11" s="10">
        <v>2.2688873329758499</v>
      </c>
    </row>
    <row r="12" spans="1:6" x14ac:dyDescent="0.2">
      <c r="A12" s="9" t="s">
        <v>109</v>
      </c>
      <c r="B12" s="9" t="s">
        <v>1037</v>
      </c>
      <c r="C12" s="9" t="s">
        <v>110</v>
      </c>
      <c r="D12" s="47">
        <v>1510</v>
      </c>
      <c r="E12" s="47">
        <v>14736.724200000001</v>
      </c>
      <c r="F12" s="10">
        <v>2.2221845743537201</v>
      </c>
    </row>
    <row r="13" spans="1:6" x14ac:dyDescent="0.2">
      <c r="A13" s="9" t="s">
        <v>421</v>
      </c>
      <c r="B13" s="9" t="s">
        <v>1958</v>
      </c>
      <c r="C13" s="9" t="s">
        <v>26</v>
      </c>
      <c r="D13" s="47">
        <v>1500</v>
      </c>
      <c r="E13" s="47">
        <v>14682.09</v>
      </c>
      <c r="F13" s="10">
        <v>2.2139461575370301</v>
      </c>
    </row>
    <row r="14" spans="1:6" x14ac:dyDescent="0.2">
      <c r="A14" s="9" t="s">
        <v>128</v>
      </c>
      <c r="B14" s="9" t="s">
        <v>1047</v>
      </c>
      <c r="C14" s="9" t="s">
        <v>129</v>
      </c>
      <c r="D14" s="47">
        <v>1450</v>
      </c>
      <c r="E14" s="47">
        <v>14493.8375</v>
      </c>
      <c r="F14" s="10">
        <v>2.18555912959879</v>
      </c>
    </row>
    <row r="15" spans="1:6" x14ac:dyDescent="0.2">
      <c r="A15" s="9" t="s">
        <v>422</v>
      </c>
      <c r="B15" s="9" t="s">
        <v>1936</v>
      </c>
      <c r="C15" s="9" t="s">
        <v>26</v>
      </c>
      <c r="D15" s="47">
        <v>1300</v>
      </c>
      <c r="E15" s="47">
        <v>12719.785</v>
      </c>
      <c r="F15" s="10">
        <v>1.91804566825616</v>
      </c>
    </row>
    <row r="16" spans="1:6" x14ac:dyDescent="0.2">
      <c r="A16" s="9" t="s">
        <v>14</v>
      </c>
      <c r="B16" s="9" t="s">
        <v>1142</v>
      </c>
      <c r="C16" s="9" t="s">
        <v>9</v>
      </c>
      <c r="D16" s="47">
        <v>1250</v>
      </c>
      <c r="E16" s="47">
        <v>12469.887500000001</v>
      </c>
      <c r="F16" s="10">
        <v>1.88036304882643</v>
      </c>
    </row>
    <row r="17" spans="1:6" x14ac:dyDescent="0.2">
      <c r="A17" s="9" t="s">
        <v>423</v>
      </c>
      <c r="B17" s="9" t="s">
        <v>1099</v>
      </c>
      <c r="C17" s="9" t="s">
        <v>114</v>
      </c>
      <c r="D17" s="47">
        <v>1102</v>
      </c>
      <c r="E17" s="47">
        <v>10954.397940000001</v>
      </c>
      <c r="F17" s="10">
        <v>1.65183888856386</v>
      </c>
    </row>
    <row r="18" spans="1:6" x14ac:dyDescent="0.2">
      <c r="A18" s="9" t="s">
        <v>424</v>
      </c>
      <c r="B18" s="9" t="s">
        <v>1110</v>
      </c>
      <c r="C18" s="9" t="s">
        <v>28</v>
      </c>
      <c r="D18" s="47">
        <v>1000</v>
      </c>
      <c r="E18" s="47">
        <v>10003.57</v>
      </c>
      <c r="F18" s="10">
        <v>1.50846135415004</v>
      </c>
    </row>
    <row r="19" spans="1:6" x14ac:dyDescent="0.2">
      <c r="A19" s="9" t="s">
        <v>425</v>
      </c>
      <c r="B19" s="9" t="s">
        <v>1096</v>
      </c>
      <c r="C19" s="9" t="s">
        <v>26</v>
      </c>
      <c r="D19" s="47">
        <v>2000</v>
      </c>
      <c r="E19" s="47">
        <v>9982.34</v>
      </c>
      <c r="F19" s="10">
        <v>1.50526003356662</v>
      </c>
    </row>
    <row r="20" spans="1:6" x14ac:dyDescent="0.2">
      <c r="A20" s="9" t="s">
        <v>426</v>
      </c>
      <c r="B20" s="9" t="s">
        <v>1355</v>
      </c>
      <c r="C20" s="9" t="s">
        <v>20</v>
      </c>
      <c r="D20" s="47">
        <v>1250</v>
      </c>
      <c r="E20" s="47">
        <v>9913.0499999999993</v>
      </c>
      <c r="F20" s="10">
        <v>1.49481163492203</v>
      </c>
    </row>
    <row r="21" spans="1:6" x14ac:dyDescent="0.2">
      <c r="A21" s="9" t="s">
        <v>427</v>
      </c>
      <c r="B21" s="9" t="s">
        <v>1134</v>
      </c>
      <c r="C21" s="9" t="s">
        <v>428</v>
      </c>
      <c r="D21" s="47">
        <v>1000</v>
      </c>
      <c r="E21" s="47">
        <v>9881.67</v>
      </c>
      <c r="F21" s="10">
        <v>1.49007977246761</v>
      </c>
    </row>
    <row r="22" spans="1:6" x14ac:dyDescent="0.2">
      <c r="A22" s="9" t="s">
        <v>125</v>
      </c>
      <c r="B22" s="9" t="s">
        <v>1036</v>
      </c>
      <c r="C22" s="9" t="s">
        <v>63</v>
      </c>
      <c r="D22" s="47">
        <v>750</v>
      </c>
      <c r="E22" s="47">
        <v>6939.2025000000003</v>
      </c>
      <c r="F22" s="10">
        <v>1.0463783229258501</v>
      </c>
    </row>
    <row r="23" spans="1:6" x14ac:dyDescent="0.2">
      <c r="A23" s="9" t="s">
        <v>429</v>
      </c>
      <c r="B23" s="9" t="s">
        <v>1159</v>
      </c>
      <c r="C23" s="9" t="s">
        <v>140</v>
      </c>
      <c r="D23" s="47">
        <v>700</v>
      </c>
      <c r="E23" s="47">
        <v>6858.5510000000004</v>
      </c>
      <c r="F23" s="10">
        <v>1.0342166975356899</v>
      </c>
    </row>
    <row r="24" spans="1:6" x14ac:dyDescent="0.2">
      <c r="A24" s="9" t="s">
        <v>430</v>
      </c>
      <c r="B24" s="9" t="s">
        <v>1356</v>
      </c>
      <c r="C24" s="9" t="s">
        <v>118</v>
      </c>
      <c r="D24" s="47">
        <v>500</v>
      </c>
      <c r="E24" s="47">
        <v>5697.92</v>
      </c>
      <c r="F24" s="10">
        <v>0.85920247661970395</v>
      </c>
    </row>
    <row r="25" spans="1:6" x14ac:dyDescent="0.2">
      <c r="A25" s="9" t="s">
        <v>168</v>
      </c>
      <c r="B25" s="9" t="s">
        <v>1153</v>
      </c>
      <c r="C25" s="9" t="s">
        <v>127</v>
      </c>
      <c r="D25" s="47">
        <v>500</v>
      </c>
      <c r="E25" s="47">
        <v>5191.6899999999996</v>
      </c>
      <c r="F25" s="10">
        <v>0.782866889293242</v>
      </c>
    </row>
    <row r="26" spans="1:6" x14ac:dyDescent="0.2">
      <c r="A26" s="9" t="s">
        <v>431</v>
      </c>
      <c r="B26" s="9" t="s">
        <v>1113</v>
      </c>
      <c r="C26" s="9" t="s">
        <v>118</v>
      </c>
      <c r="D26" s="47">
        <v>430</v>
      </c>
      <c r="E26" s="47">
        <v>4272.3940000000002</v>
      </c>
      <c r="F26" s="10">
        <v>0.64424412871629699</v>
      </c>
    </row>
    <row r="27" spans="1:6" x14ac:dyDescent="0.2">
      <c r="A27" s="9" t="s">
        <v>66</v>
      </c>
      <c r="B27" s="9" t="s">
        <v>1048</v>
      </c>
      <c r="C27" s="9" t="s">
        <v>9</v>
      </c>
      <c r="D27" s="47">
        <v>400</v>
      </c>
      <c r="E27" s="47">
        <v>3977.404</v>
      </c>
      <c r="F27" s="10">
        <v>0.59976190738324098</v>
      </c>
    </row>
    <row r="28" spans="1:6" x14ac:dyDescent="0.2">
      <c r="A28" s="9" t="s">
        <v>432</v>
      </c>
      <c r="B28" s="9" t="s">
        <v>1108</v>
      </c>
      <c r="C28" s="9" t="s">
        <v>179</v>
      </c>
      <c r="D28" s="47">
        <v>400</v>
      </c>
      <c r="E28" s="47">
        <v>3952.8040000000001</v>
      </c>
      <c r="F28" s="10">
        <v>0.59605241674019205</v>
      </c>
    </row>
    <row r="29" spans="1:6" x14ac:dyDescent="0.2">
      <c r="A29" s="9" t="s">
        <v>433</v>
      </c>
      <c r="B29" s="9" t="s">
        <v>1357</v>
      </c>
      <c r="C29" s="9" t="s">
        <v>157</v>
      </c>
      <c r="D29" s="47">
        <v>750</v>
      </c>
      <c r="E29" s="47">
        <v>3749.7674999999999</v>
      </c>
      <c r="F29" s="10">
        <v>0.56543607540086105</v>
      </c>
    </row>
    <row r="30" spans="1:6" x14ac:dyDescent="0.2">
      <c r="A30" s="9" t="s">
        <v>227</v>
      </c>
      <c r="B30" s="9" t="s">
        <v>1053</v>
      </c>
      <c r="C30" s="9" t="s">
        <v>179</v>
      </c>
      <c r="D30" s="47">
        <v>7</v>
      </c>
      <c r="E30" s="47">
        <v>3552.2235000000001</v>
      </c>
      <c r="F30" s="10">
        <v>0.53564796078335797</v>
      </c>
    </row>
    <row r="31" spans="1:6" x14ac:dyDescent="0.2">
      <c r="A31" s="9" t="s">
        <v>434</v>
      </c>
      <c r="B31" s="9" t="s">
        <v>1102</v>
      </c>
      <c r="C31" s="9" t="s">
        <v>179</v>
      </c>
      <c r="D31" s="47">
        <v>7</v>
      </c>
      <c r="E31" s="47">
        <v>3513.0340000000001</v>
      </c>
      <c r="F31" s="10">
        <v>0.52973848584206595</v>
      </c>
    </row>
    <row r="32" spans="1:6" x14ac:dyDescent="0.2">
      <c r="A32" s="9" t="s">
        <v>120</v>
      </c>
      <c r="B32" s="9" t="s">
        <v>1207</v>
      </c>
      <c r="C32" s="9" t="s">
        <v>112</v>
      </c>
      <c r="D32" s="47">
        <v>350</v>
      </c>
      <c r="E32" s="47">
        <v>3493.0664999999999</v>
      </c>
      <c r="F32" s="10">
        <v>0.52672754054063997</v>
      </c>
    </row>
    <row r="33" spans="1:6" x14ac:dyDescent="0.2">
      <c r="A33" s="9" t="s">
        <v>435</v>
      </c>
      <c r="B33" s="9" t="s">
        <v>1358</v>
      </c>
      <c r="C33" s="9" t="s">
        <v>127</v>
      </c>
      <c r="D33" s="47">
        <v>300</v>
      </c>
      <c r="E33" s="47">
        <v>3003.8580000000002</v>
      </c>
      <c r="F33" s="10">
        <v>0.45295866439225402</v>
      </c>
    </row>
    <row r="34" spans="1:6" x14ac:dyDescent="0.2">
      <c r="A34" s="9" t="s">
        <v>151</v>
      </c>
      <c r="B34" s="9" t="s">
        <v>1227</v>
      </c>
      <c r="C34" s="9" t="s">
        <v>114</v>
      </c>
      <c r="D34" s="47">
        <v>300</v>
      </c>
      <c r="E34" s="47">
        <v>2951.3339999999998</v>
      </c>
      <c r="F34" s="10">
        <v>0.44503844949243498</v>
      </c>
    </row>
    <row r="35" spans="1:6" x14ac:dyDescent="0.2">
      <c r="A35" s="9" t="s">
        <v>348</v>
      </c>
      <c r="B35" s="9" t="s">
        <v>1150</v>
      </c>
      <c r="C35" s="9" t="s">
        <v>140</v>
      </c>
      <c r="D35" s="47">
        <v>300</v>
      </c>
      <c r="E35" s="47">
        <v>2943.2040000000002</v>
      </c>
      <c r="F35" s="10">
        <v>0.44381250807259798</v>
      </c>
    </row>
    <row r="36" spans="1:6" x14ac:dyDescent="0.2">
      <c r="A36" s="9" t="s">
        <v>146</v>
      </c>
      <c r="B36" s="9" t="s">
        <v>1359</v>
      </c>
      <c r="C36" s="9" t="s">
        <v>118</v>
      </c>
      <c r="D36" s="47">
        <v>300</v>
      </c>
      <c r="E36" s="47">
        <v>2928.66</v>
      </c>
      <c r="F36" s="10">
        <v>0.441619384824122</v>
      </c>
    </row>
    <row r="37" spans="1:6" x14ac:dyDescent="0.2">
      <c r="A37" s="9" t="s">
        <v>240</v>
      </c>
      <c r="B37" s="9" t="s">
        <v>1136</v>
      </c>
      <c r="C37" s="9" t="s">
        <v>179</v>
      </c>
      <c r="D37" s="47">
        <v>280</v>
      </c>
      <c r="E37" s="47">
        <v>2800.8063999999999</v>
      </c>
      <c r="F37" s="10">
        <v>0.42234004608915499</v>
      </c>
    </row>
    <row r="38" spans="1:6" x14ac:dyDescent="0.2">
      <c r="A38" s="9" t="s">
        <v>154</v>
      </c>
      <c r="B38" s="9" t="s">
        <v>1240</v>
      </c>
      <c r="C38" s="9" t="s">
        <v>26</v>
      </c>
      <c r="D38" s="47">
        <v>250</v>
      </c>
      <c r="E38" s="47">
        <v>2488.75</v>
      </c>
      <c r="F38" s="10">
        <v>0.375284343003638</v>
      </c>
    </row>
    <row r="39" spans="1:6" x14ac:dyDescent="0.2">
      <c r="A39" s="9" t="s">
        <v>788</v>
      </c>
      <c r="B39" s="9" t="s">
        <v>1050</v>
      </c>
      <c r="C39" s="9" t="s">
        <v>132</v>
      </c>
      <c r="D39" s="47">
        <v>250</v>
      </c>
      <c r="E39" s="47">
        <v>2435.9511600000001</v>
      </c>
      <c r="F39" s="10">
        <v>0.36732268434738302</v>
      </c>
    </row>
    <row r="40" spans="1:6" x14ac:dyDescent="0.2">
      <c r="A40" s="9" t="s">
        <v>149</v>
      </c>
      <c r="B40" s="9" t="s">
        <v>1156</v>
      </c>
      <c r="C40" s="9" t="s">
        <v>26</v>
      </c>
      <c r="D40" s="47">
        <v>200</v>
      </c>
      <c r="E40" s="47">
        <v>1927.6379999999999</v>
      </c>
      <c r="F40" s="10">
        <v>0.29067297252791402</v>
      </c>
    </row>
    <row r="41" spans="1:6" x14ac:dyDescent="0.2">
      <c r="A41" s="9" t="s">
        <v>150</v>
      </c>
      <c r="B41" s="9" t="s">
        <v>1058</v>
      </c>
      <c r="C41" s="9" t="s">
        <v>114</v>
      </c>
      <c r="D41" s="47">
        <v>176</v>
      </c>
      <c r="E41" s="47">
        <v>1738.9028800000001</v>
      </c>
      <c r="F41" s="10">
        <v>0.26221316920861198</v>
      </c>
    </row>
    <row r="42" spans="1:6" x14ac:dyDescent="0.2">
      <c r="A42" s="9" t="s">
        <v>436</v>
      </c>
      <c r="B42" s="9" t="s">
        <v>1101</v>
      </c>
      <c r="C42" s="9" t="s">
        <v>114</v>
      </c>
      <c r="D42" s="47">
        <v>174</v>
      </c>
      <c r="E42" s="47">
        <v>1726.13742</v>
      </c>
      <c r="F42" s="10">
        <v>0.26028823610193702</v>
      </c>
    </row>
    <row r="43" spans="1:6" x14ac:dyDescent="0.2">
      <c r="A43" s="9" t="s">
        <v>147</v>
      </c>
      <c r="B43" s="9" t="s">
        <v>1043</v>
      </c>
      <c r="C43" s="9" t="s">
        <v>140</v>
      </c>
      <c r="D43" s="47">
        <v>150</v>
      </c>
      <c r="E43" s="47">
        <v>1502.595</v>
      </c>
      <c r="F43" s="10">
        <v>0.226579759869634</v>
      </c>
    </row>
    <row r="44" spans="1:6" x14ac:dyDescent="0.2">
      <c r="A44" s="9" t="s">
        <v>159</v>
      </c>
      <c r="B44" s="9" t="s">
        <v>1232</v>
      </c>
      <c r="C44" s="9" t="s">
        <v>118</v>
      </c>
      <c r="D44" s="47">
        <v>150</v>
      </c>
      <c r="E44" s="47">
        <v>1385.9295</v>
      </c>
      <c r="F44" s="10">
        <v>0.208987500494972</v>
      </c>
    </row>
    <row r="45" spans="1:6" x14ac:dyDescent="0.2">
      <c r="A45" s="9" t="s">
        <v>231</v>
      </c>
      <c r="B45" s="9" t="s">
        <v>1360</v>
      </c>
      <c r="C45" s="9" t="s">
        <v>20</v>
      </c>
      <c r="D45" s="47">
        <v>150</v>
      </c>
      <c r="E45" s="47">
        <v>1138.4984999999999</v>
      </c>
      <c r="F45" s="10">
        <v>0.17167681027950901</v>
      </c>
    </row>
    <row r="46" spans="1:6" x14ac:dyDescent="0.2">
      <c r="A46" s="9" t="s">
        <v>437</v>
      </c>
      <c r="B46" s="9" t="s">
        <v>1154</v>
      </c>
      <c r="C46" s="9" t="s">
        <v>9</v>
      </c>
      <c r="D46" s="47">
        <v>100</v>
      </c>
      <c r="E46" s="47">
        <v>1003.2140000000001</v>
      </c>
      <c r="F46" s="10">
        <v>0.15127694902342601</v>
      </c>
    </row>
    <row r="47" spans="1:6" x14ac:dyDescent="0.2">
      <c r="A47" s="9" t="s">
        <v>438</v>
      </c>
      <c r="B47" s="9" t="s">
        <v>1107</v>
      </c>
      <c r="C47" s="9" t="s">
        <v>114</v>
      </c>
      <c r="D47" s="47">
        <v>88</v>
      </c>
      <c r="E47" s="47">
        <v>879.44384000000002</v>
      </c>
      <c r="F47" s="10">
        <v>0.13261336160843701</v>
      </c>
    </row>
    <row r="48" spans="1:6" x14ac:dyDescent="0.2">
      <c r="A48" s="9" t="s">
        <v>439</v>
      </c>
      <c r="B48" s="9" t="s">
        <v>1002</v>
      </c>
      <c r="C48" s="9" t="s">
        <v>9</v>
      </c>
      <c r="D48" s="47">
        <v>73</v>
      </c>
      <c r="E48" s="47">
        <v>722.67956000000004</v>
      </c>
      <c r="F48" s="10">
        <v>0.10897451486760699</v>
      </c>
    </row>
    <row r="49" spans="1:6" x14ac:dyDescent="0.2">
      <c r="A49" s="9" t="s">
        <v>163</v>
      </c>
      <c r="B49" s="9" t="s">
        <v>1213</v>
      </c>
      <c r="C49" s="9" t="s">
        <v>114</v>
      </c>
      <c r="D49" s="47">
        <v>62</v>
      </c>
      <c r="E49" s="47">
        <v>605.25887999999998</v>
      </c>
      <c r="F49" s="10">
        <v>9.1268380161895604E-2</v>
      </c>
    </row>
    <row r="50" spans="1:6" x14ac:dyDescent="0.2">
      <c r="A50" s="9" t="s">
        <v>164</v>
      </c>
      <c r="B50" s="9" t="s">
        <v>1214</v>
      </c>
      <c r="C50" s="9" t="s">
        <v>114</v>
      </c>
      <c r="D50" s="47">
        <v>62</v>
      </c>
      <c r="E50" s="47">
        <v>602.05596000000003</v>
      </c>
      <c r="F50" s="10">
        <v>9.0785404480170598E-2</v>
      </c>
    </row>
    <row r="51" spans="1:6" x14ac:dyDescent="0.2">
      <c r="A51" s="9" t="s">
        <v>137</v>
      </c>
      <c r="B51" s="9" t="s">
        <v>1049</v>
      </c>
      <c r="C51" s="9" t="s">
        <v>114</v>
      </c>
      <c r="D51" s="47">
        <v>55</v>
      </c>
      <c r="E51" s="47">
        <v>540.06975</v>
      </c>
      <c r="F51" s="10">
        <v>8.1438361147117597E-2</v>
      </c>
    </row>
    <row r="52" spans="1:6" x14ac:dyDescent="0.2">
      <c r="A52" s="9" t="s">
        <v>33</v>
      </c>
      <c r="B52" s="9" t="s">
        <v>1937</v>
      </c>
      <c r="C52" s="9" t="s">
        <v>9</v>
      </c>
      <c r="D52" s="47">
        <v>20</v>
      </c>
      <c r="E52" s="47">
        <v>202.79159999999999</v>
      </c>
      <c r="F52" s="10">
        <v>3.0579412304432601E-2</v>
      </c>
    </row>
    <row r="53" spans="1:6" x14ac:dyDescent="0.2">
      <c r="A53" s="8" t="s">
        <v>44</v>
      </c>
      <c r="B53" s="9"/>
      <c r="C53" s="9"/>
      <c r="D53" s="47"/>
      <c r="E53" s="46">
        <f>SUM(E8:E52)</f>
        <v>282831.74739000003</v>
      </c>
      <c r="F53" s="11">
        <f>SUM(F8:F52)</f>
        <v>42.648850426851631</v>
      </c>
    </row>
    <row r="54" spans="1:6" x14ac:dyDescent="0.2">
      <c r="A54" s="9"/>
      <c r="B54" s="9"/>
      <c r="C54" s="9"/>
      <c r="D54" s="47"/>
      <c r="E54" s="47"/>
      <c r="F54" s="10"/>
    </row>
    <row r="55" spans="1:6" x14ac:dyDescent="0.2">
      <c r="A55" s="8" t="s">
        <v>99</v>
      </c>
      <c r="B55" s="9"/>
      <c r="C55" s="9"/>
      <c r="D55" s="47"/>
      <c r="E55" s="47"/>
      <c r="F55" s="10"/>
    </row>
    <row r="56" spans="1:6" x14ac:dyDescent="0.2">
      <c r="A56" s="9" t="s">
        <v>445</v>
      </c>
      <c r="B56" s="9" t="s">
        <v>1361</v>
      </c>
      <c r="C56" s="9" t="s">
        <v>186</v>
      </c>
      <c r="D56" s="47">
        <v>30000</v>
      </c>
      <c r="E56" s="47">
        <v>29847.360000000001</v>
      </c>
      <c r="F56" s="10">
        <v>4.5007521398264396</v>
      </c>
    </row>
    <row r="57" spans="1:6" x14ac:dyDescent="0.2">
      <c r="A57" s="9" t="s">
        <v>446</v>
      </c>
      <c r="B57" s="9" t="s">
        <v>1161</v>
      </c>
      <c r="C57" s="9" t="s">
        <v>215</v>
      </c>
      <c r="D57" s="47">
        <v>1390</v>
      </c>
      <c r="E57" s="47">
        <v>24412.264200000001</v>
      </c>
      <c r="F57" s="10">
        <v>3.6811815294940202</v>
      </c>
    </row>
    <row r="58" spans="1:6" x14ac:dyDescent="0.2">
      <c r="A58" s="9" t="s">
        <v>440</v>
      </c>
      <c r="B58" s="9" t="s">
        <v>1178</v>
      </c>
      <c r="C58" s="9" t="s">
        <v>132</v>
      </c>
      <c r="D58" s="47">
        <v>2500</v>
      </c>
      <c r="E58" s="47">
        <v>24380.424999999999</v>
      </c>
      <c r="F58" s="10">
        <v>3.6763804232142498</v>
      </c>
    </row>
    <row r="59" spans="1:6" x14ac:dyDescent="0.2">
      <c r="A59" s="9" t="s">
        <v>216</v>
      </c>
      <c r="B59" s="9" t="s">
        <v>1257</v>
      </c>
      <c r="C59" s="9" t="s">
        <v>217</v>
      </c>
      <c r="D59" s="47">
        <v>133</v>
      </c>
      <c r="E59" s="47">
        <v>19115.026000000002</v>
      </c>
      <c r="F59" s="10">
        <v>2.8823987840913898</v>
      </c>
    </row>
    <row r="60" spans="1:6" x14ac:dyDescent="0.2">
      <c r="A60" s="9" t="s">
        <v>197</v>
      </c>
      <c r="B60" s="9" t="s">
        <v>1076</v>
      </c>
      <c r="C60" s="9" t="s">
        <v>198</v>
      </c>
      <c r="D60" s="47">
        <v>1970</v>
      </c>
      <c r="E60" s="47">
        <v>19005.8508</v>
      </c>
      <c r="F60" s="10">
        <v>2.8659360043006199</v>
      </c>
    </row>
    <row r="61" spans="1:6" x14ac:dyDescent="0.2">
      <c r="A61" s="9" t="s">
        <v>199</v>
      </c>
      <c r="B61" s="9" t="s">
        <v>1088</v>
      </c>
      <c r="C61" s="9" t="s">
        <v>186</v>
      </c>
      <c r="D61" s="47">
        <v>1498</v>
      </c>
      <c r="E61" s="47">
        <v>15014.244280000001</v>
      </c>
      <c r="F61" s="10">
        <v>2.2640324662243798</v>
      </c>
    </row>
    <row r="62" spans="1:6" x14ac:dyDescent="0.2">
      <c r="A62" s="9" t="s">
        <v>447</v>
      </c>
      <c r="B62" s="9" t="s">
        <v>1167</v>
      </c>
      <c r="C62" s="9" t="s">
        <v>22</v>
      </c>
      <c r="D62" s="47">
        <v>1020</v>
      </c>
      <c r="E62" s="47">
        <v>11969.138999999999</v>
      </c>
      <c r="F62" s="10">
        <v>1.8048540295064699</v>
      </c>
    </row>
    <row r="63" spans="1:6" x14ac:dyDescent="0.2">
      <c r="A63" s="9" t="s">
        <v>218</v>
      </c>
      <c r="B63" s="9" t="s">
        <v>1246</v>
      </c>
      <c r="C63" s="9" t="s">
        <v>217</v>
      </c>
      <c r="D63" s="47">
        <v>68</v>
      </c>
      <c r="E63" s="47">
        <v>9873.7495999999992</v>
      </c>
      <c r="F63" s="10">
        <v>1.48888543711439</v>
      </c>
    </row>
    <row r="64" spans="1:6" x14ac:dyDescent="0.2">
      <c r="A64" s="9" t="s">
        <v>395</v>
      </c>
      <c r="B64" s="9" t="s">
        <v>1162</v>
      </c>
      <c r="C64" s="9" t="s">
        <v>127</v>
      </c>
      <c r="D64" s="47">
        <v>850</v>
      </c>
      <c r="E64" s="47">
        <v>8510.5995000000003</v>
      </c>
      <c r="F64" s="10">
        <v>1.28333289479642</v>
      </c>
    </row>
    <row r="65" spans="1:6" x14ac:dyDescent="0.2">
      <c r="A65" s="9" t="s">
        <v>195</v>
      </c>
      <c r="B65" s="9" t="s">
        <v>1089</v>
      </c>
      <c r="C65" s="9" t="s">
        <v>196</v>
      </c>
      <c r="D65" s="47">
        <v>800</v>
      </c>
      <c r="E65" s="47">
        <v>7973.576</v>
      </c>
      <c r="F65" s="10">
        <v>1.20235388470098</v>
      </c>
    </row>
    <row r="66" spans="1:6" x14ac:dyDescent="0.2">
      <c r="A66" s="9" t="s">
        <v>448</v>
      </c>
      <c r="B66" s="9" t="s">
        <v>1169</v>
      </c>
      <c r="C66" s="9" t="s">
        <v>127</v>
      </c>
      <c r="D66" s="47">
        <v>650</v>
      </c>
      <c r="E66" s="47">
        <v>6485.7714999999998</v>
      </c>
      <c r="F66" s="10">
        <v>0.97800441838240804</v>
      </c>
    </row>
    <row r="67" spans="1:6" x14ac:dyDescent="0.2">
      <c r="A67" s="9" t="s">
        <v>187</v>
      </c>
      <c r="B67" s="9" t="s">
        <v>1251</v>
      </c>
      <c r="C67" s="9" t="s">
        <v>188</v>
      </c>
      <c r="D67" s="47">
        <v>1220</v>
      </c>
      <c r="E67" s="47">
        <v>6100</v>
      </c>
      <c r="F67" s="10">
        <v>0.91983304563423096</v>
      </c>
    </row>
    <row r="68" spans="1:6" x14ac:dyDescent="0.2">
      <c r="A68" s="9" t="s">
        <v>178</v>
      </c>
      <c r="B68" s="9" t="s">
        <v>1085</v>
      </c>
      <c r="C68" s="9" t="s">
        <v>179</v>
      </c>
      <c r="D68" s="47">
        <v>12</v>
      </c>
      <c r="E68" s="47">
        <v>5982.5339999999997</v>
      </c>
      <c r="F68" s="10">
        <v>0.90212007702136598</v>
      </c>
    </row>
    <row r="69" spans="1:6" x14ac:dyDescent="0.2">
      <c r="A69" s="9" t="s">
        <v>249</v>
      </c>
      <c r="B69" s="9" t="s">
        <v>1244</v>
      </c>
      <c r="C69" s="9" t="s">
        <v>69</v>
      </c>
      <c r="D69" s="47">
        <v>600</v>
      </c>
      <c r="E69" s="47">
        <v>5971.4340000000002</v>
      </c>
      <c r="F69" s="10">
        <v>0.90044628246291702</v>
      </c>
    </row>
    <row r="70" spans="1:6" x14ac:dyDescent="0.2">
      <c r="A70" s="9" t="s">
        <v>260</v>
      </c>
      <c r="B70" s="9" t="s">
        <v>1187</v>
      </c>
      <c r="C70" s="9" t="s">
        <v>179</v>
      </c>
      <c r="D70" s="47">
        <v>450</v>
      </c>
      <c r="E70" s="47">
        <v>5690.2365</v>
      </c>
      <c r="F70" s="10">
        <v>0.85804386396296095</v>
      </c>
    </row>
    <row r="71" spans="1:6" x14ac:dyDescent="0.2">
      <c r="A71" s="9" t="s">
        <v>449</v>
      </c>
      <c r="B71" s="9" t="s">
        <v>1173</v>
      </c>
      <c r="C71" s="9" t="s">
        <v>179</v>
      </c>
      <c r="D71" s="47">
        <v>400</v>
      </c>
      <c r="E71" s="47">
        <v>5057.9880000000003</v>
      </c>
      <c r="F71" s="10">
        <v>0.76270565685596603</v>
      </c>
    </row>
    <row r="72" spans="1:6" x14ac:dyDescent="0.2">
      <c r="A72" s="9" t="s">
        <v>441</v>
      </c>
      <c r="B72" s="9" t="s">
        <v>1362</v>
      </c>
      <c r="C72" s="9" t="s">
        <v>179</v>
      </c>
      <c r="D72" s="47">
        <v>500</v>
      </c>
      <c r="E72" s="47">
        <v>5005.2849999999999</v>
      </c>
      <c r="F72" s="10">
        <v>0.75475845013398801</v>
      </c>
    </row>
    <row r="73" spans="1:6" x14ac:dyDescent="0.2">
      <c r="A73" s="9" t="s">
        <v>243</v>
      </c>
      <c r="B73" s="9" t="s">
        <v>1069</v>
      </c>
      <c r="C73" s="9" t="s">
        <v>244</v>
      </c>
      <c r="D73" s="47">
        <v>5150</v>
      </c>
      <c r="E73" s="47">
        <v>4945.3698999999997</v>
      </c>
      <c r="F73" s="10">
        <v>0.74572371424669703</v>
      </c>
    </row>
    <row r="74" spans="1:6" x14ac:dyDescent="0.2">
      <c r="A74" s="9" t="s">
        <v>450</v>
      </c>
      <c r="B74" s="9" t="s">
        <v>1177</v>
      </c>
      <c r="C74" s="9" t="s">
        <v>179</v>
      </c>
      <c r="D74" s="47">
        <v>310</v>
      </c>
      <c r="E74" s="47">
        <v>4153.9287000000004</v>
      </c>
      <c r="F74" s="10">
        <v>0.62638047335548197</v>
      </c>
    </row>
    <row r="75" spans="1:6" x14ac:dyDescent="0.2">
      <c r="A75" s="9" t="s">
        <v>451</v>
      </c>
      <c r="B75" s="9" t="s">
        <v>1363</v>
      </c>
      <c r="C75" s="9" t="s">
        <v>203</v>
      </c>
      <c r="D75" s="47">
        <v>260</v>
      </c>
      <c r="E75" s="47">
        <v>3947.2809999999999</v>
      </c>
      <c r="F75" s="10">
        <v>0.59521959085313603</v>
      </c>
    </row>
    <row r="76" spans="1:6" x14ac:dyDescent="0.2">
      <c r="A76" s="9" t="s">
        <v>452</v>
      </c>
      <c r="B76" s="9" t="s">
        <v>1364</v>
      </c>
      <c r="C76" s="9" t="s">
        <v>203</v>
      </c>
      <c r="D76" s="47">
        <v>257</v>
      </c>
      <c r="E76" s="47">
        <v>3902.0849699999999</v>
      </c>
      <c r="F76" s="10">
        <v>0.58840437742273</v>
      </c>
    </row>
    <row r="77" spans="1:6" x14ac:dyDescent="0.2">
      <c r="A77" s="9" t="s">
        <v>193</v>
      </c>
      <c r="B77" s="9" t="s">
        <v>1365</v>
      </c>
      <c r="C77" s="9" t="s">
        <v>186</v>
      </c>
      <c r="D77" s="47">
        <v>320</v>
      </c>
      <c r="E77" s="47">
        <v>3207.1008000000002</v>
      </c>
      <c r="F77" s="10">
        <v>0.483606114183603</v>
      </c>
    </row>
    <row r="78" spans="1:6" x14ac:dyDescent="0.2">
      <c r="A78" s="9" t="s">
        <v>200</v>
      </c>
      <c r="B78" s="9" t="s">
        <v>1091</v>
      </c>
      <c r="C78" s="9" t="s">
        <v>179</v>
      </c>
      <c r="D78" s="47">
        <v>240</v>
      </c>
      <c r="E78" s="47">
        <v>2394.7464</v>
      </c>
      <c r="F78" s="10">
        <v>0.36110932371042798</v>
      </c>
    </row>
    <row r="79" spans="1:6" x14ac:dyDescent="0.2">
      <c r="A79" s="9" t="s">
        <v>453</v>
      </c>
      <c r="B79" s="9" t="s">
        <v>1260</v>
      </c>
      <c r="C79" s="9" t="s">
        <v>220</v>
      </c>
      <c r="D79" s="47">
        <v>16</v>
      </c>
      <c r="E79" s="47">
        <v>2265.6304</v>
      </c>
      <c r="F79" s="10">
        <v>0.34163962477270499</v>
      </c>
    </row>
    <row r="80" spans="1:6" x14ac:dyDescent="0.2">
      <c r="A80" s="9" t="s">
        <v>442</v>
      </c>
      <c r="B80" s="9" t="s">
        <v>1277</v>
      </c>
      <c r="C80" s="9" t="s">
        <v>188</v>
      </c>
      <c r="D80" s="47">
        <v>368</v>
      </c>
      <c r="E80" s="47">
        <v>1840</v>
      </c>
      <c r="F80" s="10">
        <v>0.27745783671589902</v>
      </c>
    </row>
    <row r="81" spans="1:6" x14ac:dyDescent="0.2">
      <c r="A81" s="9" t="s">
        <v>250</v>
      </c>
      <c r="B81" s="9" t="s">
        <v>1073</v>
      </c>
      <c r="C81" s="9" t="s">
        <v>186</v>
      </c>
      <c r="D81" s="47">
        <v>180</v>
      </c>
      <c r="E81" s="47">
        <v>1687.7088000000001</v>
      </c>
      <c r="F81" s="10">
        <v>0.25449349600781801</v>
      </c>
    </row>
    <row r="82" spans="1:6" x14ac:dyDescent="0.2">
      <c r="A82" s="9" t="s">
        <v>443</v>
      </c>
      <c r="B82" s="9" t="s">
        <v>1192</v>
      </c>
      <c r="C82" s="9" t="s">
        <v>182</v>
      </c>
      <c r="D82" s="47">
        <v>307</v>
      </c>
      <c r="E82" s="47">
        <v>1535.96091</v>
      </c>
      <c r="F82" s="10">
        <v>0.231611082265643</v>
      </c>
    </row>
    <row r="83" spans="1:6" x14ac:dyDescent="0.2">
      <c r="A83" s="9" t="s">
        <v>209</v>
      </c>
      <c r="B83" s="9" t="s">
        <v>1171</v>
      </c>
      <c r="C83" s="9" t="s">
        <v>198</v>
      </c>
      <c r="D83" s="47">
        <v>150</v>
      </c>
      <c r="E83" s="47">
        <v>1498.9591559999999</v>
      </c>
      <c r="F83" s="10">
        <v>0.22603150258111401</v>
      </c>
    </row>
    <row r="84" spans="1:6" x14ac:dyDescent="0.2">
      <c r="A84" s="9" t="s">
        <v>204</v>
      </c>
      <c r="B84" s="9" t="s">
        <v>1084</v>
      </c>
      <c r="C84" s="9" t="s">
        <v>186</v>
      </c>
      <c r="D84" s="47">
        <v>120</v>
      </c>
      <c r="E84" s="47">
        <v>1134.8520000000001</v>
      </c>
      <c r="F84" s="10">
        <v>0.171126946148213</v>
      </c>
    </row>
    <row r="85" spans="1:6" x14ac:dyDescent="0.2">
      <c r="A85" s="9" t="s">
        <v>454</v>
      </c>
      <c r="B85" s="9" t="s">
        <v>1164</v>
      </c>
      <c r="C85" s="9" t="s">
        <v>259</v>
      </c>
      <c r="D85" s="47">
        <v>50</v>
      </c>
      <c r="E85" s="47">
        <v>500.95150000000001</v>
      </c>
      <c r="F85" s="10">
        <v>7.5539630157383006E-2</v>
      </c>
    </row>
    <row r="86" spans="1:6" x14ac:dyDescent="0.2">
      <c r="A86" s="9" t="s">
        <v>444</v>
      </c>
      <c r="B86" s="9" t="s">
        <v>1245</v>
      </c>
      <c r="C86" s="9" t="s">
        <v>186</v>
      </c>
      <c r="D86" s="47">
        <v>40</v>
      </c>
      <c r="E86" s="47">
        <v>367.57560000000001</v>
      </c>
      <c r="F86" s="10">
        <v>5.5427571089972101E-2</v>
      </c>
    </row>
    <row r="87" spans="1:6" x14ac:dyDescent="0.2">
      <c r="A87" s="8" t="s">
        <v>44</v>
      </c>
      <c r="B87" s="9"/>
      <c r="C87" s="9"/>
      <c r="D87" s="47"/>
      <c r="E87" s="46">
        <f>SUM(E56:E86)</f>
        <v>243777.63351600003</v>
      </c>
      <c r="F87" s="11">
        <f>SUM(F56:F86)</f>
        <v>36.759790671234008</v>
      </c>
    </row>
    <row r="88" spans="1:6" x14ac:dyDescent="0.2">
      <c r="A88" s="9"/>
      <c r="B88" s="9"/>
      <c r="C88" s="9"/>
      <c r="D88" s="47"/>
      <c r="E88" s="47"/>
      <c r="F88" s="10"/>
    </row>
    <row r="89" spans="1:6" x14ac:dyDescent="0.2">
      <c r="A89" s="8" t="s">
        <v>45</v>
      </c>
      <c r="B89" s="9"/>
      <c r="C89" s="9"/>
      <c r="D89" s="47"/>
      <c r="E89" s="47"/>
      <c r="F89" s="10"/>
    </row>
    <row r="90" spans="1:6" x14ac:dyDescent="0.2">
      <c r="A90" s="8" t="s">
        <v>46</v>
      </c>
      <c r="B90" s="9"/>
      <c r="C90" s="9"/>
      <c r="D90" s="47"/>
      <c r="E90" s="47"/>
      <c r="F90" s="10"/>
    </row>
    <row r="91" spans="1:6" x14ac:dyDescent="0.2">
      <c r="A91" s="9" t="s">
        <v>455</v>
      </c>
      <c r="B91" s="9" t="s">
        <v>1366</v>
      </c>
      <c r="C91" s="9" t="s">
        <v>48</v>
      </c>
      <c r="D91" s="47">
        <v>10000</v>
      </c>
      <c r="E91" s="47">
        <v>9656.42</v>
      </c>
      <c r="F91" s="10">
        <v>1.4561138063152901</v>
      </c>
    </row>
    <row r="92" spans="1:6" x14ac:dyDescent="0.2">
      <c r="A92" s="9" t="s">
        <v>456</v>
      </c>
      <c r="B92" s="9" t="s">
        <v>1316</v>
      </c>
      <c r="C92" s="9" t="s">
        <v>408</v>
      </c>
      <c r="D92" s="47">
        <v>5000</v>
      </c>
      <c r="E92" s="47">
        <v>4966.12</v>
      </c>
      <c r="F92" s="10">
        <v>0.74885266960410901</v>
      </c>
    </row>
    <row r="93" spans="1:6" x14ac:dyDescent="0.2">
      <c r="A93" s="9" t="s">
        <v>457</v>
      </c>
      <c r="B93" s="9" t="s">
        <v>1367</v>
      </c>
      <c r="C93" s="9" t="s">
        <v>48</v>
      </c>
      <c r="D93" s="47">
        <v>5000</v>
      </c>
      <c r="E93" s="47">
        <v>4872.7</v>
      </c>
      <c r="F93" s="10">
        <v>0.734765652698675</v>
      </c>
    </row>
    <row r="94" spans="1:6" x14ac:dyDescent="0.2">
      <c r="A94" s="9" t="s">
        <v>458</v>
      </c>
      <c r="B94" s="9" t="s">
        <v>1368</v>
      </c>
      <c r="C94" s="9" t="s">
        <v>48</v>
      </c>
      <c r="D94" s="47">
        <v>5000</v>
      </c>
      <c r="E94" s="47">
        <v>4861.2349999999997</v>
      </c>
      <c r="F94" s="10">
        <v>0.73303681894979</v>
      </c>
    </row>
    <row r="95" spans="1:6" x14ac:dyDescent="0.2">
      <c r="A95" s="9" t="s">
        <v>459</v>
      </c>
      <c r="B95" s="9" t="s">
        <v>1945</v>
      </c>
      <c r="C95" s="9" t="s">
        <v>48</v>
      </c>
      <c r="D95" s="47">
        <v>2000</v>
      </c>
      <c r="E95" s="47">
        <v>1909.7159999999999</v>
      </c>
      <c r="F95" s="10">
        <v>0.28797047288138</v>
      </c>
    </row>
    <row r="96" spans="1:6" x14ac:dyDescent="0.2">
      <c r="A96" s="9" t="s">
        <v>460</v>
      </c>
      <c r="B96" s="9" t="s">
        <v>1291</v>
      </c>
      <c r="C96" s="9" t="s">
        <v>461</v>
      </c>
      <c r="D96" s="47">
        <v>2000</v>
      </c>
      <c r="E96" s="47">
        <v>1904.424</v>
      </c>
      <c r="F96" s="10">
        <v>0.28717248001621698</v>
      </c>
    </row>
    <row r="97" spans="1:6" x14ac:dyDescent="0.2">
      <c r="A97" s="8" t="s">
        <v>44</v>
      </c>
      <c r="B97" s="9"/>
      <c r="C97" s="9"/>
      <c r="D97" s="47"/>
      <c r="E97" s="46">
        <f>SUM(E91:E96)</f>
        <v>28170.615000000002</v>
      </c>
      <c r="F97" s="11">
        <f>SUM(F91:F96)</f>
        <v>4.2479119004654606</v>
      </c>
    </row>
    <row r="98" spans="1:6" x14ac:dyDescent="0.2">
      <c r="A98" s="9"/>
      <c r="B98" s="9"/>
      <c r="C98" s="9"/>
      <c r="D98" s="47"/>
      <c r="E98" s="47"/>
      <c r="F98" s="10"/>
    </row>
    <row r="99" spans="1:6" x14ac:dyDescent="0.2">
      <c r="A99" s="8" t="s">
        <v>222</v>
      </c>
      <c r="B99" s="9"/>
      <c r="C99" s="9"/>
      <c r="D99" s="47"/>
      <c r="E99" s="47"/>
      <c r="F99" s="10"/>
    </row>
    <row r="100" spans="1:6" x14ac:dyDescent="0.2">
      <c r="A100" s="9" t="s">
        <v>462</v>
      </c>
      <c r="B100" s="9" t="s">
        <v>1294</v>
      </c>
      <c r="C100" s="9" t="s">
        <v>408</v>
      </c>
      <c r="D100" s="47">
        <v>5000</v>
      </c>
      <c r="E100" s="47">
        <v>24112.924999999999</v>
      </c>
      <c r="F100" s="10">
        <v>3.6360434822786498</v>
      </c>
    </row>
    <row r="101" spans="1:6" x14ac:dyDescent="0.2">
      <c r="A101" s="9" t="s">
        <v>463</v>
      </c>
      <c r="B101" s="9" t="s">
        <v>1369</v>
      </c>
      <c r="C101" s="9" t="s">
        <v>48</v>
      </c>
      <c r="D101" s="47">
        <v>3500</v>
      </c>
      <c r="E101" s="47">
        <v>16703.522499999999</v>
      </c>
      <c r="F101" s="10">
        <v>2.5187626186876901</v>
      </c>
    </row>
    <row r="102" spans="1:6" x14ac:dyDescent="0.2">
      <c r="A102" s="9" t="s">
        <v>464</v>
      </c>
      <c r="B102" s="9" t="s">
        <v>1370</v>
      </c>
      <c r="C102" s="9" t="s">
        <v>48</v>
      </c>
      <c r="D102" s="47">
        <v>2000</v>
      </c>
      <c r="E102" s="47">
        <v>9516.51</v>
      </c>
      <c r="F102" s="10">
        <v>1.4350164552637099</v>
      </c>
    </row>
    <row r="103" spans="1:6" x14ac:dyDescent="0.2">
      <c r="A103" s="9" t="s">
        <v>465</v>
      </c>
      <c r="B103" s="9" t="s">
        <v>1203</v>
      </c>
      <c r="C103" s="9" t="s">
        <v>408</v>
      </c>
      <c r="D103" s="47">
        <v>1500</v>
      </c>
      <c r="E103" s="47">
        <v>7295.88</v>
      </c>
      <c r="F103" s="10">
        <v>1.1001625444232599</v>
      </c>
    </row>
    <row r="104" spans="1:6" x14ac:dyDescent="0.2">
      <c r="A104" s="9" t="s">
        <v>466</v>
      </c>
      <c r="B104" s="9" t="s">
        <v>1199</v>
      </c>
      <c r="C104" s="9" t="s">
        <v>405</v>
      </c>
      <c r="D104" s="47">
        <v>1500</v>
      </c>
      <c r="E104" s="47">
        <v>7193.13</v>
      </c>
      <c r="F104" s="10">
        <v>1.08466863533491</v>
      </c>
    </row>
    <row r="105" spans="1:6" x14ac:dyDescent="0.2">
      <c r="A105" s="9" t="s">
        <v>467</v>
      </c>
      <c r="B105" s="9" t="s">
        <v>1371</v>
      </c>
      <c r="C105" s="9" t="s">
        <v>224</v>
      </c>
      <c r="D105" s="47">
        <v>1000</v>
      </c>
      <c r="E105" s="47">
        <v>4719.95</v>
      </c>
      <c r="F105" s="10">
        <v>0.71173212848217804</v>
      </c>
    </row>
    <row r="106" spans="1:6" x14ac:dyDescent="0.2">
      <c r="A106" s="9" t="s">
        <v>468</v>
      </c>
      <c r="B106" s="9" t="s">
        <v>1279</v>
      </c>
      <c r="C106" s="9" t="s">
        <v>224</v>
      </c>
      <c r="D106" s="47">
        <v>700</v>
      </c>
      <c r="E106" s="47">
        <v>3316.1729999999998</v>
      </c>
      <c r="F106" s="10">
        <v>0.50005336236721398</v>
      </c>
    </row>
    <row r="107" spans="1:6" x14ac:dyDescent="0.2">
      <c r="A107" s="9" t="s">
        <v>469</v>
      </c>
      <c r="B107" s="9" t="s">
        <v>1939</v>
      </c>
      <c r="C107" s="9" t="s">
        <v>408</v>
      </c>
      <c r="D107" s="47">
        <v>520</v>
      </c>
      <c r="E107" s="47">
        <v>2466.3886000000002</v>
      </c>
      <c r="F107" s="10">
        <v>0.37191241600910602</v>
      </c>
    </row>
    <row r="108" spans="1:6" x14ac:dyDescent="0.2">
      <c r="A108" s="9" t="s">
        <v>470</v>
      </c>
      <c r="B108" s="9" t="s">
        <v>1032</v>
      </c>
      <c r="C108" s="9" t="s">
        <v>408</v>
      </c>
      <c r="D108" s="47">
        <v>500</v>
      </c>
      <c r="E108" s="47">
        <v>2377.7125000000001</v>
      </c>
      <c r="F108" s="10">
        <v>0.35854074270780001</v>
      </c>
    </row>
    <row r="109" spans="1:6" x14ac:dyDescent="0.2">
      <c r="A109" s="9" t="s">
        <v>471</v>
      </c>
      <c r="B109" s="9" t="s">
        <v>1942</v>
      </c>
      <c r="C109" s="9" t="s">
        <v>48</v>
      </c>
      <c r="D109" s="47">
        <v>400</v>
      </c>
      <c r="E109" s="47">
        <v>1903.702</v>
      </c>
      <c r="F109" s="10">
        <v>0.28706360797376701</v>
      </c>
    </row>
    <row r="110" spans="1:6" x14ac:dyDescent="0.2">
      <c r="A110" s="9" t="s">
        <v>472</v>
      </c>
      <c r="B110" s="9" t="s">
        <v>1031</v>
      </c>
      <c r="C110" s="9" t="s">
        <v>405</v>
      </c>
      <c r="D110" s="47">
        <v>400</v>
      </c>
      <c r="E110" s="47">
        <v>1902.9659999999999</v>
      </c>
      <c r="F110" s="10">
        <v>0.28695262483908002</v>
      </c>
    </row>
    <row r="111" spans="1:6" x14ac:dyDescent="0.2">
      <c r="A111" s="9" t="s">
        <v>409</v>
      </c>
      <c r="B111" s="9" t="s">
        <v>1323</v>
      </c>
      <c r="C111" s="9" t="s">
        <v>408</v>
      </c>
      <c r="D111" s="47">
        <v>60</v>
      </c>
      <c r="E111" s="47">
        <v>298.32990000000001</v>
      </c>
      <c r="F111" s="10">
        <v>4.4985852544386098E-2</v>
      </c>
    </row>
    <row r="112" spans="1:6" x14ac:dyDescent="0.2">
      <c r="A112" s="8" t="s">
        <v>44</v>
      </c>
      <c r="B112" s="9"/>
      <c r="C112" s="9"/>
      <c r="D112" s="47"/>
      <c r="E112" s="46">
        <f>SUM(E100:E111)</f>
        <v>81807.189499999993</v>
      </c>
      <c r="F112" s="11">
        <f>SUM(F100:F111)</f>
        <v>12.335894470911752</v>
      </c>
    </row>
    <row r="113" spans="1:6" x14ac:dyDescent="0.2">
      <c r="A113" s="9"/>
      <c r="B113" s="9"/>
      <c r="C113" s="9"/>
      <c r="D113" s="47"/>
      <c r="E113" s="47"/>
      <c r="F113" s="10"/>
    </row>
    <row r="114" spans="1:6" x14ac:dyDescent="0.2">
      <c r="A114" s="8" t="s">
        <v>44</v>
      </c>
      <c r="B114" s="9"/>
      <c r="C114" s="9"/>
      <c r="D114" s="47"/>
      <c r="E114" s="46">
        <v>636587.185406</v>
      </c>
      <c r="F114" s="11">
        <v>95.99244746946286</v>
      </c>
    </row>
    <row r="115" spans="1:6" x14ac:dyDescent="0.2">
      <c r="A115" s="9"/>
      <c r="B115" s="9"/>
      <c r="C115" s="9"/>
      <c r="D115" s="47"/>
      <c r="E115" s="47"/>
      <c r="F115" s="10"/>
    </row>
    <row r="116" spans="1:6" x14ac:dyDescent="0.2">
      <c r="A116" s="8" t="s">
        <v>49</v>
      </c>
      <c r="B116" s="9"/>
      <c r="C116" s="9"/>
      <c r="D116" s="47"/>
      <c r="E116" s="46">
        <v>26576.634017</v>
      </c>
      <c r="F116" s="11">
        <v>4.01</v>
      </c>
    </row>
    <row r="117" spans="1:6" x14ac:dyDescent="0.2">
      <c r="A117" s="9"/>
      <c r="B117" s="9"/>
      <c r="C117" s="9"/>
      <c r="D117" s="47"/>
      <c r="E117" s="47"/>
      <c r="F117" s="10"/>
    </row>
    <row r="118" spans="1:6" x14ac:dyDescent="0.2">
      <c r="A118" s="12" t="s">
        <v>50</v>
      </c>
      <c r="B118" s="6"/>
      <c r="C118" s="6"/>
      <c r="D118" s="72"/>
      <c r="E118" s="48">
        <v>663163.82401700004</v>
      </c>
      <c r="F118" s="13">
        <f xml:space="preserve"> ROUND(SUM(F114:F117),2)</f>
        <v>100</v>
      </c>
    </row>
    <row r="119" spans="1:6" x14ac:dyDescent="0.2">
      <c r="A119" s="1" t="s">
        <v>226</v>
      </c>
    </row>
    <row r="121" spans="1:6" x14ac:dyDescent="0.2">
      <c r="A121" s="1" t="s">
        <v>51</v>
      </c>
    </row>
    <row r="122" spans="1:6" x14ac:dyDescent="0.2">
      <c r="A122" s="1" t="s">
        <v>816</v>
      </c>
    </row>
    <row r="123" spans="1:6" x14ac:dyDescent="0.2">
      <c r="A123" s="1" t="s">
        <v>52</v>
      </c>
    </row>
    <row r="124" spans="1:6" x14ac:dyDescent="0.2">
      <c r="A124" s="3" t="s">
        <v>537</v>
      </c>
      <c r="D124" s="14">
        <v>21.205200000000001</v>
      </c>
    </row>
    <row r="125" spans="1:6" x14ac:dyDescent="0.2">
      <c r="A125" s="3" t="s">
        <v>860</v>
      </c>
      <c r="D125" s="14">
        <v>10.616400000000001</v>
      </c>
    </row>
    <row r="126" spans="1:6" x14ac:dyDescent="0.2">
      <c r="A126" s="3" t="s">
        <v>817</v>
      </c>
      <c r="D126" s="14">
        <v>10.363099999999999</v>
      </c>
    </row>
    <row r="127" spans="1:6" x14ac:dyDescent="0.2">
      <c r="A127" s="3" t="s">
        <v>809</v>
      </c>
      <c r="D127" s="14">
        <v>21.604600000000001</v>
      </c>
    </row>
    <row r="128" spans="1:6" x14ac:dyDescent="0.2">
      <c r="A128" s="3" t="s">
        <v>861</v>
      </c>
      <c r="D128" s="14">
        <v>10.877800000000001</v>
      </c>
    </row>
    <row r="129" spans="1:4" x14ac:dyDescent="0.2">
      <c r="A129" s="3" t="s">
        <v>818</v>
      </c>
      <c r="D129" s="14">
        <v>10.625400000000001</v>
      </c>
    </row>
    <row r="131" spans="1:4" x14ac:dyDescent="0.2">
      <c r="A131" s="1" t="s">
        <v>56</v>
      </c>
    </row>
    <row r="132" spans="1:4" x14ac:dyDescent="0.2">
      <c r="A132" s="3" t="s">
        <v>537</v>
      </c>
      <c r="D132" s="14">
        <v>21.919699999999999</v>
      </c>
    </row>
    <row r="133" spans="1:4" x14ac:dyDescent="0.2">
      <c r="A133" s="3" t="s">
        <v>860</v>
      </c>
      <c r="D133" s="14">
        <v>10.5192</v>
      </c>
    </row>
    <row r="134" spans="1:4" x14ac:dyDescent="0.2">
      <c r="A134" s="3" t="s">
        <v>817</v>
      </c>
      <c r="D134" s="14">
        <v>10.2699</v>
      </c>
    </row>
    <row r="135" spans="1:4" x14ac:dyDescent="0.2">
      <c r="A135" s="3" t="s">
        <v>809</v>
      </c>
      <c r="D135" s="14">
        <v>22.372800000000002</v>
      </c>
    </row>
    <row r="136" spans="1:4" x14ac:dyDescent="0.2">
      <c r="A136" s="3" t="s">
        <v>861</v>
      </c>
      <c r="D136" s="14">
        <v>10.8093</v>
      </c>
    </row>
    <row r="137" spans="1:4" x14ac:dyDescent="0.2">
      <c r="A137" s="3" t="s">
        <v>818</v>
      </c>
      <c r="D137" s="14">
        <v>10.560600000000001</v>
      </c>
    </row>
    <row r="139" spans="1:4" x14ac:dyDescent="0.2">
      <c r="A139" s="1" t="s">
        <v>57</v>
      </c>
      <c r="D139" s="15" t="s">
        <v>138</v>
      </c>
    </row>
    <row r="140" spans="1:4" x14ac:dyDescent="0.2">
      <c r="A140" s="94" t="s">
        <v>811</v>
      </c>
      <c r="B140" s="95"/>
      <c r="C140" s="90" t="s">
        <v>812</v>
      </c>
      <c r="D140" s="90"/>
    </row>
    <row r="141" spans="1:4" x14ac:dyDescent="0.2">
      <c r="A141" s="91"/>
      <c r="B141" s="91"/>
      <c r="C141" s="22" t="s">
        <v>813</v>
      </c>
      <c r="D141" s="22" t="s">
        <v>814</v>
      </c>
    </row>
    <row r="142" spans="1:4" x14ac:dyDescent="0.2">
      <c r="A142" s="23" t="s">
        <v>860</v>
      </c>
      <c r="B142" s="24"/>
      <c r="C142" s="39">
        <v>0.32414521500000004</v>
      </c>
      <c r="D142" s="39">
        <v>0.30016008460000004</v>
      </c>
    </row>
    <row r="143" spans="1:4" x14ac:dyDescent="0.2">
      <c r="A143" s="23" t="s">
        <v>817</v>
      </c>
      <c r="B143" s="24"/>
      <c r="C143" s="39">
        <v>0.31694198800000006</v>
      </c>
      <c r="D143" s="39">
        <v>0.29348986040000002</v>
      </c>
    </row>
    <row r="144" spans="1:4" x14ac:dyDescent="0.2">
      <c r="A144" s="23" t="s">
        <v>861</v>
      </c>
      <c r="B144" s="24"/>
      <c r="C144" s="39">
        <v>0.32414521500000004</v>
      </c>
      <c r="D144" s="39">
        <v>0.30016008460000004</v>
      </c>
    </row>
    <row r="145" spans="1:5" x14ac:dyDescent="0.2">
      <c r="A145" s="23" t="s">
        <v>818</v>
      </c>
      <c r="B145" s="24"/>
      <c r="C145" s="39">
        <v>0.31694198800000006</v>
      </c>
      <c r="D145" s="39">
        <v>0.29348986040000002</v>
      </c>
    </row>
    <row r="147" spans="1:5" x14ac:dyDescent="0.2">
      <c r="A147" s="1" t="s">
        <v>59</v>
      </c>
      <c r="D147" s="18">
        <v>1.0388680261909506</v>
      </c>
      <c r="E147" s="2" t="s">
        <v>825</v>
      </c>
    </row>
  </sheetData>
  <mergeCells count="4">
    <mergeCell ref="A1:F1"/>
    <mergeCell ref="A140:B140"/>
    <mergeCell ref="C140:D140"/>
    <mergeCell ref="A141:B14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DD6F-901D-4FA3-A41C-24AEB4E203F4}">
  <sheetPr>
    <tabColor rgb="FF92D050"/>
  </sheetPr>
  <dimension ref="A1:F3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7.28515625" style="3" bestFit="1" customWidth="1"/>
    <col min="3" max="3" width="11.7109375" style="3" bestFit="1" customWidth="1"/>
    <col min="4" max="4" width="10.71093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417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411</v>
      </c>
      <c r="B5" s="9"/>
      <c r="C5" s="9"/>
      <c r="D5" s="9"/>
      <c r="E5" s="10"/>
      <c r="F5" s="10"/>
    </row>
    <row r="6" spans="1:6" x14ac:dyDescent="0.2">
      <c r="A6" s="9" t="s">
        <v>412</v>
      </c>
      <c r="B6" s="9" t="s">
        <v>799</v>
      </c>
      <c r="C6" s="9" t="s">
        <v>413</v>
      </c>
      <c r="D6" s="47">
        <v>10000000</v>
      </c>
      <c r="E6" s="47">
        <v>9992.09</v>
      </c>
      <c r="F6" s="10">
        <v>34.2139457761904</v>
      </c>
    </row>
    <row r="7" spans="1:6" x14ac:dyDescent="0.2">
      <c r="A7" s="9" t="s">
        <v>414</v>
      </c>
      <c r="B7" s="9" t="s">
        <v>800</v>
      </c>
      <c r="C7" s="9" t="s">
        <v>413</v>
      </c>
      <c r="D7" s="47">
        <v>6500000</v>
      </c>
      <c r="E7" s="47">
        <v>6670.6575000000003</v>
      </c>
      <c r="F7" s="10">
        <v>22.841018645402301</v>
      </c>
    </row>
    <row r="8" spans="1:6" x14ac:dyDescent="0.2">
      <c r="A8" s="9" t="s">
        <v>415</v>
      </c>
      <c r="B8" s="9" t="s">
        <v>801</v>
      </c>
      <c r="C8" s="9" t="s">
        <v>413</v>
      </c>
      <c r="D8" s="47">
        <v>5000000</v>
      </c>
      <c r="E8" s="47">
        <v>4996.0550000000003</v>
      </c>
      <c r="F8" s="10">
        <v>17.107007129125599</v>
      </c>
    </row>
    <row r="9" spans="1:6" x14ac:dyDescent="0.2">
      <c r="A9" s="9" t="s">
        <v>416</v>
      </c>
      <c r="B9" s="9" t="s">
        <v>802</v>
      </c>
      <c r="C9" s="9" t="s">
        <v>413</v>
      </c>
      <c r="D9" s="47">
        <v>5000000</v>
      </c>
      <c r="E9" s="47">
        <v>4990.4849999999997</v>
      </c>
      <c r="F9" s="10">
        <v>17.087934875175399</v>
      </c>
    </row>
    <row r="10" spans="1:6" x14ac:dyDescent="0.2">
      <c r="A10" s="8" t="s">
        <v>44</v>
      </c>
      <c r="B10" s="9"/>
      <c r="C10" s="9"/>
      <c r="D10" s="47"/>
      <c r="E10" s="46">
        <f>SUM(E6:E9)</f>
        <v>26649.287500000002</v>
      </c>
      <c r="F10" s="11">
        <f>SUM(F6:F9)</f>
        <v>91.249906425893698</v>
      </c>
    </row>
    <row r="11" spans="1:6" x14ac:dyDescent="0.2">
      <c r="A11" s="9"/>
      <c r="B11" s="9"/>
      <c r="C11" s="9"/>
      <c r="D11" s="47"/>
      <c r="E11" s="47"/>
      <c r="F11" s="10"/>
    </row>
    <row r="12" spans="1:6" x14ac:dyDescent="0.2">
      <c r="A12" s="8" t="s">
        <v>44</v>
      </c>
      <c r="B12" s="9"/>
      <c r="C12" s="9"/>
      <c r="D12" s="47"/>
      <c r="E12" s="46">
        <v>26649.287500000002</v>
      </c>
      <c r="F12" s="11">
        <v>91.249906425893698</v>
      </c>
    </row>
    <row r="13" spans="1:6" x14ac:dyDescent="0.2">
      <c r="A13" s="9"/>
      <c r="B13" s="9"/>
      <c r="C13" s="9"/>
      <c r="D13" s="47"/>
      <c r="E13" s="47"/>
      <c r="F13" s="10"/>
    </row>
    <row r="14" spans="1:6" x14ac:dyDescent="0.2">
      <c r="A14" s="8" t="s">
        <v>49</v>
      </c>
      <c r="B14" s="9"/>
      <c r="C14" s="9"/>
      <c r="D14" s="47"/>
      <c r="E14" s="46">
        <v>2555.4385787000001</v>
      </c>
      <c r="F14" s="11">
        <v>8.75</v>
      </c>
    </row>
    <row r="15" spans="1:6" x14ac:dyDescent="0.2">
      <c r="A15" s="9"/>
      <c r="B15" s="9"/>
      <c r="C15" s="9"/>
      <c r="D15" s="47"/>
      <c r="E15" s="47"/>
      <c r="F15" s="10"/>
    </row>
    <row r="16" spans="1:6" x14ac:dyDescent="0.2">
      <c r="A16" s="12" t="s">
        <v>50</v>
      </c>
      <c r="B16" s="6"/>
      <c r="C16" s="6"/>
      <c r="D16" s="72"/>
      <c r="E16" s="48">
        <v>29204.7285787</v>
      </c>
      <c r="F16" s="13">
        <f xml:space="preserve"> ROUND(SUM(F12:F15),2)</f>
        <v>100</v>
      </c>
    </row>
    <row r="17" spans="1:4" x14ac:dyDescent="0.2">
      <c r="A17" s="1"/>
    </row>
    <row r="19" spans="1:4" x14ac:dyDescent="0.2">
      <c r="A19" s="1" t="s">
        <v>51</v>
      </c>
    </row>
    <row r="20" spans="1:4" x14ac:dyDescent="0.2">
      <c r="A20" s="1" t="s">
        <v>816</v>
      </c>
    </row>
    <row r="21" spans="1:4" x14ac:dyDescent="0.2">
      <c r="A21" s="1" t="s">
        <v>52</v>
      </c>
    </row>
    <row r="22" spans="1:4" x14ac:dyDescent="0.2">
      <c r="A22" s="3" t="s">
        <v>862</v>
      </c>
      <c r="D22" s="14">
        <v>40.592300000000002</v>
      </c>
    </row>
    <row r="23" spans="1:4" x14ac:dyDescent="0.2">
      <c r="A23" s="3" t="s">
        <v>863</v>
      </c>
      <c r="D23" s="14">
        <v>10.7293</v>
      </c>
    </row>
    <row r="24" spans="1:4" x14ac:dyDescent="0.2">
      <c r="A24" s="3" t="s">
        <v>864</v>
      </c>
      <c r="D24" s="14">
        <v>43.0458</v>
      </c>
    </row>
    <row r="25" spans="1:4" x14ac:dyDescent="0.2">
      <c r="A25" s="3" t="s">
        <v>865</v>
      </c>
      <c r="D25" s="14">
        <v>11.547800000000001</v>
      </c>
    </row>
    <row r="27" spans="1:4" x14ac:dyDescent="0.2">
      <c r="A27" s="1" t="s">
        <v>56</v>
      </c>
    </row>
    <row r="28" spans="1:4" x14ac:dyDescent="0.2">
      <c r="A28" s="3" t="s">
        <v>862</v>
      </c>
      <c r="D28" s="14">
        <v>42.965299999999999</v>
      </c>
    </row>
    <row r="29" spans="1:4" x14ac:dyDescent="0.2">
      <c r="A29" s="3" t="s">
        <v>863</v>
      </c>
      <c r="D29" s="14">
        <v>10.928599999999999</v>
      </c>
    </row>
    <row r="30" spans="1:4" x14ac:dyDescent="0.2">
      <c r="A30" s="3" t="s">
        <v>864</v>
      </c>
      <c r="D30" s="14">
        <v>45.735500000000002</v>
      </c>
    </row>
    <row r="31" spans="1:4" x14ac:dyDescent="0.2">
      <c r="A31" s="3" t="s">
        <v>865</v>
      </c>
      <c r="D31" s="14">
        <v>11.840999999999999</v>
      </c>
    </row>
    <row r="33" spans="1:5" x14ac:dyDescent="0.2">
      <c r="A33" s="1" t="s">
        <v>57</v>
      </c>
      <c r="D33" s="15" t="s">
        <v>138</v>
      </c>
    </row>
    <row r="34" spans="1:5" x14ac:dyDescent="0.2">
      <c r="A34" s="94" t="s">
        <v>811</v>
      </c>
      <c r="B34" s="95"/>
      <c r="C34" s="90" t="s">
        <v>812</v>
      </c>
      <c r="D34" s="90"/>
    </row>
    <row r="35" spans="1:5" x14ac:dyDescent="0.2">
      <c r="A35" s="91"/>
      <c r="B35" s="91"/>
      <c r="C35" s="22" t="s">
        <v>813</v>
      </c>
      <c r="D35" s="22" t="s">
        <v>814</v>
      </c>
    </row>
    <row r="36" spans="1:5" x14ac:dyDescent="0.2">
      <c r="A36" s="23" t="s">
        <v>863</v>
      </c>
      <c r="B36" s="24"/>
      <c r="C36" s="39">
        <v>0.30253553399999999</v>
      </c>
      <c r="D36" s="39">
        <v>0.2801494122</v>
      </c>
    </row>
    <row r="37" spans="1:5" x14ac:dyDescent="0.2">
      <c r="A37" s="23" t="s">
        <v>865</v>
      </c>
      <c r="B37" s="24"/>
      <c r="C37" s="39">
        <v>0.30253553399999999</v>
      </c>
      <c r="D37" s="39">
        <v>0.2801494122</v>
      </c>
    </row>
    <row r="39" spans="1:5" x14ac:dyDescent="0.2">
      <c r="A39" s="1" t="s">
        <v>59</v>
      </c>
      <c r="D39" s="18">
        <v>2.1912445019470042</v>
      </c>
      <c r="E39" s="2" t="s">
        <v>825</v>
      </c>
    </row>
  </sheetData>
  <mergeCells count="4">
    <mergeCell ref="A1:F1"/>
    <mergeCell ref="C34:D34"/>
    <mergeCell ref="A35:B35"/>
    <mergeCell ref="A34:B3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9DB5-5687-44A0-AFEC-70293F14DE0E}">
  <sheetPr>
    <tabColor rgb="FF92D050"/>
  </sheetPr>
  <dimension ref="A1:F6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60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9" t="s">
        <v>1372</v>
      </c>
      <c r="C8" s="9" t="s">
        <v>9</v>
      </c>
      <c r="D8" s="47">
        <v>150</v>
      </c>
      <c r="E8" s="47">
        <v>1509.4604999999999</v>
      </c>
      <c r="F8" s="10">
        <v>7.1066189841141201</v>
      </c>
    </row>
    <row r="9" spans="1:6" x14ac:dyDescent="0.2">
      <c r="A9" s="9" t="s">
        <v>10</v>
      </c>
      <c r="B9" s="9" t="s">
        <v>1373</v>
      </c>
      <c r="C9" s="9" t="s">
        <v>9</v>
      </c>
      <c r="D9" s="47">
        <v>150</v>
      </c>
      <c r="E9" s="47">
        <v>1492.4894999999999</v>
      </c>
      <c r="F9" s="10">
        <v>7.0267186284709</v>
      </c>
    </row>
    <row r="10" spans="1:6" x14ac:dyDescent="0.2">
      <c r="A10" s="9" t="s">
        <v>11</v>
      </c>
      <c r="B10" s="9" t="s">
        <v>932</v>
      </c>
      <c r="C10" s="9" t="s">
        <v>12</v>
      </c>
      <c r="D10" s="47">
        <v>150</v>
      </c>
      <c r="E10" s="47">
        <v>1490.1465000000001</v>
      </c>
      <c r="F10" s="10">
        <v>7.0156876619237298</v>
      </c>
    </row>
    <row r="11" spans="1:6" x14ac:dyDescent="0.2">
      <c r="A11" s="9" t="s">
        <v>13</v>
      </c>
      <c r="B11" s="9" t="s">
        <v>1225</v>
      </c>
      <c r="C11" s="9" t="s">
        <v>9</v>
      </c>
      <c r="D11" s="47">
        <v>130</v>
      </c>
      <c r="E11" s="47">
        <v>1331.6497999999999</v>
      </c>
      <c r="F11" s="10">
        <v>6.2694769083866504</v>
      </c>
    </row>
    <row r="12" spans="1:6" x14ac:dyDescent="0.2">
      <c r="A12" s="9" t="s">
        <v>14</v>
      </c>
      <c r="B12" s="9" t="s">
        <v>1142</v>
      </c>
      <c r="C12" s="9" t="s">
        <v>9</v>
      </c>
      <c r="D12" s="47">
        <v>130</v>
      </c>
      <c r="E12" s="47">
        <v>1296.8683000000001</v>
      </c>
      <c r="F12" s="10">
        <v>6.1057237871913896</v>
      </c>
    </row>
    <row r="13" spans="1:6" x14ac:dyDescent="0.2">
      <c r="A13" s="9" t="s">
        <v>15</v>
      </c>
      <c r="B13" s="9" t="s">
        <v>1374</v>
      </c>
      <c r="C13" s="9" t="s">
        <v>9</v>
      </c>
      <c r="D13" s="47">
        <v>100</v>
      </c>
      <c r="E13" s="47">
        <v>1032.971</v>
      </c>
      <c r="F13" s="10">
        <v>4.86328149603077</v>
      </c>
    </row>
    <row r="14" spans="1:6" x14ac:dyDescent="0.2">
      <c r="A14" s="9" t="s">
        <v>16</v>
      </c>
      <c r="B14" s="9" t="s">
        <v>1375</v>
      </c>
      <c r="C14" s="9" t="s">
        <v>9</v>
      </c>
      <c r="D14" s="47">
        <v>100</v>
      </c>
      <c r="E14" s="47">
        <v>1002.947</v>
      </c>
      <c r="F14" s="10">
        <v>4.7219269336695504</v>
      </c>
    </row>
    <row r="15" spans="1:6" x14ac:dyDescent="0.2">
      <c r="A15" s="9" t="s">
        <v>17</v>
      </c>
      <c r="B15" s="9" t="s">
        <v>1376</v>
      </c>
      <c r="C15" s="9" t="s">
        <v>18</v>
      </c>
      <c r="D15" s="47">
        <v>100</v>
      </c>
      <c r="E15" s="47">
        <v>997.18399999999997</v>
      </c>
      <c r="F15" s="10">
        <v>4.6947944282443004</v>
      </c>
    </row>
    <row r="16" spans="1:6" x14ac:dyDescent="0.2">
      <c r="A16" s="9" t="s">
        <v>19</v>
      </c>
      <c r="B16" s="9" t="s">
        <v>1377</v>
      </c>
      <c r="C16" s="9" t="s">
        <v>20</v>
      </c>
      <c r="D16" s="47">
        <v>95</v>
      </c>
      <c r="E16" s="47">
        <v>947.90239999999994</v>
      </c>
      <c r="F16" s="10">
        <v>4.4627740778426102</v>
      </c>
    </row>
    <row r="17" spans="1:6" x14ac:dyDescent="0.2">
      <c r="A17" s="9" t="s">
        <v>21</v>
      </c>
      <c r="B17" s="9" t="s">
        <v>1239</v>
      </c>
      <c r="C17" s="9" t="s">
        <v>22</v>
      </c>
      <c r="D17" s="47">
        <v>95</v>
      </c>
      <c r="E17" s="47">
        <v>926.51504999999997</v>
      </c>
      <c r="F17" s="10">
        <v>4.3620813154086804</v>
      </c>
    </row>
    <row r="18" spans="1:6" x14ac:dyDescent="0.2">
      <c r="A18" s="9" t="s">
        <v>23</v>
      </c>
      <c r="B18" s="9" t="s">
        <v>1243</v>
      </c>
      <c r="C18" s="9" t="s">
        <v>22</v>
      </c>
      <c r="D18" s="47">
        <v>88</v>
      </c>
      <c r="E18" s="47">
        <v>894.85879999999997</v>
      </c>
      <c r="F18" s="10">
        <v>4.2130420346750297</v>
      </c>
    </row>
    <row r="19" spans="1:6" x14ac:dyDescent="0.2">
      <c r="A19" s="9" t="s">
        <v>24</v>
      </c>
      <c r="B19" s="9" t="s">
        <v>1920</v>
      </c>
      <c r="C19" s="9" t="s">
        <v>9</v>
      </c>
      <c r="D19" s="47">
        <v>70</v>
      </c>
      <c r="E19" s="47">
        <v>709.97709999999995</v>
      </c>
      <c r="F19" s="10">
        <v>3.3426093211092902</v>
      </c>
    </row>
    <row r="20" spans="1:6" x14ac:dyDescent="0.2">
      <c r="A20" s="9" t="s">
        <v>25</v>
      </c>
      <c r="B20" s="9" t="s">
        <v>1241</v>
      </c>
      <c r="C20" s="9" t="s">
        <v>26</v>
      </c>
      <c r="D20" s="47">
        <v>70</v>
      </c>
      <c r="E20" s="47">
        <v>706.08090000000004</v>
      </c>
      <c r="F20" s="10">
        <v>3.3242658077242702</v>
      </c>
    </row>
    <row r="21" spans="1:6" x14ac:dyDescent="0.2">
      <c r="A21" s="9" t="s">
        <v>27</v>
      </c>
      <c r="B21" s="9" t="s">
        <v>1155</v>
      </c>
      <c r="C21" s="9" t="s">
        <v>28</v>
      </c>
      <c r="D21" s="47">
        <v>62</v>
      </c>
      <c r="E21" s="47">
        <v>624.16081999999994</v>
      </c>
      <c r="F21" s="10">
        <v>2.9385817863748298</v>
      </c>
    </row>
    <row r="22" spans="1:6" x14ac:dyDescent="0.2">
      <c r="A22" s="9" t="s">
        <v>29</v>
      </c>
      <c r="B22" s="9" t="s">
        <v>941</v>
      </c>
      <c r="C22" s="9" t="s">
        <v>18</v>
      </c>
      <c r="D22" s="47">
        <v>50</v>
      </c>
      <c r="E22" s="47">
        <v>512.50049999999999</v>
      </c>
      <c r="F22" s="10">
        <v>2.4128791595858101</v>
      </c>
    </row>
    <row r="23" spans="1:6" x14ac:dyDescent="0.2">
      <c r="A23" s="9" t="s">
        <v>30</v>
      </c>
      <c r="B23" s="9" t="s">
        <v>926</v>
      </c>
      <c r="C23" s="9" t="s">
        <v>9</v>
      </c>
      <c r="D23" s="47">
        <v>50</v>
      </c>
      <c r="E23" s="47">
        <v>509.34100000000001</v>
      </c>
      <c r="F23" s="10">
        <v>2.3980040683328099</v>
      </c>
    </row>
    <row r="24" spans="1:6" x14ac:dyDescent="0.2">
      <c r="A24" s="9" t="s">
        <v>31</v>
      </c>
      <c r="B24" s="9" t="s">
        <v>1378</v>
      </c>
      <c r="C24" s="9" t="s">
        <v>32</v>
      </c>
      <c r="D24" s="47">
        <v>35</v>
      </c>
      <c r="E24" s="47">
        <v>346.96654999999998</v>
      </c>
      <c r="F24" s="10">
        <v>1.6335366649757199</v>
      </c>
    </row>
    <row r="25" spans="1:6" x14ac:dyDescent="0.2">
      <c r="A25" s="9" t="s">
        <v>33</v>
      </c>
      <c r="B25" s="9" t="s">
        <v>1937</v>
      </c>
      <c r="C25" s="9" t="s">
        <v>9</v>
      </c>
      <c r="D25" s="47">
        <v>30</v>
      </c>
      <c r="E25" s="47">
        <v>304.18740000000003</v>
      </c>
      <c r="F25" s="10">
        <v>1.4321301892751199</v>
      </c>
    </row>
    <row r="26" spans="1:6" x14ac:dyDescent="0.2">
      <c r="A26" s="9" t="s">
        <v>34</v>
      </c>
      <c r="B26" s="9" t="s">
        <v>925</v>
      </c>
      <c r="C26" s="9" t="s">
        <v>35</v>
      </c>
      <c r="D26" s="47">
        <v>27</v>
      </c>
      <c r="E26" s="47">
        <v>284.70042000000001</v>
      </c>
      <c r="F26" s="10">
        <v>1.3403844681972601</v>
      </c>
    </row>
    <row r="27" spans="1:6" x14ac:dyDescent="0.2">
      <c r="A27" s="9" t="s">
        <v>36</v>
      </c>
      <c r="B27" s="9" t="s">
        <v>943</v>
      </c>
      <c r="C27" s="9" t="s">
        <v>9</v>
      </c>
      <c r="D27" s="47">
        <v>23</v>
      </c>
      <c r="E27" s="47">
        <v>226.74044000000001</v>
      </c>
      <c r="F27" s="10">
        <v>1.0675058508456401</v>
      </c>
    </row>
    <row r="28" spans="1:6" x14ac:dyDescent="0.2">
      <c r="A28" s="9" t="s">
        <v>37</v>
      </c>
      <c r="B28" s="9" t="s">
        <v>1921</v>
      </c>
      <c r="C28" s="9" t="s">
        <v>18</v>
      </c>
      <c r="D28" s="47">
        <v>20</v>
      </c>
      <c r="E28" s="47">
        <v>203.18600000000001</v>
      </c>
      <c r="F28" s="10">
        <v>0.95661031534525898</v>
      </c>
    </row>
    <row r="29" spans="1:6" x14ac:dyDescent="0.2">
      <c r="A29" s="9" t="s">
        <v>38</v>
      </c>
      <c r="B29" s="9" t="s">
        <v>1242</v>
      </c>
      <c r="C29" s="9" t="s">
        <v>9</v>
      </c>
      <c r="D29" s="47">
        <v>20</v>
      </c>
      <c r="E29" s="47">
        <v>198.8262</v>
      </c>
      <c r="F29" s="10">
        <v>0.93608414891232405</v>
      </c>
    </row>
    <row r="30" spans="1:6" x14ac:dyDescent="0.2">
      <c r="A30" s="9" t="s">
        <v>39</v>
      </c>
      <c r="B30" s="9" t="s">
        <v>1160</v>
      </c>
      <c r="C30" s="9" t="s">
        <v>9</v>
      </c>
      <c r="D30" s="47">
        <v>10</v>
      </c>
      <c r="E30" s="47">
        <v>100.46129999999999</v>
      </c>
      <c r="F30" s="10">
        <v>0.472977054880723</v>
      </c>
    </row>
    <row r="31" spans="1:6" x14ac:dyDescent="0.2">
      <c r="A31" s="9" t="s">
        <v>40</v>
      </c>
      <c r="B31" s="9" t="s">
        <v>990</v>
      </c>
      <c r="C31" s="9" t="s">
        <v>9</v>
      </c>
      <c r="D31" s="47">
        <v>10</v>
      </c>
      <c r="E31" s="47">
        <v>100.4272</v>
      </c>
      <c r="F31" s="10">
        <v>0.47281651029717298</v>
      </c>
    </row>
    <row r="32" spans="1:6" x14ac:dyDescent="0.2">
      <c r="A32" s="9" t="s">
        <v>41</v>
      </c>
      <c r="B32" s="9" t="s">
        <v>1067</v>
      </c>
      <c r="C32" s="9" t="s">
        <v>20</v>
      </c>
      <c r="D32" s="47">
        <v>10</v>
      </c>
      <c r="E32" s="47">
        <v>99.542100000000005</v>
      </c>
      <c r="F32" s="10">
        <v>0.46864941320331799</v>
      </c>
    </row>
    <row r="33" spans="1:6" x14ac:dyDescent="0.2">
      <c r="A33" s="9" t="s">
        <v>42</v>
      </c>
      <c r="B33" s="9" t="s">
        <v>1959</v>
      </c>
      <c r="C33" s="9" t="s">
        <v>18</v>
      </c>
      <c r="D33" s="47">
        <v>5</v>
      </c>
      <c r="E33" s="47">
        <v>50.090600000000002</v>
      </c>
      <c r="F33" s="10">
        <v>0.235829164715252</v>
      </c>
    </row>
    <row r="34" spans="1:6" x14ac:dyDescent="0.2">
      <c r="A34" s="9" t="s">
        <v>43</v>
      </c>
      <c r="B34" s="9" t="s">
        <v>1009</v>
      </c>
      <c r="C34" s="9" t="s">
        <v>9</v>
      </c>
      <c r="D34" s="47">
        <v>1</v>
      </c>
      <c r="E34" s="47">
        <v>10.12843</v>
      </c>
      <c r="F34" s="10">
        <v>4.7685178192652902E-2</v>
      </c>
    </row>
    <row r="35" spans="1:6" x14ac:dyDescent="0.2">
      <c r="A35" s="8" t="s">
        <v>44</v>
      </c>
      <c r="B35" s="9"/>
      <c r="C35" s="9"/>
      <c r="D35" s="47"/>
      <c r="E35" s="46">
        <f>SUM(E8:E34)</f>
        <v>17910.309809999999</v>
      </c>
      <c r="F35" s="11">
        <f>SUM(F8:F34)</f>
        <v>84.322675357925192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8" t="s">
        <v>45</v>
      </c>
      <c r="B37" s="9"/>
      <c r="C37" s="9"/>
      <c r="D37" s="47"/>
      <c r="E37" s="47"/>
      <c r="F37" s="10"/>
    </row>
    <row r="38" spans="1:6" x14ac:dyDescent="0.2">
      <c r="A38" s="8" t="s">
        <v>46</v>
      </c>
      <c r="B38" s="9"/>
      <c r="C38" s="9"/>
      <c r="D38" s="47"/>
      <c r="E38" s="47"/>
      <c r="F38" s="10"/>
    </row>
    <row r="39" spans="1:6" x14ac:dyDescent="0.2">
      <c r="A39" s="9" t="s">
        <v>47</v>
      </c>
      <c r="B39" s="9" t="s">
        <v>1290</v>
      </c>
      <c r="C39" s="9" t="s">
        <v>48</v>
      </c>
      <c r="D39" s="47">
        <v>1300</v>
      </c>
      <c r="E39" s="47">
        <v>1248.8761999999999</v>
      </c>
      <c r="F39" s="10">
        <v>5.8797744702351</v>
      </c>
    </row>
    <row r="40" spans="1:6" x14ac:dyDescent="0.2">
      <c r="A40" s="8" t="s">
        <v>44</v>
      </c>
      <c r="B40" s="9"/>
      <c r="C40" s="9"/>
      <c r="D40" s="47"/>
      <c r="E40" s="46">
        <f>SUM(E39:E39)</f>
        <v>1248.8761999999999</v>
      </c>
      <c r="F40" s="11">
        <f>SUM(F39:F39)</f>
        <v>5.8797744702351</v>
      </c>
    </row>
    <row r="41" spans="1:6" x14ac:dyDescent="0.2">
      <c r="A41" s="9"/>
      <c r="B41" s="9"/>
      <c r="C41" s="9"/>
      <c r="D41" s="47"/>
      <c r="E41" s="47"/>
      <c r="F41" s="10"/>
    </row>
    <row r="42" spans="1:6" x14ac:dyDescent="0.2">
      <c r="A42" s="8" t="s">
        <v>44</v>
      </c>
      <c r="B42" s="9"/>
      <c r="C42" s="9"/>
      <c r="D42" s="47"/>
      <c r="E42" s="46">
        <v>19159.186009999998</v>
      </c>
      <c r="F42" s="11">
        <v>90.202449828160297</v>
      </c>
    </row>
    <row r="43" spans="1:6" x14ac:dyDescent="0.2">
      <c r="A43" s="9"/>
      <c r="B43" s="9"/>
      <c r="C43" s="9"/>
      <c r="D43" s="47"/>
      <c r="E43" s="47"/>
      <c r="F43" s="10"/>
    </row>
    <row r="44" spans="1:6" x14ac:dyDescent="0.2">
      <c r="A44" s="8" t="s">
        <v>49</v>
      </c>
      <c r="B44" s="9"/>
      <c r="C44" s="9"/>
      <c r="D44" s="47"/>
      <c r="E44" s="46">
        <v>2081.0158330999998</v>
      </c>
      <c r="F44" s="11">
        <v>9.8000000000000007</v>
      </c>
    </row>
    <row r="45" spans="1:6" x14ac:dyDescent="0.2">
      <c r="A45" s="9"/>
      <c r="B45" s="9"/>
      <c r="C45" s="9"/>
      <c r="D45" s="47"/>
      <c r="E45" s="47"/>
      <c r="F45" s="10"/>
    </row>
    <row r="46" spans="1:6" x14ac:dyDescent="0.2">
      <c r="A46" s="12" t="s">
        <v>50</v>
      </c>
      <c r="B46" s="6"/>
      <c r="C46" s="6"/>
      <c r="D46" s="72"/>
      <c r="E46" s="48">
        <v>21240.205833100001</v>
      </c>
      <c r="F46" s="13">
        <f xml:space="preserve"> ROUND(SUM(F42:F45),2)</f>
        <v>100</v>
      </c>
    </row>
    <row r="47" spans="1:6" x14ac:dyDescent="0.2">
      <c r="A47" s="1" t="s">
        <v>226</v>
      </c>
    </row>
    <row r="48" spans="1:6" x14ac:dyDescent="0.2">
      <c r="A48" s="1"/>
    </row>
    <row r="49" spans="1:4" x14ac:dyDescent="0.2">
      <c r="A49" s="1" t="s">
        <v>51</v>
      </c>
    </row>
    <row r="50" spans="1:4" x14ac:dyDescent="0.2">
      <c r="A50" s="1" t="s">
        <v>816</v>
      </c>
    </row>
    <row r="51" spans="1:4" x14ac:dyDescent="0.2">
      <c r="A51" s="1" t="s">
        <v>52</v>
      </c>
    </row>
    <row r="52" spans="1:4" x14ac:dyDescent="0.2">
      <c r="A52" s="3" t="s">
        <v>537</v>
      </c>
      <c r="D52" s="14">
        <v>14.3751</v>
      </c>
    </row>
    <row r="53" spans="1:4" x14ac:dyDescent="0.2">
      <c r="A53" s="3" t="s">
        <v>808</v>
      </c>
      <c r="D53" s="14">
        <v>10.312900000000001</v>
      </c>
    </row>
    <row r="54" spans="1:4" x14ac:dyDescent="0.2">
      <c r="A54" s="3" t="s">
        <v>809</v>
      </c>
      <c r="D54" s="14">
        <v>14.697100000000001</v>
      </c>
    </row>
    <row r="55" spans="1:4" x14ac:dyDescent="0.2">
      <c r="A55" s="3" t="s">
        <v>810</v>
      </c>
      <c r="D55" s="14">
        <v>10.575100000000001</v>
      </c>
    </row>
    <row r="57" spans="1:4" x14ac:dyDescent="0.2">
      <c r="A57" s="1" t="s">
        <v>56</v>
      </c>
    </row>
    <row r="58" spans="1:4" x14ac:dyDescent="0.2">
      <c r="A58" s="3" t="s">
        <v>537</v>
      </c>
      <c r="D58" s="14">
        <v>15.175800000000001</v>
      </c>
    </row>
    <row r="59" spans="1:4" x14ac:dyDescent="0.2">
      <c r="A59" s="3" t="s">
        <v>808</v>
      </c>
      <c r="D59" s="14">
        <v>10.482200000000001</v>
      </c>
    </row>
    <row r="60" spans="1:4" x14ac:dyDescent="0.2">
      <c r="A60" s="3" t="s">
        <v>809</v>
      </c>
      <c r="D60" s="14">
        <v>15.5426</v>
      </c>
    </row>
    <row r="61" spans="1:4" x14ac:dyDescent="0.2">
      <c r="A61" s="3" t="s">
        <v>810</v>
      </c>
      <c r="D61" s="14">
        <v>10.7774</v>
      </c>
    </row>
    <row r="63" spans="1:4" x14ac:dyDescent="0.2">
      <c r="A63" s="1" t="s">
        <v>57</v>
      </c>
      <c r="D63" s="15"/>
    </row>
    <row r="64" spans="1:4" x14ac:dyDescent="0.2">
      <c r="A64" s="37" t="s">
        <v>811</v>
      </c>
      <c r="B64" s="38"/>
      <c r="C64" s="90" t="s">
        <v>812</v>
      </c>
      <c r="D64" s="90"/>
    </row>
    <row r="65" spans="1:5" x14ac:dyDescent="0.2">
      <c r="A65" s="91"/>
      <c r="B65" s="91"/>
      <c r="C65" s="22" t="s">
        <v>813</v>
      </c>
      <c r="D65" s="22" t="s">
        <v>814</v>
      </c>
    </row>
    <row r="66" spans="1:5" x14ac:dyDescent="0.2">
      <c r="A66" s="23" t="s">
        <v>870</v>
      </c>
      <c r="B66" s="24"/>
      <c r="C66" s="39">
        <v>0.28812908000000004</v>
      </c>
      <c r="D66" s="39">
        <v>0.26680896400000004</v>
      </c>
    </row>
    <row r="67" spans="1:5" x14ac:dyDescent="0.2">
      <c r="A67" s="23" t="s">
        <v>871</v>
      </c>
      <c r="B67" s="24"/>
      <c r="C67" s="39">
        <v>0.28812908000000004</v>
      </c>
      <c r="D67" s="39">
        <v>0.26680896400000004</v>
      </c>
    </row>
    <row r="69" spans="1:5" x14ac:dyDescent="0.2">
      <c r="A69" s="1" t="s">
        <v>59</v>
      </c>
      <c r="D69" s="18">
        <v>3.1092441295489239</v>
      </c>
      <c r="E69" s="2" t="s">
        <v>825</v>
      </c>
    </row>
  </sheetData>
  <mergeCells count="3">
    <mergeCell ref="A1:F1"/>
    <mergeCell ref="C64:D64"/>
    <mergeCell ref="A65:B6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3D15-6EAC-4530-8A82-C9702B19E1F5}">
  <sheetPr>
    <tabColor rgb="FF92D050"/>
  </sheetPr>
  <dimension ref="A1:J6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1.1406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397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398</v>
      </c>
      <c r="B8" s="9" t="s">
        <v>1158</v>
      </c>
      <c r="C8" s="9" t="s">
        <v>9</v>
      </c>
      <c r="D8" s="47">
        <v>200</v>
      </c>
      <c r="E8" s="47">
        <v>1969.7760000000001</v>
      </c>
      <c r="F8" s="10">
        <f t="shared" ref="F8:F13" si="0">E8/$E$39*100</f>
        <v>8.0055030724252934</v>
      </c>
    </row>
    <row r="9" spans="1:6" x14ac:dyDescent="0.2">
      <c r="A9" s="9" t="s">
        <v>399</v>
      </c>
      <c r="B9" s="9" t="s">
        <v>1303</v>
      </c>
      <c r="C9" s="9" t="s">
        <v>400</v>
      </c>
      <c r="D9" s="47">
        <v>110</v>
      </c>
      <c r="E9" s="47">
        <v>1098.0794000000001</v>
      </c>
      <c r="F9" s="10">
        <f t="shared" si="0"/>
        <v>4.4627805448268854</v>
      </c>
    </row>
    <row r="10" spans="1:6" x14ac:dyDescent="0.2">
      <c r="A10" s="9" t="s">
        <v>401</v>
      </c>
      <c r="B10" s="9" t="s">
        <v>1098</v>
      </c>
      <c r="C10" s="9" t="s">
        <v>179</v>
      </c>
      <c r="D10" s="47">
        <v>100</v>
      </c>
      <c r="E10" s="47">
        <v>1001.046244</v>
      </c>
      <c r="F10" s="10">
        <f t="shared" si="0"/>
        <v>4.0684213748069826</v>
      </c>
    </row>
    <row r="11" spans="1:6" x14ac:dyDescent="0.2">
      <c r="A11" s="9" t="s">
        <v>391</v>
      </c>
      <c r="B11" s="9" t="s">
        <v>1095</v>
      </c>
      <c r="C11" s="9" t="s">
        <v>127</v>
      </c>
      <c r="D11" s="47">
        <v>100</v>
      </c>
      <c r="E11" s="47">
        <v>999.80499999999995</v>
      </c>
      <c r="F11" s="10">
        <f t="shared" si="0"/>
        <v>4.0633767490954149</v>
      </c>
    </row>
    <row r="12" spans="1:6" x14ac:dyDescent="0.2">
      <c r="A12" s="9" t="s">
        <v>402</v>
      </c>
      <c r="B12" s="9" t="s">
        <v>1125</v>
      </c>
      <c r="C12" s="9" t="s">
        <v>179</v>
      </c>
      <c r="D12" s="47">
        <v>60</v>
      </c>
      <c r="E12" s="47">
        <v>599.721</v>
      </c>
      <c r="F12" s="10">
        <f t="shared" si="0"/>
        <v>2.4373676540367888</v>
      </c>
    </row>
    <row r="13" spans="1:6" x14ac:dyDescent="0.2">
      <c r="A13" s="9" t="s">
        <v>39</v>
      </c>
      <c r="B13" s="9" t="s">
        <v>1160</v>
      </c>
      <c r="C13" s="9" t="s">
        <v>9</v>
      </c>
      <c r="D13" s="47">
        <v>20</v>
      </c>
      <c r="E13" s="47">
        <v>200.92259999999999</v>
      </c>
      <c r="F13" s="10">
        <f t="shared" si="0"/>
        <v>0.81658345498151974</v>
      </c>
    </row>
    <row r="14" spans="1:6" x14ac:dyDescent="0.2">
      <c r="A14" s="8" t="s">
        <v>44</v>
      </c>
      <c r="B14" s="9"/>
      <c r="C14" s="9"/>
      <c r="D14" s="47"/>
      <c r="E14" s="46">
        <f>SUM(E8:E13)</f>
        <v>5869.3502440000011</v>
      </c>
      <c r="F14" s="11">
        <f>SUM(F8:F13)</f>
        <v>23.854032850172885</v>
      </c>
    </row>
    <row r="15" spans="1:6" x14ac:dyDescent="0.2">
      <c r="A15" s="9"/>
      <c r="B15" s="9"/>
      <c r="C15" s="9"/>
      <c r="D15" s="47"/>
      <c r="E15" s="47"/>
      <c r="F15" s="10"/>
    </row>
    <row r="16" spans="1:6" x14ac:dyDescent="0.2">
      <c r="A16" s="8" t="s">
        <v>411</v>
      </c>
      <c r="B16" s="9"/>
      <c r="C16" s="9"/>
      <c r="D16" s="47"/>
      <c r="E16" s="75"/>
      <c r="F16" s="46"/>
    </row>
    <row r="17" spans="1:6" x14ac:dyDescent="0.2">
      <c r="A17" s="9" t="s">
        <v>797</v>
      </c>
      <c r="B17" s="9" t="s">
        <v>798</v>
      </c>
      <c r="C17" s="9" t="s">
        <v>413</v>
      </c>
      <c r="D17" s="47"/>
      <c r="E17" s="76">
        <v>10457.9265</v>
      </c>
      <c r="F17" s="47">
        <v>42.502783426616972</v>
      </c>
    </row>
    <row r="18" spans="1:6" x14ac:dyDescent="0.2">
      <c r="A18" s="8" t="s">
        <v>44</v>
      </c>
      <c r="B18" s="9"/>
      <c r="C18" s="9"/>
      <c r="D18" s="47"/>
      <c r="E18" s="75">
        <f>E17</f>
        <v>10457.9265</v>
      </c>
      <c r="F18" s="75">
        <f>F17</f>
        <v>42.502783426616972</v>
      </c>
    </row>
    <row r="19" spans="1:6" x14ac:dyDescent="0.2">
      <c r="A19" s="9"/>
      <c r="B19" s="9"/>
      <c r="C19" s="9"/>
      <c r="D19" s="47"/>
      <c r="E19" s="47"/>
      <c r="F19" s="10"/>
    </row>
    <row r="20" spans="1:6" x14ac:dyDescent="0.2">
      <c r="A20" s="8" t="s">
        <v>45</v>
      </c>
      <c r="B20" s="9"/>
      <c r="C20" s="9"/>
      <c r="D20" s="47"/>
      <c r="E20" s="47"/>
      <c r="F20" s="10"/>
    </row>
    <row r="21" spans="1:6" x14ac:dyDescent="0.2">
      <c r="A21" s="8" t="s">
        <v>46</v>
      </c>
      <c r="B21" s="9"/>
      <c r="C21" s="9"/>
      <c r="D21" s="47"/>
      <c r="E21" s="47"/>
      <c r="F21" s="10"/>
    </row>
    <row r="22" spans="1:6" x14ac:dyDescent="0.2">
      <c r="A22" s="9" t="s">
        <v>796</v>
      </c>
      <c r="B22" s="9" t="s">
        <v>1195</v>
      </c>
      <c r="C22" s="9" t="s">
        <v>408</v>
      </c>
      <c r="D22" s="47">
        <v>2100</v>
      </c>
      <c r="E22" s="47">
        <v>2096.8878</v>
      </c>
      <c r="F22" s="10">
        <f>E22/$E$39*100</f>
        <v>8.5221069428356895</v>
      </c>
    </row>
    <row r="23" spans="1:6" x14ac:dyDescent="0.2">
      <c r="A23" s="9" t="s">
        <v>403</v>
      </c>
      <c r="B23" s="9" t="s">
        <v>1289</v>
      </c>
      <c r="C23" s="9" t="s">
        <v>48</v>
      </c>
      <c r="D23" s="47">
        <v>500</v>
      </c>
      <c r="E23" s="47">
        <v>478.98149999999998</v>
      </c>
      <c r="F23" s="10">
        <f>E23/$E$39*100</f>
        <v>1.9466618894152812</v>
      </c>
    </row>
    <row r="24" spans="1:6" x14ac:dyDescent="0.2">
      <c r="A24" s="8" t="s">
        <v>44</v>
      </c>
      <c r="B24" s="9"/>
      <c r="C24" s="9"/>
      <c r="D24" s="47"/>
      <c r="E24" s="46">
        <f>SUM(E22:E23)</f>
        <v>2575.8692999999998</v>
      </c>
      <c r="F24" s="11">
        <f>SUM(F22:F23)</f>
        <v>10.468768832250971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222</v>
      </c>
      <c r="B26" s="9"/>
      <c r="C26" s="9"/>
      <c r="D26" s="47"/>
      <c r="E26" s="47"/>
      <c r="F26" s="10"/>
    </row>
    <row r="27" spans="1:6" x14ac:dyDescent="0.2">
      <c r="A27" s="9" t="s">
        <v>404</v>
      </c>
      <c r="B27" s="9" t="s">
        <v>1320</v>
      </c>
      <c r="C27" s="9" t="s">
        <v>405</v>
      </c>
      <c r="D27" s="47">
        <v>460</v>
      </c>
      <c r="E27" s="47">
        <v>2281.6322</v>
      </c>
      <c r="F27" s="10">
        <f t="shared" ref="F27:F32" si="1">E27/$E$39*100</f>
        <v>9.2729394546610795</v>
      </c>
    </row>
    <row r="28" spans="1:6" x14ac:dyDescent="0.2">
      <c r="A28" s="9" t="s">
        <v>406</v>
      </c>
      <c r="B28" s="9" t="s">
        <v>1335</v>
      </c>
      <c r="C28" s="9" t="s">
        <v>48</v>
      </c>
      <c r="D28" s="47">
        <v>200</v>
      </c>
      <c r="E28" s="47">
        <v>988.06799999999998</v>
      </c>
      <c r="F28" s="10">
        <f t="shared" si="1"/>
        <v>4.0156755944661287</v>
      </c>
    </row>
    <row r="29" spans="1:6" x14ac:dyDescent="0.2">
      <c r="A29" s="9" t="s">
        <v>350</v>
      </c>
      <c r="B29" s="9" t="s">
        <v>1943</v>
      </c>
      <c r="C29" s="9" t="s">
        <v>48</v>
      </c>
      <c r="D29" s="47">
        <v>200</v>
      </c>
      <c r="E29" s="47">
        <v>933.65899999999999</v>
      </c>
      <c r="F29" s="10">
        <f t="shared" si="1"/>
        <v>3.7945482090844473</v>
      </c>
    </row>
    <row r="30" spans="1:6" x14ac:dyDescent="0.2">
      <c r="A30" s="9" t="s">
        <v>407</v>
      </c>
      <c r="B30" s="9" t="s">
        <v>1938</v>
      </c>
      <c r="C30" s="9" t="s">
        <v>408</v>
      </c>
      <c r="D30" s="47">
        <v>100</v>
      </c>
      <c r="E30" s="47">
        <v>466.07400000000001</v>
      </c>
      <c r="F30" s="10">
        <f t="shared" si="1"/>
        <v>1.8942036246647058</v>
      </c>
    </row>
    <row r="31" spans="1:6" x14ac:dyDescent="0.2">
      <c r="A31" s="9" t="s">
        <v>409</v>
      </c>
      <c r="B31" s="9" t="s">
        <v>1323</v>
      </c>
      <c r="C31" s="9" t="s">
        <v>408</v>
      </c>
      <c r="D31" s="47">
        <v>60</v>
      </c>
      <c r="E31" s="47">
        <v>298.32990000000001</v>
      </c>
      <c r="F31" s="10">
        <f t="shared" si="1"/>
        <v>1.2124632095458217</v>
      </c>
    </row>
    <row r="32" spans="1:6" x14ac:dyDescent="0.2">
      <c r="A32" s="9" t="s">
        <v>410</v>
      </c>
      <c r="B32" s="9" t="s">
        <v>1297</v>
      </c>
      <c r="C32" s="9" t="s">
        <v>408</v>
      </c>
      <c r="D32" s="47">
        <v>60</v>
      </c>
      <c r="E32" s="47">
        <v>295.68720000000002</v>
      </c>
      <c r="F32" s="10">
        <f t="shared" si="1"/>
        <v>1.201722829436866</v>
      </c>
    </row>
    <row r="33" spans="1:10" x14ac:dyDescent="0.2">
      <c r="A33" s="8" t="s">
        <v>44</v>
      </c>
      <c r="B33" s="9"/>
      <c r="C33" s="9"/>
      <c r="D33" s="47"/>
      <c r="E33" s="46">
        <f>SUM(E27:E32)</f>
        <v>5263.4502999999995</v>
      </c>
      <c r="F33" s="11">
        <f>SUM(F27:F32)</f>
        <v>21.391552921859045</v>
      </c>
    </row>
    <row r="34" spans="1:10" x14ac:dyDescent="0.2">
      <c r="A34" s="9"/>
      <c r="B34" s="9"/>
      <c r="C34" s="9"/>
      <c r="D34" s="47"/>
      <c r="E34" s="47"/>
      <c r="F34" s="10"/>
    </row>
    <row r="35" spans="1:10" x14ac:dyDescent="0.2">
      <c r="A35" s="8" t="s">
        <v>44</v>
      </c>
      <c r="B35" s="9"/>
      <c r="C35" s="9"/>
      <c r="D35" s="47"/>
      <c r="E35" s="46">
        <f>E14+E24+E33+E18</f>
        <v>24166.596343999998</v>
      </c>
      <c r="F35" s="11">
        <f>F14+F24+F33+F18</f>
        <v>98.217138030899875</v>
      </c>
      <c r="I35" s="2"/>
      <c r="J35" s="2"/>
    </row>
    <row r="36" spans="1:10" x14ac:dyDescent="0.2">
      <c r="A36" s="9"/>
      <c r="B36" s="9"/>
      <c r="C36" s="9"/>
      <c r="D36" s="47"/>
      <c r="E36" s="47"/>
      <c r="F36" s="10"/>
    </row>
    <row r="37" spans="1:10" x14ac:dyDescent="0.2">
      <c r="A37" s="8" t="s">
        <v>49</v>
      </c>
      <c r="B37" s="9"/>
      <c r="C37" s="9"/>
      <c r="D37" s="47"/>
      <c r="E37" s="46">
        <v>438.67808009999999</v>
      </c>
      <c r="F37" s="11">
        <f>E37/$E$39*100</f>
        <v>1.7828619691001306</v>
      </c>
      <c r="I37" s="2"/>
      <c r="J37" s="2"/>
    </row>
    <row r="38" spans="1:10" x14ac:dyDescent="0.2">
      <c r="A38" s="9"/>
      <c r="B38" s="9"/>
      <c r="C38" s="9"/>
      <c r="D38" s="47"/>
      <c r="E38" s="47"/>
      <c r="F38" s="10"/>
    </row>
    <row r="39" spans="1:10" x14ac:dyDescent="0.2">
      <c r="A39" s="12" t="s">
        <v>50</v>
      </c>
      <c r="B39" s="6"/>
      <c r="C39" s="6"/>
      <c r="D39" s="72"/>
      <c r="E39" s="48">
        <f>E35+E37</f>
        <v>24605.274424099996</v>
      </c>
      <c r="F39" s="13">
        <f xml:space="preserve"> ROUND(SUM(F35:F38),2)</f>
        <v>100</v>
      </c>
      <c r="I39" s="2"/>
      <c r="J39" s="2"/>
    </row>
    <row r="40" spans="1:10" x14ac:dyDescent="0.2">
      <c r="A40" s="1" t="s">
        <v>226</v>
      </c>
    </row>
    <row r="42" spans="1:10" x14ac:dyDescent="0.2">
      <c r="A42" s="1" t="s">
        <v>51</v>
      </c>
    </row>
    <row r="43" spans="1:10" x14ac:dyDescent="0.2">
      <c r="A43" s="1" t="s">
        <v>816</v>
      </c>
    </row>
    <row r="44" spans="1:10" x14ac:dyDescent="0.2">
      <c r="A44" s="1" t="s">
        <v>52</v>
      </c>
    </row>
    <row r="45" spans="1:10" x14ac:dyDescent="0.2">
      <c r="A45" s="3" t="s">
        <v>537</v>
      </c>
      <c r="D45" s="14">
        <v>27.3873</v>
      </c>
    </row>
    <row r="46" spans="1:10" x14ac:dyDescent="0.2">
      <c r="A46" s="3" t="s">
        <v>808</v>
      </c>
      <c r="D46" s="14">
        <v>10</v>
      </c>
    </row>
    <row r="47" spans="1:10" x14ac:dyDescent="0.2">
      <c r="A47" s="3" t="s">
        <v>809</v>
      </c>
      <c r="D47" s="14">
        <v>28.613299999999999</v>
      </c>
    </row>
    <row r="48" spans="1:10" x14ac:dyDescent="0.2">
      <c r="A48" s="3" t="s">
        <v>810</v>
      </c>
      <c r="D48" s="14">
        <v>10</v>
      </c>
    </row>
    <row r="50" spans="1:5" x14ac:dyDescent="0.2">
      <c r="A50" s="1" t="s">
        <v>56</v>
      </c>
    </row>
    <row r="51" spans="1:5" x14ac:dyDescent="0.2">
      <c r="A51" s="3" t="s">
        <v>537</v>
      </c>
      <c r="D51" s="14">
        <v>28.331800000000001</v>
      </c>
    </row>
    <row r="52" spans="1:5" x14ac:dyDescent="0.2">
      <c r="A52" s="3" t="s">
        <v>808</v>
      </c>
      <c r="D52" s="14">
        <v>9.9995999999999992</v>
      </c>
    </row>
    <row r="53" spans="1:5" x14ac:dyDescent="0.2">
      <c r="A53" s="3" t="s">
        <v>809</v>
      </c>
      <c r="D53" s="14">
        <v>29.675599999999999</v>
      </c>
    </row>
    <row r="54" spans="1:5" x14ac:dyDescent="0.2">
      <c r="A54" s="3" t="s">
        <v>810</v>
      </c>
      <c r="D54" s="14">
        <v>10.014200000000001</v>
      </c>
    </row>
    <row r="56" spans="1:5" x14ac:dyDescent="0.2">
      <c r="A56" s="1" t="s">
        <v>57</v>
      </c>
      <c r="D56" s="15" t="s">
        <v>138</v>
      </c>
    </row>
    <row r="57" spans="1:5" x14ac:dyDescent="0.2">
      <c r="A57" s="37" t="s">
        <v>811</v>
      </c>
      <c r="B57" s="38"/>
      <c r="C57" s="90" t="s">
        <v>812</v>
      </c>
      <c r="D57" s="90"/>
    </row>
    <row r="58" spans="1:5" x14ac:dyDescent="0.2">
      <c r="A58" s="91"/>
      <c r="B58" s="91"/>
      <c r="C58" s="22" t="s">
        <v>813</v>
      </c>
      <c r="D58" s="22" t="s">
        <v>814</v>
      </c>
    </row>
    <row r="59" spans="1:5" x14ac:dyDescent="0.2">
      <c r="A59" s="23" t="s">
        <v>808</v>
      </c>
      <c r="B59" s="24"/>
      <c r="C59" s="39">
        <v>0.2446029064000001</v>
      </c>
      <c r="D59" s="39">
        <v>0.22650351029999985</v>
      </c>
    </row>
    <row r="60" spans="1:5" x14ac:dyDescent="0.2">
      <c r="A60" s="23" t="s">
        <v>810</v>
      </c>
      <c r="B60" s="24"/>
      <c r="C60" s="39">
        <v>0.25223310320000003</v>
      </c>
      <c r="D60" s="39">
        <v>0.23356911139999989</v>
      </c>
    </row>
    <row r="62" spans="1:5" x14ac:dyDescent="0.2">
      <c r="A62" s="1" t="s">
        <v>59</v>
      </c>
      <c r="D62" s="18">
        <v>0.96650466896975962</v>
      </c>
      <c r="E62" s="2" t="s">
        <v>825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F8F4-17AB-44D2-9B90-0BA44636418F}">
  <sheetPr>
    <tabColor rgb="FF92D050"/>
  </sheetPr>
  <dimension ref="A1:F13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1.42578125" style="3" bestFit="1" customWidth="1"/>
    <col min="4" max="4" width="7.85546875" style="3" bestFit="1" customWidth="1"/>
    <col min="5" max="5" width="23.140625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261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62</v>
      </c>
      <c r="B8" s="9" t="s">
        <v>1044</v>
      </c>
      <c r="C8" s="9" t="s">
        <v>63</v>
      </c>
      <c r="D8" s="47">
        <v>2750</v>
      </c>
      <c r="E8" s="47">
        <v>26059</v>
      </c>
      <c r="F8" s="10">
        <v>6.6423938617188503</v>
      </c>
    </row>
    <row r="9" spans="1:6" x14ac:dyDescent="0.2">
      <c r="A9" s="9" t="s">
        <v>137</v>
      </c>
      <c r="B9" s="9" t="s">
        <v>1049</v>
      </c>
      <c r="C9" s="9" t="s">
        <v>114</v>
      </c>
      <c r="D9" s="47">
        <v>1112</v>
      </c>
      <c r="E9" s="47">
        <v>10919.2284</v>
      </c>
      <c r="F9" s="10">
        <v>2.78329236343935</v>
      </c>
    </row>
    <row r="10" spans="1:6" x14ac:dyDescent="0.2">
      <c r="A10" s="9" t="s">
        <v>120</v>
      </c>
      <c r="B10" s="9" t="s">
        <v>1207</v>
      </c>
      <c r="C10" s="9" t="s">
        <v>112</v>
      </c>
      <c r="D10" s="47">
        <v>1000</v>
      </c>
      <c r="E10" s="47">
        <v>9980.19</v>
      </c>
      <c r="F10" s="10">
        <v>2.5439331054448702</v>
      </c>
    </row>
    <row r="11" spans="1:6" x14ac:dyDescent="0.2">
      <c r="A11" s="9" t="s">
        <v>139</v>
      </c>
      <c r="B11" s="9" t="s">
        <v>1097</v>
      </c>
      <c r="C11" s="9" t="s">
        <v>140</v>
      </c>
      <c r="D11" s="47">
        <v>1000</v>
      </c>
      <c r="E11" s="47">
        <v>9974.41</v>
      </c>
      <c r="F11" s="10">
        <v>2.5424597934789199</v>
      </c>
    </row>
    <row r="12" spans="1:6" x14ac:dyDescent="0.2">
      <c r="A12" s="9" t="s">
        <v>121</v>
      </c>
      <c r="B12" s="9" t="s">
        <v>1379</v>
      </c>
      <c r="C12" s="9" t="s">
        <v>114</v>
      </c>
      <c r="D12" s="47">
        <v>4845</v>
      </c>
      <c r="E12" s="47">
        <v>9829.4003400000001</v>
      </c>
      <c r="F12" s="10">
        <v>2.5054970828808898</v>
      </c>
    </row>
    <row r="13" spans="1:6" x14ac:dyDescent="0.2">
      <c r="A13" s="9" t="s">
        <v>123</v>
      </c>
      <c r="B13" s="9" t="s">
        <v>1380</v>
      </c>
      <c r="C13" s="9" t="s">
        <v>124</v>
      </c>
      <c r="D13" s="47">
        <v>850</v>
      </c>
      <c r="E13" s="47">
        <v>9511.2790000000005</v>
      </c>
      <c r="F13" s="10">
        <v>2.4244085055717899</v>
      </c>
    </row>
    <row r="14" spans="1:6" x14ac:dyDescent="0.2">
      <c r="A14" s="9" t="s">
        <v>66</v>
      </c>
      <c r="B14" s="9" t="s">
        <v>1048</v>
      </c>
      <c r="C14" s="9" t="s">
        <v>9</v>
      </c>
      <c r="D14" s="47">
        <v>950</v>
      </c>
      <c r="E14" s="47">
        <v>9446.3345000000008</v>
      </c>
      <c r="F14" s="10">
        <v>2.4078542652650898</v>
      </c>
    </row>
    <row r="15" spans="1:6" x14ac:dyDescent="0.2">
      <c r="A15" s="9" t="s">
        <v>115</v>
      </c>
      <c r="B15" s="9" t="s">
        <v>1034</v>
      </c>
      <c r="C15" s="9" t="s">
        <v>9</v>
      </c>
      <c r="D15" s="47">
        <v>915</v>
      </c>
      <c r="E15" s="47">
        <v>9366.8092500000002</v>
      </c>
      <c r="F15" s="10">
        <v>2.3875834170954899</v>
      </c>
    </row>
    <row r="16" spans="1:6" x14ac:dyDescent="0.2">
      <c r="A16" s="9" t="s">
        <v>109</v>
      </c>
      <c r="B16" s="9" t="s">
        <v>1037</v>
      </c>
      <c r="C16" s="9" t="s">
        <v>110</v>
      </c>
      <c r="D16" s="47">
        <v>940</v>
      </c>
      <c r="E16" s="47">
        <v>9173.8547999999992</v>
      </c>
      <c r="F16" s="10">
        <v>2.3383996627583499</v>
      </c>
    </row>
    <row r="17" spans="1:6" x14ac:dyDescent="0.2">
      <c r="A17" s="9" t="s">
        <v>14</v>
      </c>
      <c r="B17" s="9" t="s">
        <v>1142</v>
      </c>
      <c r="C17" s="9" t="s">
        <v>9</v>
      </c>
      <c r="D17" s="47">
        <v>900</v>
      </c>
      <c r="E17" s="47">
        <v>8978.3189999999995</v>
      </c>
      <c r="F17" s="10">
        <v>2.2885579267874299</v>
      </c>
    </row>
    <row r="18" spans="1:6" x14ac:dyDescent="0.2">
      <c r="A18" s="9" t="s">
        <v>116</v>
      </c>
      <c r="B18" s="9" t="s">
        <v>1062</v>
      </c>
      <c r="C18" s="9" t="s">
        <v>20</v>
      </c>
      <c r="D18" s="47">
        <v>937</v>
      </c>
      <c r="E18" s="47">
        <v>7113.7039999999997</v>
      </c>
      <c r="F18" s="10">
        <v>1.81327080024885</v>
      </c>
    </row>
    <row r="19" spans="1:6" x14ac:dyDescent="0.2">
      <c r="A19" s="9" t="s">
        <v>128</v>
      </c>
      <c r="B19" s="9" t="s">
        <v>1047</v>
      </c>
      <c r="C19" s="9" t="s">
        <v>129</v>
      </c>
      <c r="D19" s="47">
        <v>650</v>
      </c>
      <c r="E19" s="47">
        <v>6497.2375000000002</v>
      </c>
      <c r="F19" s="10">
        <v>1.6561345595813199</v>
      </c>
    </row>
    <row r="20" spans="1:6" x14ac:dyDescent="0.2">
      <c r="A20" s="9" t="s">
        <v>117</v>
      </c>
      <c r="B20" s="9" t="s">
        <v>1205</v>
      </c>
      <c r="C20" s="9" t="s">
        <v>118</v>
      </c>
      <c r="D20" s="47">
        <v>682</v>
      </c>
      <c r="E20" s="47">
        <v>6294.9554799999996</v>
      </c>
      <c r="F20" s="10">
        <v>1.60457322384379</v>
      </c>
    </row>
    <row r="21" spans="1:6" x14ac:dyDescent="0.2">
      <c r="A21" s="9" t="s">
        <v>162</v>
      </c>
      <c r="B21" s="9" t="s">
        <v>1215</v>
      </c>
      <c r="C21" s="9" t="s">
        <v>132</v>
      </c>
      <c r="D21" s="47">
        <v>560</v>
      </c>
      <c r="E21" s="47">
        <v>5583.9503999999997</v>
      </c>
      <c r="F21" s="10">
        <v>1.42333926325271</v>
      </c>
    </row>
    <row r="22" spans="1:6" x14ac:dyDescent="0.2">
      <c r="A22" s="9" t="s">
        <v>227</v>
      </c>
      <c r="B22" s="9" t="s">
        <v>1053</v>
      </c>
      <c r="C22" s="9" t="s">
        <v>179</v>
      </c>
      <c r="D22" s="47">
        <v>11</v>
      </c>
      <c r="E22" s="47">
        <v>5582.0654999999997</v>
      </c>
      <c r="F22" s="10">
        <v>1.4228588055148901</v>
      </c>
    </row>
    <row r="23" spans="1:6" x14ac:dyDescent="0.2">
      <c r="A23" s="9" t="s">
        <v>228</v>
      </c>
      <c r="B23" s="9" t="s">
        <v>1056</v>
      </c>
      <c r="C23" s="9" t="s">
        <v>157</v>
      </c>
      <c r="D23" s="47">
        <v>560</v>
      </c>
      <c r="E23" s="47">
        <v>5424.7983999999997</v>
      </c>
      <c r="F23" s="10">
        <v>1.38277169473971</v>
      </c>
    </row>
    <row r="24" spans="1:6" x14ac:dyDescent="0.2">
      <c r="A24" s="9" t="s">
        <v>119</v>
      </c>
      <c r="B24" s="9" t="s">
        <v>1122</v>
      </c>
      <c r="C24" s="9" t="s">
        <v>69</v>
      </c>
      <c r="D24" s="47">
        <v>500</v>
      </c>
      <c r="E24" s="47">
        <v>5025.21</v>
      </c>
      <c r="F24" s="10">
        <v>1.2809173052629901</v>
      </c>
    </row>
    <row r="25" spans="1:6" x14ac:dyDescent="0.2">
      <c r="A25" s="9" t="s">
        <v>67</v>
      </c>
      <c r="B25" s="9" t="s">
        <v>1033</v>
      </c>
      <c r="C25" s="9" t="s">
        <v>20</v>
      </c>
      <c r="D25" s="47">
        <v>585</v>
      </c>
      <c r="E25" s="47">
        <v>4930.2981</v>
      </c>
      <c r="F25" s="10">
        <v>1.2567244267195199</v>
      </c>
    </row>
    <row r="26" spans="1:6" x14ac:dyDescent="0.2">
      <c r="A26" s="9" t="s">
        <v>229</v>
      </c>
      <c r="B26" s="9" t="s">
        <v>1381</v>
      </c>
      <c r="C26" s="9" t="s">
        <v>157</v>
      </c>
      <c r="D26" s="47">
        <v>500</v>
      </c>
      <c r="E26" s="47">
        <v>4923.1850000000004</v>
      </c>
      <c r="F26" s="10">
        <v>1.25491130987783</v>
      </c>
    </row>
    <row r="27" spans="1:6" x14ac:dyDescent="0.2">
      <c r="A27" s="9" t="s">
        <v>24</v>
      </c>
      <c r="B27" s="9" t="s">
        <v>1920</v>
      </c>
      <c r="C27" s="9" t="s">
        <v>9</v>
      </c>
      <c r="D27" s="47">
        <v>445</v>
      </c>
      <c r="E27" s="47">
        <v>4513.4258499999996</v>
      </c>
      <c r="F27" s="10">
        <v>1.15046441388247</v>
      </c>
    </row>
    <row r="28" spans="1:6" x14ac:dyDescent="0.2">
      <c r="A28" s="9" t="s">
        <v>143</v>
      </c>
      <c r="B28" s="9" t="s">
        <v>1156</v>
      </c>
      <c r="C28" s="9" t="s">
        <v>26</v>
      </c>
      <c r="D28" s="47">
        <v>450</v>
      </c>
      <c r="E28" s="47">
        <v>4340.0834999999997</v>
      </c>
      <c r="F28" s="10">
        <v>1.1062797497888299</v>
      </c>
    </row>
    <row r="29" spans="1:6" x14ac:dyDescent="0.2">
      <c r="A29" s="9" t="s">
        <v>230</v>
      </c>
      <c r="B29" s="9" t="s">
        <v>1046</v>
      </c>
      <c r="C29" s="9" t="s">
        <v>179</v>
      </c>
      <c r="D29" s="47">
        <v>8</v>
      </c>
      <c r="E29" s="47">
        <v>4059.6840000000002</v>
      </c>
      <c r="F29" s="10">
        <v>1.03480640401083</v>
      </c>
    </row>
    <row r="30" spans="1:6" x14ac:dyDescent="0.2">
      <c r="A30" s="9" t="s">
        <v>231</v>
      </c>
      <c r="B30" s="9" t="s">
        <v>1360</v>
      </c>
      <c r="C30" s="9" t="s">
        <v>20</v>
      </c>
      <c r="D30" s="47">
        <v>475</v>
      </c>
      <c r="E30" s="47">
        <v>3605.2452499999999</v>
      </c>
      <c r="F30" s="10">
        <v>0.91897075553900798</v>
      </c>
    </row>
    <row r="31" spans="1:6" x14ac:dyDescent="0.2">
      <c r="A31" s="9" t="s">
        <v>232</v>
      </c>
      <c r="B31" s="9" t="s">
        <v>1143</v>
      </c>
      <c r="C31" s="9" t="s">
        <v>233</v>
      </c>
      <c r="D31" s="47">
        <v>300</v>
      </c>
      <c r="E31" s="47">
        <v>3038.67</v>
      </c>
      <c r="F31" s="10">
        <v>0.77455170788553696</v>
      </c>
    </row>
    <row r="32" spans="1:6" x14ac:dyDescent="0.2">
      <c r="A32" s="9" t="s">
        <v>234</v>
      </c>
      <c r="B32" s="9" t="s">
        <v>1382</v>
      </c>
      <c r="C32" s="9" t="s">
        <v>179</v>
      </c>
      <c r="D32" s="47">
        <v>300</v>
      </c>
      <c r="E32" s="47">
        <v>2989.6410000000001</v>
      </c>
      <c r="F32" s="10">
        <v>0.76205430089961201</v>
      </c>
    </row>
    <row r="33" spans="1:6" x14ac:dyDescent="0.2">
      <c r="A33" s="9" t="s">
        <v>142</v>
      </c>
      <c r="B33" s="9" t="s">
        <v>1063</v>
      </c>
      <c r="C33" s="9" t="s">
        <v>114</v>
      </c>
      <c r="D33" s="47">
        <v>300</v>
      </c>
      <c r="E33" s="47">
        <v>2922.3719999999998</v>
      </c>
      <c r="F33" s="10">
        <v>0.74490754957822702</v>
      </c>
    </row>
    <row r="34" spans="1:6" x14ac:dyDescent="0.2">
      <c r="A34" s="9" t="s">
        <v>154</v>
      </c>
      <c r="B34" s="9" t="s">
        <v>1240</v>
      </c>
      <c r="C34" s="9" t="s">
        <v>26</v>
      </c>
      <c r="D34" s="47">
        <v>280</v>
      </c>
      <c r="E34" s="47">
        <v>2787.4</v>
      </c>
      <c r="F34" s="10">
        <v>0.71050342108887898</v>
      </c>
    </row>
    <row r="35" spans="1:6" x14ac:dyDescent="0.2">
      <c r="A35" s="9" t="s">
        <v>235</v>
      </c>
      <c r="B35" s="9" t="s">
        <v>1383</v>
      </c>
      <c r="C35" s="9" t="s">
        <v>114</v>
      </c>
      <c r="D35" s="47">
        <v>270</v>
      </c>
      <c r="E35" s="47">
        <v>2607.8139000000001</v>
      </c>
      <c r="F35" s="10">
        <v>0.664727235959365</v>
      </c>
    </row>
    <row r="36" spans="1:6" x14ac:dyDescent="0.2">
      <c r="A36" s="9" t="s">
        <v>236</v>
      </c>
      <c r="B36" s="9" t="s">
        <v>1229</v>
      </c>
      <c r="C36" s="9" t="s">
        <v>9</v>
      </c>
      <c r="D36" s="47">
        <v>250</v>
      </c>
      <c r="E36" s="47">
        <v>2565.5725000000002</v>
      </c>
      <c r="F36" s="10">
        <v>0.65395997643020398</v>
      </c>
    </row>
    <row r="37" spans="1:6" x14ac:dyDescent="0.2">
      <c r="A37" s="9" t="s">
        <v>170</v>
      </c>
      <c r="B37" s="9" t="s">
        <v>1212</v>
      </c>
      <c r="C37" s="9" t="s">
        <v>132</v>
      </c>
      <c r="D37" s="47">
        <v>250</v>
      </c>
      <c r="E37" s="47">
        <v>2493.06</v>
      </c>
      <c r="F37" s="10">
        <v>0.63547666606150599</v>
      </c>
    </row>
    <row r="38" spans="1:6" x14ac:dyDescent="0.2">
      <c r="A38" s="9" t="s">
        <v>237</v>
      </c>
      <c r="B38" s="9" t="s">
        <v>1221</v>
      </c>
      <c r="C38" s="9" t="s">
        <v>157</v>
      </c>
      <c r="D38" s="47">
        <v>250</v>
      </c>
      <c r="E38" s="47">
        <v>2472.1174999999998</v>
      </c>
      <c r="F38" s="10">
        <v>0.63013845916757105</v>
      </c>
    </row>
    <row r="39" spans="1:6" x14ac:dyDescent="0.2">
      <c r="A39" s="9" t="s">
        <v>238</v>
      </c>
      <c r="B39" s="9" t="s">
        <v>1149</v>
      </c>
      <c r="C39" s="9" t="s">
        <v>179</v>
      </c>
      <c r="D39" s="47">
        <v>250</v>
      </c>
      <c r="E39" s="47">
        <v>2467.6025</v>
      </c>
      <c r="F39" s="10">
        <v>0.62898759350558597</v>
      </c>
    </row>
    <row r="40" spans="1:6" x14ac:dyDescent="0.2">
      <c r="A40" s="9" t="s">
        <v>149</v>
      </c>
      <c r="B40" s="9" t="s">
        <v>1156</v>
      </c>
      <c r="C40" s="9" t="s">
        <v>26</v>
      </c>
      <c r="D40" s="47">
        <v>250</v>
      </c>
      <c r="E40" s="47">
        <v>2409.5475000000001</v>
      </c>
      <c r="F40" s="10">
        <v>0.61418947478874797</v>
      </c>
    </row>
    <row r="41" spans="1:6" x14ac:dyDescent="0.2">
      <c r="A41" s="9" t="s">
        <v>144</v>
      </c>
      <c r="B41" s="9" t="s">
        <v>1233</v>
      </c>
      <c r="C41" s="9" t="s">
        <v>127</v>
      </c>
      <c r="D41" s="47">
        <v>250</v>
      </c>
      <c r="E41" s="47">
        <v>2269.5149999999999</v>
      </c>
      <c r="F41" s="10">
        <v>0.57849543363440104</v>
      </c>
    </row>
    <row r="42" spans="1:6" x14ac:dyDescent="0.2">
      <c r="A42" s="9" t="s">
        <v>160</v>
      </c>
      <c r="B42" s="9" t="s">
        <v>1124</v>
      </c>
      <c r="C42" s="9" t="s">
        <v>26</v>
      </c>
      <c r="D42" s="47">
        <v>211</v>
      </c>
      <c r="E42" s="47">
        <v>2175.18001</v>
      </c>
      <c r="F42" s="10">
        <v>0.55444960844842595</v>
      </c>
    </row>
    <row r="43" spans="1:6" x14ac:dyDescent="0.2">
      <c r="A43" s="9" t="s">
        <v>239</v>
      </c>
      <c r="B43" s="9" t="s">
        <v>1384</v>
      </c>
      <c r="C43" s="9" t="s">
        <v>179</v>
      </c>
      <c r="D43" s="47">
        <v>200</v>
      </c>
      <c r="E43" s="47">
        <v>1993.086</v>
      </c>
      <c r="F43" s="10">
        <v>0.508034161413629</v>
      </c>
    </row>
    <row r="44" spans="1:6" x14ac:dyDescent="0.2">
      <c r="A44" s="9" t="s">
        <v>155</v>
      </c>
      <c r="B44" s="9" t="s">
        <v>1219</v>
      </c>
      <c r="C44" s="9" t="s">
        <v>127</v>
      </c>
      <c r="D44" s="47">
        <v>200</v>
      </c>
      <c r="E44" s="47">
        <v>1973.56</v>
      </c>
      <c r="F44" s="10">
        <v>0.50305701791065804</v>
      </c>
    </row>
    <row r="45" spans="1:6" x14ac:dyDescent="0.2">
      <c r="A45" s="9" t="s">
        <v>148</v>
      </c>
      <c r="B45" s="9" t="s">
        <v>1210</v>
      </c>
      <c r="C45" s="9" t="s">
        <v>104</v>
      </c>
      <c r="D45" s="47">
        <v>200</v>
      </c>
      <c r="E45" s="47">
        <v>1970.604</v>
      </c>
      <c r="F45" s="10">
        <v>0.50230353864225796</v>
      </c>
    </row>
    <row r="46" spans="1:6" x14ac:dyDescent="0.2">
      <c r="A46" s="9" t="s">
        <v>79</v>
      </c>
      <c r="B46" s="9" t="s">
        <v>1061</v>
      </c>
      <c r="C46" s="9" t="s">
        <v>9</v>
      </c>
      <c r="D46" s="47">
        <v>190</v>
      </c>
      <c r="E46" s="47">
        <v>1932.9440999999999</v>
      </c>
      <c r="F46" s="10">
        <v>0.49270409550963801</v>
      </c>
    </row>
    <row r="47" spans="1:6" x14ac:dyDescent="0.2">
      <c r="A47" s="9" t="s">
        <v>168</v>
      </c>
      <c r="B47" s="9" t="s">
        <v>1153</v>
      </c>
      <c r="C47" s="9" t="s">
        <v>127</v>
      </c>
      <c r="D47" s="47">
        <v>170</v>
      </c>
      <c r="E47" s="47">
        <v>1765.1746000000001</v>
      </c>
      <c r="F47" s="10">
        <v>0.44993994120656999</v>
      </c>
    </row>
    <row r="48" spans="1:6" x14ac:dyDescent="0.2">
      <c r="A48" s="9" t="s">
        <v>37</v>
      </c>
      <c r="B48" s="9" t="s">
        <v>1921</v>
      </c>
      <c r="C48" s="9" t="s">
        <v>18</v>
      </c>
      <c r="D48" s="47">
        <v>170</v>
      </c>
      <c r="E48" s="47">
        <v>1727.0809999999999</v>
      </c>
      <c r="F48" s="10">
        <v>0.440229948696851</v>
      </c>
    </row>
    <row r="49" spans="1:6" x14ac:dyDescent="0.2">
      <c r="A49" s="9" t="s">
        <v>68</v>
      </c>
      <c r="B49" s="9" t="s">
        <v>1035</v>
      </c>
      <c r="C49" s="9" t="s">
        <v>69</v>
      </c>
      <c r="D49" s="47">
        <v>170</v>
      </c>
      <c r="E49" s="47">
        <v>1716.5155</v>
      </c>
      <c r="F49" s="10">
        <v>0.437536821088501</v>
      </c>
    </row>
    <row r="50" spans="1:6" x14ac:dyDescent="0.2">
      <c r="A50" s="9" t="s">
        <v>150</v>
      </c>
      <c r="B50" s="9" t="s">
        <v>1058</v>
      </c>
      <c r="C50" s="9" t="s">
        <v>114</v>
      </c>
      <c r="D50" s="47">
        <v>160</v>
      </c>
      <c r="E50" s="47">
        <v>1580.8208</v>
      </c>
      <c r="F50" s="10">
        <v>0.40294847762375702</v>
      </c>
    </row>
    <row r="51" spans="1:6" x14ac:dyDescent="0.2">
      <c r="A51" s="9" t="s">
        <v>171</v>
      </c>
      <c r="B51" s="9" t="s">
        <v>1226</v>
      </c>
      <c r="C51" s="9" t="s">
        <v>26</v>
      </c>
      <c r="D51" s="47">
        <v>140</v>
      </c>
      <c r="E51" s="47">
        <v>1398.6266000000001</v>
      </c>
      <c r="F51" s="10">
        <v>0.356507492331889</v>
      </c>
    </row>
    <row r="52" spans="1:6" x14ac:dyDescent="0.2">
      <c r="A52" s="9" t="s">
        <v>240</v>
      </c>
      <c r="B52" s="9" t="s">
        <v>1136</v>
      </c>
      <c r="C52" s="9" t="s">
        <v>179</v>
      </c>
      <c r="D52" s="47">
        <v>100</v>
      </c>
      <c r="E52" s="47">
        <v>1000.288</v>
      </c>
      <c r="F52" s="10">
        <v>0.25497167470551502</v>
      </c>
    </row>
    <row r="53" spans="1:6" x14ac:dyDescent="0.2">
      <c r="A53" s="9" t="s">
        <v>166</v>
      </c>
      <c r="B53" s="9" t="s">
        <v>1059</v>
      </c>
      <c r="C53" s="9" t="s">
        <v>127</v>
      </c>
      <c r="D53" s="47">
        <v>100</v>
      </c>
      <c r="E53" s="47">
        <v>991.178</v>
      </c>
      <c r="F53" s="10">
        <v>0.25264955152042501</v>
      </c>
    </row>
    <row r="54" spans="1:6" x14ac:dyDescent="0.2">
      <c r="A54" s="9" t="s">
        <v>27</v>
      </c>
      <c r="B54" s="9" t="s">
        <v>1155</v>
      </c>
      <c r="C54" s="9" t="s">
        <v>28</v>
      </c>
      <c r="D54" s="47">
        <v>58</v>
      </c>
      <c r="E54" s="47">
        <v>583.89238</v>
      </c>
      <c r="F54" s="10">
        <v>0.14883315402802899</v>
      </c>
    </row>
    <row r="55" spans="1:6" x14ac:dyDescent="0.2">
      <c r="A55" s="9" t="s">
        <v>241</v>
      </c>
      <c r="B55" s="9" t="s">
        <v>1385</v>
      </c>
      <c r="C55" s="9" t="s">
        <v>28</v>
      </c>
      <c r="D55" s="47">
        <v>50</v>
      </c>
      <c r="E55" s="47">
        <v>503.57299999999998</v>
      </c>
      <c r="F55" s="10">
        <v>0.128359883500032</v>
      </c>
    </row>
    <row r="56" spans="1:6" x14ac:dyDescent="0.2">
      <c r="A56" s="9" t="s">
        <v>174</v>
      </c>
      <c r="B56" s="9" t="s">
        <v>1237</v>
      </c>
      <c r="C56" s="9" t="s">
        <v>22</v>
      </c>
      <c r="D56" s="47">
        <v>50</v>
      </c>
      <c r="E56" s="47">
        <v>503.55399999999997</v>
      </c>
      <c r="F56" s="10">
        <v>0.12835504043301599</v>
      </c>
    </row>
    <row r="57" spans="1:6" x14ac:dyDescent="0.2">
      <c r="A57" s="9" t="s">
        <v>122</v>
      </c>
      <c r="B57" s="9" t="s">
        <v>1045</v>
      </c>
      <c r="C57" s="9" t="s">
        <v>28</v>
      </c>
      <c r="D57" s="47">
        <v>40</v>
      </c>
      <c r="E57" s="47">
        <v>410.62479999999999</v>
      </c>
      <c r="F57" s="10">
        <v>0.104667548677598</v>
      </c>
    </row>
    <row r="58" spans="1:6" x14ac:dyDescent="0.2">
      <c r="A58" s="9" t="s">
        <v>242</v>
      </c>
      <c r="B58" s="9" t="s">
        <v>1094</v>
      </c>
      <c r="C58" s="9" t="s">
        <v>110</v>
      </c>
      <c r="D58" s="47">
        <v>40</v>
      </c>
      <c r="E58" s="47">
        <v>399.94159999999999</v>
      </c>
      <c r="F58" s="10">
        <v>0.101944419543575</v>
      </c>
    </row>
    <row r="59" spans="1:6" x14ac:dyDescent="0.2">
      <c r="A59" s="9" t="s">
        <v>175</v>
      </c>
      <c r="B59" s="9" t="s">
        <v>1919</v>
      </c>
      <c r="C59" s="9" t="s">
        <v>9</v>
      </c>
      <c r="D59" s="47">
        <v>30</v>
      </c>
      <c r="E59" s="47">
        <v>293.7516</v>
      </c>
      <c r="F59" s="10">
        <v>7.4876772888832599E-2</v>
      </c>
    </row>
    <row r="60" spans="1:6" x14ac:dyDescent="0.2">
      <c r="A60" s="9" t="s">
        <v>176</v>
      </c>
      <c r="B60" s="9" t="s">
        <v>1065</v>
      </c>
      <c r="C60" s="9" t="s">
        <v>22</v>
      </c>
      <c r="D60" s="47">
        <v>20</v>
      </c>
      <c r="E60" s="47">
        <v>205.8254</v>
      </c>
      <c r="F60" s="10">
        <v>5.2464537148233799E-2</v>
      </c>
    </row>
    <row r="61" spans="1:6" x14ac:dyDescent="0.2">
      <c r="A61" s="8" t="s">
        <v>44</v>
      </c>
      <c r="B61" s="9"/>
      <c r="C61" s="9"/>
      <c r="D61" s="47"/>
      <c r="E61" s="46">
        <f>SUM(E8:E60)</f>
        <v>233282.20156000002</v>
      </c>
      <c r="F61" s="11">
        <f>SUM(F8:F60)</f>
        <v>59.463228201020854</v>
      </c>
    </row>
    <row r="62" spans="1:6" x14ac:dyDescent="0.2">
      <c r="A62" s="9"/>
      <c r="B62" s="9"/>
      <c r="C62" s="9"/>
      <c r="D62" s="47"/>
      <c r="E62" s="47"/>
      <c r="F62" s="10"/>
    </row>
    <row r="63" spans="1:6" x14ac:dyDescent="0.2">
      <c r="A63" s="8" t="s">
        <v>99</v>
      </c>
      <c r="B63" s="9"/>
      <c r="C63" s="9"/>
      <c r="D63" s="47"/>
      <c r="E63" s="47"/>
      <c r="F63" s="10"/>
    </row>
    <row r="64" spans="1:6" x14ac:dyDescent="0.2">
      <c r="A64" s="9" t="s">
        <v>210</v>
      </c>
      <c r="B64" s="9" t="s">
        <v>1071</v>
      </c>
      <c r="C64" s="9" t="s">
        <v>203</v>
      </c>
      <c r="D64" s="47">
        <v>120</v>
      </c>
      <c r="E64" s="47">
        <v>13112.88</v>
      </c>
      <c r="F64" s="10">
        <v>3.3424503481121999</v>
      </c>
    </row>
    <row r="65" spans="1:6" x14ac:dyDescent="0.2">
      <c r="A65" s="9" t="s">
        <v>243</v>
      </c>
      <c r="B65" s="9" t="s">
        <v>1069</v>
      </c>
      <c r="C65" s="9" t="s">
        <v>244</v>
      </c>
      <c r="D65" s="47">
        <v>11978</v>
      </c>
      <c r="E65" s="47">
        <v>11502.066148</v>
      </c>
      <c r="F65" s="10">
        <v>2.9318566936014201</v>
      </c>
    </row>
    <row r="66" spans="1:6" x14ac:dyDescent="0.2">
      <c r="A66" s="9" t="s">
        <v>245</v>
      </c>
      <c r="B66" s="9" t="s">
        <v>1386</v>
      </c>
      <c r="C66" s="9" t="s">
        <v>179</v>
      </c>
      <c r="D66" s="47">
        <v>1000</v>
      </c>
      <c r="E66" s="47">
        <v>9978.11</v>
      </c>
      <c r="F66" s="10">
        <v>2.5434029170557402</v>
      </c>
    </row>
    <row r="67" spans="1:6" x14ac:dyDescent="0.2">
      <c r="A67" s="9" t="s">
        <v>246</v>
      </c>
      <c r="B67" s="9" t="s">
        <v>1259</v>
      </c>
      <c r="C67" s="9" t="s">
        <v>182</v>
      </c>
      <c r="D67" s="47">
        <v>1000</v>
      </c>
      <c r="E67" s="47">
        <v>9768.41</v>
      </c>
      <c r="F67" s="10">
        <v>2.4899507510937902</v>
      </c>
    </row>
    <row r="68" spans="1:6" x14ac:dyDescent="0.2">
      <c r="A68" s="9" t="s">
        <v>197</v>
      </c>
      <c r="B68" s="9" t="s">
        <v>1076</v>
      </c>
      <c r="C68" s="9" t="s">
        <v>198</v>
      </c>
      <c r="D68" s="47">
        <v>950</v>
      </c>
      <c r="E68" s="47">
        <v>9165.2579999999998</v>
      </c>
      <c r="F68" s="10">
        <v>2.3362083533623501</v>
      </c>
    </row>
    <row r="69" spans="1:6" x14ac:dyDescent="0.2">
      <c r="A69" s="9" t="s">
        <v>247</v>
      </c>
      <c r="B69" s="9" t="s">
        <v>1165</v>
      </c>
      <c r="C69" s="9" t="s">
        <v>186</v>
      </c>
      <c r="D69" s="47">
        <v>9000</v>
      </c>
      <c r="E69" s="47">
        <v>9063.2070000000003</v>
      </c>
      <c r="F69" s="10">
        <v>2.31019573062233</v>
      </c>
    </row>
    <row r="70" spans="1:6" x14ac:dyDescent="0.2">
      <c r="A70" s="9" t="s">
        <v>178</v>
      </c>
      <c r="B70" s="9" t="s">
        <v>1085</v>
      </c>
      <c r="C70" s="9" t="s">
        <v>179</v>
      </c>
      <c r="D70" s="47">
        <v>14</v>
      </c>
      <c r="E70" s="47">
        <v>6979.6229999999996</v>
      </c>
      <c r="F70" s="10">
        <v>1.7790937861127301</v>
      </c>
    </row>
    <row r="71" spans="1:6" x14ac:dyDescent="0.2">
      <c r="A71" s="9" t="s">
        <v>248</v>
      </c>
      <c r="B71" s="9" t="s">
        <v>1068</v>
      </c>
      <c r="C71" s="9" t="s">
        <v>203</v>
      </c>
      <c r="D71" s="47">
        <v>600</v>
      </c>
      <c r="E71" s="47">
        <v>5914.9620000000004</v>
      </c>
      <c r="F71" s="10">
        <v>1.5077135454583901</v>
      </c>
    </row>
    <row r="72" spans="1:6" x14ac:dyDescent="0.2">
      <c r="A72" s="9" t="s">
        <v>256</v>
      </c>
      <c r="B72" s="9" t="s">
        <v>1070</v>
      </c>
      <c r="C72" s="9" t="s">
        <v>124</v>
      </c>
      <c r="D72" s="47">
        <v>500</v>
      </c>
      <c r="E72" s="47">
        <v>5528.5249999999996</v>
      </c>
      <c r="F72" s="10">
        <v>1.40921142501091</v>
      </c>
    </row>
    <row r="73" spans="1:6" x14ac:dyDescent="0.2">
      <c r="A73" s="9" t="s">
        <v>257</v>
      </c>
      <c r="B73" s="9" t="s">
        <v>1189</v>
      </c>
      <c r="C73" s="9" t="s">
        <v>182</v>
      </c>
      <c r="D73" s="47">
        <v>500</v>
      </c>
      <c r="E73" s="47">
        <v>4953.5200000000004</v>
      </c>
      <c r="F73" s="10">
        <v>1.2626436487164301</v>
      </c>
    </row>
    <row r="74" spans="1:6" x14ac:dyDescent="0.2">
      <c r="A74" s="9" t="s">
        <v>214</v>
      </c>
      <c r="B74" s="9" t="s">
        <v>1255</v>
      </c>
      <c r="C74" s="9" t="s">
        <v>215</v>
      </c>
      <c r="D74" s="47">
        <v>470</v>
      </c>
      <c r="E74" s="47">
        <v>4640.2771000000002</v>
      </c>
      <c r="F74" s="10">
        <v>1.1827985772943901</v>
      </c>
    </row>
    <row r="75" spans="1:6" x14ac:dyDescent="0.2">
      <c r="A75" s="9" t="s">
        <v>249</v>
      </c>
      <c r="B75" s="9" t="s">
        <v>1244</v>
      </c>
      <c r="C75" s="9" t="s">
        <v>69</v>
      </c>
      <c r="D75" s="47">
        <v>450</v>
      </c>
      <c r="E75" s="47">
        <v>4478.5754999999999</v>
      </c>
      <c r="F75" s="10">
        <v>1.1415811201674799</v>
      </c>
    </row>
    <row r="76" spans="1:6" x14ac:dyDescent="0.2">
      <c r="A76" s="9" t="s">
        <v>250</v>
      </c>
      <c r="B76" s="9" t="s">
        <v>1073</v>
      </c>
      <c r="C76" s="9" t="s">
        <v>186</v>
      </c>
      <c r="D76" s="47">
        <v>450</v>
      </c>
      <c r="E76" s="47">
        <v>4219.2719999999999</v>
      </c>
      <c r="F76" s="10">
        <v>1.0754851081669401</v>
      </c>
    </row>
    <row r="77" spans="1:6" x14ac:dyDescent="0.2">
      <c r="A77" s="9" t="s">
        <v>185</v>
      </c>
      <c r="B77" s="9" t="s">
        <v>1086</v>
      </c>
      <c r="C77" s="9" t="s">
        <v>186</v>
      </c>
      <c r="D77" s="47">
        <v>440</v>
      </c>
      <c r="E77" s="47">
        <v>4216.6696000000002</v>
      </c>
      <c r="F77" s="10">
        <v>1.07482176092469</v>
      </c>
    </row>
    <row r="78" spans="1:6" x14ac:dyDescent="0.2">
      <c r="A78" s="9" t="s">
        <v>201</v>
      </c>
      <c r="B78" s="9" t="s">
        <v>1090</v>
      </c>
      <c r="C78" s="9" t="s">
        <v>110</v>
      </c>
      <c r="D78" s="47">
        <v>400</v>
      </c>
      <c r="E78" s="47">
        <v>3892.7040000000002</v>
      </c>
      <c r="F78" s="10">
        <v>0.99224349188719396</v>
      </c>
    </row>
    <row r="79" spans="1:6" x14ac:dyDescent="0.2">
      <c r="A79" s="9" t="s">
        <v>205</v>
      </c>
      <c r="B79" s="9" t="s">
        <v>1387</v>
      </c>
      <c r="C79" s="9" t="s">
        <v>206</v>
      </c>
      <c r="D79" s="47">
        <v>390</v>
      </c>
      <c r="E79" s="47">
        <v>3700.1093999999998</v>
      </c>
      <c r="F79" s="10">
        <v>0.94315146269036398</v>
      </c>
    </row>
    <row r="80" spans="1:6" x14ac:dyDescent="0.2">
      <c r="A80" s="9" t="s">
        <v>213</v>
      </c>
      <c r="B80" s="9" t="s">
        <v>1388</v>
      </c>
      <c r="C80" s="9" t="s">
        <v>186</v>
      </c>
      <c r="D80" s="47">
        <v>400</v>
      </c>
      <c r="E80" s="47">
        <v>3429.7159999999999</v>
      </c>
      <c r="F80" s="10">
        <v>0.87422865443182396</v>
      </c>
    </row>
    <row r="81" spans="1:6" x14ac:dyDescent="0.2">
      <c r="A81" s="9" t="s">
        <v>103</v>
      </c>
      <c r="B81" s="9" t="s">
        <v>1248</v>
      </c>
      <c r="C81" s="9" t="s">
        <v>104</v>
      </c>
      <c r="D81" s="47">
        <v>338</v>
      </c>
      <c r="E81" s="47">
        <v>3223.5296600000001</v>
      </c>
      <c r="F81" s="10">
        <v>0.82167211430417997</v>
      </c>
    </row>
    <row r="82" spans="1:6" x14ac:dyDescent="0.2">
      <c r="A82" s="9" t="s">
        <v>219</v>
      </c>
      <c r="B82" s="9" t="s">
        <v>1075</v>
      </c>
      <c r="C82" s="9" t="s">
        <v>220</v>
      </c>
      <c r="D82" s="47">
        <v>22</v>
      </c>
      <c r="E82" s="47">
        <v>3115.2417999999998</v>
      </c>
      <c r="F82" s="10">
        <v>0.79406972677731202</v>
      </c>
    </row>
    <row r="83" spans="1:6" x14ac:dyDescent="0.2">
      <c r="A83" s="9" t="s">
        <v>251</v>
      </c>
      <c r="B83" s="9" t="s">
        <v>1249</v>
      </c>
      <c r="C83" s="9" t="s">
        <v>203</v>
      </c>
      <c r="D83" s="47">
        <v>250</v>
      </c>
      <c r="E83" s="47">
        <v>2522.7649999999999</v>
      </c>
      <c r="F83" s="10">
        <v>0.64304841899378895</v>
      </c>
    </row>
    <row r="84" spans="1:6" x14ac:dyDescent="0.2">
      <c r="A84" s="9" t="s">
        <v>252</v>
      </c>
      <c r="B84" s="9" t="s">
        <v>1264</v>
      </c>
      <c r="C84" s="9" t="s">
        <v>182</v>
      </c>
      <c r="D84" s="47">
        <v>250</v>
      </c>
      <c r="E84" s="47">
        <v>2504.0475000000001</v>
      </c>
      <c r="F84" s="10">
        <v>0.63827736073726604</v>
      </c>
    </row>
    <row r="85" spans="1:6" x14ac:dyDescent="0.2">
      <c r="A85" s="9" t="s">
        <v>216</v>
      </c>
      <c r="B85" s="9" t="s">
        <v>1257</v>
      </c>
      <c r="C85" s="9" t="s">
        <v>217</v>
      </c>
      <c r="D85" s="47">
        <v>17</v>
      </c>
      <c r="E85" s="47">
        <v>2443.2739999999999</v>
      </c>
      <c r="F85" s="10">
        <v>0.62278630108972899</v>
      </c>
    </row>
    <row r="86" spans="1:6" x14ac:dyDescent="0.2">
      <c r="A86" s="9" t="s">
        <v>253</v>
      </c>
      <c r="B86" s="9" t="s">
        <v>1074</v>
      </c>
      <c r="C86" s="9" t="s">
        <v>182</v>
      </c>
      <c r="D86" s="47">
        <v>250</v>
      </c>
      <c r="E86" s="47">
        <v>2439.2600000000002</v>
      </c>
      <c r="F86" s="10">
        <v>0.62176313945801098</v>
      </c>
    </row>
    <row r="87" spans="1:6" x14ac:dyDescent="0.2">
      <c r="A87" s="9" t="s">
        <v>191</v>
      </c>
      <c r="B87" s="9" t="s">
        <v>1389</v>
      </c>
      <c r="C87" s="9" t="s">
        <v>182</v>
      </c>
      <c r="D87" s="47">
        <v>230</v>
      </c>
      <c r="E87" s="47">
        <v>2286.5104999999999</v>
      </c>
      <c r="F87" s="10">
        <v>0.58282755708030598</v>
      </c>
    </row>
    <row r="88" spans="1:6" x14ac:dyDescent="0.2">
      <c r="A88" s="9" t="s">
        <v>194</v>
      </c>
      <c r="B88" s="9" t="s">
        <v>1271</v>
      </c>
      <c r="C88" s="9" t="s">
        <v>182</v>
      </c>
      <c r="D88" s="47">
        <v>230</v>
      </c>
      <c r="E88" s="47">
        <v>2280.3694999999998</v>
      </c>
      <c r="F88" s="10">
        <v>0.581262226841048</v>
      </c>
    </row>
    <row r="89" spans="1:6" x14ac:dyDescent="0.2">
      <c r="A89" s="9" t="s">
        <v>190</v>
      </c>
      <c r="B89" s="9" t="s">
        <v>1390</v>
      </c>
      <c r="C89" s="9" t="s">
        <v>186</v>
      </c>
      <c r="D89" s="47">
        <v>200</v>
      </c>
      <c r="E89" s="47">
        <v>2006.0940000000001</v>
      </c>
      <c r="F89" s="10">
        <v>0.51134987803181298</v>
      </c>
    </row>
    <row r="90" spans="1:6" x14ac:dyDescent="0.2">
      <c r="A90" s="9" t="s">
        <v>254</v>
      </c>
      <c r="B90" s="9" t="s">
        <v>1191</v>
      </c>
      <c r="C90" s="9" t="s">
        <v>132</v>
      </c>
      <c r="D90" s="47">
        <v>2500</v>
      </c>
      <c r="E90" s="47">
        <v>1938.41</v>
      </c>
      <c r="F90" s="10">
        <v>0.49409734393086602</v>
      </c>
    </row>
    <row r="91" spans="1:6" x14ac:dyDescent="0.2">
      <c r="A91" s="9" t="s">
        <v>189</v>
      </c>
      <c r="B91" s="9" t="s">
        <v>1081</v>
      </c>
      <c r="C91" s="9" t="s">
        <v>188</v>
      </c>
      <c r="D91" s="47">
        <v>361</v>
      </c>
      <c r="E91" s="47">
        <v>1805</v>
      </c>
      <c r="F91" s="10">
        <v>0.46009136652989402</v>
      </c>
    </row>
    <row r="92" spans="1:6" x14ac:dyDescent="0.2">
      <c r="A92" s="9" t="s">
        <v>207</v>
      </c>
      <c r="B92" s="9" t="s">
        <v>1253</v>
      </c>
      <c r="C92" s="9" t="s">
        <v>110</v>
      </c>
      <c r="D92" s="47">
        <v>160</v>
      </c>
      <c r="E92" s="47">
        <v>1625.2208000000001</v>
      </c>
      <c r="F92" s="10">
        <v>0.4142659605456</v>
      </c>
    </row>
    <row r="93" spans="1:6" x14ac:dyDescent="0.2">
      <c r="A93" s="9" t="s">
        <v>258</v>
      </c>
      <c r="B93" s="9" t="s">
        <v>1168</v>
      </c>
      <c r="C93" s="9" t="s">
        <v>259</v>
      </c>
      <c r="D93" s="47">
        <v>150</v>
      </c>
      <c r="E93" s="47">
        <v>1503.0150000000001</v>
      </c>
      <c r="F93" s="10">
        <v>0.383115914274199</v>
      </c>
    </row>
    <row r="94" spans="1:6" x14ac:dyDescent="0.2">
      <c r="A94" s="9" t="s">
        <v>255</v>
      </c>
      <c r="B94" s="9" t="s">
        <v>1082</v>
      </c>
      <c r="C94" s="9" t="s">
        <v>112</v>
      </c>
      <c r="D94" s="47">
        <v>150</v>
      </c>
      <c r="E94" s="47">
        <v>1491.1320000000001</v>
      </c>
      <c r="F94" s="10">
        <v>0.38008695820302202</v>
      </c>
    </row>
    <row r="95" spans="1:6" x14ac:dyDescent="0.2">
      <c r="A95" s="9" t="s">
        <v>212</v>
      </c>
      <c r="B95" s="9" t="s">
        <v>1087</v>
      </c>
      <c r="C95" s="9" t="s">
        <v>206</v>
      </c>
      <c r="D95" s="47">
        <v>10</v>
      </c>
      <c r="E95" s="47">
        <v>1005.265</v>
      </c>
      <c r="F95" s="10">
        <v>0.25624030336546999</v>
      </c>
    </row>
    <row r="96" spans="1:6" x14ac:dyDescent="0.2">
      <c r="A96" s="9" t="s">
        <v>199</v>
      </c>
      <c r="B96" s="9" t="s">
        <v>1088</v>
      </c>
      <c r="C96" s="9" t="s">
        <v>186</v>
      </c>
      <c r="D96" s="47">
        <v>100</v>
      </c>
      <c r="E96" s="47">
        <v>1002.2859999999999</v>
      </c>
      <c r="F96" s="10">
        <v>0.255480961436998</v>
      </c>
    </row>
    <row r="97" spans="1:6" x14ac:dyDescent="0.2">
      <c r="A97" s="9" t="s">
        <v>208</v>
      </c>
      <c r="B97" s="9" t="s">
        <v>1078</v>
      </c>
      <c r="C97" s="9" t="s">
        <v>206</v>
      </c>
      <c r="D97" s="47">
        <v>100</v>
      </c>
      <c r="E97" s="47">
        <v>951.56399999999996</v>
      </c>
      <c r="F97" s="10">
        <v>0.24255201169011201</v>
      </c>
    </row>
    <row r="98" spans="1:6" x14ac:dyDescent="0.2">
      <c r="A98" s="9" t="s">
        <v>260</v>
      </c>
      <c r="B98" s="9" t="s">
        <v>1187</v>
      </c>
      <c r="C98" s="9" t="s">
        <v>179</v>
      </c>
      <c r="D98" s="47">
        <v>50</v>
      </c>
      <c r="E98" s="47">
        <v>632.24850000000004</v>
      </c>
      <c r="F98" s="10">
        <v>0.16115904507007001</v>
      </c>
    </row>
    <row r="99" spans="1:6" x14ac:dyDescent="0.2">
      <c r="A99" s="9" t="s">
        <v>204</v>
      </c>
      <c r="B99" s="9" t="s">
        <v>1084</v>
      </c>
      <c r="C99" s="9" t="s">
        <v>186</v>
      </c>
      <c r="D99" s="47">
        <v>50</v>
      </c>
      <c r="E99" s="47">
        <v>472.85500000000002</v>
      </c>
      <c r="F99" s="10">
        <v>0.120529918626312</v>
      </c>
    </row>
    <row r="100" spans="1:6" x14ac:dyDescent="0.2">
      <c r="A100" s="9" t="s">
        <v>211</v>
      </c>
      <c r="B100" s="9" t="s">
        <v>1391</v>
      </c>
      <c r="C100" s="9" t="s">
        <v>110</v>
      </c>
      <c r="D100" s="47">
        <v>40</v>
      </c>
      <c r="E100" s="47">
        <v>396.55119999999999</v>
      </c>
      <c r="F100" s="10">
        <v>0.101080212469291</v>
      </c>
    </row>
    <row r="101" spans="1:6" x14ac:dyDescent="0.2">
      <c r="A101" s="9" t="s">
        <v>209</v>
      </c>
      <c r="B101" s="9" t="s">
        <v>1171</v>
      </c>
      <c r="C101" s="9" t="s">
        <v>198</v>
      </c>
      <c r="D101" s="47">
        <v>20</v>
      </c>
      <c r="E101" s="47">
        <v>199.86122080000001</v>
      </c>
      <c r="F101" s="10">
        <v>5.0944278223936303E-2</v>
      </c>
    </row>
    <row r="102" spans="1:6" x14ac:dyDescent="0.2">
      <c r="A102" s="8" t="s">
        <v>44</v>
      </c>
      <c r="B102" s="9"/>
      <c r="C102" s="9"/>
      <c r="D102" s="47"/>
      <c r="E102" s="46">
        <f>SUM(E64:E101)</f>
        <v>150388.38542880007</v>
      </c>
      <c r="F102" s="11">
        <f>SUM(F64:F101)</f>
        <v>38.333738372388417</v>
      </c>
    </row>
    <row r="103" spans="1:6" x14ac:dyDescent="0.2">
      <c r="A103" s="9"/>
      <c r="B103" s="9"/>
      <c r="C103" s="9"/>
      <c r="D103" s="47"/>
      <c r="E103" s="47"/>
      <c r="F103" s="10"/>
    </row>
    <row r="104" spans="1:6" x14ac:dyDescent="0.2">
      <c r="A104" s="8" t="s">
        <v>44</v>
      </c>
      <c r="B104" s="9"/>
      <c r="C104" s="9"/>
      <c r="D104" s="47"/>
      <c r="E104" s="46">
        <v>383670.58698879997</v>
      </c>
      <c r="F104" s="11">
        <v>97.796966573409222</v>
      </c>
    </row>
    <row r="105" spans="1:6" x14ac:dyDescent="0.2">
      <c r="A105" s="9"/>
      <c r="B105" s="9"/>
      <c r="C105" s="9"/>
      <c r="D105" s="47"/>
      <c r="E105" s="47"/>
      <c r="F105" s="10"/>
    </row>
    <row r="106" spans="1:6" x14ac:dyDescent="0.2">
      <c r="A106" s="8" t="s">
        <v>49</v>
      </c>
      <c r="B106" s="9"/>
      <c r="C106" s="9"/>
      <c r="D106" s="47"/>
      <c r="E106" s="46">
        <v>8642.7919297000008</v>
      </c>
      <c r="F106" s="11">
        <v>2.2000000000000002</v>
      </c>
    </row>
    <row r="107" spans="1:6" x14ac:dyDescent="0.2">
      <c r="A107" s="9"/>
      <c r="B107" s="9"/>
      <c r="C107" s="9"/>
      <c r="D107" s="47"/>
      <c r="E107" s="47"/>
      <c r="F107" s="10"/>
    </row>
    <row r="108" spans="1:6" x14ac:dyDescent="0.2">
      <c r="A108" s="12" t="s">
        <v>50</v>
      </c>
      <c r="B108" s="6"/>
      <c r="C108" s="6"/>
      <c r="D108" s="72"/>
      <c r="E108" s="48">
        <v>392313.38192969997</v>
      </c>
      <c r="F108" s="13">
        <f xml:space="preserve"> ROUND(SUM(F104:F107),2)</f>
        <v>100</v>
      </c>
    </row>
    <row r="109" spans="1:6" x14ac:dyDescent="0.2">
      <c r="A109" s="1" t="s">
        <v>226</v>
      </c>
    </row>
    <row r="111" spans="1:6" x14ac:dyDescent="0.2">
      <c r="A111" s="1" t="s">
        <v>51</v>
      </c>
    </row>
    <row r="112" spans="1:6" x14ac:dyDescent="0.2">
      <c r="A112" s="1" t="s">
        <v>816</v>
      </c>
    </row>
    <row r="113" spans="1:4" x14ac:dyDescent="0.2">
      <c r="A113" s="1" t="s">
        <v>52</v>
      </c>
    </row>
    <row r="114" spans="1:4" x14ac:dyDescent="0.2">
      <c r="A114" s="3" t="s">
        <v>537</v>
      </c>
      <c r="D114" s="14">
        <v>65.192499999999995</v>
      </c>
    </row>
    <row r="115" spans="1:4" x14ac:dyDescent="0.2">
      <c r="A115" s="3" t="s">
        <v>808</v>
      </c>
      <c r="D115" s="14">
        <v>11.8598</v>
      </c>
    </row>
    <row r="116" spans="1:4" x14ac:dyDescent="0.2">
      <c r="A116" s="3" t="s">
        <v>809</v>
      </c>
      <c r="D116" s="14">
        <v>68.398799999999994</v>
      </c>
    </row>
    <row r="117" spans="1:4" x14ac:dyDescent="0.2">
      <c r="A117" s="3" t="s">
        <v>810</v>
      </c>
      <c r="D117" s="14">
        <v>12.6053</v>
      </c>
    </row>
    <row r="119" spans="1:4" x14ac:dyDescent="0.2">
      <c r="A119" s="1" t="s">
        <v>56</v>
      </c>
    </row>
    <row r="120" spans="1:4" x14ac:dyDescent="0.2">
      <c r="A120" s="3" t="s">
        <v>537</v>
      </c>
      <c r="D120" s="14">
        <v>67.274600000000007</v>
      </c>
    </row>
    <row r="121" spans="1:4" x14ac:dyDescent="0.2">
      <c r="A121" s="3" t="s">
        <v>808</v>
      </c>
      <c r="D121" s="14">
        <v>11.7866</v>
      </c>
    </row>
    <row r="122" spans="1:4" x14ac:dyDescent="0.2">
      <c r="A122" s="3" t="s">
        <v>809</v>
      </c>
      <c r="D122" s="14">
        <v>70.900800000000004</v>
      </c>
    </row>
    <row r="123" spans="1:4" x14ac:dyDescent="0.2">
      <c r="A123" s="3" t="s">
        <v>810</v>
      </c>
      <c r="D123" s="14">
        <v>12.614100000000001</v>
      </c>
    </row>
    <row r="125" spans="1:4" x14ac:dyDescent="0.2">
      <c r="A125" s="1" t="s">
        <v>57</v>
      </c>
      <c r="D125" s="15" t="s">
        <v>138</v>
      </c>
    </row>
    <row r="126" spans="1:4" x14ac:dyDescent="0.2">
      <c r="A126" s="94" t="s">
        <v>811</v>
      </c>
      <c r="B126" s="95"/>
      <c r="C126" s="90" t="s">
        <v>812</v>
      </c>
      <c r="D126" s="90"/>
    </row>
    <row r="127" spans="1:4" x14ac:dyDescent="0.2">
      <c r="A127" s="91"/>
      <c r="B127" s="91"/>
      <c r="C127" s="22" t="s">
        <v>813</v>
      </c>
      <c r="D127" s="22" t="s">
        <v>814</v>
      </c>
    </row>
    <row r="128" spans="1:4" x14ac:dyDescent="0.2">
      <c r="A128" s="23" t="s">
        <v>808</v>
      </c>
      <c r="B128" s="24"/>
      <c r="C128" s="39">
        <v>0.32414521499999999</v>
      </c>
      <c r="D128" s="39">
        <v>0.30016008459999999</v>
      </c>
    </row>
    <row r="129" spans="1:5" x14ac:dyDescent="0.2">
      <c r="A129" s="23" t="s">
        <v>810</v>
      </c>
      <c r="B129" s="24"/>
      <c r="C129" s="39">
        <v>0.32414521499999999</v>
      </c>
      <c r="D129" s="39">
        <v>0.30016008459999999</v>
      </c>
    </row>
    <row r="131" spans="1:5" x14ac:dyDescent="0.2">
      <c r="A131" s="1" t="s">
        <v>59</v>
      </c>
      <c r="D131" s="18">
        <v>2.9224565873691359</v>
      </c>
      <c r="E131" s="2" t="s">
        <v>825</v>
      </c>
    </row>
  </sheetData>
  <mergeCells count="4">
    <mergeCell ref="A1:F1"/>
    <mergeCell ref="C126:D126"/>
    <mergeCell ref="A127:B127"/>
    <mergeCell ref="A126:B12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8B99-1F27-461F-ABAF-5FD31F9819A5}">
  <sheetPr>
    <tabColor rgb="FF92D050"/>
  </sheetPr>
  <dimension ref="A1:F1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1.5703125" style="3" bestFit="1" customWidth="1"/>
    <col min="4" max="4" width="7.8554687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108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62</v>
      </c>
      <c r="B8" s="9" t="s">
        <v>1044</v>
      </c>
      <c r="C8" s="9" t="s">
        <v>63</v>
      </c>
      <c r="D8" s="47">
        <v>3930</v>
      </c>
      <c r="E8" s="47">
        <v>37240.68</v>
      </c>
      <c r="F8" s="10">
        <v>5.3754204963429002</v>
      </c>
    </row>
    <row r="9" spans="1:6" x14ac:dyDescent="0.2">
      <c r="A9" s="9" t="s">
        <v>109</v>
      </c>
      <c r="B9" s="9" t="s">
        <v>1037</v>
      </c>
      <c r="C9" s="9" t="s">
        <v>110</v>
      </c>
      <c r="D9" s="47">
        <v>3370</v>
      </c>
      <c r="E9" s="47">
        <v>32889.2454</v>
      </c>
      <c r="F9" s="10">
        <v>4.7473226544846003</v>
      </c>
    </row>
    <row r="10" spans="1:6" x14ac:dyDescent="0.2">
      <c r="A10" s="9" t="s">
        <v>111</v>
      </c>
      <c r="B10" s="9" t="s">
        <v>1206</v>
      </c>
      <c r="C10" s="9" t="s">
        <v>112</v>
      </c>
      <c r="D10" s="47">
        <v>2300</v>
      </c>
      <c r="E10" s="47">
        <v>22954.437000000002</v>
      </c>
      <c r="F10" s="10">
        <v>3.3133055339433102</v>
      </c>
    </row>
    <row r="11" spans="1:6" x14ac:dyDescent="0.2">
      <c r="A11" s="9" t="s">
        <v>113</v>
      </c>
      <c r="B11" s="9" t="s">
        <v>1224</v>
      </c>
      <c r="C11" s="9" t="s">
        <v>114</v>
      </c>
      <c r="D11" s="47">
        <v>10140</v>
      </c>
      <c r="E11" s="47">
        <v>20600.200919999999</v>
      </c>
      <c r="F11" s="10">
        <v>2.9734887293720198</v>
      </c>
    </row>
    <row r="12" spans="1:6" x14ac:dyDescent="0.2">
      <c r="A12" s="9" t="s">
        <v>66</v>
      </c>
      <c r="B12" s="9" t="s">
        <v>1048</v>
      </c>
      <c r="C12" s="9" t="s">
        <v>9</v>
      </c>
      <c r="D12" s="47">
        <v>1900</v>
      </c>
      <c r="E12" s="47">
        <v>18892.669000000002</v>
      </c>
      <c r="F12" s="10">
        <v>2.72701895274797</v>
      </c>
    </row>
    <row r="13" spans="1:6" x14ac:dyDescent="0.2">
      <c r="A13" s="9" t="s">
        <v>115</v>
      </c>
      <c r="B13" s="9" t="s">
        <v>1034</v>
      </c>
      <c r="C13" s="9" t="s">
        <v>9</v>
      </c>
      <c r="D13" s="47">
        <v>1660</v>
      </c>
      <c r="E13" s="47">
        <v>16993.337</v>
      </c>
      <c r="F13" s="10">
        <v>2.4528642337106201</v>
      </c>
    </row>
    <row r="14" spans="1:6" x14ac:dyDescent="0.2">
      <c r="A14" s="9" t="s">
        <v>116</v>
      </c>
      <c r="B14" s="9" t="s">
        <v>1062</v>
      </c>
      <c r="C14" s="9" t="s">
        <v>20</v>
      </c>
      <c r="D14" s="47">
        <v>2125</v>
      </c>
      <c r="E14" s="47">
        <v>16133</v>
      </c>
      <c r="F14" s="10">
        <v>2.32868086370872</v>
      </c>
    </row>
    <row r="15" spans="1:6" x14ac:dyDescent="0.2">
      <c r="A15" s="9" t="s">
        <v>117</v>
      </c>
      <c r="B15" s="9" t="s">
        <v>1205</v>
      </c>
      <c r="C15" s="9" t="s">
        <v>118</v>
      </c>
      <c r="D15" s="47">
        <v>1695</v>
      </c>
      <c r="E15" s="47">
        <v>15645.087299999999</v>
      </c>
      <c r="F15" s="10">
        <v>2.2582542246676001</v>
      </c>
    </row>
    <row r="16" spans="1:6" x14ac:dyDescent="0.2">
      <c r="A16" s="9" t="s">
        <v>14</v>
      </c>
      <c r="B16" s="9" t="s">
        <v>1142</v>
      </c>
      <c r="C16" s="9" t="s">
        <v>9</v>
      </c>
      <c r="D16" s="47">
        <v>1450</v>
      </c>
      <c r="E16" s="47">
        <v>14465.0695</v>
      </c>
      <c r="F16" s="10">
        <v>2.0879272631789898</v>
      </c>
    </row>
    <row r="17" spans="1:6" x14ac:dyDescent="0.2">
      <c r="A17" s="9" t="s">
        <v>119</v>
      </c>
      <c r="B17" s="9" t="s">
        <v>1122</v>
      </c>
      <c r="C17" s="9" t="s">
        <v>69</v>
      </c>
      <c r="D17" s="47">
        <v>1220</v>
      </c>
      <c r="E17" s="47">
        <v>12261.5124</v>
      </c>
      <c r="F17" s="10">
        <v>1.76985987020438</v>
      </c>
    </row>
    <row r="18" spans="1:6" x14ac:dyDescent="0.2">
      <c r="A18" s="9" t="s">
        <v>37</v>
      </c>
      <c r="B18" s="9" t="s">
        <v>1921</v>
      </c>
      <c r="C18" s="9" t="s">
        <v>18</v>
      </c>
      <c r="D18" s="47">
        <v>1200</v>
      </c>
      <c r="E18" s="47">
        <v>12191.16</v>
      </c>
      <c r="F18" s="10">
        <v>1.75970501446794</v>
      </c>
    </row>
    <row r="19" spans="1:6" x14ac:dyDescent="0.2">
      <c r="A19" s="9" t="s">
        <v>68</v>
      </c>
      <c r="B19" s="9" t="s">
        <v>1035</v>
      </c>
      <c r="C19" s="9" t="s">
        <v>69</v>
      </c>
      <c r="D19" s="47">
        <v>1150</v>
      </c>
      <c r="E19" s="47">
        <v>11611.7225</v>
      </c>
      <c r="F19" s="10">
        <v>1.67606743819785</v>
      </c>
    </row>
    <row r="20" spans="1:6" x14ac:dyDescent="0.2">
      <c r="A20" s="9" t="s">
        <v>120</v>
      </c>
      <c r="B20" s="9" t="s">
        <v>1207</v>
      </c>
      <c r="C20" s="9" t="s">
        <v>112</v>
      </c>
      <c r="D20" s="47">
        <v>1150</v>
      </c>
      <c r="E20" s="47">
        <v>11477.218500000001</v>
      </c>
      <c r="F20" s="10">
        <v>1.65665276697165</v>
      </c>
    </row>
    <row r="21" spans="1:6" x14ac:dyDescent="0.2">
      <c r="A21" s="9" t="s">
        <v>121</v>
      </c>
      <c r="B21" s="9" t="s">
        <v>1379</v>
      </c>
      <c r="C21" s="9" t="s">
        <v>114</v>
      </c>
      <c r="D21" s="47">
        <v>5595</v>
      </c>
      <c r="E21" s="47">
        <v>11350.97934</v>
      </c>
      <c r="F21" s="10">
        <v>1.63843106510947</v>
      </c>
    </row>
    <row r="22" spans="1:6" x14ac:dyDescent="0.2">
      <c r="A22" s="9" t="s">
        <v>122</v>
      </c>
      <c r="B22" s="9" t="s">
        <v>1045</v>
      </c>
      <c r="C22" s="9" t="s">
        <v>28</v>
      </c>
      <c r="D22" s="47">
        <v>1060</v>
      </c>
      <c r="E22" s="47">
        <v>10881.557199999999</v>
      </c>
      <c r="F22" s="10">
        <v>1.5706734035202301</v>
      </c>
    </row>
    <row r="23" spans="1:6" x14ac:dyDescent="0.2">
      <c r="A23" s="9" t="s">
        <v>123</v>
      </c>
      <c r="B23" s="9" t="s">
        <v>1380</v>
      </c>
      <c r="C23" s="9" t="s">
        <v>124</v>
      </c>
      <c r="D23" s="47">
        <v>850</v>
      </c>
      <c r="E23" s="47">
        <v>9511.2790000000005</v>
      </c>
      <c r="F23" s="10">
        <v>1.3728837411947299</v>
      </c>
    </row>
    <row r="24" spans="1:6" x14ac:dyDescent="0.2">
      <c r="A24" s="9" t="s">
        <v>125</v>
      </c>
      <c r="B24" s="9" t="s">
        <v>1036</v>
      </c>
      <c r="C24" s="9" t="s">
        <v>63</v>
      </c>
      <c r="D24" s="47">
        <v>1000</v>
      </c>
      <c r="E24" s="47">
        <v>9252.27</v>
      </c>
      <c r="F24" s="10">
        <v>1.33549768145207</v>
      </c>
    </row>
    <row r="25" spans="1:6" x14ac:dyDescent="0.2">
      <c r="A25" s="9" t="s">
        <v>126</v>
      </c>
      <c r="B25" s="9" t="s">
        <v>1064</v>
      </c>
      <c r="C25" s="9" t="s">
        <v>127</v>
      </c>
      <c r="D25" s="47">
        <v>850</v>
      </c>
      <c r="E25" s="47">
        <v>7627.7640000000001</v>
      </c>
      <c r="F25" s="10">
        <v>1.10101209072623</v>
      </c>
    </row>
    <row r="26" spans="1:6" x14ac:dyDescent="0.2">
      <c r="A26" s="9" t="s">
        <v>128</v>
      </c>
      <c r="B26" s="9" t="s">
        <v>1047</v>
      </c>
      <c r="C26" s="9" t="s">
        <v>129</v>
      </c>
      <c r="D26" s="47">
        <v>750</v>
      </c>
      <c r="E26" s="47">
        <v>7496.8125</v>
      </c>
      <c r="F26" s="10">
        <v>1.0821101969604101</v>
      </c>
    </row>
    <row r="27" spans="1:6" x14ac:dyDescent="0.2">
      <c r="A27" s="9" t="s">
        <v>130</v>
      </c>
      <c r="B27" s="9" t="s">
        <v>1392</v>
      </c>
      <c r="C27" s="9" t="s">
        <v>104</v>
      </c>
      <c r="D27" s="47">
        <v>650</v>
      </c>
      <c r="E27" s="47">
        <v>6392.6265000000003</v>
      </c>
      <c r="F27" s="10">
        <v>0.92272900262736401</v>
      </c>
    </row>
    <row r="28" spans="1:6" x14ac:dyDescent="0.2">
      <c r="A28" s="9" t="s">
        <v>131</v>
      </c>
      <c r="B28" s="9" t="s">
        <v>1051</v>
      </c>
      <c r="C28" s="9" t="s">
        <v>132</v>
      </c>
      <c r="D28" s="47">
        <v>600</v>
      </c>
      <c r="E28" s="47">
        <v>6338.8019999999997</v>
      </c>
      <c r="F28" s="10">
        <v>0.914959828688934</v>
      </c>
    </row>
    <row r="29" spans="1:6" x14ac:dyDescent="0.2">
      <c r="A29" s="9" t="s">
        <v>133</v>
      </c>
      <c r="B29" s="9" t="s">
        <v>1393</v>
      </c>
      <c r="C29" s="9" t="s">
        <v>104</v>
      </c>
      <c r="D29" s="47">
        <v>650</v>
      </c>
      <c r="E29" s="47">
        <v>6327.7434999999996</v>
      </c>
      <c r="F29" s="10">
        <v>0.91336361488298801</v>
      </c>
    </row>
    <row r="30" spans="1:6" x14ac:dyDescent="0.2">
      <c r="A30" s="9" t="s">
        <v>134</v>
      </c>
      <c r="B30" s="9" t="s">
        <v>1057</v>
      </c>
      <c r="C30" s="9" t="s">
        <v>114</v>
      </c>
      <c r="D30" s="47">
        <v>648</v>
      </c>
      <c r="E30" s="47">
        <v>6225.4137600000004</v>
      </c>
      <c r="F30" s="10">
        <v>0.89859306338442702</v>
      </c>
    </row>
    <row r="31" spans="1:6" x14ac:dyDescent="0.2">
      <c r="A31" s="9" t="s">
        <v>135</v>
      </c>
      <c r="B31" s="9" t="s">
        <v>1232</v>
      </c>
      <c r="C31" s="9" t="s">
        <v>118</v>
      </c>
      <c r="D31" s="47">
        <v>650</v>
      </c>
      <c r="E31" s="47">
        <v>6005.6944999999996</v>
      </c>
      <c r="F31" s="10">
        <v>0.86687819100171803</v>
      </c>
    </row>
    <row r="32" spans="1:6" x14ac:dyDescent="0.2">
      <c r="A32" s="9" t="s">
        <v>136</v>
      </c>
      <c r="B32" s="9" t="s">
        <v>1232</v>
      </c>
      <c r="C32" s="9" t="s">
        <v>118</v>
      </c>
      <c r="D32" s="47">
        <v>650</v>
      </c>
      <c r="E32" s="47">
        <v>6005.6944999999996</v>
      </c>
      <c r="F32" s="10">
        <v>0.86687819100171803</v>
      </c>
    </row>
    <row r="33" spans="1:6" x14ac:dyDescent="0.2">
      <c r="A33" s="9" t="s">
        <v>137</v>
      </c>
      <c r="B33" s="9" t="s">
        <v>1049</v>
      </c>
      <c r="C33" s="9" t="s">
        <v>114</v>
      </c>
      <c r="D33" s="47">
        <v>606</v>
      </c>
      <c r="E33" s="47">
        <v>5950.5866999999998</v>
      </c>
      <c r="F33" s="10">
        <v>0.85892378206964803</v>
      </c>
    </row>
    <row r="34" spans="1:6" x14ac:dyDescent="0.2">
      <c r="A34" s="9" t="s">
        <v>788</v>
      </c>
      <c r="B34" s="9" t="s">
        <v>1050</v>
      </c>
      <c r="C34" s="9" t="s">
        <v>132</v>
      </c>
      <c r="D34" s="47">
        <v>600</v>
      </c>
      <c r="E34" s="47">
        <v>5846.282784</v>
      </c>
      <c r="F34" s="10">
        <v>0.84386827266661801</v>
      </c>
    </row>
    <row r="35" spans="1:6" x14ac:dyDescent="0.2">
      <c r="A35" s="9" t="s">
        <v>24</v>
      </c>
      <c r="B35" s="9" t="s">
        <v>1920</v>
      </c>
      <c r="C35" s="9" t="s">
        <v>9</v>
      </c>
      <c r="D35" s="47">
        <v>570</v>
      </c>
      <c r="E35" s="47">
        <v>5781.2421000000004</v>
      </c>
      <c r="F35" s="10">
        <v>0.83448012438710795</v>
      </c>
    </row>
    <row r="36" spans="1:6" x14ac:dyDescent="0.2">
      <c r="A36" s="9" t="s">
        <v>139</v>
      </c>
      <c r="B36" s="9" t="s">
        <v>1097</v>
      </c>
      <c r="C36" s="9" t="s">
        <v>140</v>
      </c>
      <c r="D36" s="47">
        <v>550</v>
      </c>
      <c r="E36" s="47">
        <v>5485.9255000000003</v>
      </c>
      <c r="F36" s="10">
        <v>0.79185332743951498</v>
      </c>
    </row>
    <row r="37" spans="1:6" x14ac:dyDescent="0.2">
      <c r="A37" s="9" t="s">
        <v>141</v>
      </c>
      <c r="B37" s="9" t="s">
        <v>1230</v>
      </c>
      <c r="C37" s="9" t="s">
        <v>132</v>
      </c>
      <c r="D37" s="47">
        <v>5500</v>
      </c>
      <c r="E37" s="47">
        <v>5381.53</v>
      </c>
      <c r="F37" s="10">
        <v>0.77678459855416804</v>
      </c>
    </row>
    <row r="38" spans="1:6" x14ac:dyDescent="0.2">
      <c r="A38" s="9" t="s">
        <v>142</v>
      </c>
      <c r="B38" s="9" t="s">
        <v>1063</v>
      </c>
      <c r="C38" s="9" t="s">
        <v>114</v>
      </c>
      <c r="D38" s="47">
        <v>550</v>
      </c>
      <c r="E38" s="47">
        <v>5357.6819999999998</v>
      </c>
      <c r="F38" s="10">
        <v>0.77334231371949802</v>
      </c>
    </row>
    <row r="39" spans="1:6" x14ac:dyDescent="0.2">
      <c r="A39" s="9" t="s">
        <v>143</v>
      </c>
      <c r="B39" s="9" t="s">
        <v>1156</v>
      </c>
      <c r="C39" s="9" t="s">
        <v>26</v>
      </c>
      <c r="D39" s="47">
        <v>550</v>
      </c>
      <c r="E39" s="47">
        <v>5304.5465000000004</v>
      </c>
      <c r="F39" s="10">
        <v>0.76567259190498205</v>
      </c>
    </row>
    <row r="40" spans="1:6" x14ac:dyDescent="0.2">
      <c r="A40" s="9" t="s">
        <v>144</v>
      </c>
      <c r="B40" s="9" t="s">
        <v>1233</v>
      </c>
      <c r="C40" s="9" t="s">
        <v>127</v>
      </c>
      <c r="D40" s="47">
        <v>550</v>
      </c>
      <c r="E40" s="47">
        <v>4992.933</v>
      </c>
      <c r="F40" s="10">
        <v>0.72069345632429005</v>
      </c>
    </row>
    <row r="41" spans="1:6" x14ac:dyDescent="0.2">
      <c r="A41" s="9" t="s">
        <v>145</v>
      </c>
      <c r="B41" s="9" t="s">
        <v>1394</v>
      </c>
      <c r="C41" s="9" t="s">
        <v>132</v>
      </c>
      <c r="D41" s="47">
        <v>5000</v>
      </c>
      <c r="E41" s="47">
        <v>4873.3100000000004</v>
      </c>
      <c r="F41" s="10">
        <v>0.70342674889483303</v>
      </c>
    </row>
    <row r="42" spans="1:6" x14ac:dyDescent="0.2">
      <c r="A42" s="9" t="s">
        <v>146</v>
      </c>
      <c r="B42" s="9" t="s">
        <v>1359</v>
      </c>
      <c r="C42" s="9" t="s">
        <v>118</v>
      </c>
      <c r="D42" s="47">
        <v>450</v>
      </c>
      <c r="E42" s="47">
        <v>4392.99</v>
      </c>
      <c r="F42" s="10">
        <v>0.63409606071181901</v>
      </c>
    </row>
    <row r="43" spans="1:6" x14ac:dyDescent="0.2">
      <c r="A43" s="9" t="s">
        <v>147</v>
      </c>
      <c r="B43" s="9" t="s">
        <v>1043</v>
      </c>
      <c r="C43" s="9" t="s">
        <v>140</v>
      </c>
      <c r="D43" s="47">
        <v>400</v>
      </c>
      <c r="E43" s="47">
        <v>4006.92</v>
      </c>
      <c r="F43" s="10">
        <v>0.57836967249809401</v>
      </c>
    </row>
    <row r="44" spans="1:6" x14ac:dyDescent="0.2">
      <c r="A44" s="9" t="s">
        <v>148</v>
      </c>
      <c r="B44" s="9" t="s">
        <v>1210</v>
      </c>
      <c r="C44" s="9" t="s">
        <v>104</v>
      </c>
      <c r="D44" s="47">
        <v>400</v>
      </c>
      <c r="E44" s="47">
        <v>3941.2080000000001</v>
      </c>
      <c r="F44" s="10">
        <v>0.56888462465107004</v>
      </c>
    </row>
    <row r="45" spans="1:6" x14ac:dyDescent="0.2">
      <c r="A45" s="9" t="s">
        <v>149</v>
      </c>
      <c r="B45" s="9" t="s">
        <v>1156</v>
      </c>
      <c r="C45" s="9" t="s">
        <v>26</v>
      </c>
      <c r="D45" s="47">
        <v>380</v>
      </c>
      <c r="E45" s="47">
        <v>3662.5122000000001</v>
      </c>
      <c r="F45" s="10">
        <v>0.52865691893880395</v>
      </c>
    </row>
    <row r="46" spans="1:6" x14ac:dyDescent="0.2">
      <c r="A46" s="9" t="s">
        <v>150</v>
      </c>
      <c r="B46" s="9" t="s">
        <v>1058</v>
      </c>
      <c r="C46" s="9" t="s">
        <v>114</v>
      </c>
      <c r="D46" s="47">
        <v>351</v>
      </c>
      <c r="E46" s="47">
        <v>3467.9256300000002</v>
      </c>
      <c r="F46" s="10">
        <v>0.50056976702076605</v>
      </c>
    </row>
    <row r="47" spans="1:6" x14ac:dyDescent="0.2">
      <c r="A47" s="9" t="s">
        <v>79</v>
      </c>
      <c r="B47" s="9" t="s">
        <v>1061</v>
      </c>
      <c r="C47" s="9" t="s">
        <v>9</v>
      </c>
      <c r="D47" s="47">
        <v>340</v>
      </c>
      <c r="E47" s="47">
        <v>3458.9526000000001</v>
      </c>
      <c r="F47" s="10">
        <v>0.49927457559632599</v>
      </c>
    </row>
    <row r="48" spans="1:6" x14ac:dyDescent="0.2">
      <c r="A48" s="9" t="s">
        <v>151</v>
      </c>
      <c r="B48" s="9" t="s">
        <v>1227</v>
      </c>
      <c r="C48" s="9" t="s">
        <v>114</v>
      </c>
      <c r="D48" s="47">
        <v>350</v>
      </c>
      <c r="E48" s="47">
        <v>3443.223</v>
      </c>
      <c r="F48" s="10">
        <v>0.497004122579913</v>
      </c>
    </row>
    <row r="49" spans="1:6" x14ac:dyDescent="0.2">
      <c r="A49" s="9" t="s">
        <v>152</v>
      </c>
      <c r="B49" s="9" t="s">
        <v>1042</v>
      </c>
      <c r="C49" s="9" t="s">
        <v>114</v>
      </c>
      <c r="D49" s="47">
        <v>352</v>
      </c>
      <c r="E49" s="47">
        <v>3370.4633600000002</v>
      </c>
      <c r="F49" s="10">
        <v>0.4865017993097</v>
      </c>
    </row>
    <row r="50" spans="1:6" x14ac:dyDescent="0.2">
      <c r="A50" s="9" t="s">
        <v>153</v>
      </c>
      <c r="B50" s="9" t="s">
        <v>1216</v>
      </c>
      <c r="C50" s="9" t="s">
        <v>114</v>
      </c>
      <c r="D50" s="47">
        <v>306</v>
      </c>
      <c r="E50" s="47">
        <v>2957.0095799999999</v>
      </c>
      <c r="F50" s="10">
        <v>0.426822762210957</v>
      </c>
    </row>
    <row r="51" spans="1:6" x14ac:dyDescent="0.2">
      <c r="A51" s="9" t="s">
        <v>154</v>
      </c>
      <c r="B51" s="9" t="s">
        <v>1240</v>
      </c>
      <c r="C51" s="9" t="s">
        <v>26</v>
      </c>
      <c r="D51" s="47">
        <v>270</v>
      </c>
      <c r="E51" s="47">
        <v>2687.85</v>
      </c>
      <c r="F51" s="10">
        <v>0.38797154029129599</v>
      </c>
    </row>
    <row r="52" spans="1:6" x14ac:dyDescent="0.2">
      <c r="A52" s="9" t="s">
        <v>155</v>
      </c>
      <c r="B52" s="9" t="s">
        <v>1219</v>
      </c>
      <c r="C52" s="9" t="s">
        <v>127</v>
      </c>
      <c r="D52" s="47">
        <v>250</v>
      </c>
      <c r="E52" s="47">
        <v>2466.9499999999998</v>
      </c>
      <c r="F52" s="10">
        <v>0.35608623670279699</v>
      </c>
    </row>
    <row r="53" spans="1:6" x14ac:dyDescent="0.2">
      <c r="A53" s="9" t="s">
        <v>156</v>
      </c>
      <c r="B53" s="9" t="s">
        <v>1221</v>
      </c>
      <c r="C53" s="9" t="s">
        <v>157</v>
      </c>
      <c r="D53" s="47">
        <v>250</v>
      </c>
      <c r="E53" s="47">
        <v>2461.5925000000002</v>
      </c>
      <c r="F53" s="10">
        <v>0.35531292065945003</v>
      </c>
    </row>
    <row r="54" spans="1:6" x14ac:dyDescent="0.2">
      <c r="A54" s="9" t="s">
        <v>158</v>
      </c>
      <c r="B54" s="9" t="s">
        <v>1117</v>
      </c>
      <c r="C54" s="9" t="s">
        <v>22</v>
      </c>
      <c r="D54" s="47">
        <v>252</v>
      </c>
      <c r="E54" s="47">
        <v>2445.7053599999999</v>
      </c>
      <c r="F54" s="10">
        <v>0.35301972789325298</v>
      </c>
    </row>
    <row r="55" spans="1:6" x14ac:dyDescent="0.2">
      <c r="A55" s="9" t="s">
        <v>159</v>
      </c>
      <c r="B55" s="9" t="s">
        <v>1232</v>
      </c>
      <c r="C55" s="9" t="s">
        <v>118</v>
      </c>
      <c r="D55" s="47">
        <v>260</v>
      </c>
      <c r="E55" s="47">
        <v>2402.2777999999998</v>
      </c>
      <c r="F55" s="10">
        <v>0.34675127640068698</v>
      </c>
    </row>
    <row r="56" spans="1:6" x14ac:dyDescent="0.2">
      <c r="A56" s="9" t="s">
        <v>160</v>
      </c>
      <c r="B56" s="9" t="s">
        <v>1124</v>
      </c>
      <c r="C56" s="9" t="s">
        <v>26</v>
      </c>
      <c r="D56" s="47">
        <v>219</v>
      </c>
      <c r="E56" s="47">
        <v>2257.6512899999998</v>
      </c>
      <c r="F56" s="10">
        <v>0.32587549469722299</v>
      </c>
    </row>
    <row r="57" spans="1:6" x14ac:dyDescent="0.2">
      <c r="A57" s="9" t="s">
        <v>161</v>
      </c>
      <c r="B57" s="9" t="s">
        <v>1218</v>
      </c>
      <c r="C57" s="9" t="s">
        <v>132</v>
      </c>
      <c r="D57" s="47">
        <v>2000</v>
      </c>
      <c r="E57" s="47">
        <v>1953.9739999999999</v>
      </c>
      <c r="F57" s="10">
        <v>0.28204189313731998</v>
      </c>
    </row>
    <row r="58" spans="1:6" x14ac:dyDescent="0.2">
      <c r="A58" s="9" t="s">
        <v>162</v>
      </c>
      <c r="B58" s="9" t="s">
        <v>1215</v>
      </c>
      <c r="C58" s="9" t="s">
        <v>132</v>
      </c>
      <c r="D58" s="47">
        <v>190</v>
      </c>
      <c r="E58" s="47">
        <v>1894.5545999999999</v>
      </c>
      <c r="F58" s="10">
        <v>0.27346513619731799</v>
      </c>
    </row>
    <row r="59" spans="1:6" x14ac:dyDescent="0.2">
      <c r="A59" s="9" t="s">
        <v>27</v>
      </c>
      <c r="B59" s="9" t="s">
        <v>1155</v>
      </c>
      <c r="C59" s="9" t="s">
        <v>28</v>
      </c>
      <c r="D59" s="47">
        <v>179</v>
      </c>
      <c r="E59" s="47">
        <v>1802.01269</v>
      </c>
      <c r="F59" s="10">
        <v>0.260107386559429</v>
      </c>
    </row>
    <row r="60" spans="1:6" x14ac:dyDescent="0.2">
      <c r="A60" s="9" t="s">
        <v>163</v>
      </c>
      <c r="B60" s="9" t="s">
        <v>1213</v>
      </c>
      <c r="C60" s="9" t="s">
        <v>114</v>
      </c>
      <c r="D60" s="47">
        <v>176</v>
      </c>
      <c r="E60" s="47">
        <v>1718.1542400000001</v>
      </c>
      <c r="F60" s="10">
        <v>0.24800303102882301</v>
      </c>
    </row>
    <row r="61" spans="1:6" x14ac:dyDescent="0.2">
      <c r="A61" s="9" t="s">
        <v>164</v>
      </c>
      <c r="B61" s="9" t="s">
        <v>1214</v>
      </c>
      <c r="C61" s="9" t="s">
        <v>114</v>
      </c>
      <c r="D61" s="47">
        <v>176</v>
      </c>
      <c r="E61" s="47">
        <v>1709.0620799999999</v>
      </c>
      <c r="F61" s="10">
        <v>0.246690644057908</v>
      </c>
    </row>
    <row r="62" spans="1:6" x14ac:dyDescent="0.2">
      <c r="A62" s="9" t="s">
        <v>165</v>
      </c>
      <c r="B62" s="9" t="s">
        <v>1146</v>
      </c>
      <c r="C62" s="9" t="s">
        <v>22</v>
      </c>
      <c r="D62" s="47">
        <v>160</v>
      </c>
      <c r="E62" s="47">
        <v>1611.4048</v>
      </c>
      <c r="F62" s="10">
        <v>0.23259452807589301</v>
      </c>
    </row>
    <row r="63" spans="1:6" x14ac:dyDescent="0.2">
      <c r="A63" s="9" t="s">
        <v>166</v>
      </c>
      <c r="B63" s="9" t="s">
        <v>1059</v>
      </c>
      <c r="C63" s="9" t="s">
        <v>127</v>
      </c>
      <c r="D63" s="47">
        <v>150</v>
      </c>
      <c r="E63" s="47">
        <v>1486.7670000000001</v>
      </c>
      <c r="F63" s="10">
        <v>0.21460397084817601</v>
      </c>
    </row>
    <row r="64" spans="1:6" x14ac:dyDescent="0.2">
      <c r="A64" s="9" t="s">
        <v>167</v>
      </c>
      <c r="B64" s="9" t="s">
        <v>1234</v>
      </c>
      <c r="C64" s="9" t="s">
        <v>110</v>
      </c>
      <c r="D64" s="47">
        <v>110</v>
      </c>
      <c r="E64" s="47">
        <v>1113.0757000000001</v>
      </c>
      <c r="F64" s="10">
        <v>0.16066435767986001</v>
      </c>
    </row>
    <row r="65" spans="1:6" x14ac:dyDescent="0.2">
      <c r="A65" s="9" t="s">
        <v>168</v>
      </c>
      <c r="B65" s="9" t="s">
        <v>1153</v>
      </c>
      <c r="C65" s="9" t="s">
        <v>127</v>
      </c>
      <c r="D65" s="47">
        <v>100</v>
      </c>
      <c r="E65" s="47">
        <v>1038.338</v>
      </c>
      <c r="F65" s="10">
        <v>0.14987651587811199</v>
      </c>
    </row>
    <row r="66" spans="1:6" x14ac:dyDescent="0.2">
      <c r="A66" s="9" t="s">
        <v>169</v>
      </c>
      <c r="B66" s="9" t="s">
        <v>1236</v>
      </c>
      <c r="C66" s="9" t="s">
        <v>9</v>
      </c>
      <c r="D66" s="47">
        <v>100</v>
      </c>
      <c r="E66" s="47">
        <v>1017.082</v>
      </c>
      <c r="F66" s="10">
        <v>0.14680836733543601</v>
      </c>
    </row>
    <row r="67" spans="1:6" x14ac:dyDescent="0.2">
      <c r="A67" s="9" t="s">
        <v>65</v>
      </c>
      <c r="B67" s="9" t="s">
        <v>1395</v>
      </c>
      <c r="C67" s="9" t="s">
        <v>9</v>
      </c>
      <c r="D67" s="47">
        <v>100</v>
      </c>
      <c r="E67" s="47">
        <v>1003.4829999999999</v>
      </c>
      <c r="F67" s="10">
        <v>0.144845450886817</v>
      </c>
    </row>
    <row r="68" spans="1:6" x14ac:dyDescent="0.2">
      <c r="A68" s="9" t="s">
        <v>170</v>
      </c>
      <c r="B68" s="9" t="s">
        <v>1212</v>
      </c>
      <c r="C68" s="9" t="s">
        <v>132</v>
      </c>
      <c r="D68" s="47">
        <v>100</v>
      </c>
      <c r="E68" s="47">
        <v>997.22400000000005</v>
      </c>
      <c r="F68" s="10">
        <v>0.143942009894692</v>
      </c>
    </row>
    <row r="69" spans="1:6" x14ac:dyDescent="0.2">
      <c r="A69" s="9" t="s">
        <v>171</v>
      </c>
      <c r="B69" s="9" t="s">
        <v>1226</v>
      </c>
      <c r="C69" s="9" t="s">
        <v>26</v>
      </c>
      <c r="D69" s="47">
        <v>90</v>
      </c>
      <c r="E69" s="47">
        <v>899.11710000000005</v>
      </c>
      <c r="F69" s="10">
        <v>0.12978099454554501</v>
      </c>
    </row>
    <row r="70" spans="1:6" x14ac:dyDescent="0.2">
      <c r="A70" s="9" t="s">
        <v>67</v>
      </c>
      <c r="B70" s="9" t="s">
        <v>1033</v>
      </c>
      <c r="C70" s="9" t="s">
        <v>20</v>
      </c>
      <c r="D70" s="47">
        <v>95</v>
      </c>
      <c r="E70" s="47">
        <v>800.64670000000001</v>
      </c>
      <c r="F70" s="10">
        <v>0.11556751062304201</v>
      </c>
    </row>
    <row r="71" spans="1:6" x14ac:dyDescent="0.2">
      <c r="A71" s="9" t="s">
        <v>172</v>
      </c>
      <c r="B71" s="9" t="s">
        <v>952</v>
      </c>
      <c r="C71" s="9" t="s">
        <v>18</v>
      </c>
      <c r="D71" s="47">
        <v>74</v>
      </c>
      <c r="E71" s="47">
        <v>743.89905999999996</v>
      </c>
      <c r="F71" s="10">
        <v>0.107376402749204</v>
      </c>
    </row>
    <row r="72" spans="1:6" x14ac:dyDescent="0.2">
      <c r="A72" s="9" t="s">
        <v>173</v>
      </c>
      <c r="B72" s="9" t="s">
        <v>966</v>
      </c>
      <c r="C72" s="9" t="s">
        <v>9</v>
      </c>
      <c r="D72" s="47">
        <v>7</v>
      </c>
      <c r="E72" s="47">
        <v>706.80470000000003</v>
      </c>
      <c r="F72" s="10">
        <v>0.10202210247749199</v>
      </c>
    </row>
    <row r="73" spans="1:6" x14ac:dyDescent="0.2">
      <c r="A73" s="9" t="s">
        <v>19</v>
      </c>
      <c r="B73" s="9" t="s">
        <v>1377</v>
      </c>
      <c r="C73" s="9" t="s">
        <v>20</v>
      </c>
      <c r="D73" s="47">
        <v>55</v>
      </c>
      <c r="E73" s="47">
        <v>548.78560000000004</v>
      </c>
      <c r="F73" s="10">
        <v>7.9213198103198906E-2</v>
      </c>
    </row>
    <row r="74" spans="1:6" x14ac:dyDescent="0.2">
      <c r="A74" s="9" t="s">
        <v>174</v>
      </c>
      <c r="B74" s="9" t="s">
        <v>1237</v>
      </c>
      <c r="C74" s="9" t="s">
        <v>22</v>
      </c>
      <c r="D74" s="47">
        <v>50</v>
      </c>
      <c r="E74" s="47">
        <v>503.55399999999997</v>
      </c>
      <c r="F74" s="10">
        <v>7.2684346596664007E-2</v>
      </c>
    </row>
    <row r="75" spans="1:6" x14ac:dyDescent="0.2">
      <c r="A75" s="9" t="s">
        <v>175</v>
      </c>
      <c r="B75" s="9" t="s">
        <v>1919</v>
      </c>
      <c r="C75" s="9" t="s">
        <v>9</v>
      </c>
      <c r="D75" s="47">
        <v>50</v>
      </c>
      <c r="E75" s="47">
        <v>489.58600000000001</v>
      </c>
      <c r="F75" s="10">
        <v>7.0668167689809602E-2</v>
      </c>
    </row>
    <row r="76" spans="1:6" x14ac:dyDescent="0.2">
      <c r="A76" s="9" t="s">
        <v>176</v>
      </c>
      <c r="B76" s="9" t="s">
        <v>1065</v>
      </c>
      <c r="C76" s="9" t="s">
        <v>22</v>
      </c>
      <c r="D76" s="47">
        <v>40</v>
      </c>
      <c r="E76" s="47">
        <v>411.6508</v>
      </c>
      <c r="F76" s="10">
        <v>5.9418790088042302E-2</v>
      </c>
    </row>
    <row r="77" spans="1:6" x14ac:dyDescent="0.2">
      <c r="A77" s="9" t="s">
        <v>177</v>
      </c>
      <c r="B77" s="9" t="s">
        <v>1039</v>
      </c>
      <c r="C77" s="9" t="s">
        <v>28</v>
      </c>
      <c r="D77" s="47">
        <v>400</v>
      </c>
      <c r="E77" s="47">
        <v>386.34</v>
      </c>
      <c r="F77" s="10">
        <v>5.5765360744140999E-2</v>
      </c>
    </row>
    <row r="78" spans="1:6" x14ac:dyDescent="0.2">
      <c r="A78" s="9" t="s">
        <v>40</v>
      </c>
      <c r="B78" s="9" t="s">
        <v>990</v>
      </c>
      <c r="C78" s="9" t="s">
        <v>9</v>
      </c>
      <c r="D78" s="47">
        <v>1</v>
      </c>
      <c r="E78" s="47">
        <v>10.042719999999999</v>
      </c>
      <c r="F78" s="63" t="s">
        <v>804</v>
      </c>
    </row>
    <row r="79" spans="1:6" x14ac:dyDescent="0.2">
      <c r="A79" s="8" t="s">
        <v>44</v>
      </c>
      <c r="B79" s="9"/>
      <c r="C79" s="9"/>
      <c r="D79" s="47"/>
      <c r="E79" s="46">
        <f>SUM(E8:E78)</f>
        <v>456014.80501400004</v>
      </c>
      <c r="F79" s="11">
        <f>SUM(F8:F78)</f>
        <v>65.820960993868539</v>
      </c>
    </row>
    <row r="80" spans="1:6" x14ac:dyDescent="0.2">
      <c r="A80" s="9"/>
      <c r="B80" s="9"/>
      <c r="C80" s="9"/>
      <c r="D80" s="47"/>
      <c r="E80" s="47"/>
      <c r="F80" s="10"/>
    </row>
    <row r="81" spans="1:6" x14ac:dyDescent="0.2">
      <c r="A81" s="8" t="s">
        <v>99</v>
      </c>
      <c r="B81" s="9"/>
      <c r="C81" s="9"/>
      <c r="D81" s="47"/>
      <c r="E81" s="47"/>
      <c r="F81" s="10"/>
    </row>
    <row r="82" spans="1:6" x14ac:dyDescent="0.2">
      <c r="A82" s="9" t="s">
        <v>210</v>
      </c>
      <c r="B82" s="9" t="s">
        <v>1071</v>
      </c>
      <c r="C82" s="9" t="s">
        <v>203</v>
      </c>
      <c r="D82" s="47">
        <v>300</v>
      </c>
      <c r="E82" s="47">
        <v>32782.199999999997</v>
      </c>
      <c r="F82" s="10">
        <v>4.7318714318646302</v>
      </c>
    </row>
    <row r="83" spans="1:6" x14ac:dyDescent="0.2">
      <c r="A83" s="9" t="s">
        <v>211</v>
      </c>
      <c r="B83" s="9" t="s">
        <v>1391</v>
      </c>
      <c r="C83" s="9" t="s">
        <v>110</v>
      </c>
      <c r="D83" s="47">
        <v>2795</v>
      </c>
      <c r="E83" s="47">
        <v>27709.015100000001</v>
      </c>
      <c r="F83" s="10">
        <v>3.9995941991933299</v>
      </c>
    </row>
    <row r="84" spans="1:6" x14ac:dyDescent="0.2">
      <c r="A84" s="9" t="s">
        <v>212</v>
      </c>
      <c r="B84" s="9" t="s">
        <v>1087</v>
      </c>
      <c r="C84" s="9" t="s">
        <v>206</v>
      </c>
      <c r="D84" s="47">
        <v>230</v>
      </c>
      <c r="E84" s="47">
        <v>23121.095000000001</v>
      </c>
      <c r="F84" s="10">
        <v>3.3373614005139398</v>
      </c>
    </row>
    <row r="85" spans="1:6" x14ac:dyDescent="0.2">
      <c r="A85" s="9" t="s">
        <v>178</v>
      </c>
      <c r="B85" s="9" t="s">
        <v>1085</v>
      </c>
      <c r="C85" s="9" t="s">
        <v>179</v>
      </c>
      <c r="D85" s="47">
        <v>30</v>
      </c>
      <c r="E85" s="47">
        <v>14956.334999999999</v>
      </c>
      <c r="F85" s="10">
        <v>2.1588378544422602</v>
      </c>
    </row>
    <row r="86" spans="1:6" x14ac:dyDescent="0.2">
      <c r="A86" s="9" t="s">
        <v>180</v>
      </c>
      <c r="B86" s="9" t="s">
        <v>1244</v>
      </c>
      <c r="C86" s="9" t="s">
        <v>69</v>
      </c>
      <c r="D86" s="47">
        <v>1250</v>
      </c>
      <c r="E86" s="47">
        <v>12438.262500000001</v>
      </c>
      <c r="F86" s="10">
        <v>1.7953724577906001</v>
      </c>
    </row>
    <row r="87" spans="1:6" x14ac:dyDescent="0.2">
      <c r="A87" s="9" t="s">
        <v>213</v>
      </c>
      <c r="B87" s="9" t="s">
        <v>1388</v>
      </c>
      <c r="C87" s="9" t="s">
        <v>186</v>
      </c>
      <c r="D87" s="47">
        <v>1000</v>
      </c>
      <c r="E87" s="47">
        <v>8574.2900000000009</v>
      </c>
      <c r="F87" s="10">
        <v>1.23763621415044</v>
      </c>
    </row>
    <row r="88" spans="1:6" x14ac:dyDescent="0.2">
      <c r="A88" s="9" t="s">
        <v>181</v>
      </c>
      <c r="B88" s="9" t="s">
        <v>1396</v>
      </c>
      <c r="C88" s="9" t="s">
        <v>182</v>
      </c>
      <c r="D88" s="47">
        <v>750</v>
      </c>
      <c r="E88" s="47">
        <v>7492.71</v>
      </c>
      <c r="F88" s="10">
        <v>1.0815180310121499</v>
      </c>
    </row>
    <row r="89" spans="1:6" x14ac:dyDescent="0.2">
      <c r="A89" s="9" t="s">
        <v>183</v>
      </c>
      <c r="B89" s="9" t="s">
        <v>1397</v>
      </c>
      <c r="C89" s="9" t="s">
        <v>182</v>
      </c>
      <c r="D89" s="47">
        <v>750</v>
      </c>
      <c r="E89" s="47">
        <v>7363.53</v>
      </c>
      <c r="F89" s="10">
        <v>1.0628718403486701</v>
      </c>
    </row>
    <row r="90" spans="1:6" x14ac:dyDescent="0.2">
      <c r="A90" s="9" t="s">
        <v>184</v>
      </c>
      <c r="B90" s="9" t="s">
        <v>1398</v>
      </c>
      <c r="C90" s="9" t="s">
        <v>182</v>
      </c>
      <c r="D90" s="47">
        <v>644</v>
      </c>
      <c r="E90" s="47">
        <v>6458.3733199999997</v>
      </c>
      <c r="F90" s="10">
        <v>0.932219076487383</v>
      </c>
    </row>
    <row r="91" spans="1:6" x14ac:dyDescent="0.2">
      <c r="A91" s="9" t="s">
        <v>214</v>
      </c>
      <c r="B91" s="9" t="s">
        <v>1255</v>
      </c>
      <c r="C91" s="9" t="s">
        <v>215</v>
      </c>
      <c r="D91" s="47">
        <v>580</v>
      </c>
      <c r="E91" s="47">
        <v>5726.2993999999999</v>
      </c>
      <c r="F91" s="10">
        <v>0.82654954643567402</v>
      </c>
    </row>
    <row r="92" spans="1:6" x14ac:dyDescent="0.2">
      <c r="A92" s="9" t="s">
        <v>185</v>
      </c>
      <c r="B92" s="9" t="s">
        <v>1086</v>
      </c>
      <c r="C92" s="9" t="s">
        <v>186</v>
      </c>
      <c r="D92" s="47">
        <v>580</v>
      </c>
      <c r="E92" s="47">
        <v>5558.3371999999999</v>
      </c>
      <c r="F92" s="10">
        <v>0.80230542810886496</v>
      </c>
    </row>
    <row r="93" spans="1:6" x14ac:dyDescent="0.2">
      <c r="A93" s="9" t="s">
        <v>187</v>
      </c>
      <c r="B93" s="9" t="s">
        <v>1251</v>
      </c>
      <c r="C93" s="9" t="s">
        <v>188</v>
      </c>
      <c r="D93" s="47">
        <v>1099</v>
      </c>
      <c r="E93" s="47">
        <v>5495</v>
      </c>
      <c r="F93" s="10">
        <v>0.79316316531825604</v>
      </c>
    </row>
    <row r="94" spans="1:6" x14ac:dyDescent="0.2">
      <c r="A94" s="9" t="s">
        <v>216</v>
      </c>
      <c r="B94" s="9" t="s">
        <v>1257</v>
      </c>
      <c r="C94" s="9" t="s">
        <v>217</v>
      </c>
      <c r="D94" s="47">
        <v>37</v>
      </c>
      <c r="E94" s="47">
        <v>5317.7139999999999</v>
      </c>
      <c r="F94" s="10">
        <v>0.76757322447628795</v>
      </c>
    </row>
    <row r="95" spans="1:6" x14ac:dyDescent="0.2">
      <c r="A95" s="9" t="s">
        <v>218</v>
      </c>
      <c r="B95" s="9" t="s">
        <v>1246</v>
      </c>
      <c r="C95" s="9" t="s">
        <v>217</v>
      </c>
      <c r="D95" s="47">
        <v>34</v>
      </c>
      <c r="E95" s="47">
        <v>4936.8747999999996</v>
      </c>
      <c r="F95" s="10">
        <v>0.71260186408515602</v>
      </c>
    </row>
    <row r="96" spans="1:6" x14ac:dyDescent="0.2">
      <c r="A96" s="9" t="s">
        <v>189</v>
      </c>
      <c r="B96" s="9" t="s">
        <v>1081</v>
      </c>
      <c r="C96" s="9" t="s">
        <v>188</v>
      </c>
      <c r="D96" s="47">
        <v>960</v>
      </c>
      <c r="E96" s="47">
        <v>4800</v>
      </c>
      <c r="F96" s="10">
        <v>0.69284498517336301</v>
      </c>
    </row>
    <row r="97" spans="1:6" x14ac:dyDescent="0.2">
      <c r="A97" s="9" t="s">
        <v>190</v>
      </c>
      <c r="B97" s="9" t="s">
        <v>1390</v>
      </c>
      <c r="C97" s="9" t="s">
        <v>186</v>
      </c>
      <c r="D97" s="47">
        <v>422</v>
      </c>
      <c r="E97" s="47">
        <v>4232.8583399999998</v>
      </c>
      <c r="F97" s="10">
        <v>0.61098222371213395</v>
      </c>
    </row>
    <row r="98" spans="1:6" x14ac:dyDescent="0.2">
      <c r="A98" s="9" t="s">
        <v>191</v>
      </c>
      <c r="B98" s="9" t="s">
        <v>1389</v>
      </c>
      <c r="C98" s="9" t="s">
        <v>182</v>
      </c>
      <c r="D98" s="47">
        <v>370</v>
      </c>
      <c r="E98" s="47">
        <v>3678.2995000000001</v>
      </c>
      <c r="F98" s="10">
        <v>0.53093570052931005</v>
      </c>
    </row>
    <row r="99" spans="1:6" x14ac:dyDescent="0.2">
      <c r="A99" s="9" t="s">
        <v>192</v>
      </c>
      <c r="B99" s="9" t="s">
        <v>1262</v>
      </c>
      <c r="C99" s="9" t="s">
        <v>188</v>
      </c>
      <c r="D99" s="47">
        <v>720</v>
      </c>
      <c r="E99" s="47">
        <v>3600</v>
      </c>
      <c r="F99" s="10">
        <v>0.51963373888002196</v>
      </c>
    </row>
    <row r="100" spans="1:6" x14ac:dyDescent="0.2">
      <c r="A100" s="9" t="s">
        <v>193</v>
      </c>
      <c r="B100" s="9" t="s">
        <v>1365</v>
      </c>
      <c r="C100" s="9" t="s">
        <v>186</v>
      </c>
      <c r="D100" s="47">
        <v>323</v>
      </c>
      <c r="E100" s="47">
        <v>3237.1673700000001</v>
      </c>
      <c r="F100" s="10">
        <v>0.46726149551486301</v>
      </c>
    </row>
    <row r="101" spans="1:6" x14ac:dyDescent="0.2">
      <c r="A101" s="9" t="s">
        <v>194</v>
      </c>
      <c r="B101" s="9" t="s">
        <v>1271</v>
      </c>
      <c r="C101" s="9" t="s">
        <v>182</v>
      </c>
      <c r="D101" s="47">
        <v>320</v>
      </c>
      <c r="E101" s="47">
        <v>3172.6880000000001</v>
      </c>
      <c r="F101" s="10">
        <v>0.45795436881660501</v>
      </c>
    </row>
    <row r="102" spans="1:6" x14ac:dyDescent="0.2">
      <c r="A102" s="9" t="s">
        <v>195</v>
      </c>
      <c r="B102" s="9" t="s">
        <v>1089</v>
      </c>
      <c r="C102" s="9" t="s">
        <v>196</v>
      </c>
      <c r="D102" s="47">
        <v>300</v>
      </c>
      <c r="E102" s="47">
        <v>2990.0909999999999</v>
      </c>
      <c r="F102" s="10">
        <v>0.43159782386708401</v>
      </c>
    </row>
    <row r="103" spans="1:6" x14ac:dyDescent="0.2">
      <c r="A103" s="9" t="s">
        <v>219</v>
      </c>
      <c r="B103" s="9" t="s">
        <v>1075</v>
      </c>
      <c r="C103" s="9" t="s">
        <v>220</v>
      </c>
      <c r="D103" s="47">
        <v>15</v>
      </c>
      <c r="E103" s="47">
        <v>2124.0284999999999</v>
      </c>
      <c r="F103" s="10">
        <v>0.306588019706312</v>
      </c>
    </row>
    <row r="104" spans="1:6" x14ac:dyDescent="0.2">
      <c r="A104" s="9" t="s">
        <v>197</v>
      </c>
      <c r="B104" s="9" t="s">
        <v>1076</v>
      </c>
      <c r="C104" s="9" t="s">
        <v>198</v>
      </c>
      <c r="D104" s="47">
        <v>220</v>
      </c>
      <c r="E104" s="47">
        <v>2122.4807999999998</v>
      </c>
      <c r="F104" s="10">
        <v>0.306364620501406</v>
      </c>
    </row>
    <row r="105" spans="1:6" x14ac:dyDescent="0.2">
      <c r="A105" s="9" t="s">
        <v>199</v>
      </c>
      <c r="B105" s="9" t="s">
        <v>1088</v>
      </c>
      <c r="C105" s="9" t="s">
        <v>186</v>
      </c>
      <c r="D105" s="47">
        <v>200</v>
      </c>
      <c r="E105" s="47">
        <v>2004.5719999999999</v>
      </c>
      <c r="F105" s="10">
        <v>0.28934534533727901</v>
      </c>
    </row>
    <row r="106" spans="1:6" x14ac:dyDescent="0.2">
      <c r="A106" s="9" t="s">
        <v>200</v>
      </c>
      <c r="B106" s="9" t="s">
        <v>1091</v>
      </c>
      <c r="C106" s="9" t="s">
        <v>179</v>
      </c>
      <c r="D106" s="47">
        <v>200</v>
      </c>
      <c r="E106" s="47">
        <v>1995.6220000000001</v>
      </c>
      <c r="F106" s="10">
        <v>0.28805347812534099</v>
      </c>
    </row>
    <row r="107" spans="1:6" x14ac:dyDescent="0.2">
      <c r="A107" s="9" t="s">
        <v>221</v>
      </c>
      <c r="B107" s="9" t="s">
        <v>1193</v>
      </c>
      <c r="C107" s="9" t="s">
        <v>182</v>
      </c>
      <c r="D107" s="47">
        <v>200</v>
      </c>
      <c r="E107" s="47">
        <v>1984.604</v>
      </c>
      <c r="F107" s="10">
        <v>0.28646311019895698</v>
      </c>
    </row>
    <row r="108" spans="1:6" x14ac:dyDescent="0.2">
      <c r="A108" s="9" t="s">
        <v>201</v>
      </c>
      <c r="B108" s="9" t="s">
        <v>1090</v>
      </c>
      <c r="C108" s="9" t="s">
        <v>110</v>
      </c>
      <c r="D108" s="47">
        <v>200</v>
      </c>
      <c r="E108" s="47">
        <v>1946.3520000000001</v>
      </c>
      <c r="F108" s="10">
        <v>0.28094171303794702</v>
      </c>
    </row>
    <row r="109" spans="1:6" x14ac:dyDescent="0.2">
      <c r="A109" s="9" t="s">
        <v>202</v>
      </c>
      <c r="B109" s="9" t="s">
        <v>1266</v>
      </c>
      <c r="C109" s="9" t="s">
        <v>203</v>
      </c>
      <c r="D109" s="47">
        <v>150</v>
      </c>
      <c r="E109" s="47">
        <v>1512.0615</v>
      </c>
      <c r="F109" s="10">
        <v>0.21825504740598201</v>
      </c>
    </row>
    <row r="110" spans="1:6" x14ac:dyDescent="0.2">
      <c r="A110" s="9" t="s">
        <v>204</v>
      </c>
      <c r="B110" s="9" t="s">
        <v>1084</v>
      </c>
      <c r="C110" s="9" t="s">
        <v>186</v>
      </c>
      <c r="D110" s="47">
        <v>130</v>
      </c>
      <c r="E110" s="47">
        <v>1229.423</v>
      </c>
      <c r="F110" s="10">
        <v>0.177458241709748</v>
      </c>
    </row>
    <row r="111" spans="1:6" x14ac:dyDescent="0.2">
      <c r="A111" s="9" t="s">
        <v>205</v>
      </c>
      <c r="B111" s="9" t="s">
        <v>1387</v>
      </c>
      <c r="C111" s="9" t="s">
        <v>206</v>
      </c>
      <c r="D111" s="47">
        <v>110</v>
      </c>
      <c r="E111" s="47">
        <v>1043.6206</v>
      </c>
      <c r="F111" s="10">
        <v>0.15063902065283699</v>
      </c>
    </row>
    <row r="112" spans="1:6" x14ac:dyDescent="0.2">
      <c r="A112" s="9" t="s">
        <v>207</v>
      </c>
      <c r="B112" s="9" t="s">
        <v>1253</v>
      </c>
      <c r="C112" s="9" t="s">
        <v>110</v>
      </c>
      <c r="D112" s="47">
        <v>90</v>
      </c>
      <c r="E112" s="47">
        <v>914.18669999999997</v>
      </c>
      <c r="F112" s="10">
        <v>0.13195618137649701</v>
      </c>
    </row>
    <row r="113" spans="1:6" x14ac:dyDescent="0.2">
      <c r="A113" s="9" t="s">
        <v>208</v>
      </c>
      <c r="B113" s="9" t="s">
        <v>1078</v>
      </c>
      <c r="C113" s="9" t="s">
        <v>206</v>
      </c>
      <c r="D113" s="47">
        <v>50</v>
      </c>
      <c r="E113" s="47">
        <v>475.78199999999998</v>
      </c>
      <c r="F113" s="10">
        <v>6.8675660986615206E-2</v>
      </c>
    </row>
    <row r="114" spans="1:6" x14ac:dyDescent="0.2">
      <c r="A114" s="9" t="s">
        <v>209</v>
      </c>
      <c r="B114" s="9" t="s">
        <v>1171</v>
      </c>
      <c r="C114" s="9" t="s">
        <v>198</v>
      </c>
      <c r="D114" s="47">
        <v>20</v>
      </c>
      <c r="E114" s="47">
        <v>199.86122080000001</v>
      </c>
      <c r="F114" s="10">
        <v>2.8848509283730402E-2</v>
      </c>
    </row>
    <row r="115" spans="1:6" x14ac:dyDescent="0.2">
      <c r="A115" s="8" t="s">
        <v>44</v>
      </c>
      <c r="B115" s="9"/>
      <c r="C115" s="9"/>
      <c r="D115" s="47"/>
      <c r="E115" s="46">
        <f>SUM(E82:E114)</f>
        <v>211193.73485079998</v>
      </c>
      <c r="F115" s="11">
        <f>SUM(F82:F114)</f>
        <v>30.484275019043665</v>
      </c>
    </row>
    <row r="116" spans="1:6" x14ac:dyDescent="0.2">
      <c r="A116" s="9"/>
      <c r="B116" s="9"/>
      <c r="C116" s="9"/>
      <c r="D116" s="47"/>
      <c r="E116" s="47"/>
      <c r="F116" s="10"/>
    </row>
    <row r="117" spans="1:6" x14ac:dyDescent="0.2">
      <c r="A117" s="8" t="s">
        <v>222</v>
      </c>
      <c r="B117" s="9"/>
      <c r="C117" s="9"/>
      <c r="D117" s="47"/>
      <c r="E117" s="47"/>
      <c r="F117" s="10"/>
    </row>
    <row r="118" spans="1:6" x14ac:dyDescent="0.2">
      <c r="A118" s="9" t="s">
        <v>223</v>
      </c>
      <c r="B118" s="9" t="s">
        <v>1399</v>
      </c>
      <c r="C118" s="9" t="s">
        <v>224</v>
      </c>
      <c r="D118" s="47">
        <v>1000</v>
      </c>
      <c r="E118" s="47">
        <v>4733.6400000000003</v>
      </c>
      <c r="F118" s="10">
        <v>0.68326640325334098</v>
      </c>
    </row>
    <row r="119" spans="1:6" x14ac:dyDescent="0.2">
      <c r="A119" s="9" t="s">
        <v>225</v>
      </c>
      <c r="B119" s="9" t="s">
        <v>1093</v>
      </c>
      <c r="C119" s="9" t="s">
        <v>224</v>
      </c>
      <c r="D119" s="47">
        <v>400</v>
      </c>
      <c r="E119" s="47">
        <v>1891.462</v>
      </c>
      <c r="F119" s="10">
        <v>0.27301874194707898</v>
      </c>
    </row>
    <row r="120" spans="1:6" x14ac:dyDescent="0.2">
      <c r="A120" s="8" t="s">
        <v>44</v>
      </c>
      <c r="B120" s="9"/>
      <c r="C120" s="9"/>
      <c r="D120" s="47"/>
      <c r="E120" s="46">
        <f>SUM(E118:E119)</f>
        <v>6625.1020000000008</v>
      </c>
      <c r="F120" s="11">
        <f>SUM(F118:F119)</f>
        <v>0.95628514520041996</v>
      </c>
    </row>
    <row r="121" spans="1:6" x14ac:dyDescent="0.2">
      <c r="A121" s="9"/>
      <c r="B121" s="9"/>
      <c r="C121" s="9"/>
      <c r="D121" s="47"/>
      <c r="E121" s="47"/>
      <c r="F121" s="10"/>
    </row>
    <row r="122" spans="1:6" x14ac:dyDescent="0.2">
      <c r="A122" s="8" t="s">
        <v>44</v>
      </c>
      <c r="B122" s="9"/>
      <c r="C122" s="9"/>
      <c r="D122" s="47"/>
      <c r="E122" s="46">
        <v>673833.64186480001</v>
      </c>
      <c r="F122" s="11">
        <v>97.26297075148544</v>
      </c>
    </row>
    <row r="123" spans="1:6" x14ac:dyDescent="0.2">
      <c r="A123" s="9"/>
      <c r="B123" s="9"/>
      <c r="C123" s="9"/>
      <c r="D123" s="47"/>
      <c r="E123" s="47"/>
      <c r="F123" s="10"/>
    </row>
    <row r="124" spans="1:6" x14ac:dyDescent="0.2">
      <c r="A124" s="8" t="s">
        <v>49</v>
      </c>
      <c r="B124" s="9"/>
      <c r="C124" s="9"/>
      <c r="D124" s="47"/>
      <c r="E124" s="46">
        <v>18962.0217596</v>
      </c>
      <c r="F124" s="11">
        <v>2.74</v>
      </c>
    </row>
    <row r="125" spans="1:6" x14ac:dyDescent="0.2">
      <c r="A125" s="9"/>
      <c r="B125" s="9"/>
      <c r="C125" s="9"/>
      <c r="D125" s="47"/>
      <c r="E125" s="47"/>
      <c r="F125" s="10"/>
    </row>
    <row r="126" spans="1:6" x14ac:dyDescent="0.2">
      <c r="A126" s="12" t="s">
        <v>50</v>
      </c>
      <c r="B126" s="6"/>
      <c r="C126" s="6"/>
      <c r="D126" s="72"/>
      <c r="E126" s="48">
        <v>692795.66175960004</v>
      </c>
      <c r="F126" s="13">
        <f xml:space="preserve"> ROUND(SUM(F122:F125),2)</f>
        <v>100</v>
      </c>
    </row>
    <row r="127" spans="1:6" x14ac:dyDescent="0.2">
      <c r="A127" s="1" t="s">
        <v>226</v>
      </c>
      <c r="F127" s="16" t="s">
        <v>105</v>
      </c>
    </row>
    <row r="129" spans="1:4" x14ac:dyDescent="0.2">
      <c r="A129" s="1" t="s">
        <v>51</v>
      </c>
    </row>
    <row r="130" spans="1:4" x14ac:dyDescent="0.2">
      <c r="A130" s="1" t="s">
        <v>816</v>
      </c>
    </row>
    <row r="131" spans="1:4" x14ac:dyDescent="0.2">
      <c r="A131" s="1" t="s">
        <v>52</v>
      </c>
    </row>
    <row r="132" spans="1:4" x14ac:dyDescent="0.2">
      <c r="A132" s="3" t="s">
        <v>537</v>
      </c>
      <c r="D132" s="14">
        <v>19.172999999999998</v>
      </c>
    </row>
    <row r="133" spans="1:4" x14ac:dyDescent="0.2">
      <c r="A133" s="3" t="s">
        <v>808</v>
      </c>
      <c r="D133" s="14">
        <v>11.138299999999999</v>
      </c>
    </row>
    <row r="134" spans="1:4" x14ac:dyDescent="0.2">
      <c r="A134" s="3" t="s">
        <v>809</v>
      </c>
      <c r="D134" s="14">
        <v>20.1325</v>
      </c>
    </row>
    <row r="135" spans="1:4" x14ac:dyDescent="0.2">
      <c r="A135" s="3" t="s">
        <v>810</v>
      </c>
      <c r="D135" s="14">
        <v>11.884399999999999</v>
      </c>
    </row>
    <row r="137" spans="1:4" x14ac:dyDescent="0.2">
      <c r="A137" s="1" t="s">
        <v>56</v>
      </c>
    </row>
    <row r="138" spans="1:4" x14ac:dyDescent="0.2">
      <c r="A138" s="3" t="s">
        <v>537</v>
      </c>
      <c r="D138" s="14">
        <v>19.520499999999998</v>
      </c>
    </row>
    <row r="139" spans="1:4" x14ac:dyDescent="0.2">
      <c r="A139" s="3" t="s">
        <v>808</v>
      </c>
      <c r="D139" s="14">
        <v>10.9008</v>
      </c>
    </row>
    <row r="140" spans="1:4" x14ac:dyDescent="0.2">
      <c r="A140" s="3" t="s">
        <v>809</v>
      </c>
      <c r="D140" s="14">
        <v>20.571400000000001</v>
      </c>
    </row>
    <row r="141" spans="1:4" x14ac:dyDescent="0.2">
      <c r="A141" s="3" t="s">
        <v>810</v>
      </c>
      <c r="D141" s="14">
        <v>11.7044</v>
      </c>
    </row>
    <row r="143" spans="1:4" x14ac:dyDescent="0.2">
      <c r="A143" s="1" t="s">
        <v>57</v>
      </c>
      <c r="D143" s="15" t="s">
        <v>138</v>
      </c>
    </row>
    <row r="144" spans="1:4" x14ac:dyDescent="0.2">
      <c r="A144" s="96" t="s">
        <v>811</v>
      </c>
      <c r="B144" s="97"/>
      <c r="C144" s="90" t="s">
        <v>812</v>
      </c>
      <c r="D144" s="90"/>
    </row>
    <row r="145" spans="1:5" x14ac:dyDescent="0.2">
      <c r="A145" s="91"/>
      <c r="B145" s="91"/>
      <c r="C145" s="22" t="s">
        <v>813</v>
      </c>
      <c r="D145" s="22" t="s">
        <v>814</v>
      </c>
    </row>
    <row r="146" spans="1:5" x14ac:dyDescent="0.2">
      <c r="A146" s="23" t="s">
        <v>808</v>
      </c>
      <c r="B146" s="24"/>
      <c r="C146" s="39">
        <v>0.31694198800000001</v>
      </c>
      <c r="D146" s="39">
        <v>0.29348986040000002</v>
      </c>
    </row>
    <row r="147" spans="1:5" x14ac:dyDescent="0.2">
      <c r="A147" s="23" t="s">
        <v>810</v>
      </c>
      <c r="B147" s="24"/>
      <c r="C147" s="39">
        <v>0.31694198800000001</v>
      </c>
      <c r="D147" s="39">
        <v>0.29348986040000002</v>
      </c>
    </row>
    <row r="149" spans="1:5" x14ac:dyDescent="0.2">
      <c r="A149" s="1" t="s">
        <v>59</v>
      </c>
      <c r="D149" s="18">
        <v>3.3573882482215009</v>
      </c>
      <c r="E149" s="2" t="s">
        <v>825</v>
      </c>
    </row>
  </sheetData>
  <mergeCells count="4">
    <mergeCell ref="A1:F1"/>
    <mergeCell ref="C144:D144"/>
    <mergeCell ref="A145:B145"/>
    <mergeCell ref="A144:B14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0A38-0009-4D67-B6A5-698D9A0350AA}">
  <sheetPr>
    <tabColor rgb="FF92D050"/>
  </sheetPr>
  <dimension ref="A1:H11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28515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107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37</v>
      </c>
      <c r="B8" s="9" t="s">
        <v>1921</v>
      </c>
      <c r="C8" s="9" t="s">
        <v>18</v>
      </c>
      <c r="D8" s="47">
        <v>660</v>
      </c>
      <c r="E8" s="47">
        <v>6705.1379999999999</v>
      </c>
      <c r="F8" s="10">
        <v>7.4182160959974901</v>
      </c>
    </row>
    <row r="9" spans="1:6" x14ac:dyDescent="0.2">
      <c r="A9" s="9" t="s">
        <v>14</v>
      </c>
      <c r="B9" s="9" t="s">
        <v>1142</v>
      </c>
      <c r="C9" s="9" t="s">
        <v>9</v>
      </c>
      <c r="D9" s="47">
        <v>670</v>
      </c>
      <c r="E9" s="47">
        <v>6683.8597</v>
      </c>
      <c r="F9" s="10">
        <v>7.3946748910953</v>
      </c>
    </row>
    <row r="10" spans="1:6" x14ac:dyDescent="0.2">
      <c r="A10" s="9" t="s">
        <v>13</v>
      </c>
      <c r="B10" s="9" t="s">
        <v>1225</v>
      </c>
      <c r="C10" s="9" t="s">
        <v>9</v>
      </c>
      <c r="D10" s="47">
        <v>560</v>
      </c>
      <c r="E10" s="47">
        <v>5736.3375999999998</v>
      </c>
      <c r="F10" s="10">
        <v>6.3463856995032204</v>
      </c>
    </row>
    <row r="11" spans="1:6" x14ac:dyDescent="0.2">
      <c r="A11" s="9" t="s">
        <v>61</v>
      </c>
      <c r="B11" s="9" t="s">
        <v>922</v>
      </c>
      <c r="C11" s="9" t="s">
        <v>9</v>
      </c>
      <c r="D11" s="47">
        <v>467</v>
      </c>
      <c r="E11" s="47">
        <v>4803.9496099999997</v>
      </c>
      <c r="F11" s="10">
        <v>5.3148401004219199</v>
      </c>
    </row>
    <row r="12" spans="1:6" x14ac:dyDescent="0.2">
      <c r="A12" s="9" t="s">
        <v>62</v>
      </c>
      <c r="B12" s="9" t="s">
        <v>1044</v>
      </c>
      <c r="C12" s="9" t="s">
        <v>63</v>
      </c>
      <c r="D12" s="47">
        <v>500</v>
      </c>
      <c r="E12" s="47">
        <v>4738</v>
      </c>
      <c r="F12" s="10">
        <v>5.2418768805110503</v>
      </c>
    </row>
    <row r="13" spans="1:6" x14ac:dyDescent="0.2">
      <c r="A13" s="9" t="s">
        <v>64</v>
      </c>
      <c r="B13" s="9" t="s">
        <v>1400</v>
      </c>
      <c r="C13" s="9" t="s">
        <v>63</v>
      </c>
      <c r="D13" s="47">
        <v>450</v>
      </c>
      <c r="E13" s="47">
        <v>4455.1080000000002</v>
      </c>
      <c r="F13" s="10">
        <v>4.9288998787209399</v>
      </c>
    </row>
    <row r="14" spans="1:6" x14ac:dyDescent="0.2">
      <c r="A14" s="9" t="s">
        <v>11</v>
      </c>
      <c r="B14" s="9" t="s">
        <v>932</v>
      </c>
      <c r="C14" s="9" t="s">
        <v>12</v>
      </c>
      <c r="D14" s="47">
        <v>447</v>
      </c>
      <c r="E14" s="47">
        <v>4440.6365699999997</v>
      </c>
      <c r="F14" s="10">
        <v>4.9128894409106998</v>
      </c>
    </row>
    <row r="15" spans="1:6" x14ac:dyDescent="0.2">
      <c r="A15" s="9" t="s">
        <v>65</v>
      </c>
      <c r="B15" s="9" t="s">
        <v>1395</v>
      </c>
      <c r="C15" s="9" t="s">
        <v>9</v>
      </c>
      <c r="D15" s="47">
        <v>400</v>
      </c>
      <c r="E15" s="47">
        <v>4013.9319999999998</v>
      </c>
      <c r="F15" s="10">
        <v>4.4408056882109497</v>
      </c>
    </row>
    <row r="16" spans="1:6" x14ac:dyDescent="0.2">
      <c r="A16" s="9" t="s">
        <v>66</v>
      </c>
      <c r="B16" s="9" t="s">
        <v>1048</v>
      </c>
      <c r="C16" s="9" t="s">
        <v>9</v>
      </c>
      <c r="D16" s="47">
        <v>400</v>
      </c>
      <c r="E16" s="47">
        <v>3977.404</v>
      </c>
      <c r="F16" s="10">
        <v>4.4003930080312701</v>
      </c>
    </row>
    <row r="17" spans="1:6" x14ac:dyDescent="0.2">
      <c r="A17" s="9" t="s">
        <v>19</v>
      </c>
      <c r="B17" s="9" t="s">
        <v>1377</v>
      </c>
      <c r="C17" s="9" t="s">
        <v>20</v>
      </c>
      <c r="D17" s="47">
        <v>350</v>
      </c>
      <c r="E17" s="47">
        <v>3492.2719999999999</v>
      </c>
      <c r="F17" s="10">
        <v>3.8636681843090099</v>
      </c>
    </row>
    <row r="18" spans="1:6" x14ac:dyDescent="0.2">
      <c r="A18" s="9" t="s">
        <v>67</v>
      </c>
      <c r="B18" s="9" t="s">
        <v>1033</v>
      </c>
      <c r="C18" s="9" t="s">
        <v>20</v>
      </c>
      <c r="D18" s="47">
        <v>405</v>
      </c>
      <c r="E18" s="47">
        <v>3413.2833000000001</v>
      </c>
      <c r="F18" s="10">
        <v>3.7762791930992901</v>
      </c>
    </row>
    <row r="19" spans="1:6" x14ac:dyDescent="0.2">
      <c r="A19" s="9" t="s">
        <v>41</v>
      </c>
      <c r="B19" s="9" t="s">
        <v>1067</v>
      </c>
      <c r="C19" s="9" t="s">
        <v>20</v>
      </c>
      <c r="D19" s="47">
        <v>315</v>
      </c>
      <c r="E19" s="47">
        <v>3135.5761499999999</v>
      </c>
      <c r="F19" s="10">
        <v>3.4690384397988301</v>
      </c>
    </row>
    <row r="20" spans="1:6" x14ac:dyDescent="0.2">
      <c r="A20" s="9" t="s">
        <v>68</v>
      </c>
      <c r="B20" s="9" t="s">
        <v>1035</v>
      </c>
      <c r="C20" s="9" t="s">
        <v>69</v>
      </c>
      <c r="D20" s="47">
        <v>310</v>
      </c>
      <c r="E20" s="47">
        <v>3130.1165000000001</v>
      </c>
      <c r="F20" s="10">
        <v>3.4629981668755101</v>
      </c>
    </row>
    <row r="21" spans="1:6" x14ac:dyDescent="0.2">
      <c r="A21" s="9" t="s">
        <v>70</v>
      </c>
      <c r="B21" s="9" t="s">
        <v>1401</v>
      </c>
      <c r="C21" s="9" t="s">
        <v>63</v>
      </c>
      <c r="D21" s="47">
        <v>300</v>
      </c>
      <c r="E21" s="47">
        <v>2892.8760000000002</v>
      </c>
      <c r="F21" s="10">
        <v>3.2005276113518999</v>
      </c>
    </row>
    <row r="22" spans="1:6" x14ac:dyDescent="0.2">
      <c r="A22" s="9" t="s">
        <v>71</v>
      </c>
      <c r="B22" s="9" t="s">
        <v>923</v>
      </c>
      <c r="C22" s="9" t="s">
        <v>72</v>
      </c>
      <c r="D22" s="47">
        <v>239</v>
      </c>
      <c r="E22" s="47">
        <v>2386.5631800000001</v>
      </c>
      <c r="F22" s="10">
        <v>2.6403694295316402</v>
      </c>
    </row>
    <row r="23" spans="1:6" x14ac:dyDescent="0.2">
      <c r="A23" s="9" t="s">
        <v>15</v>
      </c>
      <c r="B23" s="9" t="s">
        <v>1374</v>
      </c>
      <c r="C23" s="9" t="s">
        <v>9</v>
      </c>
      <c r="D23" s="47">
        <v>200</v>
      </c>
      <c r="E23" s="47">
        <v>2065.942</v>
      </c>
      <c r="F23" s="10">
        <v>2.2856508244568898</v>
      </c>
    </row>
    <row r="24" spans="1:6" x14ac:dyDescent="0.2">
      <c r="A24" s="9" t="s">
        <v>73</v>
      </c>
      <c r="B24" s="9" t="s">
        <v>953</v>
      </c>
      <c r="C24" s="9" t="s">
        <v>9</v>
      </c>
      <c r="D24" s="47">
        <v>187</v>
      </c>
      <c r="E24" s="47">
        <v>1870.6694600000001</v>
      </c>
      <c r="F24" s="10">
        <v>2.0696114380439199</v>
      </c>
    </row>
    <row r="25" spans="1:6" x14ac:dyDescent="0.2">
      <c r="A25" s="9" t="s">
        <v>74</v>
      </c>
      <c r="B25" s="9" t="s">
        <v>1964</v>
      </c>
      <c r="C25" s="9" t="s">
        <v>9</v>
      </c>
      <c r="D25" s="47">
        <v>166</v>
      </c>
      <c r="E25" s="47">
        <v>1788.7745</v>
      </c>
      <c r="F25" s="10">
        <v>1.9790071118610599</v>
      </c>
    </row>
    <row r="26" spans="1:6" x14ac:dyDescent="0.2">
      <c r="A26" s="9" t="s">
        <v>75</v>
      </c>
      <c r="B26" s="9" t="s">
        <v>947</v>
      </c>
      <c r="C26" s="9" t="s">
        <v>18</v>
      </c>
      <c r="D26" s="47">
        <v>173</v>
      </c>
      <c r="E26" s="47">
        <v>1782.9708700000001</v>
      </c>
      <c r="F26" s="10">
        <v>1.9725862773486</v>
      </c>
    </row>
    <row r="27" spans="1:6" x14ac:dyDescent="0.2">
      <c r="A27" s="9" t="s">
        <v>76</v>
      </c>
      <c r="B27" s="9" t="s">
        <v>969</v>
      </c>
      <c r="C27" s="9" t="s">
        <v>9</v>
      </c>
      <c r="D27" s="47">
        <v>118</v>
      </c>
      <c r="E27" s="47">
        <v>1196.83978</v>
      </c>
      <c r="F27" s="10">
        <v>1.3241213111983801</v>
      </c>
    </row>
    <row r="28" spans="1:6" x14ac:dyDescent="0.2">
      <c r="A28" s="9" t="s">
        <v>77</v>
      </c>
      <c r="B28" s="9" t="s">
        <v>931</v>
      </c>
      <c r="C28" s="9" t="s">
        <v>9</v>
      </c>
      <c r="D28" s="47">
        <v>111</v>
      </c>
      <c r="E28" s="47">
        <v>1117.3715099999999</v>
      </c>
      <c r="F28" s="10">
        <v>1.23620174867259</v>
      </c>
    </row>
    <row r="29" spans="1:6" x14ac:dyDescent="0.2">
      <c r="A29" s="9" t="s">
        <v>78</v>
      </c>
      <c r="B29" s="9" t="s">
        <v>1402</v>
      </c>
      <c r="C29" s="9" t="s">
        <v>69</v>
      </c>
      <c r="D29" s="47">
        <v>100</v>
      </c>
      <c r="E29" s="47">
        <v>993.88699999999994</v>
      </c>
      <c r="F29" s="10">
        <v>1.0995849065302801</v>
      </c>
    </row>
    <row r="30" spans="1:6" x14ac:dyDescent="0.2">
      <c r="A30" s="9" t="s">
        <v>79</v>
      </c>
      <c r="B30" s="9" t="s">
        <v>1061</v>
      </c>
      <c r="C30" s="9" t="s">
        <v>9</v>
      </c>
      <c r="D30" s="47">
        <v>60</v>
      </c>
      <c r="E30" s="47">
        <v>610.40340000000003</v>
      </c>
      <c r="F30" s="10">
        <v>0.67531858806360001</v>
      </c>
    </row>
    <row r="31" spans="1:6" x14ac:dyDescent="0.2">
      <c r="A31" s="9" t="s">
        <v>80</v>
      </c>
      <c r="B31" s="9" t="s">
        <v>924</v>
      </c>
      <c r="C31" s="9" t="s">
        <v>72</v>
      </c>
      <c r="D31" s="47">
        <v>60</v>
      </c>
      <c r="E31" s="47">
        <v>598.43640000000005</v>
      </c>
      <c r="F31" s="10">
        <v>0.66207892140486702</v>
      </c>
    </row>
    <row r="32" spans="1:6" x14ac:dyDescent="0.2">
      <c r="A32" s="9" t="s">
        <v>81</v>
      </c>
      <c r="B32" s="9" t="s">
        <v>956</v>
      </c>
      <c r="C32" s="9" t="s">
        <v>18</v>
      </c>
      <c r="D32" s="47">
        <v>50</v>
      </c>
      <c r="E32" s="47">
        <v>546.50300000000004</v>
      </c>
      <c r="F32" s="10">
        <v>0.604622507562248</v>
      </c>
    </row>
    <row r="33" spans="1:6" x14ac:dyDescent="0.2">
      <c r="A33" s="9" t="s">
        <v>82</v>
      </c>
      <c r="B33" s="9" t="s">
        <v>1052</v>
      </c>
      <c r="C33" s="9" t="s">
        <v>9</v>
      </c>
      <c r="D33" s="47">
        <v>50</v>
      </c>
      <c r="E33" s="47">
        <v>508.78449999999998</v>
      </c>
      <c r="F33" s="10">
        <v>0.56289272007437197</v>
      </c>
    </row>
    <row r="34" spans="1:6" x14ac:dyDescent="0.2">
      <c r="A34" s="9" t="s">
        <v>10</v>
      </c>
      <c r="B34" s="9" t="s">
        <v>1373</v>
      </c>
      <c r="C34" s="9" t="s">
        <v>9</v>
      </c>
      <c r="D34" s="47">
        <v>50</v>
      </c>
      <c r="E34" s="47">
        <v>497.49650000000003</v>
      </c>
      <c r="F34" s="10">
        <v>0.55040426371573803</v>
      </c>
    </row>
    <row r="35" spans="1:6" x14ac:dyDescent="0.2">
      <c r="A35" s="9" t="s">
        <v>24</v>
      </c>
      <c r="B35" s="9" t="s">
        <v>1920</v>
      </c>
      <c r="C35" s="9" t="s">
        <v>9</v>
      </c>
      <c r="D35" s="47">
        <v>45</v>
      </c>
      <c r="E35" s="47">
        <v>456.41385000000002</v>
      </c>
      <c r="F35" s="10">
        <v>0.50495255556353702</v>
      </c>
    </row>
    <row r="36" spans="1:6" x14ac:dyDescent="0.2">
      <c r="A36" s="9" t="s">
        <v>83</v>
      </c>
      <c r="B36" s="9" t="s">
        <v>1022</v>
      </c>
      <c r="C36" s="9" t="s">
        <v>9</v>
      </c>
      <c r="D36" s="47">
        <v>42</v>
      </c>
      <c r="E36" s="47">
        <v>419.12765999999999</v>
      </c>
      <c r="F36" s="10">
        <v>0.46370105338469703</v>
      </c>
    </row>
    <row r="37" spans="1:6" x14ac:dyDescent="0.2">
      <c r="A37" s="9" t="s">
        <v>84</v>
      </c>
      <c r="B37" s="9" t="s">
        <v>951</v>
      </c>
      <c r="C37" s="9" t="s">
        <v>9</v>
      </c>
      <c r="D37" s="47">
        <v>35</v>
      </c>
      <c r="E37" s="47">
        <v>345.25434999999999</v>
      </c>
      <c r="F37" s="10">
        <v>0.38197146373171598</v>
      </c>
    </row>
    <row r="38" spans="1:6" x14ac:dyDescent="0.2">
      <c r="A38" s="9" t="s">
        <v>85</v>
      </c>
      <c r="B38" s="9" t="s">
        <v>1963</v>
      </c>
      <c r="C38" s="9" t="s">
        <v>9</v>
      </c>
      <c r="D38" s="47">
        <v>31</v>
      </c>
      <c r="E38" s="47">
        <v>323.76213999999999</v>
      </c>
      <c r="F38" s="10">
        <v>0.35819359992629402</v>
      </c>
    </row>
    <row r="39" spans="1:6" x14ac:dyDescent="0.2">
      <c r="A39" s="9" t="s">
        <v>30</v>
      </c>
      <c r="B39" s="9" t="s">
        <v>926</v>
      </c>
      <c r="C39" s="9" t="s">
        <v>9</v>
      </c>
      <c r="D39" s="47">
        <v>26</v>
      </c>
      <c r="E39" s="47">
        <v>264.85732000000002</v>
      </c>
      <c r="F39" s="10">
        <v>0.29302436942636501</v>
      </c>
    </row>
    <row r="40" spans="1:6" x14ac:dyDescent="0.2">
      <c r="A40" s="9" t="s">
        <v>33</v>
      </c>
      <c r="B40" s="9" t="s">
        <v>1937</v>
      </c>
      <c r="C40" s="9" t="s">
        <v>9</v>
      </c>
      <c r="D40" s="47">
        <v>20</v>
      </c>
      <c r="E40" s="47">
        <v>202.79159999999999</v>
      </c>
      <c r="F40" s="10">
        <v>0.22435808349553499</v>
      </c>
    </row>
    <row r="41" spans="1:6" x14ac:dyDescent="0.2">
      <c r="A41" s="9" t="s">
        <v>86</v>
      </c>
      <c r="B41" s="9" t="s">
        <v>949</v>
      </c>
      <c r="C41" s="9" t="s">
        <v>18</v>
      </c>
      <c r="D41" s="47">
        <v>19</v>
      </c>
      <c r="E41" s="47">
        <v>193.92084</v>
      </c>
      <c r="F41" s="10">
        <v>0.214543935805252</v>
      </c>
    </row>
    <row r="42" spans="1:6" x14ac:dyDescent="0.2">
      <c r="A42" s="9" t="s">
        <v>40</v>
      </c>
      <c r="B42" s="9" t="s">
        <v>990</v>
      </c>
      <c r="C42" s="9" t="s">
        <v>9</v>
      </c>
      <c r="D42" s="47">
        <v>18</v>
      </c>
      <c r="E42" s="47">
        <v>180.76895999999999</v>
      </c>
      <c r="F42" s="10">
        <v>0.199993379514147</v>
      </c>
    </row>
    <row r="43" spans="1:6" x14ac:dyDescent="0.2">
      <c r="A43" s="9" t="s">
        <v>87</v>
      </c>
      <c r="B43" s="9" t="s">
        <v>1962</v>
      </c>
      <c r="C43" s="9" t="s">
        <v>9</v>
      </c>
      <c r="D43" s="47">
        <v>15</v>
      </c>
      <c r="E43" s="47">
        <v>163.55160000000001</v>
      </c>
      <c r="F43" s="10">
        <v>0.18094498750751201</v>
      </c>
    </row>
    <row r="44" spans="1:6" x14ac:dyDescent="0.2">
      <c r="A44" s="9" t="s">
        <v>31</v>
      </c>
      <c r="B44" s="9" t="s">
        <v>1378</v>
      </c>
      <c r="C44" s="9" t="s">
        <v>32</v>
      </c>
      <c r="D44" s="47">
        <v>15</v>
      </c>
      <c r="E44" s="47">
        <v>148.69995</v>
      </c>
      <c r="F44" s="10">
        <v>0.164513894056173</v>
      </c>
    </row>
    <row r="45" spans="1:6" x14ac:dyDescent="0.2">
      <c r="A45" s="9" t="s">
        <v>88</v>
      </c>
      <c r="B45" s="9" t="s">
        <v>928</v>
      </c>
      <c r="C45" s="9" t="s">
        <v>9</v>
      </c>
      <c r="D45" s="47">
        <v>10</v>
      </c>
      <c r="E45" s="47">
        <v>107.8085</v>
      </c>
      <c r="F45" s="10">
        <v>0.119273719643853</v>
      </c>
    </row>
    <row r="46" spans="1:6" x14ac:dyDescent="0.2">
      <c r="A46" s="9" t="s">
        <v>34</v>
      </c>
      <c r="B46" s="9" t="s">
        <v>925</v>
      </c>
      <c r="C46" s="9" t="s">
        <v>35</v>
      </c>
      <c r="D46" s="47">
        <v>10</v>
      </c>
      <c r="E46" s="47">
        <v>105.44459999999999</v>
      </c>
      <c r="F46" s="10">
        <v>0.116658423578458</v>
      </c>
    </row>
    <row r="47" spans="1:6" x14ac:dyDescent="0.2">
      <c r="A47" s="9" t="s">
        <v>89</v>
      </c>
      <c r="B47" s="9" t="s">
        <v>1961</v>
      </c>
      <c r="C47" s="9" t="s">
        <v>9</v>
      </c>
      <c r="D47" s="47">
        <v>10</v>
      </c>
      <c r="E47" s="47">
        <v>99.190600000000003</v>
      </c>
      <c r="F47" s="10">
        <v>0.109739323111866</v>
      </c>
    </row>
    <row r="48" spans="1:6" x14ac:dyDescent="0.2">
      <c r="A48" s="9" t="s">
        <v>90</v>
      </c>
      <c r="B48" s="9" t="s">
        <v>962</v>
      </c>
      <c r="C48" s="9" t="s">
        <v>18</v>
      </c>
      <c r="D48" s="47">
        <v>70</v>
      </c>
      <c r="E48" s="47">
        <v>71.461110000000005</v>
      </c>
      <c r="F48" s="10">
        <v>7.9060856978610594E-2</v>
      </c>
    </row>
    <row r="49" spans="1:8" x14ac:dyDescent="0.2">
      <c r="A49" s="9" t="s">
        <v>91</v>
      </c>
      <c r="B49" s="9" t="s">
        <v>950</v>
      </c>
      <c r="C49" s="9" t="s">
        <v>9</v>
      </c>
      <c r="D49" s="47">
        <v>5</v>
      </c>
      <c r="E49" s="47">
        <v>50.617750000000001</v>
      </c>
      <c r="F49" s="10">
        <v>5.6000847080727799E-2</v>
      </c>
    </row>
    <row r="50" spans="1:8" x14ac:dyDescent="0.2">
      <c r="A50" s="9" t="s">
        <v>92</v>
      </c>
      <c r="B50" s="9" t="s">
        <v>1028</v>
      </c>
      <c r="C50" s="9" t="s">
        <v>9</v>
      </c>
      <c r="D50" s="47">
        <v>5</v>
      </c>
      <c r="E50" s="47">
        <v>49.926699999999997</v>
      </c>
      <c r="F50" s="10">
        <v>5.5236305287085501E-2</v>
      </c>
    </row>
    <row r="51" spans="1:8" x14ac:dyDescent="0.2">
      <c r="A51" s="9" t="s">
        <v>93</v>
      </c>
      <c r="B51" s="9" t="s">
        <v>985</v>
      </c>
      <c r="C51" s="9" t="s">
        <v>9</v>
      </c>
      <c r="D51" s="47">
        <v>4</v>
      </c>
      <c r="E51" s="47">
        <v>41.658639999999998</v>
      </c>
      <c r="F51" s="10">
        <v>4.6088953543590702E-2</v>
      </c>
    </row>
    <row r="52" spans="1:8" x14ac:dyDescent="0.2">
      <c r="A52" s="9" t="s">
        <v>94</v>
      </c>
      <c r="B52" s="9" t="s">
        <v>938</v>
      </c>
      <c r="C52" s="9" t="s">
        <v>72</v>
      </c>
      <c r="D52" s="47">
        <v>3</v>
      </c>
      <c r="E52" s="47">
        <v>32.776589999999999</v>
      </c>
      <c r="F52" s="10">
        <v>3.6262315184252797E-2</v>
      </c>
    </row>
    <row r="53" spans="1:8" x14ac:dyDescent="0.2">
      <c r="A53" s="9" t="s">
        <v>95</v>
      </c>
      <c r="B53" s="9" t="s">
        <v>939</v>
      </c>
      <c r="C53" s="9" t="s">
        <v>9</v>
      </c>
      <c r="D53" s="47">
        <v>3</v>
      </c>
      <c r="E53" s="47">
        <v>30.069510000000001</v>
      </c>
      <c r="F53" s="10">
        <v>3.3267342608124903E-2</v>
      </c>
    </row>
    <row r="54" spans="1:8" x14ac:dyDescent="0.2">
      <c r="A54" s="9" t="s">
        <v>36</v>
      </c>
      <c r="B54" s="9" t="s">
        <v>943</v>
      </c>
      <c r="C54" s="9" t="s">
        <v>9</v>
      </c>
      <c r="D54" s="47">
        <v>2</v>
      </c>
      <c r="E54" s="47">
        <v>19.716560000000001</v>
      </c>
      <c r="F54" s="10">
        <v>2.18133769580433E-2</v>
      </c>
    </row>
    <row r="55" spans="1:8" x14ac:dyDescent="0.2">
      <c r="A55" s="9" t="s">
        <v>96</v>
      </c>
      <c r="B55" s="9" t="s">
        <v>974</v>
      </c>
      <c r="C55" s="9" t="s">
        <v>9</v>
      </c>
      <c r="D55" s="47">
        <v>1</v>
      </c>
      <c r="E55" s="47">
        <v>10.182930000000001</v>
      </c>
      <c r="F55" s="63">
        <v>0.01</v>
      </c>
      <c r="H55" s="18"/>
    </row>
    <row r="56" spans="1:8" x14ac:dyDescent="0.2">
      <c r="A56" s="9" t="s">
        <v>97</v>
      </c>
      <c r="B56" s="9" t="s">
        <v>988</v>
      </c>
      <c r="C56" s="9" t="s">
        <v>18</v>
      </c>
      <c r="D56" s="47">
        <v>1</v>
      </c>
      <c r="E56" s="47">
        <v>10.011749999999999</v>
      </c>
      <c r="F56" s="63">
        <v>0.01</v>
      </c>
      <c r="H56" s="18"/>
    </row>
    <row r="57" spans="1:8" x14ac:dyDescent="0.2">
      <c r="A57" s="9" t="s">
        <v>98</v>
      </c>
      <c r="B57" s="9" t="s">
        <v>1960</v>
      </c>
      <c r="C57" s="9" t="s">
        <v>9</v>
      </c>
      <c r="D57" s="47">
        <v>1</v>
      </c>
      <c r="E57" s="47">
        <v>9.8239099999999997</v>
      </c>
      <c r="F57" s="63">
        <v>0.01</v>
      </c>
      <c r="H57" s="18"/>
    </row>
    <row r="58" spans="1:8" x14ac:dyDescent="0.2">
      <c r="A58" s="8" t="s">
        <v>44</v>
      </c>
      <c r="B58" s="9"/>
      <c r="C58" s="9"/>
      <c r="D58" s="47"/>
      <c r="E58" s="46">
        <f>SUM(E8:E57)</f>
        <v>80920.968949999995</v>
      </c>
      <c r="F58" s="11">
        <f>SUM(F8:F57)</f>
        <v>89.523542113687441</v>
      </c>
    </row>
    <row r="59" spans="1:8" x14ac:dyDescent="0.2">
      <c r="A59" s="9"/>
      <c r="B59" s="9"/>
      <c r="C59" s="9"/>
      <c r="D59" s="47"/>
      <c r="E59" s="47"/>
      <c r="F59" s="10"/>
    </row>
    <row r="60" spans="1:8" x14ac:dyDescent="0.2">
      <c r="A60" s="8" t="s">
        <v>99</v>
      </c>
      <c r="B60" s="9"/>
      <c r="C60" s="9"/>
      <c r="D60" s="47"/>
      <c r="E60" s="47"/>
      <c r="F60" s="10"/>
    </row>
    <row r="61" spans="1:8" x14ac:dyDescent="0.2">
      <c r="A61" s="9" t="s">
        <v>103</v>
      </c>
      <c r="B61" s="9" t="s">
        <v>1248</v>
      </c>
      <c r="C61" s="9" t="s">
        <v>104</v>
      </c>
      <c r="D61" s="47">
        <v>250</v>
      </c>
      <c r="E61" s="47">
        <v>2384.2674999999999</v>
      </c>
      <c r="F61" s="10">
        <v>2.6378296085276198</v>
      </c>
    </row>
    <row r="62" spans="1:8" x14ac:dyDescent="0.2">
      <c r="A62" s="9" t="s">
        <v>100</v>
      </c>
      <c r="B62" s="9" t="s">
        <v>1261</v>
      </c>
      <c r="C62" s="9" t="s">
        <v>101</v>
      </c>
      <c r="D62" s="47">
        <v>200</v>
      </c>
      <c r="E62" s="47">
        <v>1985.546</v>
      </c>
      <c r="F62" s="10">
        <v>2.1967048696899898</v>
      </c>
    </row>
    <row r="63" spans="1:8" x14ac:dyDescent="0.2">
      <c r="A63" s="9" t="s">
        <v>102</v>
      </c>
      <c r="B63" s="9" t="s">
        <v>980</v>
      </c>
      <c r="C63" s="9" t="s">
        <v>9</v>
      </c>
      <c r="D63" s="47">
        <v>100</v>
      </c>
      <c r="E63" s="47">
        <v>991.32799999999997</v>
      </c>
      <c r="F63" s="10">
        <v>1.0967537619677601</v>
      </c>
    </row>
    <row r="64" spans="1:8" x14ac:dyDescent="0.2">
      <c r="A64" s="8" t="s">
        <v>44</v>
      </c>
      <c r="B64" s="9"/>
      <c r="C64" s="9"/>
      <c r="D64" s="47"/>
      <c r="E64" s="46">
        <f>SUM(E61:E63)</f>
        <v>5361.1414999999997</v>
      </c>
      <c r="F64" s="11">
        <f>SUM(F61:F63)</f>
        <v>5.9312882401853688</v>
      </c>
    </row>
    <row r="65" spans="1:6" x14ac:dyDescent="0.2">
      <c r="A65" s="9"/>
      <c r="B65" s="9"/>
      <c r="C65" s="9"/>
      <c r="D65" s="47"/>
      <c r="E65" s="47"/>
      <c r="F65" s="10"/>
    </row>
    <row r="66" spans="1:6" x14ac:dyDescent="0.2">
      <c r="A66" s="8" t="s">
        <v>44</v>
      </c>
      <c r="B66" s="9"/>
      <c r="C66" s="9"/>
      <c r="D66" s="47"/>
      <c r="E66" s="46">
        <v>86282.110449999993</v>
      </c>
      <c r="F66" s="11">
        <v>95.454041361240201</v>
      </c>
    </row>
    <row r="67" spans="1:6" x14ac:dyDescent="0.2">
      <c r="A67" s="9"/>
      <c r="B67" s="9"/>
      <c r="C67" s="9"/>
      <c r="D67" s="47"/>
      <c r="E67" s="47"/>
      <c r="F67" s="10"/>
    </row>
    <row r="68" spans="1:6" x14ac:dyDescent="0.2">
      <c r="A68" s="8" t="s">
        <v>49</v>
      </c>
      <c r="B68" s="9"/>
      <c r="C68" s="9"/>
      <c r="D68" s="47"/>
      <c r="E68" s="46">
        <v>4105.3620449</v>
      </c>
      <c r="F68" s="11">
        <v>4.55</v>
      </c>
    </row>
    <row r="69" spans="1:6" x14ac:dyDescent="0.2">
      <c r="A69" s="9"/>
      <c r="B69" s="9"/>
      <c r="C69" s="9"/>
      <c r="D69" s="47"/>
      <c r="E69" s="47"/>
      <c r="F69" s="10"/>
    </row>
    <row r="70" spans="1:6" x14ac:dyDescent="0.2">
      <c r="A70" s="12" t="s">
        <v>50</v>
      </c>
      <c r="B70" s="6"/>
      <c r="C70" s="6"/>
      <c r="D70" s="72"/>
      <c r="E70" s="48">
        <v>90387.472044900001</v>
      </c>
      <c r="F70" s="13">
        <f xml:space="preserve"> ROUND(SUM(F66:F69),2)</f>
        <v>100</v>
      </c>
    </row>
    <row r="71" spans="1:6" x14ac:dyDescent="0.2">
      <c r="A71" s="1" t="s">
        <v>226</v>
      </c>
      <c r="F71" s="16"/>
    </row>
    <row r="72" spans="1:6" x14ac:dyDescent="0.2">
      <c r="A72" s="1"/>
    </row>
    <row r="73" spans="1:6" x14ac:dyDescent="0.2">
      <c r="A73" s="1" t="s">
        <v>51</v>
      </c>
    </row>
    <row r="74" spans="1:6" x14ac:dyDescent="0.2">
      <c r="A74" s="1" t="s">
        <v>816</v>
      </c>
    </row>
    <row r="75" spans="1:6" x14ac:dyDescent="0.2">
      <c r="A75" s="1" t="s">
        <v>52</v>
      </c>
    </row>
    <row r="76" spans="1:6" x14ac:dyDescent="0.2">
      <c r="A76" s="3" t="s">
        <v>537</v>
      </c>
      <c r="D76" s="14">
        <v>64.4923</v>
      </c>
    </row>
    <row r="77" spans="1:6" x14ac:dyDescent="0.2">
      <c r="A77" s="3" t="s">
        <v>860</v>
      </c>
      <c r="D77" s="14">
        <v>15.850099999999999</v>
      </c>
    </row>
    <row r="78" spans="1:6" x14ac:dyDescent="0.2">
      <c r="A78" s="3" t="s">
        <v>817</v>
      </c>
      <c r="D78" s="14">
        <v>13.278499999999999</v>
      </c>
    </row>
    <row r="79" spans="1:6" x14ac:dyDescent="0.2">
      <c r="A79" s="3" t="s">
        <v>866</v>
      </c>
      <c r="D79" s="14">
        <v>13.979200000000001</v>
      </c>
    </row>
    <row r="80" spans="1:6" x14ac:dyDescent="0.2">
      <c r="A80" s="3" t="s">
        <v>867</v>
      </c>
      <c r="D80" s="14">
        <v>18.112200000000001</v>
      </c>
    </row>
    <row r="81" spans="1:4" x14ac:dyDescent="0.2">
      <c r="A81" s="3" t="s">
        <v>809</v>
      </c>
      <c r="D81" s="14">
        <v>67.387200000000007</v>
      </c>
    </row>
    <row r="82" spans="1:4" x14ac:dyDescent="0.2">
      <c r="A82" s="3" t="s">
        <v>861</v>
      </c>
      <c r="D82" s="14">
        <v>16.788399999999999</v>
      </c>
    </row>
    <row r="83" spans="1:4" x14ac:dyDescent="0.2">
      <c r="A83" s="3" t="s">
        <v>818</v>
      </c>
      <c r="D83" s="14">
        <v>14.0905</v>
      </c>
    </row>
    <row r="84" spans="1:4" x14ac:dyDescent="0.2">
      <c r="A84" s="3" t="s">
        <v>868</v>
      </c>
      <c r="D84" s="14">
        <v>15.0738</v>
      </c>
    </row>
    <row r="85" spans="1:4" x14ac:dyDescent="0.2">
      <c r="A85" s="3" t="s">
        <v>869</v>
      </c>
      <c r="D85" s="14">
        <v>19.1874</v>
      </c>
    </row>
    <row r="87" spans="1:4" x14ac:dyDescent="0.2">
      <c r="A87" s="1" t="s">
        <v>56</v>
      </c>
    </row>
    <row r="88" spans="1:4" x14ac:dyDescent="0.2">
      <c r="A88" s="3" t="s">
        <v>537</v>
      </c>
      <c r="D88" s="14">
        <v>67.5959</v>
      </c>
    </row>
    <row r="89" spans="1:4" x14ac:dyDescent="0.2">
      <c r="A89" s="3" t="s">
        <v>860</v>
      </c>
      <c r="D89" s="14">
        <v>15.9985</v>
      </c>
    </row>
    <row r="90" spans="1:4" x14ac:dyDescent="0.2">
      <c r="A90" s="3" t="s">
        <v>817</v>
      </c>
      <c r="D90" s="14">
        <v>13.361499999999999</v>
      </c>
    </row>
    <row r="91" spans="1:4" x14ac:dyDescent="0.2">
      <c r="A91" s="3" t="s">
        <v>866</v>
      </c>
      <c r="D91" s="14">
        <v>14.087999999999999</v>
      </c>
    </row>
    <row r="92" spans="1:4" x14ac:dyDescent="0.2">
      <c r="A92" s="3" t="s">
        <v>867</v>
      </c>
      <c r="D92" s="14">
        <v>17.599699999999999</v>
      </c>
    </row>
    <row r="93" spans="1:4" x14ac:dyDescent="0.2">
      <c r="A93" s="3" t="s">
        <v>809</v>
      </c>
      <c r="D93" s="14">
        <v>70.817899999999995</v>
      </c>
    </row>
    <row r="94" spans="1:4" x14ac:dyDescent="0.2">
      <c r="A94" s="3" t="s">
        <v>861</v>
      </c>
      <c r="D94" s="14">
        <v>17.028199999999998</v>
      </c>
    </row>
    <row r="95" spans="1:4" x14ac:dyDescent="0.2">
      <c r="A95" s="3" t="s">
        <v>818</v>
      </c>
      <c r="D95" s="14">
        <v>14.2515</v>
      </c>
    </row>
    <row r="96" spans="1:4" x14ac:dyDescent="0.2">
      <c r="A96" s="3" t="s">
        <v>868</v>
      </c>
      <c r="D96" s="14">
        <v>15.277900000000001</v>
      </c>
    </row>
    <row r="97" spans="1:5" x14ac:dyDescent="0.2">
      <c r="A97" s="3" t="s">
        <v>869</v>
      </c>
      <c r="D97" s="14">
        <v>18.778700000000001</v>
      </c>
    </row>
    <row r="99" spans="1:5" x14ac:dyDescent="0.2">
      <c r="A99" s="1" t="s">
        <v>57</v>
      </c>
      <c r="D99" s="15" t="s">
        <v>138</v>
      </c>
    </row>
    <row r="100" spans="1:5" x14ac:dyDescent="0.2">
      <c r="A100" s="94" t="s">
        <v>811</v>
      </c>
      <c r="B100" s="95"/>
      <c r="C100" s="90" t="s">
        <v>812</v>
      </c>
      <c r="D100" s="90"/>
    </row>
    <row r="101" spans="1:5" x14ac:dyDescent="0.2">
      <c r="A101" s="91"/>
      <c r="B101" s="91"/>
      <c r="C101" s="22" t="s">
        <v>813</v>
      </c>
      <c r="D101" s="22" t="s">
        <v>814</v>
      </c>
    </row>
    <row r="102" spans="1:5" x14ac:dyDescent="0.2">
      <c r="A102" s="23" t="s">
        <v>860</v>
      </c>
      <c r="B102" s="24"/>
      <c r="C102" s="39">
        <v>0.43219362000000006</v>
      </c>
      <c r="D102" s="39">
        <v>0.40021344600000003</v>
      </c>
    </row>
    <row r="103" spans="1:5" x14ac:dyDescent="0.2">
      <c r="A103" s="23" t="s">
        <v>817</v>
      </c>
      <c r="B103" s="24"/>
      <c r="C103" s="39">
        <v>0.396177485</v>
      </c>
      <c r="D103" s="39">
        <v>0.36686232560000004</v>
      </c>
    </row>
    <row r="104" spans="1:5" x14ac:dyDescent="0.2">
      <c r="A104" s="23" t="s">
        <v>866</v>
      </c>
      <c r="B104" s="24"/>
      <c r="C104" s="39">
        <v>0.396177485</v>
      </c>
      <c r="D104" s="39">
        <v>0.36686232550000003</v>
      </c>
    </row>
    <row r="105" spans="1:5" x14ac:dyDescent="0.2">
      <c r="A105" s="23" t="s">
        <v>867</v>
      </c>
      <c r="B105" s="24"/>
      <c r="C105" s="39">
        <v>0.97243564500000002</v>
      </c>
      <c r="D105" s="39">
        <v>0.90048025350000005</v>
      </c>
    </row>
    <row r="106" spans="1:5" x14ac:dyDescent="0.2">
      <c r="A106" s="23" t="s">
        <v>861</v>
      </c>
      <c r="B106" s="24"/>
      <c r="C106" s="39">
        <v>0.43219362000000006</v>
      </c>
      <c r="D106" s="39">
        <v>0.40021344600000003</v>
      </c>
    </row>
    <row r="107" spans="1:5" x14ac:dyDescent="0.2">
      <c r="A107" s="23" t="s">
        <v>818</v>
      </c>
      <c r="B107" s="24"/>
      <c r="C107" s="39">
        <v>0.396177485</v>
      </c>
      <c r="D107" s="39">
        <v>0.36686232560000004</v>
      </c>
    </row>
    <row r="108" spans="1:5" x14ac:dyDescent="0.2">
      <c r="A108" s="23" t="s">
        <v>868</v>
      </c>
      <c r="B108" s="24"/>
      <c r="C108" s="39">
        <v>0.396177485</v>
      </c>
      <c r="D108" s="39">
        <v>0.36686232550000003</v>
      </c>
    </row>
    <row r="109" spans="1:5" x14ac:dyDescent="0.2">
      <c r="A109" s="30" t="s">
        <v>869</v>
      </c>
      <c r="B109" s="24"/>
      <c r="C109" s="39">
        <v>0.97243564500000002</v>
      </c>
      <c r="D109" s="39">
        <v>0.90048025350000005</v>
      </c>
    </row>
    <row r="111" spans="1:5" x14ac:dyDescent="0.2">
      <c r="A111" s="1" t="s">
        <v>59</v>
      </c>
      <c r="D111" s="18">
        <v>4.0620545972975117</v>
      </c>
      <c r="E111" s="2" t="s">
        <v>825</v>
      </c>
    </row>
  </sheetData>
  <mergeCells count="4">
    <mergeCell ref="A1:F1"/>
    <mergeCell ref="C100:D100"/>
    <mergeCell ref="A101:B101"/>
    <mergeCell ref="A100:B10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DE6D-365F-4240-A9B3-CFD693351912}">
  <sheetPr>
    <tabColor rgb="FF92D050"/>
  </sheetPr>
  <dimension ref="A1:J9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.140625" style="3" customWidth="1"/>
    <col min="3" max="3" width="20.140625" style="3" customWidth="1"/>
    <col min="4" max="4" width="9.7109375" style="3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539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263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264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268</v>
      </c>
      <c r="B7" s="9" t="s">
        <v>269</v>
      </c>
      <c r="C7" s="9" t="s">
        <v>267</v>
      </c>
      <c r="D7" s="47">
        <v>79000</v>
      </c>
      <c r="E7" s="47">
        <v>1930.5625</v>
      </c>
      <c r="F7" s="10">
        <v>4.3605710667866298</v>
      </c>
    </row>
    <row r="8" spans="1:6" x14ac:dyDescent="0.2">
      <c r="A8" s="9" t="s">
        <v>265</v>
      </c>
      <c r="B8" s="9" t="s">
        <v>266</v>
      </c>
      <c r="C8" s="9" t="s">
        <v>267</v>
      </c>
      <c r="D8" s="47">
        <v>206475</v>
      </c>
      <c r="E8" s="47">
        <v>1669.4536125</v>
      </c>
      <c r="F8" s="10">
        <v>3.7708031312168999</v>
      </c>
    </row>
    <row r="9" spans="1:6" x14ac:dyDescent="0.2">
      <c r="A9" s="9" t="s">
        <v>270</v>
      </c>
      <c r="B9" s="9" t="s">
        <v>271</v>
      </c>
      <c r="C9" s="9" t="s">
        <v>272</v>
      </c>
      <c r="D9" s="47">
        <v>109904</v>
      </c>
      <c r="E9" s="47">
        <v>804.49728000000005</v>
      </c>
      <c r="F9" s="10">
        <v>1.81712198516056</v>
      </c>
    </row>
    <row r="10" spans="1:6" x14ac:dyDescent="0.2">
      <c r="A10" s="9" t="s">
        <v>273</v>
      </c>
      <c r="B10" s="9" t="s">
        <v>274</v>
      </c>
      <c r="C10" s="9" t="s">
        <v>267</v>
      </c>
      <c r="D10" s="47">
        <v>53853</v>
      </c>
      <c r="E10" s="47">
        <v>795.46266300000002</v>
      </c>
      <c r="F10" s="10">
        <v>1.7967154510599099</v>
      </c>
    </row>
    <row r="11" spans="1:6" x14ac:dyDescent="0.2">
      <c r="A11" s="9" t="s">
        <v>281</v>
      </c>
      <c r="B11" s="9" t="s">
        <v>282</v>
      </c>
      <c r="C11" s="9" t="s">
        <v>283</v>
      </c>
      <c r="D11" s="47">
        <v>79950</v>
      </c>
      <c r="E11" s="47">
        <v>730.82294999999999</v>
      </c>
      <c r="F11" s="10">
        <v>1.65071341161638</v>
      </c>
    </row>
    <row r="12" spans="1:6" x14ac:dyDescent="0.2">
      <c r="A12" s="9" t="s">
        <v>275</v>
      </c>
      <c r="B12" s="9" t="s">
        <v>276</v>
      </c>
      <c r="C12" s="9" t="s">
        <v>277</v>
      </c>
      <c r="D12" s="47">
        <v>205373</v>
      </c>
      <c r="E12" s="47">
        <v>711.92550449999999</v>
      </c>
      <c r="F12" s="10">
        <v>1.60802965800391</v>
      </c>
    </row>
    <row r="13" spans="1:6" x14ac:dyDescent="0.2">
      <c r="A13" s="9" t="s">
        <v>293</v>
      </c>
      <c r="B13" s="9" t="s">
        <v>294</v>
      </c>
      <c r="C13" s="9" t="s">
        <v>295</v>
      </c>
      <c r="D13" s="47">
        <v>25367</v>
      </c>
      <c r="E13" s="47">
        <v>646.97265149999998</v>
      </c>
      <c r="F13" s="10">
        <v>1.4613203276936799</v>
      </c>
    </row>
    <row r="14" spans="1:6" x14ac:dyDescent="0.2">
      <c r="A14" s="9" t="s">
        <v>363</v>
      </c>
      <c r="B14" s="9" t="s">
        <v>364</v>
      </c>
      <c r="C14" s="9" t="s">
        <v>301</v>
      </c>
      <c r="D14" s="47">
        <v>203475</v>
      </c>
      <c r="E14" s="47">
        <v>590.1792375</v>
      </c>
      <c r="F14" s="10">
        <v>1.3330407626071099</v>
      </c>
    </row>
    <row r="15" spans="1:6" x14ac:dyDescent="0.2">
      <c r="A15" s="9" t="s">
        <v>302</v>
      </c>
      <c r="B15" s="9" t="s">
        <v>303</v>
      </c>
      <c r="C15" s="9" t="s">
        <v>304</v>
      </c>
      <c r="D15" s="47">
        <v>254936</v>
      </c>
      <c r="E15" s="47">
        <v>527.84498799999994</v>
      </c>
      <c r="F15" s="10">
        <v>1.1922460849732299</v>
      </c>
    </row>
    <row r="16" spans="1:6" x14ac:dyDescent="0.2">
      <c r="A16" s="9" t="s">
        <v>357</v>
      </c>
      <c r="B16" s="9" t="s">
        <v>358</v>
      </c>
      <c r="C16" s="9" t="s">
        <v>280</v>
      </c>
      <c r="D16" s="47">
        <v>190244</v>
      </c>
      <c r="E16" s="47">
        <v>466.28804400000001</v>
      </c>
      <c r="F16" s="10">
        <v>1.05320711111654</v>
      </c>
    </row>
    <row r="17" spans="1:6" x14ac:dyDescent="0.2">
      <c r="A17" s="9" t="s">
        <v>313</v>
      </c>
      <c r="B17" s="9" t="s">
        <v>314</v>
      </c>
      <c r="C17" s="9" t="s">
        <v>267</v>
      </c>
      <c r="D17" s="47">
        <v>106474</v>
      </c>
      <c r="E17" s="47">
        <v>465.397854</v>
      </c>
      <c r="F17" s="10">
        <v>1.0511964345609099</v>
      </c>
    </row>
    <row r="18" spans="1:6" x14ac:dyDescent="0.2">
      <c r="A18" s="9" t="s">
        <v>284</v>
      </c>
      <c r="B18" s="9" t="s">
        <v>285</v>
      </c>
      <c r="C18" s="9" t="s">
        <v>286</v>
      </c>
      <c r="D18" s="47">
        <v>66526</v>
      </c>
      <c r="E18" s="47">
        <v>435.97814099999999</v>
      </c>
      <c r="F18" s="10">
        <v>0.98474598330591301</v>
      </c>
    </row>
    <row r="19" spans="1:6" x14ac:dyDescent="0.2">
      <c r="A19" s="9" t="s">
        <v>296</v>
      </c>
      <c r="B19" s="9" t="s">
        <v>297</v>
      </c>
      <c r="C19" s="9" t="s">
        <v>298</v>
      </c>
      <c r="D19" s="47">
        <v>60000</v>
      </c>
      <c r="E19" s="47">
        <v>386.04</v>
      </c>
      <c r="F19" s="10">
        <v>0.87195045724876097</v>
      </c>
    </row>
    <row r="20" spans="1:6" x14ac:dyDescent="0.2">
      <c r="A20" s="9" t="s">
        <v>373</v>
      </c>
      <c r="B20" s="9" t="s">
        <v>374</v>
      </c>
      <c r="C20" s="9" t="s">
        <v>375</v>
      </c>
      <c r="D20" s="47">
        <v>74355</v>
      </c>
      <c r="E20" s="47">
        <v>375.04662000000002</v>
      </c>
      <c r="F20" s="10">
        <v>0.84711965547249601</v>
      </c>
    </row>
    <row r="21" spans="1:6" x14ac:dyDescent="0.2">
      <c r="A21" s="9" t="s">
        <v>299</v>
      </c>
      <c r="B21" s="9" t="s">
        <v>300</v>
      </c>
      <c r="C21" s="9" t="s">
        <v>301</v>
      </c>
      <c r="D21" s="47">
        <v>93000</v>
      </c>
      <c r="E21" s="47">
        <v>364.9785</v>
      </c>
      <c r="F21" s="10">
        <v>0.82437874303431502</v>
      </c>
    </row>
    <row r="22" spans="1:6" x14ac:dyDescent="0.2">
      <c r="A22" s="9" t="s">
        <v>278</v>
      </c>
      <c r="B22" s="9" t="s">
        <v>279</v>
      </c>
      <c r="C22" s="9" t="s">
        <v>280</v>
      </c>
      <c r="D22" s="47">
        <v>168573</v>
      </c>
      <c r="E22" s="47">
        <v>330.82451250000003</v>
      </c>
      <c r="F22" s="10">
        <v>0.74723496255173905</v>
      </c>
    </row>
    <row r="23" spans="1:6" x14ac:dyDescent="0.2">
      <c r="A23" s="9" t="s">
        <v>319</v>
      </c>
      <c r="B23" s="9" t="s">
        <v>320</v>
      </c>
      <c r="C23" s="9" t="s">
        <v>267</v>
      </c>
      <c r="D23" s="47">
        <v>88509</v>
      </c>
      <c r="E23" s="47">
        <v>319.73876250000001</v>
      </c>
      <c r="F23" s="10">
        <v>0.72219552419963695</v>
      </c>
    </row>
    <row r="24" spans="1:6" x14ac:dyDescent="0.2">
      <c r="A24" s="9" t="s">
        <v>355</v>
      </c>
      <c r="B24" s="9" t="s">
        <v>356</v>
      </c>
      <c r="C24" s="9" t="s">
        <v>292</v>
      </c>
      <c r="D24" s="47">
        <v>221251</v>
      </c>
      <c r="E24" s="47">
        <v>312.73828850000001</v>
      </c>
      <c r="F24" s="10">
        <v>0.70638351895339802</v>
      </c>
    </row>
    <row r="25" spans="1:6" x14ac:dyDescent="0.2">
      <c r="A25" s="9" t="s">
        <v>305</v>
      </c>
      <c r="B25" s="9" t="s">
        <v>306</v>
      </c>
      <c r="C25" s="9" t="s">
        <v>307</v>
      </c>
      <c r="D25" s="47">
        <v>40000</v>
      </c>
      <c r="E25" s="47">
        <v>302.32</v>
      </c>
      <c r="F25" s="10">
        <v>0.68285167919242895</v>
      </c>
    </row>
    <row r="26" spans="1:6" x14ac:dyDescent="0.2">
      <c r="A26" s="9" t="s">
        <v>321</v>
      </c>
      <c r="B26" s="9" t="s">
        <v>322</v>
      </c>
      <c r="C26" s="9" t="s">
        <v>289</v>
      </c>
      <c r="D26" s="47">
        <v>26468</v>
      </c>
      <c r="E26" s="47">
        <v>298.47963600000003</v>
      </c>
      <c r="F26" s="10">
        <v>0.67417743003223396</v>
      </c>
    </row>
    <row r="27" spans="1:6" x14ac:dyDescent="0.2">
      <c r="A27" s="9" t="s">
        <v>290</v>
      </c>
      <c r="B27" s="9" t="s">
        <v>291</v>
      </c>
      <c r="C27" s="9" t="s">
        <v>292</v>
      </c>
      <c r="D27" s="47">
        <v>130625</v>
      </c>
      <c r="E27" s="47">
        <v>270.263125</v>
      </c>
      <c r="F27" s="10">
        <v>0.61044465708535101</v>
      </c>
    </row>
    <row r="28" spans="1:6" x14ac:dyDescent="0.2">
      <c r="A28" s="9" t="s">
        <v>287</v>
      </c>
      <c r="B28" s="9" t="s">
        <v>288</v>
      </c>
      <c r="C28" s="9" t="s">
        <v>289</v>
      </c>
      <c r="D28" s="47">
        <v>57182</v>
      </c>
      <c r="E28" s="47">
        <v>252.344166</v>
      </c>
      <c r="F28" s="10">
        <v>0.56997101576975795</v>
      </c>
    </row>
    <row r="29" spans="1:6" x14ac:dyDescent="0.2">
      <c r="A29" s="9" t="s">
        <v>308</v>
      </c>
      <c r="B29" s="9" t="s">
        <v>309</v>
      </c>
      <c r="C29" s="9" t="s">
        <v>310</v>
      </c>
      <c r="D29" s="47">
        <v>32100</v>
      </c>
      <c r="E29" s="47">
        <v>245.26005000000001</v>
      </c>
      <c r="F29" s="10">
        <v>0.55397008792444802</v>
      </c>
    </row>
    <row r="30" spans="1:6" x14ac:dyDescent="0.2">
      <c r="A30" s="9" t="s">
        <v>333</v>
      </c>
      <c r="B30" s="9" t="s">
        <v>334</v>
      </c>
      <c r="C30" s="9" t="s">
        <v>267</v>
      </c>
      <c r="D30" s="47">
        <v>301582</v>
      </c>
      <c r="E30" s="47">
        <v>213.21847399999999</v>
      </c>
      <c r="F30" s="10">
        <v>0.48159762174433501</v>
      </c>
    </row>
    <row r="31" spans="1:6" x14ac:dyDescent="0.2">
      <c r="A31" s="9" t="s">
        <v>311</v>
      </c>
      <c r="B31" s="9" t="s">
        <v>312</v>
      </c>
      <c r="C31" s="9" t="s">
        <v>289</v>
      </c>
      <c r="D31" s="47">
        <v>15000</v>
      </c>
      <c r="E31" s="47">
        <v>200.85</v>
      </c>
      <c r="F31" s="10">
        <v>0.45366088834942903</v>
      </c>
    </row>
    <row r="32" spans="1:6" x14ac:dyDescent="0.2">
      <c r="A32" s="9" t="s">
        <v>317</v>
      </c>
      <c r="B32" s="9" t="s">
        <v>318</v>
      </c>
      <c r="C32" s="9" t="s">
        <v>295</v>
      </c>
      <c r="D32" s="47">
        <v>72000</v>
      </c>
      <c r="E32" s="47">
        <v>174.024</v>
      </c>
      <c r="F32" s="10">
        <v>0.39306886947533498</v>
      </c>
    </row>
    <row r="33" spans="1:10" x14ac:dyDescent="0.2">
      <c r="A33" s="9" t="s">
        <v>326</v>
      </c>
      <c r="B33" s="9" t="s">
        <v>327</v>
      </c>
      <c r="C33" s="9" t="s">
        <v>307</v>
      </c>
      <c r="D33" s="47">
        <v>27000</v>
      </c>
      <c r="E33" s="47">
        <v>167.38650000000001</v>
      </c>
      <c r="F33" s="10">
        <v>0.37807671539806698</v>
      </c>
    </row>
    <row r="34" spans="1:10" x14ac:dyDescent="0.2">
      <c r="A34" s="9" t="s">
        <v>323</v>
      </c>
      <c r="B34" s="9" t="s">
        <v>324</v>
      </c>
      <c r="C34" s="9" t="s">
        <v>325</v>
      </c>
      <c r="D34" s="47">
        <v>153047</v>
      </c>
      <c r="E34" s="47">
        <v>166.055995</v>
      </c>
      <c r="F34" s="10">
        <v>0.37507149717425098</v>
      </c>
    </row>
    <row r="35" spans="1:10" x14ac:dyDescent="0.2">
      <c r="A35" s="9" t="s">
        <v>328</v>
      </c>
      <c r="B35" s="9" t="s">
        <v>329</v>
      </c>
      <c r="C35" s="9" t="s">
        <v>330</v>
      </c>
      <c r="D35" s="47">
        <v>65910</v>
      </c>
      <c r="E35" s="47">
        <v>141.937185</v>
      </c>
      <c r="F35" s="10">
        <v>0.320594221742182</v>
      </c>
    </row>
    <row r="36" spans="1:10" x14ac:dyDescent="0.2">
      <c r="A36" s="9" t="s">
        <v>379</v>
      </c>
      <c r="B36" s="9" t="s">
        <v>380</v>
      </c>
      <c r="C36" s="9" t="s">
        <v>286</v>
      </c>
      <c r="D36" s="47">
        <v>4923</v>
      </c>
      <c r="E36" s="47">
        <v>139.17567149999999</v>
      </c>
      <c r="F36" s="10">
        <v>0.314356777542038</v>
      </c>
    </row>
    <row r="37" spans="1:10" x14ac:dyDescent="0.2">
      <c r="A37" s="9" t="s">
        <v>331</v>
      </c>
      <c r="B37" s="9" t="s">
        <v>332</v>
      </c>
      <c r="C37" s="9" t="s">
        <v>286</v>
      </c>
      <c r="D37" s="47">
        <v>74940</v>
      </c>
      <c r="E37" s="47">
        <v>121.81497</v>
      </c>
      <c r="F37" s="10">
        <v>0.27514407520268402</v>
      </c>
    </row>
    <row r="38" spans="1:10" x14ac:dyDescent="0.2">
      <c r="A38" s="9" t="s">
        <v>540</v>
      </c>
      <c r="B38" s="9" t="s">
        <v>541</v>
      </c>
      <c r="C38" s="9" t="s">
        <v>295</v>
      </c>
      <c r="D38" s="47">
        <v>7072</v>
      </c>
      <c r="E38" s="47">
        <v>109.425056</v>
      </c>
      <c r="F38" s="10">
        <v>0.247158915173742</v>
      </c>
    </row>
    <row r="39" spans="1:10" x14ac:dyDescent="0.2">
      <c r="A39" s="9" t="s">
        <v>315</v>
      </c>
      <c r="B39" s="9" t="s">
        <v>316</v>
      </c>
      <c r="C39" s="9" t="s">
        <v>286</v>
      </c>
      <c r="D39" s="47">
        <v>23121</v>
      </c>
      <c r="E39" s="47">
        <v>99.004121999999995</v>
      </c>
      <c r="F39" s="10">
        <v>0.223621100008839</v>
      </c>
    </row>
    <row r="40" spans="1:10" x14ac:dyDescent="0.2">
      <c r="A40" s="9" t="s">
        <v>335</v>
      </c>
      <c r="B40" s="9" t="s">
        <v>336</v>
      </c>
      <c r="C40" s="9" t="s">
        <v>337</v>
      </c>
      <c r="D40" s="47">
        <v>984</v>
      </c>
      <c r="E40" s="47">
        <v>2.4973920000000001</v>
      </c>
      <c r="F40" s="17">
        <v>5.6408719494251162E-3</v>
      </c>
    </row>
    <row r="41" spans="1:10" x14ac:dyDescent="0.2">
      <c r="A41" s="8" t="s">
        <v>44</v>
      </c>
      <c r="B41" s="9"/>
      <c r="C41" s="9"/>
      <c r="D41" s="47"/>
      <c r="E41" s="46">
        <f>SUM(E7:E40)</f>
        <v>14768.808452000001</v>
      </c>
      <c r="F41" s="11">
        <f>SUM(F7:F40)</f>
        <v>33.358380693326566</v>
      </c>
      <c r="I41" s="2"/>
      <c r="J41" s="2"/>
    </row>
    <row r="42" spans="1:10" x14ac:dyDescent="0.2">
      <c r="A42" s="9"/>
      <c r="B42" s="9"/>
      <c r="C42" s="9"/>
      <c r="D42" s="47"/>
      <c r="E42" s="47"/>
      <c r="F42" s="10"/>
    </row>
    <row r="43" spans="1:10" x14ac:dyDescent="0.2">
      <c r="A43" s="8" t="s">
        <v>6</v>
      </c>
      <c r="B43" s="9"/>
      <c r="C43" s="9"/>
      <c r="D43" s="47"/>
      <c r="E43" s="47"/>
      <c r="F43" s="10"/>
    </row>
    <row r="44" spans="1:10" x14ac:dyDescent="0.2">
      <c r="A44" s="8" t="s">
        <v>7</v>
      </c>
      <c r="B44" s="9"/>
      <c r="C44" s="9"/>
      <c r="D44" s="47"/>
      <c r="E44" s="47"/>
      <c r="F44" s="10"/>
    </row>
    <row r="45" spans="1:10" x14ac:dyDescent="0.2">
      <c r="A45" s="8"/>
      <c r="B45" s="9"/>
      <c r="C45" s="9"/>
      <c r="D45" s="47"/>
      <c r="E45" s="47"/>
      <c r="F45" s="10"/>
    </row>
    <row r="46" spans="1:10" x14ac:dyDescent="0.2">
      <c r="A46" s="9" t="s">
        <v>14</v>
      </c>
      <c r="B46" s="9" t="s">
        <v>1142</v>
      </c>
      <c r="C46" s="9" t="s">
        <v>9</v>
      </c>
      <c r="D46" s="47">
        <v>350</v>
      </c>
      <c r="E46" s="47">
        <v>3491.5684999999999</v>
      </c>
      <c r="F46" s="10">
        <v>7.8864230392974104</v>
      </c>
    </row>
    <row r="47" spans="1:10" x14ac:dyDescent="0.2">
      <c r="A47" s="9" t="s">
        <v>338</v>
      </c>
      <c r="B47" s="9" t="s">
        <v>1403</v>
      </c>
      <c r="C47" s="9" t="s">
        <v>63</v>
      </c>
      <c r="D47" s="47">
        <v>250</v>
      </c>
      <c r="E47" s="47">
        <v>2505.9425000000001</v>
      </c>
      <c r="F47" s="10">
        <v>5.6601847184594902</v>
      </c>
    </row>
    <row r="48" spans="1:10" x14ac:dyDescent="0.2">
      <c r="A48" s="9" t="s">
        <v>390</v>
      </c>
      <c r="B48" s="9" t="s">
        <v>1404</v>
      </c>
      <c r="C48" s="9" t="s">
        <v>233</v>
      </c>
      <c r="D48" s="47">
        <v>200</v>
      </c>
      <c r="E48" s="47">
        <v>2017.634</v>
      </c>
      <c r="F48" s="10">
        <v>4.5572398944685704</v>
      </c>
    </row>
    <row r="49" spans="1:6" x14ac:dyDescent="0.2">
      <c r="A49" s="9" t="s">
        <v>339</v>
      </c>
      <c r="B49" s="9" t="s">
        <v>1135</v>
      </c>
      <c r="C49" s="9" t="s">
        <v>140</v>
      </c>
      <c r="D49" s="47">
        <v>200</v>
      </c>
      <c r="E49" s="47">
        <v>1973.1079999999999</v>
      </c>
      <c r="F49" s="10">
        <v>4.4566687980550901</v>
      </c>
    </row>
    <row r="50" spans="1:6" x14ac:dyDescent="0.2">
      <c r="A50" s="9" t="s">
        <v>348</v>
      </c>
      <c r="B50" s="9" t="s">
        <v>1150</v>
      </c>
      <c r="C50" s="9" t="s">
        <v>140</v>
      </c>
      <c r="D50" s="47">
        <v>200</v>
      </c>
      <c r="E50" s="47">
        <v>1962.136</v>
      </c>
      <c r="F50" s="10">
        <v>4.4318862873905696</v>
      </c>
    </row>
    <row r="51" spans="1:6" x14ac:dyDescent="0.2">
      <c r="A51" s="9" t="s">
        <v>342</v>
      </c>
      <c r="B51" s="9" t="s">
        <v>1405</v>
      </c>
      <c r="C51" s="9" t="s">
        <v>343</v>
      </c>
      <c r="D51" s="47">
        <v>150</v>
      </c>
      <c r="E51" s="47">
        <v>1504.4280000000001</v>
      </c>
      <c r="F51" s="10">
        <v>3.3980589640913901</v>
      </c>
    </row>
    <row r="52" spans="1:6" x14ac:dyDescent="0.2">
      <c r="A52" s="9" t="s">
        <v>341</v>
      </c>
      <c r="B52" s="9" t="s">
        <v>1304</v>
      </c>
      <c r="C52" s="9" t="s">
        <v>140</v>
      </c>
      <c r="D52" s="47">
        <v>150</v>
      </c>
      <c r="E52" s="47">
        <v>1497.3367407000001</v>
      </c>
      <c r="F52" s="10">
        <v>3.3820419016390399</v>
      </c>
    </row>
    <row r="53" spans="1:6" x14ac:dyDescent="0.2">
      <c r="A53" s="9" t="s">
        <v>31</v>
      </c>
      <c r="B53" s="9" t="s">
        <v>1378</v>
      </c>
      <c r="C53" s="9" t="s">
        <v>32</v>
      </c>
      <c r="D53" s="47">
        <v>150</v>
      </c>
      <c r="E53" s="47">
        <v>1486.9994999999999</v>
      </c>
      <c r="F53" s="10">
        <v>3.3586931249447698</v>
      </c>
    </row>
    <row r="54" spans="1:6" x14ac:dyDescent="0.2">
      <c r="A54" s="9" t="s">
        <v>119</v>
      </c>
      <c r="B54" s="9" t="s">
        <v>1122</v>
      </c>
      <c r="C54" s="9" t="s">
        <v>69</v>
      </c>
      <c r="D54" s="47">
        <v>100</v>
      </c>
      <c r="E54" s="47">
        <v>1005.042</v>
      </c>
      <c r="F54" s="10">
        <v>2.2700933360641602</v>
      </c>
    </row>
    <row r="55" spans="1:6" x14ac:dyDescent="0.2">
      <c r="A55" s="9" t="s">
        <v>345</v>
      </c>
      <c r="B55" s="9" t="s">
        <v>1406</v>
      </c>
      <c r="C55" s="9" t="s">
        <v>9</v>
      </c>
      <c r="D55" s="47">
        <v>100</v>
      </c>
      <c r="E55" s="47">
        <v>969.49</v>
      </c>
      <c r="F55" s="10">
        <v>2.1897918578336499</v>
      </c>
    </row>
    <row r="56" spans="1:6" x14ac:dyDescent="0.2">
      <c r="A56" s="9" t="s">
        <v>340</v>
      </c>
      <c r="B56" s="9" t="s">
        <v>1407</v>
      </c>
      <c r="C56" s="9" t="s">
        <v>26</v>
      </c>
      <c r="D56" s="47">
        <v>90</v>
      </c>
      <c r="E56" s="47">
        <v>903.09960000000001</v>
      </c>
      <c r="F56" s="10">
        <v>2.0398355330047999</v>
      </c>
    </row>
    <row r="57" spans="1:6" x14ac:dyDescent="0.2">
      <c r="A57" s="9" t="s">
        <v>37</v>
      </c>
      <c r="B57" s="9" t="s">
        <v>1921</v>
      </c>
      <c r="C57" s="9" t="s">
        <v>18</v>
      </c>
      <c r="D57" s="47">
        <v>85</v>
      </c>
      <c r="E57" s="47">
        <v>863.54049999999995</v>
      </c>
      <c r="F57" s="10">
        <v>1.95048319818626</v>
      </c>
    </row>
    <row r="58" spans="1:6" x14ac:dyDescent="0.2">
      <c r="A58" s="9" t="s">
        <v>24</v>
      </c>
      <c r="B58" s="9" t="s">
        <v>1920</v>
      </c>
      <c r="C58" s="9" t="s">
        <v>9</v>
      </c>
      <c r="D58" s="47">
        <v>60</v>
      </c>
      <c r="E58" s="47">
        <v>608.55179999999996</v>
      </c>
      <c r="F58" s="10">
        <v>1.3745389603915601</v>
      </c>
    </row>
    <row r="59" spans="1:6" x14ac:dyDescent="0.2">
      <c r="A59" s="9" t="s">
        <v>391</v>
      </c>
      <c r="B59" s="9" t="s">
        <v>1095</v>
      </c>
      <c r="C59" s="9" t="s">
        <v>127</v>
      </c>
      <c r="D59" s="47">
        <v>50</v>
      </c>
      <c r="E59" s="47">
        <v>499.90249999999997</v>
      </c>
      <c r="F59" s="10">
        <v>1.12913224913169</v>
      </c>
    </row>
    <row r="60" spans="1:6" x14ac:dyDescent="0.2">
      <c r="A60" s="9" t="s">
        <v>349</v>
      </c>
      <c r="B60" s="9" t="s">
        <v>1408</v>
      </c>
      <c r="C60" s="9" t="s">
        <v>112</v>
      </c>
      <c r="D60" s="47">
        <v>50</v>
      </c>
      <c r="E60" s="47">
        <v>483.23599999999999</v>
      </c>
      <c r="F60" s="10">
        <v>1.0914875431537201</v>
      </c>
    </row>
    <row r="61" spans="1:6" x14ac:dyDescent="0.2">
      <c r="A61" s="9" t="s">
        <v>79</v>
      </c>
      <c r="B61" s="9" t="s">
        <v>1061</v>
      </c>
      <c r="C61" s="9" t="s">
        <v>9</v>
      </c>
      <c r="D61" s="47">
        <v>5</v>
      </c>
      <c r="E61" s="47">
        <v>50.866950000000003</v>
      </c>
      <c r="F61" s="10">
        <v>0.114893431539089</v>
      </c>
    </row>
    <row r="62" spans="1:6" x14ac:dyDescent="0.2">
      <c r="A62" s="8" t="s">
        <v>44</v>
      </c>
      <c r="B62" s="9"/>
      <c r="C62" s="9"/>
      <c r="D62" s="47"/>
      <c r="E62" s="46">
        <f>SUM(E46:E61)</f>
        <v>21822.882590700006</v>
      </c>
      <c r="F62" s="11">
        <f>SUM(F46:F61)</f>
        <v>49.291452837651256</v>
      </c>
    </row>
    <row r="63" spans="1:6" x14ac:dyDescent="0.2">
      <c r="A63" s="9"/>
      <c r="B63" s="9"/>
      <c r="C63" s="9"/>
      <c r="D63" s="47"/>
      <c r="E63" s="47"/>
      <c r="F63" s="10"/>
    </row>
    <row r="64" spans="1:6" x14ac:dyDescent="0.2">
      <c r="A64" s="8" t="s">
        <v>99</v>
      </c>
      <c r="B64" s="9"/>
      <c r="C64" s="9"/>
      <c r="D64" s="47"/>
      <c r="E64" s="47"/>
      <c r="F64" s="10"/>
    </row>
    <row r="65" spans="1:10" x14ac:dyDescent="0.2">
      <c r="A65" s="9" t="s">
        <v>396</v>
      </c>
      <c r="B65" s="9" t="s">
        <v>1194</v>
      </c>
      <c r="C65" s="9" t="s">
        <v>63</v>
      </c>
      <c r="D65" s="47">
        <v>14</v>
      </c>
      <c r="E65" s="47">
        <v>1703.723</v>
      </c>
      <c r="F65" s="10">
        <v>3.8482075662502102</v>
      </c>
    </row>
    <row r="66" spans="1:10" x14ac:dyDescent="0.2">
      <c r="A66" s="8" t="s">
        <v>44</v>
      </c>
      <c r="B66" s="9"/>
      <c r="C66" s="9"/>
      <c r="D66" s="47"/>
      <c r="E66" s="46">
        <f>SUM(E65:E65)</f>
        <v>1703.723</v>
      </c>
      <c r="F66" s="11">
        <f>SUM(F65:F65)</f>
        <v>3.8482075662502102</v>
      </c>
      <c r="I66" s="2"/>
      <c r="J66" s="2"/>
    </row>
    <row r="67" spans="1:10" x14ac:dyDescent="0.2">
      <c r="A67" s="9"/>
      <c r="B67" s="9"/>
      <c r="C67" s="9"/>
      <c r="D67" s="47"/>
      <c r="E67" s="47"/>
      <c r="F67" s="10"/>
    </row>
    <row r="68" spans="1:10" x14ac:dyDescent="0.2">
      <c r="A68" s="8" t="s">
        <v>222</v>
      </c>
      <c r="B68" s="9"/>
      <c r="C68" s="9"/>
      <c r="D68" s="47"/>
      <c r="E68" s="47"/>
      <c r="F68" s="10"/>
    </row>
    <row r="69" spans="1:10" x14ac:dyDescent="0.2">
      <c r="A69" s="9" t="s">
        <v>350</v>
      </c>
      <c r="B69" s="9" t="s">
        <v>1943</v>
      </c>
      <c r="C69" s="9" t="s">
        <v>48</v>
      </c>
      <c r="D69" s="47">
        <v>860</v>
      </c>
      <c r="E69" s="47">
        <v>4014.7337000000002</v>
      </c>
      <c r="F69" s="10">
        <v>9.0680988639700804</v>
      </c>
    </row>
    <row r="70" spans="1:10" x14ac:dyDescent="0.2">
      <c r="A70" s="8" t="s">
        <v>44</v>
      </c>
      <c r="B70" s="9"/>
      <c r="C70" s="9"/>
      <c r="D70" s="47"/>
      <c r="E70" s="46">
        <f>SUM(E69:E69)</f>
        <v>4014.7337000000002</v>
      </c>
      <c r="F70" s="11">
        <f>SUM(F69:F69)</f>
        <v>9.0680988639700804</v>
      </c>
      <c r="I70" s="2"/>
      <c r="J70" s="2"/>
    </row>
    <row r="71" spans="1:10" x14ac:dyDescent="0.2">
      <c r="A71" s="9"/>
      <c r="B71" s="9"/>
      <c r="C71" s="9"/>
      <c r="D71" s="47"/>
      <c r="E71" s="47"/>
      <c r="F71" s="10"/>
    </row>
    <row r="72" spans="1:10" x14ac:dyDescent="0.2">
      <c r="A72" s="8" t="s">
        <v>44</v>
      </c>
      <c r="B72" s="9"/>
      <c r="C72" s="9"/>
      <c r="D72" s="47"/>
      <c r="E72" s="46">
        <v>42310.147742700006</v>
      </c>
      <c r="F72" s="11">
        <v>95.566139960910519</v>
      </c>
      <c r="G72" s="18"/>
      <c r="H72" s="18"/>
      <c r="I72" s="2"/>
      <c r="J72" s="2"/>
    </row>
    <row r="73" spans="1:10" x14ac:dyDescent="0.2">
      <c r="A73" s="9"/>
      <c r="B73" s="9"/>
      <c r="C73" s="9"/>
      <c r="D73" s="47"/>
      <c r="E73" s="47"/>
      <c r="F73" s="10"/>
      <c r="G73" s="18"/>
      <c r="H73" s="18"/>
    </row>
    <row r="74" spans="1:10" x14ac:dyDescent="0.2">
      <c r="A74" s="8" t="s">
        <v>49</v>
      </c>
      <c r="B74" s="9"/>
      <c r="C74" s="9"/>
      <c r="D74" s="47"/>
      <c r="E74" s="46">
        <v>1963.0075849</v>
      </c>
      <c r="F74" s="11">
        <v>4.43</v>
      </c>
      <c r="G74" s="18"/>
      <c r="H74" s="18"/>
      <c r="I74" s="2"/>
      <c r="J74" s="2"/>
    </row>
    <row r="75" spans="1:10" x14ac:dyDescent="0.2">
      <c r="A75" s="9"/>
      <c r="B75" s="9"/>
      <c r="C75" s="9"/>
      <c r="D75" s="47"/>
      <c r="E75" s="47"/>
      <c r="F75" s="10"/>
      <c r="G75" s="18"/>
      <c r="H75" s="18"/>
    </row>
    <row r="76" spans="1:10" x14ac:dyDescent="0.2">
      <c r="A76" s="12" t="s">
        <v>50</v>
      </c>
      <c r="B76" s="6"/>
      <c r="C76" s="6"/>
      <c r="D76" s="72"/>
      <c r="E76" s="48">
        <v>44273.1575849</v>
      </c>
      <c r="F76" s="13">
        <f xml:space="preserve"> ROUND(SUM(F72:F75),2)</f>
        <v>100</v>
      </c>
      <c r="G76" s="18"/>
      <c r="H76" s="18"/>
      <c r="I76" s="2"/>
      <c r="J76" s="2"/>
    </row>
    <row r="77" spans="1:10" x14ac:dyDescent="0.2">
      <c r="A77" s="1" t="s">
        <v>226</v>
      </c>
      <c r="F77" s="16"/>
    </row>
    <row r="78" spans="1:10" x14ac:dyDescent="0.2">
      <c r="A78" s="1"/>
    </row>
    <row r="79" spans="1:10" x14ac:dyDescent="0.2">
      <c r="A79" s="1" t="s">
        <v>51</v>
      </c>
    </row>
    <row r="80" spans="1:10" x14ac:dyDescent="0.2">
      <c r="A80" s="1" t="s">
        <v>816</v>
      </c>
    </row>
    <row r="81" spans="1:5" x14ac:dyDescent="0.2">
      <c r="A81" s="1" t="s">
        <v>52</v>
      </c>
    </row>
    <row r="82" spans="1:5" x14ac:dyDescent="0.2">
      <c r="A82" s="3" t="s">
        <v>537</v>
      </c>
      <c r="D82" s="14">
        <v>123.294</v>
      </c>
    </row>
    <row r="83" spans="1:5" x14ac:dyDescent="0.2">
      <c r="A83" s="3" t="s">
        <v>808</v>
      </c>
      <c r="D83" s="14">
        <v>16.588899999999999</v>
      </c>
    </row>
    <row r="84" spans="1:5" x14ac:dyDescent="0.2">
      <c r="A84" s="3" t="s">
        <v>809</v>
      </c>
      <c r="D84" s="14">
        <v>128.5359</v>
      </c>
    </row>
    <row r="85" spans="1:5" x14ac:dyDescent="0.2">
      <c r="A85" s="3" t="s">
        <v>810</v>
      </c>
      <c r="D85" s="14">
        <v>17.446200000000001</v>
      </c>
    </row>
    <row r="86" spans="1:5" x14ac:dyDescent="0.2">
      <c r="D86" s="14"/>
    </row>
    <row r="87" spans="1:5" x14ac:dyDescent="0.2">
      <c r="A87" s="1" t="s">
        <v>56</v>
      </c>
    </row>
    <row r="88" spans="1:5" x14ac:dyDescent="0.2">
      <c r="A88" s="3" t="s">
        <v>537</v>
      </c>
      <c r="D88" s="14">
        <v>129.10820000000001</v>
      </c>
    </row>
    <row r="89" spans="1:5" x14ac:dyDescent="0.2">
      <c r="A89" s="3" t="s">
        <v>808</v>
      </c>
      <c r="D89" s="14">
        <v>17.3703</v>
      </c>
    </row>
    <row r="90" spans="1:5" x14ac:dyDescent="0.2">
      <c r="A90" s="3" t="s">
        <v>809</v>
      </c>
      <c r="D90" s="14">
        <v>135.06700000000001</v>
      </c>
    </row>
    <row r="91" spans="1:5" x14ac:dyDescent="0.2">
      <c r="A91" s="3" t="s">
        <v>810</v>
      </c>
      <c r="D91" s="14">
        <v>18.328900000000001</v>
      </c>
    </row>
    <row r="93" spans="1:5" x14ac:dyDescent="0.2">
      <c r="A93" s="1" t="s">
        <v>57</v>
      </c>
      <c r="D93" s="15" t="s">
        <v>58</v>
      </c>
    </row>
    <row r="95" spans="1:5" x14ac:dyDescent="0.2">
      <c r="A95" s="1" t="s">
        <v>59</v>
      </c>
      <c r="D95" s="18">
        <v>2.3774309816958019</v>
      </c>
      <c r="E95" s="2" t="s">
        <v>825</v>
      </c>
    </row>
  </sheetData>
  <mergeCells count="1">
    <mergeCell ref="A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3301-5A8E-46DD-80E6-D978936A54C3}">
  <sheetPr>
    <tabColor rgb="FF92D050"/>
  </sheetPr>
  <dimension ref="A1:F11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140625" style="3" customWidth="1"/>
    <col min="3" max="3" width="35.7109375" style="3" bestFit="1" customWidth="1"/>
    <col min="4" max="4" width="10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352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263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264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265</v>
      </c>
      <c r="B7" s="9" t="s">
        <v>266</v>
      </c>
      <c r="C7" s="9" t="s">
        <v>267</v>
      </c>
      <c r="D7" s="47">
        <v>2000862</v>
      </c>
      <c r="E7" s="47">
        <v>16177.969701</v>
      </c>
      <c r="F7" s="10">
        <f t="shared" ref="F7:F43" si="0">E7/$E$91*100</f>
        <v>8.3744226107636202</v>
      </c>
    </row>
    <row r="8" spans="1:6" x14ac:dyDescent="0.2">
      <c r="A8" s="9" t="s">
        <v>268</v>
      </c>
      <c r="B8" s="9" t="s">
        <v>269</v>
      </c>
      <c r="C8" s="9" t="s">
        <v>267</v>
      </c>
      <c r="D8" s="47">
        <v>494434</v>
      </c>
      <c r="E8" s="47">
        <v>12082.730874999999</v>
      </c>
      <c r="F8" s="10">
        <f t="shared" si="0"/>
        <v>6.2545484080809679</v>
      </c>
    </row>
    <row r="9" spans="1:6" x14ac:dyDescent="0.2">
      <c r="A9" s="9" t="s">
        <v>273</v>
      </c>
      <c r="B9" s="9" t="s">
        <v>274</v>
      </c>
      <c r="C9" s="9" t="s">
        <v>267</v>
      </c>
      <c r="D9" s="47">
        <v>459760</v>
      </c>
      <c r="E9" s="47">
        <v>6791.1149599999999</v>
      </c>
      <c r="F9" s="10">
        <f t="shared" si="0"/>
        <v>3.515377252177923</v>
      </c>
    </row>
    <row r="10" spans="1:6" x14ac:dyDescent="0.2">
      <c r="A10" s="9" t="s">
        <v>313</v>
      </c>
      <c r="B10" s="9" t="s">
        <v>314</v>
      </c>
      <c r="C10" s="9" t="s">
        <v>267</v>
      </c>
      <c r="D10" s="47">
        <v>1506302</v>
      </c>
      <c r="E10" s="47">
        <v>6584.0460419999999</v>
      </c>
      <c r="F10" s="10">
        <f t="shared" si="0"/>
        <v>3.4081893503005714</v>
      </c>
    </row>
    <row r="11" spans="1:6" x14ac:dyDescent="0.2">
      <c r="A11" s="9" t="s">
        <v>302</v>
      </c>
      <c r="B11" s="9" t="s">
        <v>303</v>
      </c>
      <c r="C11" s="9" t="s">
        <v>304</v>
      </c>
      <c r="D11" s="47">
        <v>3044188</v>
      </c>
      <c r="E11" s="47">
        <v>6302.9912539999996</v>
      </c>
      <c r="F11" s="10">
        <f t="shared" si="0"/>
        <v>3.2627031357142569</v>
      </c>
    </row>
    <row r="12" spans="1:6" x14ac:dyDescent="0.2">
      <c r="A12" s="9" t="s">
        <v>270</v>
      </c>
      <c r="B12" s="9" t="s">
        <v>271</v>
      </c>
      <c r="C12" s="9" t="s">
        <v>272</v>
      </c>
      <c r="D12" s="47">
        <v>763784</v>
      </c>
      <c r="E12" s="47">
        <v>5590.8988799999997</v>
      </c>
      <c r="F12" s="10">
        <f t="shared" si="0"/>
        <v>2.8940930698041116</v>
      </c>
    </row>
    <row r="13" spans="1:6" x14ac:dyDescent="0.2">
      <c r="A13" s="9" t="s">
        <v>281</v>
      </c>
      <c r="B13" s="9" t="s">
        <v>282</v>
      </c>
      <c r="C13" s="9" t="s">
        <v>283</v>
      </c>
      <c r="D13" s="47">
        <v>600350</v>
      </c>
      <c r="E13" s="47">
        <v>5487.7993500000002</v>
      </c>
      <c r="F13" s="10">
        <f t="shared" si="0"/>
        <v>2.8407242570823441</v>
      </c>
    </row>
    <row r="14" spans="1:6" x14ac:dyDescent="0.2">
      <c r="A14" s="9" t="s">
        <v>284</v>
      </c>
      <c r="B14" s="9" t="s">
        <v>285</v>
      </c>
      <c r="C14" s="9" t="s">
        <v>286</v>
      </c>
      <c r="D14" s="47">
        <v>821320</v>
      </c>
      <c r="E14" s="47">
        <v>5382.5206200000002</v>
      </c>
      <c r="F14" s="10">
        <f t="shared" si="0"/>
        <v>2.7862273954093997</v>
      </c>
    </row>
    <row r="15" spans="1:6" x14ac:dyDescent="0.2">
      <c r="A15" s="9" t="s">
        <v>290</v>
      </c>
      <c r="B15" s="9" t="s">
        <v>291</v>
      </c>
      <c r="C15" s="9" t="s">
        <v>292</v>
      </c>
      <c r="D15" s="47">
        <v>2508769</v>
      </c>
      <c r="E15" s="47">
        <v>5190.6430609999998</v>
      </c>
      <c r="F15" s="10">
        <f t="shared" si="0"/>
        <v>2.6869032034195728</v>
      </c>
    </row>
    <row r="16" spans="1:6" x14ac:dyDescent="0.2">
      <c r="A16" s="9" t="s">
        <v>275</v>
      </c>
      <c r="B16" s="9" t="s">
        <v>276</v>
      </c>
      <c r="C16" s="9" t="s">
        <v>277</v>
      </c>
      <c r="D16" s="47">
        <v>1264520</v>
      </c>
      <c r="E16" s="47">
        <v>4383.4585800000004</v>
      </c>
      <c r="F16" s="10">
        <f t="shared" si="0"/>
        <v>2.2690693161224504</v>
      </c>
    </row>
    <row r="17" spans="1:6" x14ac:dyDescent="0.2">
      <c r="A17" s="9" t="s">
        <v>353</v>
      </c>
      <c r="B17" s="9" t="s">
        <v>354</v>
      </c>
      <c r="C17" s="9" t="s">
        <v>301</v>
      </c>
      <c r="D17" s="47">
        <v>2568360</v>
      </c>
      <c r="E17" s="47">
        <v>4004.0732400000002</v>
      </c>
      <c r="F17" s="10">
        <f t="shared" si="0"/>
        <v>2.0726829197941239</v>
      </c>
    </row>
    <row r="18" spans="1:6" x14ac:dyDescent="0.2">
      <c r="A18" s="9" t="s">
        <v>293</v>
      </c>
      <c r="B18" s="9" t="s">
        <v>294</v>
      </c>
      <c r="C18" s="9" t="s">
        <v>295</v>
      </c>
      <c r="D18" s="47">
        <v>154688</v>
      </c>
      <c r="E18" s="47">
        <v>3945.240096</v>
      </c>
      <c r="F18" s="10">
        <f t="shared" si="0"/>
        <v>2.042228318847167</v>
      </c>
    </row>
    <row r="19" spans="1:6" x14ac:dyDescent="0.2">
      <c r="A19" s="9" t="s">
        <v>355</v>
      </c>
      <c r="B19" s="9" t="s">
        <v>356</v>
      </c>
      <c r="C19" s="9" t="s">
        <v>292</v>
      </c>
      <c r="D19" s="47">
        <v>2512015</v>
      </c>
      <c r="E19" s="47">
        <v>3550.7332025000001</v>
      </c>
      <c r="F19" s="10">
        <f t="shared" si="0"/>
        <v>1.8380143470022141</v>
      </c>
    </row>
    <row r="20" spans="1:6" x14ac:dyDescent="0.2">
      <c r="A20" s="9" t="s">
        <v>357</v>
      </c>
      <c r="B20" s="9" t="s">
        <v>358</v>
      </c>
      <c r="C20" s="9" t="s">
        <v>280</v>
      </c>
      <c r="D20" s="47">
        <v>1446976</v>
      </c>
      <c r="E20" s="47">
        <v>3546.538176</v>
      </c>
      <c r="F20" s="10">
        <f t="shared" si="0"/>
        <v>1.8358428183478996</v>
      </c>
    </row>
    <row r="21" spans="1:6" x14ac:dyDescent="0.2">
      <c r="A21" s="9" t="s">
        <v>359</v>
      </c>
      <c r="B21" s="9" t="s">
        <v>360</v>
      </c>
      <c r="C21" s="9" t="s">
        <v>289</v>
      </c>
      <c r="D21" s="47">
        <v>28764</v>
      </c>
      <c r="E21" s="47">
        <v>3426.5402640000002</v>
      </c>
      <c r="F21" s="10">
        <f t="shared" si="0"/>
        <v>1.7737266661934605</v>
      </c>
    </row>
    <row r="22" spans="1:6" x14ac:dyDescent="0.2">
      <c r="A22" s="9" t="s">
        <v>321</v>
      </c>
      <c r="B22" s="9" t="s">
        <v>322</v>
      </c>
      <c r="C22" s="9" t="s">
        <v>289</v>
      </c>
      <c r="D22" s="47">
        <v>276850</v>
      </c>
      <c r="E22" s="47">
        <v>3122.0374499999998</v>
      </c>
      <c r="F22" s="10">
        <f t="shared" si="0"/>
        <v>1.6161027308213272</v>
      </c>
    </row>
    <row r="23" spans="1:6" x14ac:dyDescent="0.2">
      <c r="A23" s="9" t="s">
        <v>361</v>
      </c>
      <c r="B23" s="9" t="s">
        <v>362</v>
      </c>
      <c r="C23" s="9" t="s">
        <v>272</v>
      </c>
      <c r="D23" s="47">
        <v>429717</v>
      </c>
      <c r="E23" s="47">
        <v>3036.380322</v>
      </c>
      <c r="F23" s="10">
        <f t="shared" si="0"/>
        <v>1.5717628660080105</v>
      </c>
    </row>
    <row r="24" spans="1:6" x14ac:dyDescent="0.2">
      <c r="A24" s="9" t="s">
        <v>278</v>
      </c>
      <c r="B24" s="9" t="s">
        <v>279</v>
      </c>
      <c r="C24" s="9" t="s">
        <v>280</v>
      </c>
      <c r="D24" s="47">
        <v>1516102</v>
      </c>
      <c r="E24" s="47">
        <v>2975.350175</v>
      </c>
      <c r="F24" s="10">
        <f t="shared" si="0"/>
        <v>1.5401710005007194</v>
      </c>
    </row>
    <row r="25" spans="1:6" x14ac:dyDescent="0.2">
      <c r="A25" s="9" t="s">
        <v>363</v>
      </c>
      <c r="B25" s="9" t="s">
        <v>364</v>
      </c>
      <c r="C25" s="9" t="s">
        <v>301</v>
      </c>
      <c r="D25" s="47">
        <v>998372</v>
      </c>
      <c r="E25" s="47">
        <v>2895.7779860000001</v>
      </c>
      <c r="F25" s="10">
        <f t="shared" si="0"/>
        <v>1.4989809654675617</v>
      </c>
    </row>
    <row r="26" spans="1:6" x14ac:dyDescent="0.2">
      <c r="A26" s="9" t="s">
        <v>365</v>
      </c>
      <c r="B26" s="9" t="s">
        <v>366</v>
      </c>
      <c r="C26" s="9" t="s">
        <v>367</v>
      </c>
      <c r="D26" s="47">
        <v>336933</v>
      </c>
      <c r="E26" s="47">
        <v>2610.5568840000001</v>
      </c>
      <c r="F26" s="10">
        <f t="shared" si="0"/>
        <v>1.3513380850690357</v>
      </c>
    </row>
    <row r="27" spans="1:6" x14ac:dyDescent="0.2">
      <c r="A27" s="9" t="s">
        <v>368</v>
      </c>
      <c r="B27" s="9" t="s">
        <v>369</v>
      </c>
      <c r="C27" s="9" t="s">
        <v>370</v>
      </c>
      <c r="D27" s="47">
        <v>1583382</v>
      </c>
      <c r="E27" s="47">
        <v>2494.6183409999999</v>
      </c>
      <c r="F27" s="10">
        <f t="shared" si="0"/>
        <v>1.2913232393311198</v>
      </c>
    </row>
    <row r="28" spans="1:6" x14ac:dyDescent="0.2">
      <c r="A28" s="9" t="s">
        <v>311</v>
      </c>
      <c r="B28" s="9" t="s">
        <v>312</v>
      </c>
      <c r="C28" s="9" t="s">
        <v>289</v>
      </c>
      <c r="D28" s="47">
        <v>178251</v>
      </c>
      <c r="E28" s="47">
        <v>2386.78089</v>
      </c>
      <c r="F28" s="10">
        <f t="shared" si="0"/>
        <v>1.2355018720871394</v>
      </c>
    </row>
    <row r="29" spans="1:6" x14ac:dyDescent="0.2">
      <c r="A29" s="9" t="s">
        <v>319</v>
      </c>
      <c r="B29" s="9" t="s">
        <v>320</v>
      </c>
      <c r="C29" s="9" t="s">
        <v>267</v>
      </c>
      <c r="D29" s="47">
        <v>615662</v>
      </c>
      <c r="E29" s="47">
        <v>2224.0789749999999</v>
      </c>
      <c r="F29" s="10">
        <f t="shared" si="0"/>
        <v>1.1512802657315333</v>
      </c>
    </row>
    <row r="30" spans="1:6" x14ac:dyDescent="0.2">
      <c r="A30" s="9" t="s">
        <v>371</v>
      </c>
      <c r="B30" s="9" t="s">
        <v>372</v>
      </c>
      <c r="C30" s="9" t="s">
        <v>298</v>
      </c>
      <c r="D30" s="47">
        <v>147561</v>
      </c>
      <c r="E30" s="47">
        <v>1969.4966669999999</v>
      </c>
      <c r="F30" s="10">
        <f t="shared" si="0"/>
        <v>1.0194973612126921</v>
      </c>
    </row>
    <row r="31" spans="1:6" x14ac:dyDescent="0.2">
      <c r="A31" s="9" t="s">
        <v>373</v>
      </c>
      <c r="B31" s="9" t="s">
        <v>374</v>
      </c>
      <c r="C31" s="9" t="s">
        <v>375</v>
      </c>
      <c r="D31" s="47">
        <v>385077</v>
      </c>
      <c r="E31" s="47">
        <v>1942.3283879999999</v>
      </c>
      <c r="F31" s="10">
        <f t="shared" si="0"/>
        <v>1.0054338752402174</v>
      </c>
    </row>
    <row r="32" spans="1:6" x14ac:dyDescent="0.2">
      <c r="A32" s="9" t="s">
        <v>296</v>
      </c>
      <c r="B32" s="9" t="s">
        <v>297</v>
      </c>
      <c r="C32" s="9" t="s">
        <v>298</v>
      </c>
      <c r="D32" s="47">
        <v>274626</v>
      </c>
      <c r="E32" s="47">
        <v>1766.9436840000001</v>
      </c>
      <c r="F32" s="10">
        <f t="shared" si="0"/>
        <v>0.91464710422352447</v>
      </c>
    </row>
    <row r="33" spans="1:6" x14ac:dyDescent="0.2">
      <c r="A33" s="9" t="s">
        <v>331</v>
      </c>
      <c r="B33" s="9" t="s">
        <v>332</v>
      </c>
      <c r="C33" s="9" t="s">
        <v>286</v>
      </c>
      <c r="D33" s="47">
        <v>1081483</v>
      </c>
      <c r="E33" s="47">
        <v>1757.9506165</v>
      </c>
      <c r="F33" s="10">
        <f t="shared" si="0"/>
        <v>0.90999190031326693</v>
      </c>
    </row>
    <row r="34" spans="1:6" x14ac:dyDescent="0.2">
      <c r="A34" s="9" t="s">
        <v>305</v>
      </c>
      <c r="B34" s="9" t="s">
        <v>306</v>
      </c>
      <c r="C34" s="9" t="s">
        <v>307</v>
      </c>
      <c r="D34" s="47">
        <v>205000</v>
      </c>
      <c r="E34" s="47">
        <v>1549.39</v>
      </c>
      <c r="F34" s="10">
        <f t="shared" si="0"/>
        <v>0.80203183024190072</v>
      </c>
    </row>
    <row r="35" spans="1:6" x14ac:dyDescent="0.2">
      <c r="A35" s="9" t="s">
        <v>376</v>
      </c>
      <c r="B35" s="9" t="s">
        <v>377</v>
      </c>
      <c r="C35" s="9" t="s">
        <v>378</v>
      </c>
      <c r="D35" s="47">
        <v>921918</v>
      </c>
      <c r="E35" s="47">
        <v>1493.0462010000001</v>
      </c>
      <c r="F35" s="10">
        <f t="shared" si="0"/>
        <v>0.77286582282301219</v>
      </c>
    </row>
    <row r="36" spans="1:6" x14ac:dyDescent="0.2">
      <c r="A36" s="9" t="s">
        <v>328</v>
      </c>
      <c r="B36" s="9" t="s">
        <v>329</v>
      </c>
      <c r="C36" s="9" t="s">
        <v>330</v>
      </c>
      <c r="D36" s="47">
        <v>649104</v>
      </c>
      <c r="E36" s="47">
        <v>1397.845464</v>
      </c>
      <c r="F36" s="10">
        <f t="shared" si="0"/>
        <v>0.72358576981086686</v>
      </c>
    </row>
    <row r="37" spans="1:6" x14ac:dyDescent="0.2">
      <c r="A37" s="9" t="s">
        <v>323</v>
      </c>
      <c r="B37" s="9" t="s">
        <v>324</v>
      </c>
      <c r="C37" s="9" t="s">
        <v>325</v>
      </c>
      <c r="D37" s="47">
        <v>1265151</v>
      </c>
      <c r="E37" s="47">
        <v>1372.6888349999999</v>
      </c>
      <c r="F37" s="10">
        <f t="shared" si="0"/>
        <v>0.71056360160300014</v>
      </c>
    </row>
    <row r="38" spans="1:6" x14ac:dyDescent="0.2">
      <c r="A38" s="9" t="s">
        <v>379</v>
      </c>
      <c r="B38" s="9" t="s">
        <v>380</v>
      </c>
      <c r="C38" s="9" t="s">
        <v>286</v>
      </c>
      <c r="D38" s="47">
        <v>36783</v>
      </c>
      <c r="E38" s="47">
        <v>1039.8738014999999</v>
      </c>
      <c r="F38" s="10">
        <f t="shared" si="0"/>
        <v>0.53828402677030818</v>
      </c>
    </row>
    <row r="39" spans="1:6" x14ac:dyDescent="0.2">
      <c r="A39" s="9" t="s">
        <v>381</v>
      </c>
      <c r="B39" s="9" t="s">
        <v>382</v>
      </c>
      <c r="C39" s="9" t="s">
        <v>367</v>
      </c>
      <c r="D39" s="47">
        <v>195421</v>
      </c>
      <c r="E39" s="47">
        <v>912.12751749999995</v>
      </c>
      <c r="F39" s="10">
        <f t="shared" si="0"/>
        <v>0.47215697937544859</v>
      </c>
    </row>
    <row r="40" spans="1:6" x14ac:dyDescent="0.2">
      <c r="A40" s="9" t="s">
        <v>317</v>
      </c>
      <c r="B40" s="9" t="s">
        <v>318</v>
      </c>
      <c r="C40" s="9" t="s">
        <v>295</v>
      </c>
      <c r="D40" s="47">
        <v>374001</v>
      </c>
      <c r="E40" s="47">
        <v>903.96041700000001</v>
      </c>
      <c r="F40" s="10">
        <f t="shared" si="0"/>
        <v>0.46792933200339604</v>
      </c>
    </row>
    <row r="41" spans="1:6" x14ac:dyDescent="0.2">
      <c r="A41" s="9" t="s">
        <v>383</v>
      </c>
      <c r="B41" s="9" t="s">
        <v>384</v>
      </c>
      <c r="C41" s="9" t="s">
        <v>310</v>
      </c>
      <c r="D41" s="47">
        <v>377910</v>
      </c>
      <c r="E41" s="47">
        <v>873.35001</v>
      </c>
      <c r="F41" s="10">
        <f t="shared" si="0"/>
        <v>0.45208405047281974</v>
      </c>
    </row>
    <row r="42" spans="1:6" x14ac:dyDescent="0.2">
      <c r="A42" s="9" t="s">
        <v>385</v>
      </c>
      <c r="B42" s="9" t="s">
        <v>386</v>
      </c>
      <c r="C42" s="9" t="s">
        <v>307</v>
      </c>
      <c r="D42" s="47">
        <v>414842</v>
      </c>
      <c r="E42" s="47">
        <v>832.38047300000005</v>
      </c>
      <c r="F42" s="10">
        <f t="shared" si="0"/>
        <v>0.43087643151034211</v>
      </c>
    </row>
    <row r="43" spans="1:6" x14ac:dyDescent="0.2">
      <c r="A43" s="9" t="s">
        <v>299</v>
      </c>
      <c r="B43" s="9" t="s">
        <v>300</v>
      </c>
      <c r="C43" s="9" t="s">
        <v>301</v>
      </c>
      <c r="D43" s="47">
        <v>198568</v>
      </c>
      <c r="E43" s="47">
        <v>779.28011600000002</v>
      </c>
      <c r="F43" s="10">
        <f t="shared" si="0"/>
        <v>0.40338937111159917</v>
      </c>
    </row>
    <row r="44" spans="1:6" x14ac:dyDescent="0.2">
      <c r="A44" s="8" t="s">
        <v>44</v>
      </c>
      <c r="B44" s="9"/>
      <c r="C44" s="9"/>
      <c r="D44" s="47"/>
      <c r="E44" s="46">
        <f>SUM(E7:E43)</f>
        <v>132783.54151499999</v>
      </c>
      <c r="F44" s="46">
        <f>SUM(F7:F43)</f>
        <v>68.734551550788936</v>
      </c>
    </row>
    <row r="45" spans="1:6" x14ac:dyDescent="0.2">
      <c r="A45" s="8"/>
      <c r="B45" s="9"/>
      <c r="C45" s="9"/>
      <c r="D45" s="47"/>
      <c r="E45" s="46"/>
      <c r="F45" s="11"/>
    </row>
    <row r="46" spans="1:6" x14ac:dyDescent="0.2">
      <c r="A46" s="8" t="s">
        <v>803</v>
      </c>
      <c r="B46" s="9"/>
      <c r="C46" s="9"/>
      <c r="D46" s="47"/>
      <c r="E46" s="76"/>
      <c r="F46" s="47"/>
    </row>
    <row r="47" spans="1:6" x14ac:dyDescent="0.2">
      <c r="A47" s="9" t="s">
        <v>387</v>
      </c>
      <c r="B47" s="9" t="s">
        <v>388</v>
      </c>
      <c r="C47" s="9" t="s">
        <v>272</v>
      </c>
      <c r="D47" s="47">
        <v>270000</v>
      </c>
      <c r="E47" s="76">
        <v>2.7E-2</v>
      </c>
      <c r="F47" s="63" t="s">
        <v>804</v>
      </c>
    </row>
    <row r="48" spans="1:6" x14ac:dyDescent="0.2">
      <c r="A48" s="9" t="s">
        <v>138</v>
      </c>
      <c r="B48" s="9" t="s">
        <v>389</v>
      </c>
      <c r="C48" s="9" t="s">
        <v>367</v>
      </c>
      <c r="D48" s="47">
        <v>27500</v>
      </c>
      <c r="E48" s="76">
        <v>2.7499999999999998E-3</v>
      </c>
      <c r="F48" s="63" t="s">
        <v>804</v>
      </c>
    </row>
    <row r="49" spans="1:6" x14ac:dyDescent="0.2">
      <c r="A49" s="8" t="s">
        <v>44</v>
      </c>
      <c r="B49" s="9"/>
      <c r="C49" s="9"/>
      <c r="D49" s="47"/>
      <c r="E49" s="75">
        <v>2.9749999999999999E-2</v>
      </c>
      <c r="F49" s="80" t="s">
        <v>804</v>
      </c>
    </row>
    <row r="50" spans="1:6" x14ac:dyDescent="0.2">
      <c r="A50" s="8"/>
      <c r="B50" s="9"/>
      <c r="C50" s="9"/>
      <c r="D50" s="47"/>
      <c r="E50" s="75"/>
      <c r="F50" s="77"/>
    </row>
    <row r="51" spans="1:6" x14ac:dyDescent="0.2">
      <c r="A51" s="8" t="s">
        <v>805</v>
      </c>
      <c r="B51" s="9"/>
      <c r="C51" s="79"/>
      <c r="D51" s="78"/>
      <c r="E51" s="77"/>
      <c r="F51" s="77"/>
    </row>
    <row r="52" spans="1:6" x14ac:dyDescent="0.2">
      <c r="A52" s="9" t="s">
        <v>806</v>
      </c>
      <c r="B52" s="9" t="s">
        <v>807</v>
      </c>
      <c r="C52" s="79"/>
      <c r="D52" s="47">
        <v>1039200</v>
      </c>
      <c r="E52" s="78">
        <v>3812.5130399999998</v>
      </c>
      <c r="F52" s="10">
        <f>E52/$E$91*100</f>
        <v>1.9735230066621785</v>
      </c>
    </row>
    <row r="53" spans="1:6" x14ac:dyDescent="0.2">
      <c r="A53" s="8" t="s">
        <v>44</v>
      </c>
      <c r="B53" s="9"/>
      <c r="C53" s="79"/>
      <c r="D53" s="78"/>
      <c r="E53" s="77">
        <f>E52</f>
        <v>3812.5130399999998</v>
      </c>
      <c r="F53" s="77">
        <f>F52</f>
        <v>1.9735230066621785</v>
      </c>
    </row>
    <row r="54" spans="1:6" x14ac:dyDescent="0.2">
      <c r="A54" s="9"/>
      <c r="B54" s="9"/>
      <c r="C54" s="9"/>
      <c r="D54" s="47"/>
      <c r="E54" s="47"/>
      <c r="F54" s="10"/>
    </row>
    <row r="55" spans="1:6" x14ac:dyDescent="0.2">
      <c r="A55" s="8" t="s">
        <v>6</v>
      </c>
      <c r="B55" s="9"/>
      <c r="C55" s="9"/>
      <c r="D55" s="47"/>
      <c r="E55" s="47"/>
      <c r="F55" s="10"/>
    </row>
    <row r="56" spans="1:6" x14ac:dyDescent="0.2">
      <c r="A56" s="8" t="s">
        <v>7</v>
      </c>
      <c r="B56" s="9"/>
      <c r="C56" s="9"/>
      <c r="D56" s="47"/>
      <c r="E56" s="47"/>
      <c r="F56" s="10"/>
    </row>
    <row r="57" spans="1:6" x14ac:dyDescent="0.2">
      <c r="A57" s="8"/>
      <c r="B57" s="9"/>
      <c r="C57" s="9"/>
      <c r="D57" s="47"/>
      <c r="E57" s="47"/>
      <c r="F57" s="10"/>
    </row>
    <row r="58" spans="1:6" x14ac:dyDescent="0.2">
      <c r="A58" s="9" t="s">
        <v>390</v>
      </c>
      <c r="B58" s="9" t="s">
        <v>1404</v>
      </c>
      <c r="C58" s="9" t="s">
        <v>233</v>
      </c>
      <c r="D58" s="47">
        <v>900</v>
      </c>
      <c r="E58" s="47">
        <v>9079.3529999999992</v>
      </c>
      <c r="F58" s="10">
        <f t="shared" ref="F58:F75" si="1">E58/$E$91*100</f>
        <v>4.6998690478202976</v>
      </c>
    </row>
    <row r="59" spans="1:6" x14ac:dyDescent="0.2">
      <c r="A59" s="9" t="s">
        <v>31</v>
      </c>
      <c r="B59" s="9" t="s">
        <v>1378</v>
      </c>
      <c r="C59" s="9" t="s">
        <v>32</v>
      </c>
      <c r="D59" s="47">
        <v>900</v>
      </c>
      <c r="E59" s="47">
        <v>8921.9969999999994</v>
      </c>
      <c r="F59" s="10">
        <f t="shared" si="1"/>
        <v>4.6184147201948811</v>
      </c>
    </row>
    <row r="60" spans="1:6" x14ac:dyDescent="0.2">
      <c r="A60" s="9" t="s">
        <v>119</v>
      </c>
      <c r="B60" s="9" t="s">
        <v>1122</v>
      </c>
      <c r="C60" s="9" t="s">
        <v>69</v>
      </c>
      <c r="D60" s="47">
        <v>700</v>
      </c>
      <c r="E60" s="47">
        <v>7035.2939999999999</v>
      </c>
      <c r="F60" s="10">
        <f t="shared" si="1"/>
        <v>3.6417749715112802</v>
      </c>
    </row>
    <row r="61" spans="1:6" x14ac:dyDescent="0.2">
      <c r="A61" s="9" t="s">
        <v>391</v>
      </c>
      <c r="B61" s="9" t="s">
        <v>1095</v>
      </c>
      <c r="C61" s="9" t="s">
        <v>127</v>
      </c>
      <c r="D61" s="47">
        <v>450</v>
      </c>
      <c r="E61" s="47">
        <v>4499.1225000000004</v>
      </c>
      <c r="F61" s="10">
        <f t="shared" si="1"/>
        <v>2.3289420050197278</v>
      </c>
    </row>
    <row r="62" spans="1:6" x14ac:dyDescent="0.2">
      <c r="A62" s="9" t="s">
        <v>338</v>
      </c>
      <c r="B62" s="9" t="s">
        <v>1403</v>
      </c>
      <c r="C62" s="9" t="s">
        <v>63</v>
      </c>
      <c r="D62" s="47">
        <v>350</v>
      </c>
      <c r="E62" s="47">
        <v>3508.3195000000001</v>
      </c>
      <c r="F62" s="10">
        <f t="shared" si="1"/>
        <v>1.8160591649993545</v>
      </c>
    </row>
    <row r="63" spans="1:6" x14ac:dyDescent="0.2">
      <c r="A63" s="9" t="s">
        <v>392</v>
      </c>
      <c r="B63" s="9" t="s">
        <v>1966</v>
      </c>
      <c r="C63" s="9" t="s">
        <v>9</v>
      </c>
      <c r="D63" s="47">
        <v>250</v>
      </c>
      <c r="E63" s="47">
        <v>2569.1750000000002</v>
      </c>
      <c r="F63" s="10">
        <f t="shared" si="1"/>
        <v>1.3299170173176122</v>
      </c>
    </row>
    <row r="64" spans="1:6" x14ac:dyDescent="0.2">
      <c r="A64" s="9" t="s">
        <v>393</v>
      </c>
      <c r="B64" s="9" t="s">
        <v>1965</v>
      </c>
      <c r="C64" s="9" t="s">
        <v>26</v>
      </c>
      <c r="D64" s="47">
        <v>250</v>
      </c>
      <c r="E64" s="47">
        <v>2402.1624999999999</v>
      </c>
      <c r="F64" s="10">
        <f t="shared" si="1"/>
        <v>1.2434640641887837</v>
      </c>
    </row>
    <row r="65" spans="1:6" x14ac:dyDescent="0.2">
      <c r="A65" s="9" t="s">
        <v>345</v>
      </c>
      <c r="B65" s="9" t="s">
        <v>1406</v>
      </c>
      <c r="C65" s="9" t="s">
        <v>9</v>
      </c>
      <c r="D65" s="47">
        <v>210</v>
      </c>
      <c r="E65" s="47">
        <v>2035.9290000000001</v>
      </c>
      <c r="F65" s="10">
        <f t="shared" si="1"/>
        <v>1.0538856337736546</v>
      </c>
    </row>
    <row r="66" spans="1:6" x14ac:dyDescent="0.2">
      <c r="A66" s="9" t="s">
        <v>348</v>
      </c>
      <c r="B66" s="9" t="s">
        <v>1150</v>
      </c>
      <c r="C66" s="9" t="s">
        <v>140</v>
      </c>
      <c r="D66" s="47">
        <v>150</v>
      </c>
      <c r="E66" s="47">
        <v>1471.6020000000001</v>
      </c>
      <c r="F66" s="10">
        <f t="shared" si="1"/>
        <v>0.7617653692405667</v>
      </c>
    </row>
    <row r="67" spans="1:6" x14ac:dyDescent="0.2">
      <c r="A67" s="9" t="s">
        <v>344</v>
      </c>
      <c r="B67" s="9" t="s">
        <v>1409</v>
      </c>
      <c r="C67" s="9" t="s">
        <v>28</v>
      </c>
      <c r="D67" s="47">
        <v>141</v>
      </c>
      <c r="E67" s="47">
        <v>1405.26522</v>
      </c>
      <c r="F67" s="10">
        <f t="shared" si="1"/>
        <v>0.72742655907930687</v>
      </c>
    </row>
    <row r="68" spans="1:6" x14ac:dyDescent="0.2">
      <c r="A68" s="9" t="s">
        <v>79</v>
      </c>
      <c r="B68" s="9" t="s">
        <v>1061</v>
      </c>
      <c r="C68" s="9" t="s">
        <v>9</v>
      </c>
      <c r="D68" s="47">
        <v>60</v>
      </c>
      <c r="E68" s="47">
        <v>610.40340000000003</v>
      </c>
      <c r="F68" s="10">
        <f t="shared" si="1"/>
        <v>0.31597141848590676</v>
      </c>
    </row>
    <row r="69" spans="1:6" x14ac:dyDescent="0.2">
      <c r="A69" s="9" t="s">
        <v>24</v>
      </c>
      <c r="B69" s="9" t="s">
        <v>1920</v>
      </c>
      <c r="C69" s="9" t="s">
        <v>9</v>
      </c>
      <c r="D69" s="47">
        <v>60</v>
      </c>
      <c r="E69" s="47">
        <v>608.55179999999996</v>
      </c>
      <c r="F69" s="10">
        <f t="shared" si="1"/>
        <v>0.31501294958080478</v>
      </c>
    </row>
    <row r="70" spans="1:6" x14ac:dyDescent="0.2">
      <c r="A70" s="9" t="s">
        <v>14</v>
      </c>
      <c r="B70" s="9" t="s">
        <v>1142</v>
      </c>
      <c r="C70" s="9" t="s">
        <v>9</v>
      </c>
      <c r="D70" s="47">
        <v>50</v>
      </c>
      <c r="E70" s="47">
        <v>498.7955</v>
      </c>
      <c r="F70" s="10">
        <f t="shared" si="1"/>
        <v>0.25819830241670849</v>
      </c>
    </row>
    <row r="71" spans="1:6" x14ac:dyDescent="0.2">
      <c r="A71" s="9" t="s">
        <v>394</v>
      </c>
      <c r="B71" s="9" t="s">
        <v>946</v>
      </c>
      <c r="C71" s="9" t="s">
        <v>9</v>
      </c>
      <c r="D71" s="47">
        <v>50</v>
      </c>
      <c r="E71" s="47">
        <v>489.56400000000002</v>
      </c>
      <c r="F71" s="10">
        <f t="shared" si="1"/>
        <v>0.25341967544681837</v>
      </c>
    </row>
    <row r="72" spans="1:6" x14ac:dyDescent="0.2">
      <c r="A72" s="9" t="s">
        <v>37</v>
      </c>
      <c r="B72" s="9" t="s">
        <v>1921</v>
      </c>
      <c r="C72" s="9" t="s">
        <v>18</v>
      </c>
      <c r="D72" s="47">
        <v>30</v>
      </c>
      <c r="E72" s="47">
        <v>304.779</v>
      </c>
      <c r="F72" s="10">
        <f t="shared" si="1"/>
        <v>0.15776690128973095</v>
      </c>
    </row>
    <row r="73" spans="1:6" x14ac:dyDescent="0.2">
      <c r="A73" s="9" t="s">
        <v>33</v>
      </c>
      <c r="B73" s="9" t="s">
        <v>1937</v>
      </c>
      <c r="C73" s="9" t="s">
        <v>9</v>
      </c>
      <c r="D73" s="47">
        <v>30</v>
      </c>
      <c r="E73" s="47">
        <v>304.18740000000003</v>
      </c>
      <c r="F73" s="10">
        <f t="shared" si="1"/>
        <v>0.15746066333106912</v>
      </c>
    </row>
    <row r="74" spans="1:6" x14ac:dyDescent="0.2">
      <c r="A74" s="9" t="s">
        <v>349</v>
      </c>
      <c r="B74" s="9" t="s">
        <v>1408</v>
      </c>
      <c r="C74" s="9" t="s">
        <v>112</v>
      </c>
      <c r="D74" s="47">
        <v>20</v>
      </c>
      <c r="E74" s="47">
        <v>193.2944</v>
      </c>
      <c r="F74" s="10">
        <f t="shared" si="1"/>
        <v>0.10005761067743436</v>
      </c>
    </row>
    <row r="75" spans="1:6" x14ac:dyDescent="0.2">
      <c r="A75" s="9" t="s">
        <v>27</v>
      </c>
      <c r="B75" s="9" t="s">
        <v>1155</v>
      </c>
      <c r="C75" s="9" t="s">
        <v>28</v>
      </c>
      <c r="D75" s="47">
        <v>8</v>
      </c>
      <c r="E75" s="47">
        <v>80.536879999999996</v>
      </c>
      <c r="F75" s="10">
        <f t="shared" si="1"/>
        <v>4.1689401163278662E-2</v>
      </c>
    </row>
    <row r="76" spans="1:6" x14ac:dyDescent="0.2">
      <c r="A76" s="8" t="s">
        <v>44</v>
      </c>
      <c r="B76" s="9"/>
      <c r="C76" s="9"/>
      <c r="D76" s="47"/>
      <c r="E76" s="46">
        <f>SUM(E58:E75)</f>
        <v>46018.332100000014</v>
      </c>
      <c r="F76" s="11">
        <f>SUM(F58:F75)</f>
        <v>23.82109547553722</v>
      </c>
    </row>
    <row r="77" spans="1:6" x14ac:dyDescent="0.2">
      <c r="A77" s="9"/>
      <c r="B77" s="9"/>
      <c r="C77" s="9"/>
      <c r="D77" s="47"/>
      <c r="E77" s="47"/>
      <c r="F77" s="10"/>
    </row>
    <row r="78" spans="1:6" x14ac:dyDescent="0.2">
      <c r="A78" s="8" t="s">
        <v>99</v>
      </c>
      <c r="B78" s="9"/>
      <c r="C78" s="9"/>
      <c r="D78" s="47"/>
      <c r="E78" s="47"/>
      <c r="F78" s="10"/>
    </row>
    <row r="79" spans="1:6" x14ac:dyDescent="0.2">
      <c r="A79" s="9" t="s">
        <v>395</v>
      </c>
      <c r="B79" s="9" t="s">
        <v>1162</v>
      </c>
      <c r="C79" s="9" t="s">
        <v>127</v>
      </c>
      <c r="D79" s="47">
        <v>250</v>
      </c>
      <c r="E79" s="47">
        <v>2503.1174999999998</v>
      </c>
      <c r="F79" s="10">
        <f>E79/$E$91*100</f>
        <v>1.2957227746632745</v>
      </c>
    </row>
    <row r="80" spans="1:6" x14ac:dyDescent="0.2">
      <c r="A80" s="9" t="s">
        <v>396</v>
      </c>
      <c r="B80" s="9" t="s">
        <v>1194</v>
      </c>
      <c r="C80" s="9" t="s">
        <v>63</v>
      </c>
      <c r="D80" s="47">
        <v>14</v>
      </c>
      <c r="E80" s="47">
        <v>1703.723</v>
      </c>
      <c r="F80" s="10">
        <f>E80/$E$91*100</f>
        <v>0.88192132123946954</v>
      </c>
    </row>
    <row r="81" spans="1:6" x14ac:dyDescent="0.2">
      <c r="A81" s="8" t="s">
        <v>44</v>
      </c>
      <c r="B81" s="9"/>
      <c r="C81" s="9"/>
      <c r="D81" s="47"/>
      <c r="E81" s="46">
        <f>SUM(E79:E80)</f>
        <v>4206.8405000000002</v>
      </c>
      <c r="F81" s="11">
        <f>SUM(F79:F80)</f>
        <v>2.1776440959027439</v>
      </c>
    </row>
    <row r="82" spans="1:6" x14ac:dyDescent="0.2">
      <c r="A82" s="9"/>
      <c r="B82" s="9"/>
      <c r="C82" s="9"/>
      <c r="D82" s="47"/>
      <c r="E82" s="47"/>
      <c r="F82" s="10"/>
    </row>
    <row r="83" spans="1:6" x14ac:dyDescent="0.2">
      <c r="A83" s="8" t="s">
        <v>222</v>
      </c>
      <c r="B83" s="9"/>
      <c r="C83" s="9"/>
      <c r="D83" s="47"/>
      <c r="E83" s="47"/>
      <c r="F83" s="10"/>
    </row>
    <row r="84" spans="1:6" x14ac:dyDescent="0.2">
      <c r="A84" s="9" t="s">
        <v>350</v>
      </c>
      <c r="B84" s="9" t="s">
        <v>1943</v>
      </c>
      <c r="C84" s="9" t="s">
        <v>48</v>
      </c>
      <c r="D84" s="47">
        <v>340</v>
      </c>
      <c r="E84" s="47">
        <v>1587.2203</v>
      </c>
      <c r="F84" s="10">
        <f>E84/$E$91*100</f>
        <v>0.82161444323643407</v>
      </c>
    </row>
    <row r="85" spans="1:6" x14ac:dyDescent="0.2">
      <c r="A85" s="8" t="s">
        <v>44</v>
      </c>
      <c r="B85" s="9"/>
      <c r="C85" s="9"/>
      <c r="D85" s="47"/>
      <c r="E85" s="46">
        <f>SUM(E84:E84)</f>
        <v>1587.2203</v>
      </c>
      <c r="F85" s="11">
        <f>SUM(F84:F84)</f>
        <v>0.82161444323643407</v>
      </c>
    </row>
    <row r="86" spans="1:6" x14ac:dyDescent="0.2">
      <c r="A86" s="9"/>
      <c r="B86" s="9"/>
      <c r="C86" s="9"/>
      <c r="D86" s="47"/>
      <c r="E86" s="47"/>
      <c r="F86" s="10"/>
    </row>
    <row r="87" spans="1:6" x14ac:dyDescent="0.2">
      <c r="A87" s="8" t="s">
        <v>44</v>
      </c>
      <c r="B87" s="9"/>
      <c r="C87" s="9"/>
      <c r="D87" s="47"/>
      <c r="E87" s="46">
        <f>E44+E49+E53+E76+E81+E85</f>
        <v>188408.47720499994</v>
      </c>
      <c r="F87" s="11">
        <v>97.52842857212751</v>
      </c>
    </row>
    <row r="88" spans="1:6" x14ac:dyDescent="0.2">
      <c r="A88" s="9"/>
      <c r="B88" s="9"/>
      <c r="C88" s="9"/>
      <c r="D88" s="47"/>
      <c r="E88" s="47"/>
      <c r="F88" s="10"/>
    </row>
    <row r="89" spans="1:6" x14ac:dyDescent="0.2">
      <c r="A89" s="8" t="s">
        <v>49</v>
      </c>
      <c r="B89" s="9"/>
      <c r="C89" s="9"/>
      <c r="D89" s="47"/>
      <c r="E89" s="46">
        <v>4774.6286989999999</v>
      </c>
      <c r="F89" s="11">
        <f>E89/$E$91*100</f>
        <v>2.4715560279751867</v>
      </c>
    </row>
    <row r="90" spans="1:6" x14ac:dyDescent="0.2">
      <c r="A90" s="9"/>
      <c r="B90" s="9"/>
      <c r="C90" s="9"/>
      <c r="D90" s="47"/>
      <c r="E90" s="47"/>
      <c r="F90" s="10"/>
    </row>
    <row r="91" spans="1:6" x14ac:dyDescent="0.2">
      <c r="A91" s="12" t="s">
        <v>50</v>
      </c>
      <c r="B91" s="6"/>
      <c r="C91" s="6"/>
      <c r="D91" s="72"/>
      <c r="E91" s="48">
        <f>E87+E89</f>
        <v>193183.10590399994</v>
      </c>
      <c r="F91" s="13">
        <f xml:space="preserve"> ROUND(SUM(F87:F90),2)</f>
        <v>100</v>
      </c>
    </row>
    <row r="92" spans="1:6" x14ac:dyDescent="0.2">
      <c r="A92" s="1" t="s">
        <v>226</v>
      </c>
      <c r="F92" s="16" t="s">
        <v>105</v>
      </c>
    </row>
    <row r="94" spans="1:6" x14ac:dyDescent="0.2">
      <c r="A94" s="1" t="s">
        <v>51</v>
      </c>
    </row>
    <row r="95" spans="1:6" x14ac:dyDescent="0.2">
      <c r="A95" s="1" t="s">
        <v>816</v>
      </c>
    </row>
    <row r="96" spans="1:6" x14ac:dyDescent="0.2">
      <c r="A96" s="1" t="s">
        <v>52</v>
      </c>
    </row>
    <row r="97" spans="1:4" x14ac:dyDescent="0.2">
      <c r="A97" s="3" t="s">
        <v>537</v>
      </c>
      <c r="D97" s="14">
        <v>115.39709999999999</v>
      </c>
    </row>
    <row r="98" spans="1:4" x14ac:dyDescent="0.2">
      <c r="A98" s="3" t="s">
        <v>808</v>
      </c>
      <c r="D98" s="14">
        <v>21.402000000000001</v>
      </c>
    </row>
    <row r="99" spans="1:4" x14ac:dyDescent="0.2">
      <c r="A99" s="3" t="s">
        <v>809</v>
      </c>
      <c r="D99" s="14">
        <v>123.1905</v>
      </c>
    </row>
    <row r="100" spans="1:4" x14ac:dyDescent="0.2">
      <c r="A100" s="3" t="s">
        <v>810</v>
      </c>
      <c r="D100" s="14">
        <v>23.1873</v>
      </c>
    </row>
    <row r="102" spans="1:4" x14ac:dyDescent="0.2">
      <c r="A102" s="1" t="s">
        <v>56</v>
      </c>
    </row>
    <row r="103" spans="1:4" x14ac:dyDescent="0.2">
      <c r="A103" s="3" t="s">
        <v>537</v>
      </c>
      <c r="D103" s="14">
        <v>122.1696</v>
      </c>
    </row>
    <row r="104" spans="1:4" x14ac:dyDescent="0.2">
      <c r="A104" s="3" t="s">
        <v>808</v>
      </c>
      <c r="D104" s="14">
        <v>20.880400000000002</v>
      </c>
    </row>
    <row r="105" spans="1:4" x14ac:dyDescent="0.2">
      <c r="A105" s="3" t="s">
        <v>809</v>
      </c>
      <c r="D105" s="14">
        <v>131.14070000000001</v>
      </c>
    </row>
    <row r="106" spans="1:4" x14ac:dyDescent="0.2">
      <c r="A106" s="3" t="s">
        <v>810</v>
      </c>
      <c r="D106" s="14">
        <v>22.903400000000001</v>
      </c>
    </row>
    <row r="108" spans="1:4" x14ac:dyDescent="0.2">
      <c r="A108" s="1" t="s">
        <v>57</v>
      </c>
      <c r="D108" s="15" t="s">
        <v>138</v>
      </c>
    </row>
    <row r="109" spans="1:4" x14ac:dyDescent="0.2">
      <c r="A109" s="94" t="s">
        <v>811</v>
      </c>
      <c r="B109" s="95"/>
      <c r="C109" s="90" t="s">
        <v>812</v>
      </c>
      <c r="D109" s="90"/>
    </row>
    <row r="110" spans="1:4" x14ac:dyDescent="0.2">
      <c r="A110" s="91"/>
      <c r="B110" s="91"/>
      <c r="C110" s="22" t="s">
        <v>813</v>
      </c>
      <c r="D110" s="22" t="s">
        <v>814</v>
      </c>
    </row>
    <row r="111" spans="1:4" x14ac:dyDescent="0.2">
      <c r="A111" s="23" t="s">
        <v>808</v>
      </c>
      <c r="B111" s="24"/>
      <c r="C111" s="39">
        <v>1.5494648225000001</v>
      </c>
      <c r="D111" s="39">
        <v>1.5494648225000001</v>
      </c>
    </row>
    <row r="112" spans="1:4" x14ac:dyDescent="0.2">
      <c r="A112" s="23" t="s">
        <v>810</v>
      </c>
      <c r="B112" s="24"/>
      <c r="C112" s="39">
        <v>1.5494648225000001</v>
      </c>
      <c r="D112" s="39">
        <v>1.5494648225000001</v>
      </c>
    </row>
    <row r="113" spans="1:5" x14ac:dyDescent="0.2">
      <c r="A113" s="28"/>
      <c r="B113" s="28"/>
      <c r="C113" s="29"/>
      <c r="D113" s="29"/>
    </row>
    <row r="114" spans="1:5" x14ac:dyDescent="0.2">
      <c r="A114" s="1" t="s">
        <v>59</v>
      </c>
      <c r="D114" s="18">
        <v>2.3023638304560361</v>
      </c>
      <c r="E114" s="2" t="s">
        <v>825</v>
      </c>
    </row>
    <row r="116" spans="1:5" x14ac:dyDescent="0.2">
      <c r="A116" s="16" t="s">
        <v>919</v>
      </c>
      <c r="B116" s="42"/>
      <c r="D116" s="42">
        <v>0.37953680197292111</v>
      </c>
    </row>
  </sheetData>
  <mergeCells count="4">
    <mergeCell ref="A1:F1"/>
    <mergeCell ref="C109:D109"/>
    <mergeCell ref="A110:B110"/>
    <mergeCell ref="A109:B10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F08-5D00-4ACE-807D-E9F86DE871B5}">
  <sheetPr>
    <tabColor rgb="FF92D050"/>
  </sheetPr>
  <dimension ref="A1:F9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8" style="3" bestFit="1" customWidth="1"/>
    <col min="3" max="3" width="21.5703125" style="3" customWidth="1"/>
    <col min="4" max="4" width="8.710937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x14ac:dyDescent="0.2">
      <c r="A1" s="89" t="s">
        <v>262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263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264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265</v>
      </c>
      <c r="B7" s="9" t="s">
        <v>266</v>
      </c>
      <c r="C7" s="9" t="s">
        <v>267</v>
      </c>
      <c r="D7" s="47">
        <v>95488</v>
      </c>
      <c r="E7" s="47">
        <v>772.06822399999999</v>
      </c>
      <c r="F7" s="10">
        <v>2.43303775912567</v>
      </c>
    </row>
    <row r="8" spans="1:6" x14ac:dyDescent="0.2">
      <c r="A8" s="9" t="s">
        <v>268</v>
      </c>
      <c r="B8" s="9" t="s">
        <v>269</v>
      </c>
      <c r="C8" s="9" t="s">
        <v>267</v>
      </c>
      <c r="D8" s="47">
        <v>29743</v>
      </c>
      <c r="E8" s="47">
        <v>726.84456250000005</v>
      </c>
      <c r="F8" s="10">
        <v>2.2905233120663602</v>
      </c>
    </row>
    <row r="9" spans="1:6" x14ac:dyDescent="0.2">
      <c r="A9" s="9" t="s">
        <v>270</v>
      </c>
      <c r="B9" s="9" t="s">
        <v>271</v>
      </c>
      <c r="C9" s="9" t="s">
        <v>272</v>
      </c>
      <c r="D9" s="47">
        <v>63338</v>
      </c>
      <c r="E9" s="47">
        <v>463.63416000000001</v>
      </c>
      <c r="F9" s="10">
        <v>1.46106183706961</v>
      </c>
    </row>
    <row r="10" spans="1:6" x14ac:dyDescent="0.2">
      <c r="A10" s="9" t="s">
        <v>273</v>
      </c>
      <c r="B10" s="9" t="s">
        <v>274</v>
      </c>
      <c r="C10" s="9" t="s">
        <v>267</v>
      </c>
      <c r="D10" s="47">
        <v>30909</v>
      </c>
      <c r="E10" s="47">
        <v>456.55683900000002</v>
      </c>
      <c r="F10" s="10">
        <v>1.43875889972394</v>
      </c>
    </row>
    <row r="11" spans="1:6" x14ac:dyDescent="0.2">
      <c r="A11" s="9" t="s">
        <v>275</v>
      </c>
      <c r="B11" s="9" t="s">
        <v>276</v>
      </c>
      <c r="C11" s="9" t="s">
        <v>277</v>
      </c>
      <c r="D11" s="47">
        <v>128358</v>
      </c>
      <c r="E11" s="47">
        <v>444.95300700000001</v>
      </c>
      <c r="F11" s="10">
        <v>1.4021914559036499</v>
      </c>
    </row>
    <row r="12" spans="1:6" x14ac:dyDescent="0.2">
      <c r="A12" s="9" t="s">
        <v>278</v>
      </c>
      <c r="B12" s="9" t="s">
        <v>279</v>
      </c>
      <c r="C12" s="9" t="s">
        <v>280</v>
      </c>
      <c r="D12" s="47">
        <v>170586</v>
      </c>
      <c r="E12" s="47">
        <v>334.77502500000003</v>
      </c>
      <c r="F12" s="10">
        <v>1.05498484630969</v>
      </c>
    </row>
    <row r="13" spans="1:6" x14ac:dyDescent="0.2">
      <c r="A13" s="9" t="s">
        <v>281</v>
      </c>
      <c r="B13" s="9" t="s">
        <v>282</v>
      </c>
      <c r="C13" s="9" t="s">
        <v>283</v>
      </c>
      <c r="D13" s="47">
        <v>34754</v>
      </c>
      <c r="E13" s="47">
        <v>317.68631399999998</v>
      </c>
      <c r="F13" s="10">
        <v>1.00113276714708</v>
      </c>
    </row>
    <row r="14" spans="1:6" x14ac:dyDescent="0.2">
      <c r="A14" s="9" t="s">
        <v>284</v>
      </c>
      <c r="B14" s="9" t="s">
        <v>285</v>
      </c>
      <c r="C14" s="9" t="s">
        <v>286</v>
      </c>
      <c r="D14" s="47">
        <v>47341</v>
      </c>
      <c r="E14" s="47">
        <v>310.24924349999998</v>
      </c>
      <c r="F14" s="10">
        <v>0.977696142272102</v>
      </c>
    </row>
    <row r="15" spans="1:6" x14ac:dyDescent="0.2">
      <c r="A15" s="9" t="s">
        <v>287</v>
      </c>
      <c r="B15" s="9" t="s">
        <v>288</v>
      </c>
      <c r="C15" s="9" t="s">
        <v>289</v>
      </c>
      <c r="D15" s="47">
        <v>67697</v>
      </c>
      <c r="E15" s="47">
        <v>298.74686100000002</v>
      </c>
      <c r="F15" s="10">
        <v>0.941448398779415</v>
      </c>
    </row>
    <row r="16" spans="1:6" x14ac:dyDescent="0.2">
      <c r="A16" s="9" t="s">
        <v>290</v>
      </c>
      <c r="B16" s="9" t="s">
        <v>291</v>
      </c>
      <c r="C16" s="9" t="s">
        <v>292</v>
      </c>
      <c r="D16" s="47">
        <v>138926</v>
      </c>
      <c r="E16" s="47">
        <v>287.43789400000003</v>
      </c>
      <c r="F16" s="10">
        <v>0.90581017035297695</v>
      </c>
    </row>
    <row r="17" spans="1:6" x14ac:dyDescent="0.2">
      <c r="A17" s="9" t="s">
        <v>293</v>
      </c>
      <c r="B17" s="9" t="s">
        <v>294</v>
      </c>
      <c r="C17" s="9" t="s">
        <v>295</v>
      </c>
      <c r="D17" s="47">
        <v>10300</v>
      </c>
      <c r="E17" s="47">
        <v>262.69635</v>
      </c>
      <c r="F17" s="10">
        <v>0.82784152859332205</v>
      </c>
    </row>
    <row r="18" spans="1:6" x14ac:dyDescent="0.2">
      <c r="A18" s="9" t="s">
        <v>296</v>
      </c>
      <c r="B18" s="9" t="s">
        <v>297</v>
      </c>
      <c r="C18" s="9" t="s">
        <v>298</v>
      </c>
      <c r="D18" s="47">
        <v>40000</v>
      </c>
      <c r="E18" s="47">
        <v>257.36</v>
      </c>
      <c r="F18" s="10">
        <v>0.81102495637559302</v>
      </c>
    </row>
    <row r="19" spans="1:6" x14ac:dyDescent="0.2">
      <c r="A19" s="9" t="s">
        <v>299</v>
      </c>
      <c r="B19" s="9" t="s">
        <v>300</v>
      </c>
      <c r="C19" s="9" t="s">
        <v>301</v>
      </c>
      <c r="D19" s="47">
        <v>60000</v>
      </c>
      <c r="E19" s="47">
        <v>235.47</v>
      </c>
      <c r="F19" s="10">
        <v>0.74204245600621999</v>
      </c>
    </row>
    <row r="20" spans="1:6" x14ac:dyDescent="0.2">
      <c r="A20" s="9" t="s">
        <v>302</v>
      </c>
      <c r="B20" s="9" t="s">
        <v>303</v>
      </c>
      <c r="C20" s="9" t="s">
        <v>304</v>
      </c>
      <c r="D20" s="47">
        <v>96457</v>
      </c>
      <c r="E20" s="47">
        <v>199.71421849999999</v>
      </c>
      <c r="F20" s="10">
        <v>0.629364374209466</v>
      </c>
    </row>
    <row r="21" spans="1:6" x14ac:dyDescent="0.2">
      <c r="A21" s="9" t="s">
        <v>305</v>
      </c>
      <c r="B21" s="9" t="s">
        <v>306</v>
      </c>
      <c r="C21" s="9" t="s">
        <v>307</v>
      </c>
      <c r="D21" s="47">
        <v>26000</v>
      </c>
      <c r="E21" s="47">
        <v>196.50800000000001</v>
      </c>
      <c r="F21" s="10">
        <v>0.61926053826334704</v>
      </c>
    </row>
    <row r="22" spans="1:6" x14ac:dyDescent="0.2">
      <c r="A22" s="9" t="s">
        <v>308</v>
      </c>
      <c r="B22" s="9" t="s">
        <v>309</v>
      </c>
      <c r="C22" s="9" t="s">
        <v>310</v>
      </c>
      <c r="D22" s="47">
        <v>20015</v>
      </c>
      <c r="E22" s="47">
        <v>152.92460750000001</v>
      </c>
      <c r="F22" s="10">
        <v>0.48191511161968498</v>
      </c>
    </row>
    <row r="23" spans="1:6" x14ac:dyDescent="0.2">
      <c r="A23" s="9" t="s">
        <v>311</v>
      </c>
      <c r="B23" s="9" t="s">
        <v>312</v>
      </c>
      <c r="C23" s="9" t="s">
        <v>289</v>
      </c>
      <c r="D23" s="47">
        <v>10000</v>
      </c>
      <c r="E23" s="47">
        <v>133.9</v>
      </c>
      <c r="F23" s="10">
        <v>0.42196239376240202</v>
      </c>
    </row>
    <row r="24" spans="1:6" x14ac:dyDescent="0.2">
      <c r="A24" s="9" t="s">
        <v>313</v>
      </c>
      <c r="B24" s="9" t="s">
        <v>314</v>
      </c>
      <c r="C24" s="9" t="s">
        <v>267</v>
      </c>
      <c r="D24" s="47">
        <v>30374</v>
      </c>
      <c r="E24" s="47">
        <v>132.76475400000001</v>
      </c>
      <c r="F24" s="10">
        <v>0.41838486486270698</v>
      </c>
    </row>
    <row r="25" spans="1:6" x14ac:dyDescent="0.2">
      <c r="A25" s="9" t="s">
        <v>315</v>
      </c>
      <c r="B25" s="9" t="s">
        <v>316</v>
      </c>
      <c r="C25" s="9" t="s">
        <v>286</v>
      </c>
      <c r="D25" s="47">
        <v>25761</v>
      </c>
      <c r="E25" s="47">
        <v>110.30860199999999</v>
      </c>
      <c r="F25" s="10">
        <v>0.34761823564230099</v>
      </c>
    </row>
    <row r="26" spans="1:6" x14ac:dyDescent="0.2">
      <c r="A26" s="9" t="s">
        <v>317</v>
      </c>
      <c r="B26" s="9" t="s">
        <v>318</v>
      </c>
      <c r="C26" s="9" t="s">
        <v>295</v>
      </c>
      <c r="D26" s="47">
        <v>45000</v>
      </c>
      <c r="E26" s="47">
        <v>108.765</v>
      </c>
      <c r="F26" s="10">
        <v>0.34275384434329897</v>
      </c>
    </row>
    <row r="27" spans="1:6" x14ac:dyDescent="0.2">
      <c r="A27" s="9" t="s">
        <v>319</v>
      </c>
      <c r="B27" s="9" t="s">
        <v>320</v>
      </c>
      <c r="C27" s="9" t="s">
        <v>267</v>
      </c>
      <c r="D27" s="47">
        <v>29755</v>
      </c>
      <c r="E27" s="47">
        <v>107.4899375</v>
      </c>
      <c r="F27" s="10">
        <v>0.33873570823652699</v>
      </c>
    </row>
    <row r="28" spans="1:6" x14ac:dyDescent="0.2">
      <c r="A28" s="9" t="s">
        <v>321</v>
      </c>
      <c r="B28" s="9" t="s">
        <v>322</v>
      </c>
      <c r="C28" s="9" t="s">
        <v>289</v>
      </c>
      <c r="D28" s="47">
        <v>9526</v>
      </c>
      <c r="E28" s="47">
        <v>107.424702</v>
      </c>
      <c r="F28" s="10">
        <v>0.33853012998605497</v>
      </c>
    </row>
    <row r="29" spans="1:6" x14ac:dyDescent="0.2">
      <c r="A29" s="9" t="s">
        <v>323</v>
      </c>
      <c r="B29" s="9" t="s">
        <v>324</v>
      </c>
      <c r="C29" s="9" t="s">
        <v>325</v>
      </c>
      <c r="D29" s="47">
        <v>97694</v>
      </c>
      <c r="E29" s="47">
        <v>105.99799</v>
      </c>
      <c r="F29" s="10">
        <v>0.33403409704558001</v>
      </c>
    </row>
    <row r="30" spans="1:6" x14ac:dyDescent="0.2">
      <c r="A30" s="9" t="s">
        <v>326</v>
      </c>
      <c r="B30" s="9" t="s">
        <v>327</v>
      </c>
      <c r="C30" s="9" t="s">
        <v>307</v>
      </c>
      <c r="D30" s="47">
        <v>17000</v>
      </c>
      <c r="E30" s="47">
        <v>105.39149999999999</v>
      </c>
      <c r="F30" s="10">
        <v>0.33212285005384801</v>
      </c>
    </row>
    <row r="31" spans="1:6" x14ac:dyDescent="0.2">
      <c r="A31" s="9" t="s">
        <v>328</v>
      </c>
      <c r="B31" s="9" t="s">
        <v>329</v>
      </c>
      <c r="C31" s="9" t="s">
        <v>330</v>
      </c>
      <c r="D31" s="47">
        <v>35367</v>
      </c>
      <c r="E31" s="47">
        <v>76.162834500000002</v>
      </c>
      <c r="F31" s="10">
        <v>0.24001383092867601</v>
      </c>
    </row>
    <row r="32" spans="1:6" x14ac:dyDescent="0.2">
      <c r="A32" s="9" t="s">
        <v>331</v>
      </c>
      <c r="B32" s="9" t="s">
        <v>332</v>
      </c>
      <c r="C32" s="9" t="s">
        <v>286</v>
      </c>
      <c r="D32" s="47">
        <v>40000</v>
      </c>
      <c r="E32" s="47">
        <v>65.02</v>
      </c>
      <c r="F32" s="10">
        <v>0.20489913997334899</v>
      </c>
    </row>
    <row r="33" spans="1:6" x14ac:dyDescent="0.2">
      <c r="A33" s="9" t="s">
        <v>333</v>
      </c>
      <c r="B33" s="9" t="s">
        <v>334</v>
      </c>
      <c r="C33" s="9" t="s">
        <v>267</v>
      </c>
      <c r="D33" s="47">
        <v>77000</v>
      </c>
      <c r="E33" s="47">
        <v>54.439</v>
      </c>
      <c r="F33" s="10">
        <v>0.171554972024133</v>
      </c>
    </row>
    <row r="34" spans="1:6" x14ac:dyDescent="0.2">
      <c r="A34" s="9" t="s">
        <v>335</v>
      </c>
      <c r="B34" s="9" t="s">
        <v>336</v>
      </c>
      <c r="C34" s="9" t="s">
        <v>337</v>
      </c>
      <c r="D34" s="47">
        <v>581</v>
      </c>
      <c r="E34" s="47">
        <v>1.4745779999999999</v>
      </c>
      <c r="F34" s="63" t="s">
        <v>804</v>
      </c>
    </row>
    <row r="35" spans="1:6" x14ac:dyDescent="0.2">
      <c r="A35" s="8" t="s">
        <v>44</v>
      </c>
      <c r="B35" s="9"/>
      <c r="C35" s="9"/>
      <c r="D35" s="47"/>
      <c r="E35" s="46">
        <f>SUM(E7:E34)</f>
        <v>6826.764204000001</v>
      </c>
      <c r="F35" s="11">
        <f>SUM(F7:F34)</f>
        <v>21.508704620677005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8" t="s">
        <v>6</v>
      </c>
      <c r="B37" s="9"/>
      <c r="C37" s="9"/>
      <c r="D37" s="47"/>
      <c r="E37" s="47"/>
      <c r="F37" s="10"/>
    </row>
    <row r="38" spans="1:6" x14ac:dyDescent="0.2">
      <c r="A38" s="8" t="s">
        <v>7</v>
      </c>
      <c r="B38" s="9"/>
      <c r="C38" s="9"/>
      <c r="D38" s="47"/>
      <c r="E38" s="47"/>
      <c r="F38" s="10"/>
    </row>
    <row r="39" spans="1:6" x14ac:dyDescent="0.2">
      <c r="A39" s="8"/>
      <c r="B39" s="9"/>
      <c r="C39" s="9"/>
      <c r="D39" s="47"/>
      <c r="E39" s="47"/>
      <c r="F39" s="10"/>
    </row>
    <row r="40" spans="1:6" x14ac:dyDescent="0.2">
      <c r="A40" s="9" t="s">
        <v>31</v>
      </c>
      <c r="B40" s="9" t="s">
        <v>1378</v>
      </c>
      <c r="C40" s="9" t="s">
        <v>32</v>
      </c>
      <c r="D40" s="47">
        <v>250</v>
      </c>
      <c r="E40" s="47">
        <v>2478.3325</v>
      </c>
      <c r="F40" s="10">
        <v>7.8100307262073096</v>
      </c>
    </row>
    <row r="41" spans="1:6" x14ac:dyDescent="0.2">
      <c r="A41" s="9" t="s">
        <v>338</v>
      </c>
      <c r="B41" s="9" t="s">
        <v>1403</v>
      </c>
      <c r="C41" s="9" t="s">
        <v>63</v>
      </c>
      <c r="D41" s="47">
        <v>200</v>
      </c>
      <c r="E41" s="47">
        <v>2004.7539999999999</v>
      </c>
      <c r="F41" s="10">
        <v>6.3176310436501204</v>
      </c>
    </row>
    <row r="42" spans="1:6" x14ac:dyDescent="0.2">
      <c r="A42" s="9" t="s">
        <v>339</v>
      </c>
      <c r="B42" s="9" t="s">
        <v>1135</v>
      </c>
      <c r="C42" s="9" t="s">
        <v>140</v>
      </c>
      <c r="D42" s="47">
        <v>200</v>
      </c>
      <c r="E42" s="47">
        <v>1973.1079999999999</v>
      </c>
      <c r="F42" s="10">
        <v>6.21790421831028</v>
      </c>
    </row>
    <row r="43" spans="1:6" x14ac:dyDescent="0.2">
      <c r="A43" s="9" t="s">
        <v>13</v>
      </c>
      <c r="B43" s="9" t="s">
        <v>1225</v>
      </c>
      <c r="C43" s="9" t="s">
        <v>9</v>
      </c>
      <c r="D43" s="47">
        <v>190</v>
      </c>
      <c r="E43" s="47">
        <v>1946.2574</v>
      </c>
      <c r="F43" s="10">
        <v>6.1332892560253098</v>
      </c>
    </row>
    <row r="44" spans="1:6" x14ac:dyDescent="0.2">
      <c r="A44" s="9" t="s">
        <v>340</v>
      </c>
      <c r="B44" s="9" t="s">
        <v>1407</v>
      </c>
      <c r="C44" s="9" t="s">
        <v>26</v>
      </c>
      <c r="D44" s="47">
        <v>160</v>
      </c>
      <c r="E44" s="47">
        <v>1605.5103999999999</v>
      </c>
      <c r="F44" s="10">
        <v>5.0594847766574498</v>
      </c>
    </row>
    <row r="45" spans="1:6" x14ac:dyDescent="0.2">
      <c r="A45" s="9" t="s">
        <v>341</v>
      </c>
      <c r="B45" s="9" t="s">
        <v>1304</v>
      </c>
      <c r="C45" s="9" t="s">
        <v>140</v>
      </c>
      <c r="D45" s="47">
        <v>150</v>
      </c>
      <c r="E45" s="47">
        <v>1497.3367407000001</v>
      </c>
      <c r="F45" s="10">
        <v>4.7185944389407402</v>
      </c>
    </row>
    <row r="46" spans="1:6" x14ac:dyDescent="0.2">
      <c r="A46" s="9" t="s">
        <v>119</v>
      </c>
      <c r="B46" s="9" t="s">
        <v>1122</v>
      </c>
      <c r="C46" s="9" t="s">
        <v>69</v>
      </c>
      <c r="D46" s="47">
        <v>100</v>
      </c>
      <c r="E46" s="47">
        <v>1005.042</v>
      </c>
      <c r="F46" s="10">
        <v>3.16721380247761</v>
      </c>
    </row>
    <row r="47" spans="1:6" x14ac:dyDescent="0.2">
      <c r="A47" s="9" t="s">
        <v>342</v>
      </c>
      <c r="B47" s="9" t="s">
        <v>1405</v>
      </c>
      <c r="C47" s="9" t="s">
        <v>343</v>
      </c>
      <c r="D47" s="47">
        <v>100</v>
      </c>
      <c r="E47" s="47">
        <v>1002.952</v>
      </c>
      <c r="F47" s="10">
        <v>3.1606275335981202</v>
      </c>
    </row>
    <row r="48" spans="1:6" x14ac:dyDescent="0.2">
      <c r="A48" s="9" t="s">
        <v>14</v>
      </c>
      <c r="B48" s="9" t="s">
        <v>1142</v>
      </c>
      <c r="C48" s="9" t="s">
        <v>9</v>
      </c>
      <c r="D48" s="47">
        <v>100</v>
      </c>
      <c r="E48" s="47">
        <v>997.59100000000001</v>
      </c>
      <c r="F48" s="10">
        <v>3.1437332812235201</v>
      </c>
    </row>
    <row r="49" spans="1:6" x14ac:dyDescent="0.2">
      <c r="A49" s="9" t="s">
        <v>344</v>
      </c>
      <c r="B49" s="9" t="s">
        <v>1409</v>
      </c>
      <c r="C49" s="9" t="s">
        <v>28</v>
      </c>
      <c r="D49" s="47">
        <v>100</v>
      </c>
      <c r="E49" s="47">
        <v>996.64200000000005</v>
      </c>
      <c r="F49" s="10">
        <v>3.1407426739667499</v>
      </c>
    </row>
    <row r="50" spans="1:6" x14ac:dyDescent="0.2">
      <c r="A50" s="9" t="s">
        <v>345</v>
      </c>
      <c r="B50" s="9" t="s">
        <v>1406</v>
      </c>
      <c r="C50" s="9" t="s">
        <v>9</v>
      </c>
      <c r="D50" s="47">
        <v>90</v>
      </c>
      <c r="E50" s="47">
        <v>872.54100000000005</v>
      </c>
      <c r="F50" s="10">
        <v>2.7496601121422</v>
      </c>
    </row>
    <row r="51" spans="1:6" x14ac:dyDescent="0.2">
      <c r="A51" s="9" t="s">
        <v>346</v>
      </c>
      <c r="B51" s="9" t="s">
        <v>1066</v>
      </c>
      <c r="C51" s="9" t="s">
        <v>20</v>
      </c>
      <c r="D51" s="47">
        <v>70</v>
      </c>
      <c r="E51" s="47">
        <v>712.77359999999999</v>
      </c>
      <c r="F51" s="10">
        <v>2.2461811386605302</v>
      </c>
    </row>
    <row r="52" spans="1:6" x14ac:dyDescent="0.2">
      <c r="A52" s="9" t="s">
        <v>79</v>
      </c>
      <c r="B52" s="9" t="s">
        <v>1061</v>
      </c>
      <c r="C52" s="9" t="s">
        <v>9</v>
      </c>
      <c r="D52" s="47">
        <v>65</v>
      </c>
      <c r="E52" s="47">
        <v>661.27035000000001</v>
      </c>
      <c r="F52" s="10">
        <v>2.0838776684846998</v>
      </c>
    </row>
    <row r="53" spans="1:6" x14ac:dyDescent="0.2">
      <c r="A53" s="9" t="s">
        <v>24</v>
      </c>
      <c r="B53" s="9" t="s">
        <v>1920</v>
      </c>
      <c r="C53" s="9" t="s">
        <v>9</v>
      </c>
      <c r="D53" s="47">
        <v>60</v>
      </c>
      <c r="E53" s="47">
        <v>608.55179999999996</v>
      </c>
      <c r="F53" s="10">
        <v>1.9177443932518199</v>
      </c>
    </row>
    <row r="54" spans="1:6" x14ac:dyDescent="0.2">
      <c r="A54" s="9" t="s">
        <v>37</v>
      </c>
      <c r="B54" s="9" t="s">
        <v>1921</v>
      </c>
      <c r="C54" s="9" t="s">
        <v>18</v>
      </c>
      <c r="D54" s="47">
        <v>55</v>
      </c>
      <c r="E54" s="47">
        <v>558.76149999999996</v>
      </c>
      <c r="F54" s="10">
        <v>1.7608389849310699</v>
      </c>
    </row>
    <row r="55" spans="1:6" x14ac:dyDescent="0.2">
      <c r="A55" s="9" t="s">
        <v>347</v>
      </c>
      <c r="B55" s="9" t="s">
        <v>1410</v>
      </c>
      <c r="C55" s="9" t="s">
        <v>118</v>
      </c>
      <c r="D55" s="47">
        <v>50</v>
      </c>
      <c r="E55" s="47">
        <v>496.1925</v>
      </c>
      <c r="F55" s="10">
        <v>1.56366374209821</v>
      </c>
    </row>
    <row r="56" spans="1:6" x14ac:dyDescent="0.2">
      <c r="A56" s="9" t="s">
        <v>348</v>
      </c>
      <c r="B56" s="9" t="s">
        <v>1150</v>
      </c>
      <c r="C56" s="9" t="s">
        <v>140</v>
      </c>
      <c r="D56" s="47">
        <v>50</v>
      </c>
      <c r="E56" s="47">
        <v>490.53399999999999</v>
      </c>
      <c r="F56" s="10">
        <v>1.5458319705888399</v>
      </c>
    </row>
    <row r="57" spans="1:6" x14ac:dyDescent="0.2">
      <c r="A57" s="9" t="s">
        <v>349</v>
      </c>
      <c r="B57" s="9" t="s">
        <v>1408</v>
      </c>
      <c r="C57" s="9" t="s">
        <v>112</v>
      </c>
      <c r="D57" s="47">
        <v>50</v>
      </c>
      <c r="E57" s="47">
        <v>483.23599999999999</v>
      </c>
      <c r="F57" s="10">
        <v>1.5228336020326201</v>
      </c>
    </row>
    <row r="58" spans="1:6" x14ac:dyDescent="0.2">
      <c r="A58" s="8" t="s">
        <v>44</v>
      </c>
      <c r="B58" s="9"/>
      <c r="C58" s="9"/>
      <c r="D58" s="47"/>
      <c r="E58" s="46">
        <f>SUM(E40:E57)</f>
        <v>20391.386790699999</v>
      </c>
      <c r="F58" s="11">
        <f>SUM(F40:F57)</f>
        <v>64.259883363247212</v>
      </c>
    </row>
    <row r="59" spans="1:6" x14ac:dyDescent="0.2">
      <c r="A59" s="9"/>
      <c r="B59" s="9"/>
      <c r="C59" s="9"/>
      <c r="D59" s="47"/>
      <c r="E59" s="47"/>
      <c r="F59" s="10"/>
    </row>
    <row r="60" spans="1:6" x14ac:dyDescent="0.2">
      <c r="A60" s="8" t="s">
        <v>222</v>
      </c>
      <c r="B60" s="9"/>
      <c r="C60" s="9"/>
      <c r="D60" s="47"/>
      <c r="E60" s="47"/>
      <c r="F60" s="10"/>
    </row>
    <row r="61" spans="1:6" x14ac:dyDescent="0.2">
      <c r="A61" s="9" t="s">
        <v>350</v>
      </c>
      <c r="B61" s="9" t="s">
        <v>1943</v>
      </c>
      <c r="C61" s="9" t="s">
        <v>48</v>
      </c>
      <c r="D61" s="47">
        <v>600</v>
      </c>
      <c r="E61" s="47">
        <v>2800.9769999999999</v>
      </c>
      <c r="F61" s="10">
        <v>8.8267883479718598</v>
      </c>
    </row>
    <row r="62" spans="1:6" x14ac:dyDescent="0.2">
      <c r="A62" s="8" t="s">
        <v>44</v>
      </c>
      <c r="B62" s="9"/>
      <c r="C62" s="9"/>
      <c r="D62" s="47"/>
      <c r="E62" s="46">
        <f>SUM(E61:E61)</f>
        <v>2800.9769999999999</v>
      </c>
      <c r="F62" s="11">
        <f>SUM(F61:F61)</f>
        <v>8.8267883479718598</v>
      </c>
    </row>
    <row r="63" spans="1:6" x14ac:dyDescent="0.2">
      <c r="A63" s="9"/>
      <c r="B63" s="9"/>
      <c r="C63" s="9"/>
      <c r="D63" s="47"/>
      <c r="E63" s="47"/>
      <c r="F63" s="10"/>
    </row>
    <row r="64" spans="1:6" x14ac:dyDescent="0.2">
      <c r="A64" s="8" t="s">
        <v>44</v>
      </c>
      <c r="B64" s="9"/>
      <c r="C64" s="9"/>
      <c r="D64" s="47"/>
      <c r="E64" s="46">
        <v>30019.1279947</v>
      </c>
      <c r="F64" s="11">
        <v>94.60002320615051</v>
      </c>
    </row>
    <row r="65" spans="1:6" x14ac:dyDescent="0.2">
      <c r="A65" s="9"/>
      <c r="B65" s="9"/>
      <c r="C65" s="9"/>
      <c r="D65" s="47"/>
      <c r="E65" s="47"/>
      <c r="F65" s="10"/>
    </row>
    <row r="66" spans="1:6" x14ac:dyDescent="0.2">
      <c r="A66" s="8" t="s">
        <v>49</v>
      </c>
      <c r="B66" s="9"/>
      <c r="C66" s="9"/>
      <c r="D66" s="47"/>
      <c r="E66" s="46">
        <v>1713.5556561999999</v>
      </c>
      <c r="F66" s="11">
        <v>5.4</v>
      </c>
    </row>
    <row r="67" spans="1:6" x14ac:dyDescent="0.2">
      <c r="A67" s="9"/>
      <c r="B67" s="9"/>
      <c r="C67" s="9"/>
      <c r="D67" s="47"/>
      <c r="E67" s="47"/>
      <c r="F67" s="10"/>
    </row>
    <row r="68" spans="1:6" x14ac:dyDescent="0.2">
      <c r="A68" s="12" t="s">
        <v>50</v>
      </c>
      <c r="B68" s="6"/>
      <c r="C68" s="6"/>
      <c r="D68" s="72"/>
      <c r="E68" s="48">
        <v>31732.685656199999</v>
      </c>
      <c r="F68" s="13">
        <f xml:space="preserve"> ROUND(SUM(F64:F67),2)</f>
        <v>100</v>
      </c>
    </row>
    <row r="69" spans="1:6" x14ac:dyDescent="0.2">
      <c r="A69" s="1" t="s">
        <v>226</v>
      </c>
      <c r="F69" s="16" t="s">
        <v>105</v>
      </c>
    </row>
    <row r="71" spans="1:6" x14ac:dyDescent="0.2">
      <c r="A71" s="1" t="s">
        <v>51</v>
      </c>
    </row>
    <row r="72" spans="1:6" x14ac:dyDescent="0.2">
      <c r="A72" s="1" t="s">
        <v>816</v>
      </c>
    </row>
    <row r="73" spans="1:6" x14ac:dyDescent="0.2">
      <c r="A73" s="1" t="s">
        <v>52</v>
      </c>
    </row>
    <row r="74" spans="1:6" x14ac:dyDescent="0.2">
      <c r="A74" s="3" t="s">
        <v>537</v>
      </c>
      <c r="D74" s="14">
        <v>54.155000000000001</v>
      </c>
    </row>
    <row r="75" spans="1:6" x14ac:dyDescent="0.2">
      <c r="A75" s="3" t="s">
        <v>860</v>
      </c>
      <c r="D75" s="14">
        <v>13.234400000000001</v>
      </c>
    </row>
    <row r="76" spans="1:6" x14ac:dyDescent="0.2">
      <c r="A76" s="3" t="s">
        <v>817</v>
      </c>
      <c r="D76" s="14">
        <v>12.7041</v>
      </c>
    </row>
    <row r="77" spans="1:6" x14ac:dyDescent="0.2">
      <c r="A77" s="3" t="s">
        <v>809</v>
      </c>
      <c r="D77" s="14">
        <v>56.628300000000003</v>
      </c>
    </row>
    <row r="78" spans="1:6" x14ac:dyDescent="0.2">
      <c r="A78" s="3" t="s">
        <v>861</v>
      </c>
      <c r="D78" s="14">
        <v>13.979200000000001</v>
      </c>
    </row>
    <row r="79" spans="1:6" x14ac:dyDescent="0.2">
      <c r="A79" s="3" t="s">
        <v>818</v>
      </c>
      <c r="D79" s="14">
        <v>13.4222</v>
      </c>
    </row>
    <row r="81" spans="1:4" x14ac:dyDescent="0.2">
      <c r="A81" s="1" t="s">
        <v>56</v>
      </c>
    </row>
    <row r="82" spans="1:4" x14ac:dyDescent="0.2">
      <c r="A82" s="3" t="s">
        <v>537</v>
      </c>
      <c r="D82" s="14">
        <v>56.395200000000003</v>
      </c>
    </row>
    <row r="83" spans="1:4" x14ac:dyDescent="0.2">
      <c r="A83" s="3" t="s">
        <v>860</v>
      </c>
      <c r="D83" s="14">
        <v>13.260300000000001</v>
      </c>
    </row>
    <row r="84" spans="1:4" x14ac:dyDescent="0.2">
      <c r="A84" s="3" t="s">
        <v>817</v>
      </c>
      <c r="D84" s="14">
        <v>12.702299999999999</v>
      </c>
    </row>
    <row r="85" spans="1:4" x14ac:dyDescent="0.2">
      <c r="A85" s="3" t="s">
        <v>809</v>
      </c>
      <c r="D85" s="14">
        <v>59.162799999999997</v>
      </c>
    </row>
    <row r="86" spans="1:4" x14ac:dyDescent="0.2">
      <c r="A86" s="3" t="s">
        <v>861</v>
      </c>
      <c r="D86" s="14">
        <v>14.0777</v>
      </c>
    </row>
    <row r="87" spans="1:4" x14ac:dyDescent="0.2">
      <c r="A87" s="3" t="s">
        <v>818</v>
      </c>
      <c r="D87" s="14">
        <v>13.490600000000001</v>
      </c>
    </row>
    <row r="89" spans="1:4" x14ac:dyDescent="0.2">
      <c r="A89" s="1" t="s">
        <v>57</v>
      </c>
      <c r="D89" s="15" t="s">
        <v>138</v>
      </c>
    </row>
    <row r="90" spans="1:4" x14ac:dyDescent="0.2">
      <c r="A90" s="94" t="s">
        <v>811</v>
      </c>
      <c r="B90" s="95"/>
      <c r="C90" s="90" t="s">
        <v>812</v>
      </c>
      <c r="D90" s="90"/>
    </row>
    <row r="91" spans="1:4" x14ac:dyDescent="0.2">
      <c r="A91" s="91"/>
      <c r="B91" s="91"/>
      <c r="C91" s="22" t="s">
        <v>813</v>
      </c>
      <c r="D91" s="22" t="s">
        <v>814</v>
      </c>
    </row>
    <row r="92" spans="1:4" x14ac:dyDescent="0.2">
      <c r="A92" s="23" t="s">
        <v>860</v>
      </c>
      <c r="B92" s="24"/>
      <c r="C92" s="39">
        <v>0.36736457699999997</v>
      </c>
      <c r="D92" s="39">
        <v>0.34018142940000001</v>
      </c>
    </row>
    <row r="93" spans="1:4" x14ac:dyDescent="0.2">
      <c r="A93" s="23" t="s">
        <v>817</v>
      </c>
      <c r="B93" s="24"/>
      <c r="C93" s="39">
        <v>0.374567804</v>
      </c>
      <c r="D93" s="39">
        <v>0.3468516532</v>
      </c>
    </row>
    <row r="94" spans="1:4" x14ac:dyDescent="0.2">
      <c r="A94" s="23" t="s">
        <v>861</v>
      </c>
      <c r="B94" s="24"/>
      <c r="C94" s="39">
        <v>0.36736457699999997</v>
      </c>
      <c r="D94" s="39">
        <v>0.34018142940000001</v>
      </c>
    </row>
    <row r="95" spans="1:4" x14ac:dyDescent="0.2">
      <c r="A95" s="23" t="s">
        <v>818</v>
      </c>
      <c r="B95" s="24"/>
      <c r="C95" s="39">
        <v>0.374567804</v>
      </c>
      <c r="D95" s="39">
        <v>0.3468516532</v>
      </c>
    </row>
    <row r="96" spans="1:4" x14ac:dyDescent="0.2">
      <c r="A96" s="1"/>
      <c r="D96" s="15"/>
    </row>
    <row r="97" spans="1:5" x14ac:dyDescent="0.2">
      <c r="A97" s="1" t="s">
        <v>59</v>
      </c>
      <c r="D97" s="18">
        <v>2.7066770562890503</v>
      </c>
      <c r="E97" s="2" t="s">
        <v>825</v>
      </c>
    </row>
  </sheetData>
  <mergeCells count="4">
    <mergeCell ref="A1:F1"/>
    <mergeCell ref="C90:D90"/>
    <mergeCell ref="A91:B91"/>
    <mergeCell ref="A90:B9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EFB-E404-4AE8-B35C-F544538AC912}">
  <sheetPr>
    <tabColor rgb="FF92D050"/>
  </sheetPr>
  <dimension ref="A1:F113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5.28515625" style="2" bestFit="1" customWidth="1"/>
    <col min="3" max="3" width="20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1519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1383653</v>
      </c>
      <c r="E7" s="60">
        <v>33813.020187499998</v>
      </c>
      <c r="F7" s="10">
        <v>4.5886161208364449</v>
      </c>
    </row>
    <row r="8" spans="1:6" x14ac:dyDescent="0.2">
      <c r="A8" s="10" t="s">
        <v>1438</v>
      </c>
      <c r="B8" s="10" t="s">
        <v>1439</v>
      </c>
      <c r="C8" s="10" t="s">
        <v>1440</v>
      </c>
      <c r="D8" s="54">
        <v>1655675</v>
      </c>
      <c r="E8" s="60">
        <v>17555.949862500001</v>
      </c>
      <c r="F8" s="10">
        <v>2.3824406725266258</v>
      </c>
    </row>
    <row r="9" spans="1:6" x14ac:dyDescent="0.2">
      <c r="A9" s="10" t="s">
        <v>1520</v>
      </c>
      <c r="B9" s="10" t="s">
        <v>1521</v>
      </c>
      <c r="C9" s="10" t="s">
        <v>310</v>
      </c>
      <c r="D9" s="54">
        <v>3953709</v>
      </c>
      <c r="E9" s="60">
        <v>17410.1575815</v>
      </c>
      <c r="F9" s="10">
        <v>2.3626558438665275</v>
      </c>
    </row>
    <row r="10" spans="1:6" x14ac:dyDescent="0.2">
      <c r="A10" s="10" t="s">
        <v>1472</v>
      </c>
      <c r="B10" s="10" t="s">
        <v>1473</v>
      </c>
      <c r="C10" s="10" t="s">
        <v>272</v>
      </c>
      <c r="D10" s="54">
        <v>3153552</v>
      </c>
      <c r="E10" s="60">
        <v>17095.405392000001</v>
      </c>
      <c r="F10" s="10">
        <v>2.3199422098048714</v>
      </c>
    </row>
    <row r="11" spans="1:6" x14ac:dyDescent="0.2">
      <c r="A11" s="10" t="s">
        <v>1522</v>
      </c>
      <c r="B11" s="10" t="s">
        <v>1523</v>
      </c>
      <c r="C11" s="10" t="s">
        <v>1454</v>
      </c>
      <c r="D11" s="54">
        <v>3128832</v>
      </c>
      <c r="E11" s="60">
        <v>16964.527104000001</v>
      </c>
      <c r="F11" s="10">
        <v>2.3021812934816888</v>
      </c>
    </row>
    <row r="12" spans="1:6" x14ac:dyDescent="0.2">
      <c r="A12" s="10" t="s">
        <v>1524</v>
      </c>
      <c r="B12" s="10" t="s">
        <v>1525</v>
      </c>
      <c r="C12" s="10" t="s">
        <v>1416</v>
      </c>
      <c r="D12" s="54">
        <v>5778251</v>
      </c>
      <c r="E12" s="60">
        <v>16762.706150999998</v>
      </c>
      <c r="F12" s="10">
        <v>2.274793060389138</v>
      </c>
    </row>
    <row r="13" spans="1:6" x14ac:dyDescent="0.2">
      <c r="A13" s="10" t="s">
        <v>1526</v>
      </c>
      <c r="B13" s="10" t="s">
        <v>1527</v>
      </c>
      <c r="C13" s="10" t="s">
        <v>1454</v>
      </c>
      <c r="D13" s="54">
        <v>6401325</v>
      </c>
      <c r="E13" s="60">
        <v>16528.221150000001</v>
      </c>
      <c r="F13" s="10">
        <v>2.2429721331334087</v>
      </c>
    </row>
    <row r="14" spans="1:6" x14ac:dyDescent="0.2">
      <c r="A14" s="10" t="s">
        <v>296</v>
      </c>
      <c r="B14" s="10" t="s">
        <v>297</v>
      </c>
      <c r="C14" s="10" t="s">
        <v>298</v>
      </c>
      <c r="D14" s="54">
        <v>2521141</v>
      </c>
      <c r="E14" s="60">
        <v>16221.021194000001</v>
      </c>
      <c r="F14" s="10">
        <v>2.2012833794342357</v>
      </c>
    </row>
    <row r="15" spans="1:6" x14ac:dyDescent="0.2">
      <c r="A15" s="10" t="s">
        <v>363</v>
      </c>
      <c r="B15" s="10" t="s">
        <v>364</v>
      </c>
      <c r="C15" s="10" t="s">
        <v>301</v>
      </c>
      <c r="D15" s="54">
        <v>5516937</v>
      </c>
      <c r="E15" s="60">
        <v>16001.8757685</v>
      </c>
      <c r="F15" s="10">
        <v>2.1715441184430335</v>
      </c>
    </row>
    <row r="16" spans="1:6" x14ac:dyDescent="0.2">
      <c r="A16" s="10" t="s">
        <v>1528</v>
      </c>
      <c r="B16" s="10" t="s">
        <v>1529</v>
      </c>
      <c r="C16" s="10" t="s">
        <v>1530</v>
      </c>
      <c r="D16" s="54">
        <v>2824663</v>
      </c>
      <c r="E16" s="60">
        <v>15962.170613</v>
      </c>
      <c r="F16" s="10">
        <v>2.1661559065767957</v>
      </c>
    </row>
    <row r="17" spans="1:6" x14ac:dyDescent="0.2">
      <c r="A17" s="10" t="s">
        <v>1531</v>
      </c>
      <c r="B17" s="10" t="s">
        <v>1532</v>
      </c>
      <c r="C17" s="10" t="s">
        <v>1416</v>
      </c>
      <c r="D17" s="54">
        <v>385642</v>
      </c>
      <c r="E17" s="60">
        <v>15350.479810000001</v>
      </c>
      <c r="F17" s="10">
        <v>2.0831460404350302</v>
      </c>
    </row>
    <row r="18" spans="1:6" x14ac:dyDescent="0.2">
      <c r="A18" s="10" t="s">
        <v>1533</v>
      </c>
      <c r="B18" s="10" t="s">
        <v>1534</v>
      </c>
      <c r="C18" s="10" t="s">
        <v>267</v>
      </c>
      <c r="D18" s="54">
        <v>6249096</v>
      </c>
      <c r="E18" s="60">
        <v>14816.606615999999</v>
      </c>
      <c r="F18" s="10">
        <v>2.0106964594485777</v>
      </c>
    </row>
    <row r="19" spans="1:6" x14ac:dyDescent="0.2">
      <c r="A19" s="10" t="s">
        <v>1535</v>
      </c>
      <c r="B19" s="10" t="s">
        <v>1536</v>
      </c>
      <c r="C19" s="10" t="s">
        <v>367</v>
      </c>
      <c r="D19" s="54">
        <v>3615705</v>
      </c>
      <c r="E19" s="60">
        <v>13799.338132499999</v>
      </c>
      <c r="F19" s="10">
        <v>1.8726474316858175</v>
      </c>
    </row>
    <row r="20" spans="1:6" x14ac:dyDescent="0.2">
      <c r="A20" s="10" t="s">
        <v>1537</v>
      </c>
      <c r="B20" s="10" t="s">
        <v>1538</v>
      </c>
      <c r="C20" s="10" t="s">
        <v>289</v>
      </c>
      <c r="D20" s="54">
        <v>8463234</v>
      </c>
      <c r="E20" s="60">
        <v>13443.847209</v>
      </c>
      <c r="F20" s="10">
        <v>1.8244053233696205</v>
      </c>
    </row>
    <row r="21" spans="1:6" x14ac:dyDescent="0.2">
      <c r="A21" s="10" t="s">
        <v>1539</v>
      </c>
      <c r="B21" s="10" t="s">
        <v>1540</v>
      </c>
      <c r="C21" s="10" t="s">
        <v>301</v>
      </c>
      <c r="D21" s="54">
        <v>1497004</v>
      </c>
      <c r="E21" s="60">
        <v>12875.731404</v>
      </c>
      <c r="F21" s="10">
        <v>1.7473088283842753</v>
      </c>
    </row>
    <row r="22" spans="1:6" x14ac:dyDescent="0.2">
      <c r="A22" s="10" t="s">
        <v>1541</v>
      </c>
      <c r="B22" s="10" t="s">
        <v>1542</v>
      </c>
      <c r="C22" s="10" t="s">
        <v>295</v>
      </c>
      <c r="D22" s="54">
        <v>3473677</v>
      </c>
      <c r="E22" s="60">
        <v>12741.447236</v>
      </c>
      <c r="F22" s="10">
        <v>1.7290857150793686</v>
      </c>
    </row>
    <row r="23" spans="1:6" x14ac:dyDescent="0.2">
      <c r="A23" s="10" t="s">
        <v>270</v>
      </c>
      <c r="B23" s="10" t="s">
        <v>271</v>
      </c>
      <c r="C23" s="10" t="s">
        <v>272</v>
      </c>
      <c r="D23" s="54">
        <v>1733149</v>
      </c>
      <c r="E23" s="60">
        <v>12686.650680000001</v>
      </c>
      <c r="F23" s="10">
        <v>1.7216495156853591</v>
      </c>
    </row>
    <row r="24" spans="1:6" x14ac:dyDescent="0.2">
      <c r="A24" s="10" t="s">
        <v>1543</v>
      </c>
      <c r="B24" s="10" t="s">
        <v>1544</v>
      </c>
      <c r="C24" s="10" t="s">
        <v>1545</v>
      </c>
      <c r="D24" s="54">
        <v>1130571</v>
      </c>
      <c r="E24" s="60">
        <v>12093.717987</v>
      </c>
      <c r="F24" s="10">
        <v>1.6411852300763328</v>
      </c>
    </row>
    <row r="25" spans="1:6" x14ac:dyDescent="0.2">
      <c r="A25" s="10" t="s">
        <v>265</v>
      </c>
      <c r="B25" s="10" t="s">
        <v>266</v>
      </c>
      <c r="C25" s="10" t="s">
        <v>267</v>
      </c>
      <c r="D25" s="54">
        <v>1451248</v>
      </c>
      <c r="E25" s="60">
        <v>11734.065704000001</v>
      </c>
      <c r="F25" s="10">
        <v>1.5923784019811746</v>
      </c>
    </row>
    <row r="26" spans="1:6" x14ac:dyDescent="0.2">
      <c r="A26" s="10" t="s">
        <v>1427</v>
      </c>
      <c r="B26" s="10" t="s">
        <v>1428</v>
      </c>
      <c r="C26" s="10" t="s">
        <v>367</v>
      </c>
      <c r="D26" s="54">
        <v>9772603</v>
      </c>
      <c r="E26" s="60">
        <v>11732.0099015</v>
      </c>
      <c r="F26" s="10">
        <v>1.5920994180737791</v>
      </c>
    </row>
    <row r="27" spans="1:6" x14ac:dyDescent="0.2">
      <c r="A27" s="10" t="s">
        <v>1546</v>
      </c>
      <c r="B27" s="10" t="s">
        <v>1547</v>
      </c>
      <c r="C27" s="10" t="s">
        <v>1454</v>
      </c>
      <c r="D27" s="54">
        <v>1980000</v>
      </c>
      <c r="E27" s="60">
        <v>11520.63</v>
      </c>
      <c r="F27" s="10">
        <v>1.5634139821598854</v>
      </c>
    </row>
    <row r="28" spans="1:6" x14ac:dyDescent="0.2">
      <c r="A28" s="10" t="s">
        <v>1548</v>
      </c>
      <c r="B28" s="10" t="s">
        <v>1549</v>
      </c>
      <c r="C28" s="10" t="s">
        <v>325</v>
      </c>
      <c r="D28" s="54">
        <v>10785358</v>
      </c>
      <c r="E28" s="60">
        <v>11432.47948</v>
      </c>
      <c r="F28" s="10">
        <v>1.5514514631394269</v>
      </c>
    </row>
    <row r="29" spans="1:6" x14ac:dyDescent="0.2">
      <c r="A29" s="10" t="s">
        <v>1493</v>
      </c>
      <c r="B29" s="10" t="s">
        <v>1494</v>
      </c>
      <c r="C29" s="10" t="s">
        <v>325</v>
      </c>
      <c r="D29" s="54">
        <v>19537175</v>
      </c>
      <c r="E29" s="60">
        <v>11331.5615</v>
      </c>
      <c r="F29" s="10">
        <v>1.5377563283261979</v>
      </c>
    </row>
    <row r="30" spans="1:6" x14ac:dyDescent="0.2">
      <c r="A30" s="10" t="s">
        <v>1550</v>
      </c>
      <c r="B30" s="10" t="s">
        <v>1551</v>
      </c>
      <c r="C30" s="10" t="s">
        <v>1454</v>
      </c>
      <c r="D30" s="54">
        <v>379355</v>
      </c>
      <c r="E30" s="60">
        <v>11311.986745</v>
      </c>
      <c r="F30" s="10">
        <v>1.5350999244954739</v>
      </c>
    </row>
    <row r="31" spans="1:6" x14ac:dyDescent="0.2">
      <c r="A31" s="10" t="s">
        <v>333</v>
      </c>
      <c r="B31" s="10" t="s">
        <v>334</v>
      </c>
      <c r="C31" s="10" t="s">
        <v>267</v>
      </c>
      <c r="D31" s="54">
        <v>15898917</v>
      </c>
      <c r="E31" s="60">
        <v>11240.534319</v>
      </c>
      <c r="F31" s="10">
        <v>1.5254034303048225</v>
      </c>
    </row>
    <row r="32" spans="1:6" x14ac:dyDescent="0.2">
      <c r="A32" s="10" t="s">
        <v>1552</v>
      </c>
      <c r="B32" s="10" t="s">
        <v>1553</v>
      </c>
      <c r="C32" s="10" t="s">
        <v>367</v>
      </c>
      <c r="D32" s="54">
        <v>1924002</v>
      </c>
      <c r="E32" s="60">
        <v>10683.021105</v>
      </c>
      <c r="F32" s="10">
        <v>1.4497457662702604</v>
      </c>
    </row>
    <row r="33" spans="1:6" x14ac:dyDescent="0.2">
      <c r="A33" s="10" t="s">
        <v>1554</v>
      </c>
      <c r="B33" s="10" t="s">
        <v>1555</v>
      </c>
      <c r="C33" s="10" t="s">
        <v>1454</v>
      </c>
      <c r="D33" s="54">
        <v>3223420</v>
      </c>
      <c r="E33" s="60">
        <v>10669.520200000001</v>
      </c>
      <c r="F33" s="10">
        <v>1.4479136178852492</v>
      </c>
    </row>
    <row r="34" spans="1:6" x14ac:dyDescent="0.2">
      <c r="A34" s="10" t="s">
        <v>904</v>
      </c>
      <c r="B34" s="10" t="s">
        <v>905</v>
      </c>
      <c r="C34" s="10" t="s">
        <v>289</v>
      </c>
      <c r="D34" s="54">
        <v>3336449</v>
      </c>
      <c r="E34" s="60">
        <v>10593.225575</v>
      </c>
      <c r="F34" s="10">
        <v>1.4375600101842254</v>
      </c>
    </row>
    <row r="35" spans="1:6" x14ac:dyDescent="0.2">
      <c r="A35" s="10" t="s">
        <v>1556</v>
      </c>
      <c r="B35" s="10" t="s">
        <v>1557</v>
      </c>
      <c r="C35" s="10" t="s">
        <v>378</v>
      </c>
      <c r="D35" s="54">
        <v>1694984</v>
      </c>
      <c r="E35" s="60">
        <v>10480.933564000001</v>
      </c>
      <c r="F35" s="10">
        <v>1.4223213556937808</v>
      </c>
    </row>
    <row r="36" spans="1:6" x14ac:dyDescent="0.2">
      <c r="A36" s="10" t="s">
        <v>1558</v>
      </c>
      <c r="B36" s="10" t="s">
        <v>1559</v>
      </c>
      <c r="C36" s="10" t="s">
        <v>267</v>
      </c>
      <c r="D36" s="54">
        <v>4731960</v>
      </c>
      <c r="E36" s="60">
        <v>10318.038780000001</v>
      </c>
      <c r="F36" s="10">
        <v>1.4002156216387409</v>
      </c>
    </row>
    <row r="37" spans="1:6" x14ac:dyDescent="0.2">
      <c r="A37" s="10" t="s">
        <v>1459</v>
      </c>
      <c r="B37" s="10" t="s">
        <v>1460</v>
      </c>
      <c r="C37" s="10" t="s">
        <v>272</v>
      </c>
      <c r="D37" s="54">
        <v>1345319</v>
      </c>
      <c r="E37" s="60">
        <v>10315.233432499999</v>
      </c>
      <c r="F37" s="10">
        <v>1.3998349202789786</v>
      </c>
    </row>
    <row r="38" spans="1:6" x14ac:dyDescent="0.2">
      <c r="A38" s="10" t="s">
        <v>273</v>
      </c>
      <c r="B38" s="10" t="s">
        <v>274</v>
      </c>
      <c r="C38" s="10" t="s">
        <v>267</v>
      </c>
      <c r="D38" s="54">
        <v>673158</v>
      </c>
      <c r="E38" s="60">
        <v>9943.2168180000008</v>
      </c>
      <c r="F38" s="10">
        <v>1.3493501831851666</v>
      </c>
    </row>
    <row r="39" spans="1:6" x14ac:dyDescent="0.2">
      <c r="A39" s="10" t="s">
        <v>1476</v>
      </c>
      <c r="B39" s="10" t="s">
        <v>1477</v>
      </c>
      <c r="C39" s="10" t="s">
        <v>367</v>
      </c>
      <c r="D39" s="54">
        <v>1054044</v>
      </c>
      <c r="E39" s="60">
        <v>9936.4727879999991</v>
      </c>
      <c r="F39" s="10">
        <v>1.3484349805618632</v>
      </c>
    </row>
    <row r="40" spans="1:6" x14ac:dyDescent="0.2">
      <c r="A40" s="10" t="s">
        <v>1560</v>
      </c>
      <c r="B40" s="10" t="s">
        <v>1561</v>
      </c>
      <c r="C40" s="10" t="s">
        <v>1530</v>
      </c>
      <c r="D40" s="54">
        <v>323284</v>
      </c>
      <c r="E40" s="60">
        <v>9522.9767879999999</v>
      </c>
      <c r="F40" s="10">
        <v>1.2923212586588784</v>
      </c>
    </row>
    <row r="41" spans="1:6" x14ac:dyDescent="0.2">
      <c r="A41" s="10" t="s">
        <v>373</v>
      </c>
      <c r="B41" s="10" t="s">
        <v>374</v>
      </c>
      <c r="C41" s="10" t="s">
        <v>375</v>
      </c>
      <c r="D41" s="54">
        <v>1852195</v>
      </c>
      <c r="E41" s="60">
        <v>9342.4715799999994</v>
      </c>
      <c r="F41" s="10">
        <v>1.2678256914859132</v>
      </c>
    </row>
    <row r="42" spans="1:6" x14ac:dyDescent="0.2">
      <c r="A42" s="10" t="s">
        <v>1562</v>
      </c>
      <c r="B42" s="10" t="s">
        <v>1563</v>
      </c>
      <c r="C42" s="10" t="s">
        <v>310</v>
      </c>
      <c r="D42" s="54">
        <v>190105</v>
      </c>
      <c r="E42" s="60">
        <v>9292.6175574999997</v>
      </c>
      <c r="F42" s="10">
        <v>1.2610602215555871</v>
      </c>
    </row>
    <row r="43" spans="1:6" x14ac:dyDescent="0.2">
      <c r="A43" s="10" t="s">
        <v>1564</v>
      </c>
      <c r="B43" s="10" t="s">
        <v>1565</v>
      </c>
      <c r="C43" s="10" t="s">
        <v>367</v>
      </c>
      <c r="D43" s="54">
        <v>1324301</v>
      </c>
      <c r="E43" s="60">
        <v>9232.3644215000004</v>
      </c>
      <c r="F43" s="10">
        <v>1.2528835337102713</v>
      </c>
    </row>
    <row r="44" spans="1:6" x14ac:dyDescent="0.2">
      <c r="A44" s="10" t="s">
        <v>1566</v>
      </c>
      <c r="B44" s="10" t="s">
        <v>1567</v>
      </c>
      <c r="C44" s="10" t="s">
        <v>298</v>
      </c>
      <c r="D44" s="54">
        <v>1167241</v>
      </c>
      <c r="E44" s="60">
        <v>9054.2884369999992</v>
      </c>
      <c r="F44" s="10">
        <v>1.2287176257647694</v>
      </c>
    </row>
    <row r="45" spans="1:6" x14ac:dyDescent="0.2">
      <c r="A45" s="10" t="s">
        <v>1568</v>
      </c>
      <c r="B45" s="10" t="s">
        <v>1569</v>
      </c>
      <c r="C45" s="10" t="s">
        <v>310</v>
      </c>
      <c r="D45" s="54">
        <v>2534305</v>
      </c>
      <c r="E45" s="60">
        <v>9051.2703075000009</v>
      </c>
      <c r="F45" s="10">
        <v>1.2283080486964784</v>
      </c>
    </row>
    <row r="46" spans="1:6" x14ac:dyDescent="0.2">
      <c r="A46" s="10" t="s">
        <v>1570</v>
      </c>
      <c r="B46" s="10" t="s">
        <v>1571</v>
      </c>
      <c r="C46" s="10" t="s">
        <v>1572</v>
      </c>
      <c r="D46" s="54">
        <v>6313159</v>
      </c>
      <c r="E46" s="60">
        <v>8879.4581335000003</v>
      </c>
      <c r="F46" s="10">
        <v>1.2049921748999159</v>
      </c>
    </row>
    <row r="47" spans="1:6" x14ac:dyDescent="0.2">
      <c r="A47" s="10" t="s">
        <v>1573</v>
      </c>
      <c r="B47" s="10" t="s">
        <v>1574</v>
      </c>
      <c r="C47" s="10" t="s">
        <v>310</v>
      </c>
      <c r="D47" s="54">
        <v>1641126</v>
      </c>
      <c r="E47" s="60">
        <v>8319.6882569999998</v>
      </c>
      <c r="F47" s="10">
        <v>1.1290282691315672</v>
      </c>
    </row>
    <row r="48" spans="1:6" x14ac:dyDescent="0.2">
      <c r="A48" s="10" t="s">
        <v>1575</v>
      </c>
      <c r="B48" s="10" t="s">
        <v>1576</v>
      </c>
      <c r="C48" s="10" t="s">
        <v>298</v>
      </c>
      <c r="D48" s="54">
        <v>1810158</v>
      </c>
      <c r="E48" s="60">
        <v>8064.25389</v>
      </c>
      <c r="F48" s="10">
        <v>1.0943643956374995</v>
      </c>
    </row>
    <row r="49" spans="1:6" x14ac:dyDescent="0.2">
      <c r="A49" s="10" t="s">
        <v>1577</v>
      </c>
      <c r="B49" s="10" t="s">
        <v>1578</v>
      </c>
      <c r="C49" s="10" t="s">
        <v>283</v>
      </c>
      <c r="D49" s="54">
        <v>2345030</v>
      </c>
      <c r="E49" s="60">
        <v>8001.2423600000002</v>
      </c>
      <c r="F49" s="10">
        <v>1.085813378285212</v>
      </c>
    </row>
    <row r="50" spans="1:6" x14ac:dyDescent="0.2">
      <c r="A50" s="10" t="s">
        <v>1579</v>
      </c>
      <c r="B50" s="10" t="s">
        <v>1580</v>
      </c>
      <c r="C50" s="10" t="s">
        <v>1416</v>
      </c>
      <c r="D50" s="54">
        <v>3336227</v>
      </c>
      <c r="E50" s="60">
        <v>7996.936119</v>
      </c>
      <c r="F50" s="10">
        <v>1.0852289972756706</v>
      </c>
    </row>
    <row r="51" spans="1:6" x14ac:dyDescent="0.2">
      <c r="A51" s="10" t="s">
        <v>1581</v>
      </c>
      <c r="B51" s="10" t="s">
        <v>1582</v>
      </c>
      <c r="C51" s="10" t="s">
        <v>1416</v>
      </c>
      <c r="D51" s="54">
        <v>7539564</v>
      </c>
      <c r="E51" s="60">
        <v>7916.5421999999999</v>
      </c>
      <c r="F51" s="10">
        <v>1.0743190924314714</v>
      </c>
    </row>
    <row r="52" spans="1:6" x14ac:dyDescent="0.2">
      <c r="A52" s="10" t="s">
        <v>1583</v>
      </c>
      <c r="B52" s="10" t="s">
        <v>1584</v>
      </c>
      <c r="C52" s="10" t="s">
        <v>1585</v>
      </c>
      <c r="D52" s="54">
        <v>7172576</v>
      </c>
      <c r="E52" s="60">
        <v>7445.1338880000003</v>
      </c>
      <c r="F52" s="10">
        <v>1.0103463456036337</v>
      </c>
    </row>
    <row r="53" spans="1:6" x14ac:dyDescent="0.2">
      <c r="A53" s="10" t="s">
        <v>1586</v>
      </c>
      <c r="B53" s="10" t="s">
        <v>1587</v>
      </c>
      <c r="C53" s="10" t="s">
        <v>289</v>
      </c>
      <c r="D53" s="54">
        <v>2873399</v>
      </c>
      <c r="E53" s="60">
        <v>7315.6738539999997</v>
      </c>
      <c r="F53" s="10">
        <v>0.99277789428747343</v>
      </c>
    </row>
    <row r="54" spans="1:6" x14ac:dyDescent="0.2">
      <c r="A54" s="10" t="s">
        <v>1432</v>
      </c>
      <c r="B54" s="10" t="s">
        <v>1433</v>
      </c>
      <c r="C54" s="10" t="s">
        <v>277</v>
      </c>
      <c r="D54" s="54">
        <v>57427461</v>
      </c>
      <c r="E54" s="60">
        <v>6977.4365115000001</v>
      </c>
      <c r="F54" s="10">
        <v>0.94687719349653576</v>
      </c>
    </row>
    <row r="55" spans="1:6" x14ac:dyDescent="0.2">
      <c r="A55" s="10" t="s">
        <v>1588</v>
      </c>
      <c r="B55" s="10" t="s">
        <v>1589</v>
      </c>
      <c r="C55" s="10" t="s">
        <v>1454</v>
      </c>
      <c r="D55" s="54">
        <v>2429126</v>
      </c>
      <c r="E55" s="60">
        <v>6799.1236740000004</v>
      </c>
      <c r="F55" s="10">
        <v>0.92267914327305822</v>
      </c>
    </row>
    <row r="56" spans="1:6" x14ac:dyDescent="0.2">
      <c r="A56" s="10" t="s">
        <v>1590</v>
      </c>
      <c r="B56" s="10" t="s">
        <v>1591</v>
      </c>
      <c r="C56" s="10" t="s">
        <v>337</v>
      </c>
      <c r="D56" s="54">
        <v>9028098</v>
      </c>
      <c r="E56" s="60">
        <v>6780.1015980000002</v>
      </c>
      <c r="F56" s="10">
        <v>0.92009774107646747</v>
      </c>
    </row>
    <row r="57" spans="1:6" x14ac:dyDescent="0.2">
      <c r="A57" s="10" t="s">
        <v>376</v>
      </c>
      <c r="B57" s="10" t="s">
        <v>377</v>
      </c>
      <c r="C57" s="10" t="s">
        <v>378</v>
      </c>
      <c r="D57" s="54">
        <v>4031266</v>
      </c>
      <c r="E57" s="60">
        <v>6528.6352870000001</v>
      </c>
      <c r="F57" s="10">
        <v>0.88597235499432037</v>
      </c>
    </row>
    <row r="58" spans="1:6" x14ac:dyDescent="0.2">
      <c r="A58" s="10" t="s">
        <v>1592</v>
      </c>
      <c r="B58" s="10" t="s">
        <v>1593</v>
      </c>
      <c r="C58" s="10" t="s">
        <v>325</v>
      </c>
      <c r="D58" s="54">
        <v>2310543</v>
      </c>
      <c r="E58" s="60">
        <v>6504.1785449999998</v>
      </c>
      <c r="F58" s="10">
        <v>0.8826534381988953</v>
      </c>
    </row>
    <row r="59" spans="1:6" x14ac:dyDescent="0.2">
      <c r="A59" s="10" t="s">
        <v>1594</v>
      </c>
      <c r="B59" s="10" t="s">
        <v>1595</v>
      </c>
      <c r="C59" s="10" t="s">
        <v>1596</v>
      </c>
      <c r="D59" s="54">
        <v>4183258</v>
      </c>
      <c r="E59" s="60">
        <v>6095.0069059999996</v>
      </c>
      <c r="F59" s="10">
        <v>0.82712655629088527</v>
      </c>
    </row>
    <row r="60" spans="1:6" x14ac:dyDescent="0.2">
      <c r="A60" s="10" t="s">
        <v>1597</v>
      </c>
      <c r="B60" s="10" t="s">
        <v>1598</v>
      </c>
      <c r="C60" s="10" t="s">
        <v>1585</v>
      </c>
      <c r="D60" s="54">
        <v>116518</v>
      </c>
      <c r="E60" s="60">
        <v>6032.7194499999996</v>
      </c>
      <c r="F60" s="10">
        <v>0.81867379983368038</v>
      </c>
    </row>
    <row r="61" spans="1:6" x14ac:dyDescent="0.2">
      <c r="A61" s="10" t="s">
        <v>1599</v>
      </c>
      <c r="B61" s="10" t="s">
        <v>1600</v>
      </c>
      <c r="C61" s="10" t="s">
        <v>310</v>
      </c>
      <c r="D61" s="54">
        <v>1349476</v>
      </c>
      <c r="E61" s="60">
        <v>5977.5039420000003</v>
      </c>
      <c r="F61" s="10">
        <v>0.81118074630802606</v>
      </c>
    </row>
    <row r="62" spans="1:6" x14ac:dyDescent="0.2">
      <c r="A62" s="10" t="s">
        <v>1601</v>
      </c>
      <c r="B62" s="10" t="s">
        <v>1602</v>
      </c>
      <c r="C62" s="10" t="s">
        <v>310</v>
      </c>
      <c r="D62" s="54">
        <v>1140000</v>
      </c>
      <c r="E62" s="60">
        <v>5610.51</v>
      </c>
      <c r="F62" s="10">
        <v>0.7613776139888061</v>
      </c>
    </row>
    <row r="63" spans="1:6" x14ac:dyDescent="0.2">
      <c r="A63" s="10" t="s">
        <v>1470</v>
      </c>
      <c r="B63" s="10" t="s">
        <v>1471</v>
      </c>
      <c r="C63" s="10" t="s">
        <v>310</v>
      </c>
      <c r="D63" s="54">
        <v>270671</v>
      </c>
      <c r="E63" s="60">
        <v>5425.600195</v>
      </c>
      <c r="F63" s="10">
        <v>0.7362843183465142</v>
      </c>
    </row>
    <row r="64" spans="1:6" x14ac:dyDescent="0.2">
      <c r="A64" s="10" t="s">
        <v>1603</v>
      </c>
      <c r="B64" s="10" t="s">
        <v>1604</v>
      </c>
      <c r="C64" s="10" t="s">
        <v>1572</v>
      </c>
      <c r="D64" s="54">
        <v>1993014</v>
      </c>
      <c r="E64" s="60">
        <v>5363.2006739999997</v>
      </c>
      <c r="F64" s="10">
        <v>0.72781635404148226</v>
      </c>
    </row>
    <row r="65" spans="1:6" x14ac:dyDescent="0.2">
      <c r="A65" s="10" t="s">
        <v>1605</v>
      </c>
      <c r="B65" s="10" t="s">
        <v>1606</v>
      </c>
      <c r="C65" s="10" t="s">
        <v>283</v>
      </c>
      <c r="D65" s="54">
        <v>7986773</v>
      </c>
      <c r="E65" s="60">
        <v>4967.7728059999999</v>
      </c>
      <c r="F65" s="10">
        <v>0.67415457879421936</v>
      </c>
    </row>
    <row r="66" spans="1:6" x14ac:dyDescent="0.2">
      <c r="A66" s="10" t="s">
        <v>1607</v>
      </c>
      <c r="B66" s="10" t="s">
        <v>1608</v>
      </c>
      <c r="C66" s="10" t="s">
        <v>1545</v>
      </c>
      <c r="D66" s="54">
        <v>2979897</v>
      </c>
      <c r="E66" s="60">
        <v>4673.9684445000003</v>
      </c>
      <c r="F66" s="10">
        <v>0.63428368225569187</v>
      </c>
    </row>
    <row r="67" spans="1:6" x14ac:dyDescent="0.2">
      <c r="A67" s="10" t="s">
        <v>1609</v>
      </c>
      <c r="B67" s="10" t="s">
        <v>1610</v>
      </c>
      <c r="C67" s="10" t="s">
        <v>375</v>
      </c>
      <c r="D67" s="54">
        <v>970012</v>
      </c>
      <c r="E67" s="60">
        <v>4269.9928239999999</v>
      </c>
      <c r="F67" s="10">
        <v>0.57946192914484496</v>
      </c>
    </row>
    <row r="68" spans="1:6" x14ac:dyDescent="0.2">
      <c r="A68" s="10" t="s">
        <v>1611</v>
      </c>
      <c r="B68" s="10" t="s">
        <v>1612</v>
      </c>
      <c r="C68" s="10" t="s">
        <v>310</v>
      </c>
      <c r="D68" s="54">
        <v>631989</v>
      </c>
      <c r="E68" s="60">
        <v>3931.2875745000001</v>
      </c>
      <c r="F68" s="10">
        <v>0.53349773075471763</v>
      </c>
    </row>
    <row r="69" spans="1:6" x14ac:dyDescent="0.2">
      <c r="A69" s="10" t="s">
        <v>1419</v>
      </c>
      <c r="B69" s="10" t="s">
        <v>1420</v>
      </c>
      <c r="C69" s="10" t="s">
        <v>286</v>
      </c>
      <c r="D69" s="54">
        <v>4933939</v>
      </c>
      <c r="E69" s="60">
        <v>3929.8824135</v>
      </c>
      <c r="F69" s="10">
        <v>0.53330704254108818</v>
      </c>
    </row>
    <row r="70" spans="1:6" x14ac:dyDescent="0.2">
      <c r="A70" s="10" t="s">
        <v>880</v>
      </c>
      <c r="B70" s="10" t="s">
        <v>881</v>
      </c>
      <c r="C70" s="10" t="s">
        <v>267</v>
      </c>
      <c r="D70" s="54">
        <v>3412332</v>
      </c>
      <c r="E70" s="60">
        <v>3710.9110500000002</v>
      </c>
      <c r="F70" s="10">
        <v>0.50359140273766467</v>
      </c>
    </row>
    <row r="71" spans="1:6" x14ac:dyDescent="0.2">
      <c r="A71" s="10" t="s">
        <v>1613</v>
      </c>
      <c r="B71" s="10" t="s">
        <v>1614</v>
      </c>
      <c r="C71" s="10" t="s">
        <v>1596</v>
      </c>
      <c r="D71" s="54">
        <v>314151</v>
      </c>
      <c r="E71" s="60">
        <v>3685.4624564999999</v>
      </c>
      <c r="F71" s="10">
        <v>0.5001378861414193</v>
      </c>
    </row>
    <row r="72" spans="1:6" x14ac:dyDescent="0.2">
      <c r="A72" s="10" t="s">
        <v>323</v>
      </c>
      <c r="B72" s="10" t="s">
        <v>324</v>
      </c>
      <c r="C72" s="10" t="s">
        <v>325</v>
      </c>
      <c r="D72" s="54">
        <v>3330705</v>
      </c>
      <c r="E72" s="60">
        <v>3613.8149250000001</v>
      </c>
      <c r="F72" s="10">
        <v>0.49041491504223966</v>
      </c>
    </row>
    <row r="73" spans="1:6" x14ac:dyDescent="0.2">
      <c r="A73" s="10" t="s">
        <v>1615</v>
      </c>
      <c r="B73" s="10" t="s">
        <v>1616</v>
      </c>
      <c r="C73" s="10" t="s">
        <v>280</v>
      </c>
      <c r="D73" s="54">
        <v>421839</v>
      </c>
      <c r="E73" s="60">
        <v>3584.5769025</v>
      </c>
      <c r="F73" s="10">
        <v>0.48644715171790714</v>
      </c>
    </row>
    <row r="74" spans="1:6" x14ac:dyDescent="0.2">
      <c r="A74" s="10" t="s">
        <v>1617</v>
      </c>
      <c r="B74" s="10" t="s">
        <v>1618</v>
      </c>
      <c r="C74" s="10" t="s">
        <v>325</v>
      </c>
      <c r="D74" s="54">
        <v>11046869</v>
      </c>
      <c r="E74" s="60">
        <v>3192.5451410000001</v>
      </c>
      <c r="F74" s="10">
        <v>0.43324624713370741</v>
      </c>
    </row>
    <row r="75" spans="1:6" x14ac:dyDescent="0.2">
      <c r="A75" s="10" t="s">
        <v>1619</v>
      </c>
      <c r="B75" s="10" t="s">
        <v>1620</v>
      </c>
      <c r="C75" s="10" t="s">
        <v>295</v>
      </c>
      <c r="D75" s="54">
        <v>315509</v>
      </c>
      <c r="E75" s="60">
        <v>2895.5838475</v>
      </c>
      <c r="F75" s="10">
        <v>0.39294693725063795</v>
      </c>
    </row>
    <row r="76" spans="1:6" x14ac:dyDescent="0.2">
      <c r="A76" s="10" t="s">
        <v>1621</v>
      </c>
      <c r="B76" s="10" t="s">
        <v>1622</v>
      </c>
      <c r="C76" s="10" t="s">
        <v>375</v>
      </c>
      <c r="D76" s="54">
        <v>8689354</v>
      </c>
      <c r="E76" s="60">
        <v>2871.8314970000001</v>
      </c>
      <c r="F76" s="10">
        <v>0.38972361032486552</v>
      </c>
    </row>
    <row r="77" spans="1:6" x14ac:dyDescent="0.2">
      <c r="A77" s="10" t="s">
        <v>1623</v>
      </c>
      <c r="B77" s="10" t="s">
        <v>1624</v>
      </c>
      <c r="C77" s="10" t="s">
        <v>307</v>
      </c>
      <c r="D77" s="54">
        <v>1918887</v>
      </c>
      <c r="E77" s="60">
        <v>2294.0294085</v>
      </c>
      <c r="F77" s="10">
        <v>0.31131263244587071</v>
      </c>
    </row>
    <row r="78" spans="1:6" x14ac:dyDescent="0.2">
      <c r="A78" s="10" t="s">
        <v>1625</v>
      </c>
      <c r="B78" s="10" t="s">
        <v>1626</v>
      </c>
      <c r="C78" s="10" t="s">
        <v>298</v>
      </c>
      <c r="D78" s="54">
        <v>571419</v>
      </c>
      <c r="E78" s="60">
        <v>1742.256531</v>
      </c>
      <c r="F78" s="10">
        <v>0.23643396420810128</v>
      </c>
    </row>
    <row r="79" spans="1:6" x14ac:dyDescent="0.2">
      <c r="A79" s="10" t="s">
        <v>1474</v>
      </c>
      <c r="B79" s="10" t="s">
        <v>1475</v>
      </c>
      <c r="C79" s="10" t="s">
        <v>1447</v>
      </c>
      <c r="D79" s="54">
        <v>1672666</v>
      </c>
      <c r="E79" s="60">
        <v>1470.273414</v>
      </c>
      <c r="F79" s="10">
        <v>0.19952433270103717</v>
      </c>
    </row>
    <row r="80" spans="1:6" x14ac:dyDescent="0.2">
      <c r="A80" s="10" t="s">
        <v>1627</v>
      </c>
      <c r="B80" s="10" t="s">
        <v>1628</v>
      </c>
      <c r="C80" s="10" t="s">
        <v>330</v>
      </c>
      <c r="D80" s="54">
        <v>215717</v>
      </c>
      <c r="E80" s="60">
        <v>1467.9541850000001</v>
      </c>
      <c r="F80" s="10">
        <v>0.19920960034296034</v>
      </c>
    </row>
    <row r="81" spans="1:6" x14ac:dyDescent="0.2">
      <c r="A81" s="10" t="s">
        <v>1629</v>
      </c>
      <c r="B81" s="10" t="s">
        <v>1630</v>
      </c>
      <c r="C81" s="10" t="s">
        <v>325</v>
      </c>
      <c r="D81" s="54">
        <v>283369</v>
      </c>
      <c r="E81" s="60">
        <v>1227.2711389999999</v>
      </c>
      <c r="F81" s="10">
        <v>0.16654756368478879</v>
      </c>
    </row>
    <row r="82" spans="1:6" x14ac:dyDescent="0.2">
      <c r="A82" s="10" t="s">
        <v>1631</v>
      </c>
      <c r="B82" s="10" t="s">
        <v>1632</v>
      </c>
      <c r="C82" s="10" t="s">
        <v>367</v>
      </c>
      <c r="D82" s="54">
        <v>192304</v>
      </c>
      <c r="E82" s="60">
        <v>423.16495200000003</v>
      </c>
      <c r="F82" s="10">
        <v>5.7425852815064529E-2</v>
      </c>
    </row>
    <row r="83" spans="1:6" x14ac:dyDescent="0.2">
      <c r="A83" s="10" t="s">
        <v>1633</v>
      </c>
      <c r="B83" s="10" t="s">
        <v>1634</v>
      </c>
      <c r="C83" s="10" t="s">
        <v>325</v>
      </c>
      <c r="D83" s="54">
        <v>2761717</v>
      </c>
      <c r="E83" s="60">
        <v>367.30836099999999</v>
      </c>
      <c r="F83" s="10">
        <v>4.9845800737601226E-2</v>
      </c>
    </row>
    <row r="84" spans="1:6" x14ac:dyDescent="0.2">
      <c r="A84" s="10" t="s">
        <v>1635</v>
      </c>
      <c r="B84" s="10" t="s">
        <v>1636</v>
      </c>
      <c r="C84" s="10" t="s">
        <v>1454</v>
      </c>
      <c r="D84" s="54">
        <v>2334565</v>
      </c>
      <c r="E84" s="60">
        <v>31.516627499999998</v>
      </c>
      <c r="F84" s="10">
        <v>4.2769827782009103E-3</v>
      </c>
    </row>
    <row r="85" spans="1:6" x14ac:dyDescent="0.2">
      <c r="A85" s="11" t="s">
        <v>44</v>
      </c>
      <c r="B85" s="10"/>
      <c r="C85" s="10"/>
      <c r="D85" s="10"/>
      <c r="E85" s="61">
        <f xml:space="preserve"> SUM(E7:E84)</f>
        <v>697246.14306600008</v>
      </c>
      <c r="F85" s="11">
        <f>SUM(F7:F84)</f>
        <v>94.620204717661792</v>
      </c>
    </row>
    <row r="86" spans="1:6" x14ac:dyDescent="0.2">
      <c r="A86" s="10"/>
      <c r="B86" s="10"/>
      <c r="C86" s="10"/>
      <c r="D86" s="10"/>
      <c r="E86" s="60"/>
      <c r="F86" s="10"/>
    </row>
    <row r="87" spans="1:6" x14ac:dyDescent="0.2">
      <c r="A87" s="11" t="s">
        <v>44</v>
      </c>
      <c r="B87" s="10"/>
      <c r="C87" s="10"/>
      <c r="D87" s="10"/>
      <c r="E87" s="61">
        <v>697246.14306600008</v>
      </c>
      <c r="F87" s="11">
        <v>94.620204717661792</v>
      </c>
    </row>
    <row r="88" spans="1:6" x14ac:dyDescent="0.2">
      <c r="A88" s="10"/>
      <c r="B88" s="10"/>
      <c r="C88" s="10"/>
      <c r="D88" s="10"/>
      <c r="E88" s="60"/>
      <c r="F88" s="10"/>
    </row>
    <row r="89" spans="1:6" x14ac:dyDescent="0.2">
      <c r="A89" s="11" t="s">
        <v>49</v>
      </c>
      <c r="B89" s="10"/>
      <c r="C89" s="10"/>
      <c r="D89" s="10"/>
      <c r="E89" s="61">
        <v>39643.134595700001</v>
      </c>
      <c r="F89" s="11">
        <v>5.38</v>
      </c>
    </row>
    <row r="90" spans="1:6" x14ac:dyDescent="0.2">
      <c r="A90" s="10"/>
      <c r="B90" s="10"/>
      <c r="C90" s="10"/>
      <c r="D90" s="10"/>
      <c r="E90" s="60"/>
      <c r="F90" s="10"/>
    </row>
    <row r="91" spans="1:6" x14ac:dyDescent="0.2">
      <c r="A91" s="13" t="s">
        <v>50</v>
      </c>
      <c r="B91" s="7"/>
      <c r="C91" s="7"/>
      <c r="D91" s="7"/>
      <c r="E91" s="62">
        <v>736889.27766170003</v>
      </c>
      <c r="F91" s="13">
        <f xml:space="preserve"> ROUND(SUM(F87:F90),2)</f>
        <v>100</v>
      </c>
    </row>
    <row r="93" spans="1:6" x14ac:dyDescent="0.2">
      <c r="A93" s="1" t="s">
        <v>51</v>
      </c>
      <c r="B93" s="3"/>
      <c r="C93" s="3"/>
      <c r="D93" s="3"/>
    </row>
    <row r="94" spans="1:6" x14ac:dyDescent="0.2">
      <c r="A94" s="1" t="s">
        <v>1463</v>
      </c>
      <c r="B94" s="3"/>
      <c r="C94" s="3"/>
      <c r="D94" s="3"/>
    </row>
    <row r="95" spans="1:6" x14ac:dyDescent="0.2">
      <c r="A95" s="1" t="s">
        <v>52</v>
      </c>
      <c r="B95" s="3"/>
      <c r="C95" s="3"/>
      <c r="D95" s="3"/>
    </row>
    <row r="96" spans="1:6" x14ac:dyDescent="0.2">
      <c r="A96" s="3" t="s">
        <v>537</v>
      </c>
      <c r="B96" s="3"/>
      <c r="C96" s="3"/>
      <c r="D96" s="14">
        <v>52.485999999999997</v>
      </c>
    </row>
    <row r="97" spans="1:4" x14ac:dyDescent="0.2">
      <c r="A97" s="3" t="s">
        <v>808</v>
      </c>
      <c r="B97" s="3"/>
      <c r="C97" s="3"/>
      <c r="D97" s="14">
        <v>25.6951</v>
      </c>
    </row>
    <row r="98" spans="1:4" x14ac:dyDescent="0.2">
      <c r="A98" s="3" t="s">
        <v>809</v>
      </c>
      <c r="B98" s="3"/>
      <c r="C98" s="3"/>
      <c r="D98" s="14">
        <v>56.110100000000003</v>
      </c>
    </row>
    <row r="99" spans="1:4" x14ac:dyDescent="0.2">
      <c r="A99" s="3" t="s">
        <v>810</v>
      </c>
      <c r="B99" s="3"/>
      <c r="C99" s="3"/>
      <c r="D99" s="14">
        <v>27.915299999999998</v>
      </c>
    </row>
    <row r="100" spans="1:4" x14ac:dyDescent="0.2">
      <c r="A100" s="3"/>
      <c r="B100" s="3"/>
      <c r="C100" s="3"/>
      <c r="D100" s="14"/>
    </row>
    <row r="101" spans="1:4" x14ac:dyDescent="0.2">
      <c r="A101" s="1" t="s">
        <v>56</v>
      </c>
      <c r="B101" s="3"/>
      <c r="C101" s="3"/>
      <c r="D101" s="3"/>
    </row>
    <row r="102" spans="1:4" x14ac:dyDescent="0.2">
      <c r="A102" s="3" t="s">
        <v>537</v>
      </c>
      <c r="B102" s="3"/>
      <c r="C102" s="3"/>
      <c r="D102" s="14">
        <v>52.9602</v>
      </c>
    </row>
    <row r="103" spans="1:4" x14ac:dyDescent="0.2">
      <c r="A103" s="3" t="s">
        <v>808</v>
      </c>
      <c r="B103" s="3"/>
      <c r="C103" s="3"/>
      <c r="D103" s="14">
        <v>23.968</v>
      </c>
    </row>
    <row r="104" spans="1:4" x14ac:dyDescent="0.2">
      <c r="A104" s="3" t="s">
        <v>809</v>
      </c>
      <c r="B104" s="3"/>
      <c r="C104" s="3"/>
      <c r="D104" s="14">
        <v>56.9373</v>
      </c>
    </row>
    <row r="105" spans="1:4" x14ac:dyDescent="0.2">
      <c r="A105" s="3" t="s">
        <v>810</v>
      </c>
      <c r="B105" s="3"/>
      <c r="C105" s="3"/>
      <c r="D105" s="14">
        <v>26.3614</v>
      </c>
    </row>
    <row r="106" spans="1:4" x14ac:dyDescent="0.2">
      <c r="A106" s="3"/>
      <c r="B106" s="3"/>
      <c r="C106" s="3"/>
      <c r="D106" s="3"/>
    </row>
    <row r="107" spans="1:4" x14ac:dyDescent="0.2">
      <c r="A107" s="1" t="s">
        <v>57</v>
      </c>
      <c r="B107" s="3"/>
      <c r="C107" s="3"/>
      <c r="D107" s="15" t="s">
        <v>138</v>
      </c>
    </row>
    <row r="108" spans="1:4" x14ac:dyDescent="0.2">
      <c r="A108" s="20" t="s">
        <v>811</v>
      </c>
      <c r="B108" s="21"/>
      <c r="C108" s="85" t="s">
        <v>812</v>
      </c>
      <c r="D108" s="86"/>
    </row>
    <row r="109" spans="1:4" x14ac:dyDescent="0.2">
      <c r="A109" s="87"/>
      <c r="B109" s="88"/>
      <c r="C109" s="22" t="s">
        <v>813</v>
      </c>
      <c r="D109" s="22" t="s">
        <v>814</v>
      </c>
    </row>
    <row r="110" spans="1:4" x14ac:dyDescent="0.2">
      <c r="A110" s="23" t="s">
        <v>808</v>
      </c>
      <c r="B110" s="24"/>
      <c r="C110" s="25">
        <v>1.77081694</v>
      </c>
      <c r="D110" s="25">
        <v>1.77081694</v>
      </c>
    </row>
    <row r="111" spans="1:4" x14ac:dyDescent="0.2">
      <c r="A111" s="23" t="s">
        <v>810</v>
      </c>
      <c r="B111" s="24"/>
      <c r="C111" s="25">
        <v>1.77081694</v>
      </c>
      <c r="D111" s="25">
        <v>1.77081694</v>
      </c>
    </row>
    <row r="112" spans="1:4" x14ac:dyDescent="0.2">
      <c r="A112" s="1"/>
      <c r="B112" s="3"/>
      <c r="C112" s="3"/>
      <c r="D112" s="15"/>
    </row>
    <row r="113" spans="1:4" x14ac:dyDescent="0.2">
      <c r="A113" s="16" t="s">
        <v>1464</v>
      </c>
      <c r="B113" s="3"/>
      <c r="C113" s="3"/>
      <c r="D113" s="59">
        <v>5.2699741006622232E-2</v>
      </c>
    </row>
  </sheetData>
  <mergeCells count="3">
    <mergeCell ref="A1:F1"/>
    <mergeCell ref="C108:D108"/>
    <mergeCell ref="A109:B10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329-FA82-48F9-8B37-B48C45F2D71C}">
  <sheetPr>
    <tabColor rgb="FF92D050"/>
  </sheetPr>
  <dimension ref="A1:H120"/>
  <sheetViews>
    <sheetView showGridLines="0" workbookViewId="0">
      <selection sqref="A1:G1"/>
    </sheetView>
  </sheetViews>
  <sheetFormatPr defaultRowHeight="11.25" x14ac:dyDescent="0.2"/>
  <cols>
    <col min="1" max="1" width="59.140625" style="2" bestFit="1" customWidth="1"/>
    <col min="2" max="2" width="44.42578125" style="2" bestFit="1" customWidth="1"/>
    <col min="3" max="3" width="40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7" x14ac:dyDescent="0.2">
      <c r="A1" s="84" t="s">
        <v>873</v>
      </c>
      <c r="B1" s="84"/>
      <c r="C1" s="84"/>
      <c r="D1" s="84"/>
      <c r="E1" s="84"/>
      <c r="F1" s="84"/>
      <c r="G1" s="84"/>
    </row>
    <row r="3" spans="1:7" s="1" customFormat="1" x14ac:dyDescent="0.2">
      <c r="A3" s="5" t="s">
        <v>0</v>
      </c>
      <c r="B3" s="5" t="s">
        <v>1</v>
      </c>
      <c r="C3" s="4" t="s">
        <v>263</v>
      </c>
      <c r="D3" s="5" t="s">
        <v>3</v>
      </c>
      <c r="E3" s="5" t="s">
        <v>4</v>
      </c>
      <c r="F3" s="5" t="s">
        <v>5</v>
      </c>
      <c r="G3" s="98" t="s">
        <v>917</v>
      </c>
    </row>
    <row r="4" spans="1:7" x14ac:dyDescent="0.2">
      <c r="A4" s="7"/>
      <c r="B4" s="7"/>
      <c r="C4" s="7"/>
      <c r="D4" s="7"/>
      <c r="E4" s="7"/>
      <c r="F4" s="7"/>
      <c r="G4" s="99"/>
    </row>
    <row r="5" spans="1:7" x14ac:dyDescent="0.2">
      <c r="A5" s="11" t="s">
        <v>264</v>
      </c>
      <c r="B5" s="10"/>
      <c r="C5" s="10"/>
      <c r="D5" s="10"/>
      <c r="E5" s="10"/>
      <c r="F5" s="10"/>
      <c r="G5" s="43"/>
    </row>
    <row r="6" spans="1:7" x14ac:dyDescent="0.2">
      <c r="A6" s="11" t="s">
        <v>7</v>
      </c>
      <c r="B6" s="10"/>
      <c r="C6" s="10"/>
      <c r="D6" s="10"/>
      <c r="E6" s="10"/>
      <c r="F6" s="10"/>
      <c r="G6" s="43"/>
    </row>
    <row r="7" spans="1:7" x14ac:dyDescent="0.2">
      <c r="A7" s="11"/>
      <c r="B7" s="10"/>
      <c r="C7" s="10"/>
      <c r="D7" s="10"/>
      <c r="E7" s="10"/>
      <c r="F7" s="10"/>
      <c r="G7" s="43"/>
    </row>
    <row r="8" spans="1:7" x14ac:dyDescent="0.2">
      <c r="A8" s="10" t="s">
        <v>874</v>
      </c>
      <c r="B8" s="10" t="s">
        <v>875</v>
      </c>
      <c r="C8" s="10" t="s">
        <v>301</v>
      </c>
      <c r="D8" s="10">
        <v>157500</v>
      </c>
      <c r="E8" s="47">
        <v>1973.6324999999999</v>
      </c>
      <c r="F8" s="47">
        <f t="shared" ref="F8:F39" si="0">E8/$E$86*100</f>
        <v>6.6235569969337851</v>
      </c>
      <c r="G8" s="44">
        <v>-6.6732429244504843</v>
      </c>
    </row>
    <row r="9" spans="1:7" x14ac:dyDescent="0.2">
      <c r="A9" s="10" t="s">
        <v>265</v>
      </c>
      <c r="B9" s="10" t="s">
        <v>266</v>
      </c>
      <c r="C9" s="10" t="s">
        <v>267</v>
      </c>
      <c r="D9" s="10">
        <v>220200</v>
      </c>
      <c r="E9" s="47">
        <v>1780.4271000000001</v>
      </c>
      <c r="F9" s="47">
        <f t="shared" si="0"/>
        <v>5.9751551394373212</v>
      </c>
      <c r="G9" s="44">
        <v>-2.6442216335951696</v>
      </c>
    </row>
    <row r="10" spans="1:7" x14ac:dyDescent="0.2">
      <c r="A10" s="10" t="s">
        <v>876</v>
      </c>
      <c r="B10" s="10" t="s">
        <v>877</v>
      </c>
      <c r="C10" s="10" t="s">
        <v>289</v>
      </c>
      <c r="D10" s="10">
        <v>54000</v>
      </c>
      <c r="E10" s="47">
        <v>965.30399999999997</v>
      </c>
      <c r="F10" s="47">
        <f t="shared" si="0"/>
        <v>3.239582882511395</v>
      </c>
      <c r="G10" s="44">
        <v>-3.2557119313222866</v>
      </c>
    </row>
    <row r="11" spans="1:7" x14ac:dyDescent="0.2">
      <c r="A11" s="10" t="s">
        <v>268</v>
      </c>
      <c r="B11" s="10" t="s">
        <v>269</v>
      </c>
      <c r="C11" s="10" t="s">
        <v>267</v>
      </c>
      <c r="D11" s="10">
        <v>35799</v>
      </c>
      <c r="E11" s="47">
        <v>874.83806249999998</v>
      </c>
      <c r="F11" s="47">
        <f t="shared" si="0"/>
        <v>2.9359770727609478</v>
      </c>
      <c r="G11" s="44"/>
    </row>
    <row r="12" spans="1:7" x14ac:dyDescent="0.2">
      <c r="A12" s="10" t="s">
        <v>371</v>
      </c>
      <c r="B12" s="10" t="s">
        <v>372</v>
      </c>
      <c r="C12" s="10" t="s">
        <v>298</v>
      </c>
      <c r="D12" s="10">
        <v>58500</v>
      </c>
      <c r="E12" s="47">
        <v>780.79949999999997</v>
      </c>
      <c r="F12" s="47">
        <f t="shared" si="0"/>
        <v>2.6203814496505307</v>
      </c>
      <c r="G12" s="44">
        <v>-2.6300014909356779</v>
      </c>
    </row>
    <row r="13" spans="1:7" x14ac:dyDescent="0.2">
      <c r="A13" s="10" t="s">
        <v>878</v>
      </c>
      <c r="B13" s="10" t="s">
        <v>879</v>
      </c>
      <c r="C13" s="10" t="s">
        <v>267</v>
      </c>
      <c r="D13" s="10">
        <v>784000</v>
      </c>
      <c r="E13" s="47">
        <v>623.67200000000003</v>
      </c>
      <c r="F13" s="47">
        <f t="shared" si="0"/>
        <v>2.0930578714080195</v>
      </c>
      <c r="G13" s="44">
        <v>-2.1062134834218966</v>
      </c>
    </row>
    <row r="14" spans="1:7" x14ac:dyDescent="0.2">
      <c r="A14" s="10" t="s">
        <v>273</v>
      </c>
      <c r="B14" s="10" t="s">
        <v>274</v>
      </c>
      <c r="C14" s="10" t="s">
        <v>267</v>
      </c>
      <c r="D14" s="10">
        <v>42087</v>
      </c>
      <c r="E14" s="47">
        <v>621.66707700000006</v>
      </c>
      <c r="F14" s="47">
        <f t="shared" si="0"/>
        <v>2.0863293027586058</v>
      </c>
      <c r="G14" s="44"/>
    </row>
    <row r="15" spans="1:7" x14ac:dyDescent="0.2">
      <c r="A15" s="10" t="s">
        <v>880</v>
      </c>
      <c r="B15" s="10" t="s">
        <v>881</v>
      </c>
      <c r="C15" s="10" t="s">
        <v>267</v>
      </c>
      <c r="D15" s="10">
        <v>541200</v>
      </c>
      <c r="E15" s="47">
        <v>588.55499999999995</v>
      </c>
      <c r="F15" s="47">
        <f t="shared" si="0"/>
        <v>1.9752043951092029</v>
      </c>
      <c r="G15" s="44">
        <v>-1.9833776546751718</v>
      </c>
    </row>
    <row r="16" spans="1:7" x14ac:dyDescent="0.2">
      <c r="A16" s="10" t="s">
        <v>281</v>
      </c>
      <c r="B16" s="10" t="s">
        <v>282</v>
      </c>
      <c r="C16" s="10" t="s">
        <v>283</v>
      </c>
      <c r="D16" s="10">
        <v>63712</v>
      </c>
      <c r="E16" s="47">
        <v>582.391392</v>
      </c>
      <c r="F16" s="47">
        <f t="shared" si="0"/>
        <v>1.9545191819832755</v>
      </c>
      <c r="G16" s="44"/>
    </row>
    <row r="17" spans="1:7" x14ac:dyDescent="0.2">
      <c r="A17" s="10" t="s">
        <v>882</v>
      </c>
      <c r="B17" s="10" t="s">
        <v>883</v>
      </c>
      <c r="C17" s="10" t="s">
        <v>367</v>
      </c>
      <c r="D17" s="10">
        <v>15750</v>
      </c>
      <c r="E17" s="47">
        <v>579.77324999999996</v>
      </c>
      <c r="F17" s="47">
        <f t="shared" si="0"/>
        <v>1.9457326359758165</v>
      </c>
      <c r="G17" s="44">
        <v>-1.9498290821274589</v>
      </c>
    </row>
    <row r="18" spans="1:7" x14ac:dyDescent="0.2">
      <c r="A18" s="10" t="s">
        <v>884</v>
      </c>
      <c r="B18" s="10" t="s">
        <v>885</v>
      </c>
      <c r="C18" s="10" t="s">
        <v>367</v>
      </c>
      <c r="D18" s="10">
        <v>23500</v>
      </c>
      <c r="E18" s="47">
        <v>515.14350000000002</v>
      </c>
      <c r="F18" s="47">
        <f t="shared" si="0"/>
        <v>1.7288336779263411</v>
      </c>
      <c r="G18" s="44">
        <v>-1.7254029829311401</v>
      </c>
    </row>
    <row r="19" spans="1:7" x14ac:dyDescent="0.2">
      <c r="A19" s="10" t="s">
        <v>886</v>
      </c>
      <c r="B19" s="10" t="s">
        <v>887</v>
      </c>
      <c r="C19" s="10" t="s">
        <v>286</v>
      </c>
      <c r="D19" s="10">
        <v>516000</v>
      </c>
      <c r="E19" s="47">
        <v>450.21</v>
      </c>
      <c r="F19" s="47">
        <f t="shared" si="0"/>
        <v>1.5109153277469638</v>
      </c>
      <c r="G19" s="44">
        <v>-1.4641592087221291</v>
      </c>
    </row>
    <row r="20" spans="1:7" x14ac:dyDescent="0.2">
      <c r="A20" s="10" t="s">
        <v>313</v>
      </c>
      <c r="B20" s="10" t="s">
        <v>314</v>
      </c>
      <c r="C20" s="10" t="s">
        <v>267</v>
      </c>
      <c r="D20" s="10">
        <v>95061</v>
      </c>
      <c r="E20" s="47">
        <v>415.51163100000002</v>
      </c>
      <c r="F20" s="47">
        <f t="shared" si="0"/>
        <v>1.3944667869106429</v>
      </c>
      <c r="G20" s="44"/>
    </row>
    <row r="21" spans="1:7" x14ac:dyDescent="0.2">
      <c r="A21" s="10" t="s">
        <v>381</v>
      </c>
      <c r="B21" s="10" t="s">
        <v>382</v>
      </c>
      <c r="C21" s="10" t="s">
        <v>367</v>
      </c>
      <c r="D21" s="10">
        <v>86040</v>
      </c>
      <c r="E21" s="47">
        <v>401.5917</v>
      </c>
      <c r="F21" s="47">
        <f t="shared" si="0"/>
        <v>1.347751171733103</v>
      </c>
      <c r="G21" s="44"/>
    </row>
    <row r="22" spans="1:7" x14ac:dyDescent="0.2">
      <c r="A22" s="10" t="s">
        <v>270</v>
      </c>
      <c r="B22" s="10" t="s">
        <v>271</v>
      </c>
      <c r="C22" s="10" t="s">
        <v>272</v>
      </c>
      <c r="D22" s="10">
        <v>52195</v>
      </c>
      <c r="E22" s="47">
        <v>382.06740000000002</v>
      </c>
      <c r="F22" s="47">
        <f t="shared" si="0"/>
        <v>1.282227162640613</v>
      </c>
      <c r="G22" s="44"/>
    </row>
    <row r="23" spans="1:7" x14ac:dyDescent="0.2">
      <c r="A23" s="10" t="s">
        <v>275</v>
      </c>
      <c r="B23" s="10" t="s">
        <v>276</v>
      </c>
      <c r="C23" s="10" t="s">
        <v>277</v>
      </c>
      <c r="D23" s="10">
        <v>108461</v>
      </c>
      <c r="E23" s="47">
        <v>375.98005649999999</v>
      </c>
      <c r="F23" s="47">
        <f t="shared" si="0"/>
        <v>1.2617978949668365</v>
      </c>
      <c r="G23" s="44">
        <v>-0.21639500078466317</v>
      </c>
    </row>
    <row r="24" spans="1:7" x14ac:dyDescent="0.2">
      <c r="A24" s="10" t="s">
        <v>317</v>
      </c>
      <c r="B24" s="10" t="s">
        <v>318</v>
      </c>
      <c r="C24" s="10" t="s">
        <v>295</v>
      </c>
      <c r="D24" s="10">
        <v>148800</v>
      </c>
      <c r="E24" s="47">
        <v>359.64960000000002</v>
      </c>
      <c r="F24" s="47">
        <f t="shared" si="0"/>
        <v>1.2069924996292052</v>
      </c>
      <c r="G24" s="44">
        <v>-1.1945080923099121</v>
      </c>
    </row>
    <row r="25" spans="1:7" x14ac:dyDescent="0.2">
      <c r="A25" s="10" t="s">
        <v>319</v>
      </c>
      <c r="B25" s="10" t="s">
        <v>320</v>
      </c>
      <c r="C25" s="10" t="s">
        <v>267</v>
      </c>
      <c r="D25" s="10">
        <v>97218</v>
      </c>
      <c r="E25" s="47">
        <v>351.20002499999998</v>
      </c>
      <c r="F25" s="47">
        <f t="shared" si="0"/>
        <v>1.1786355275929385</v>
      </c>
      <c r="G25" s="44"/>
    </row>
    <row r="26" spans="1:7" x14ac:dyDescent="0.2">
      <c r="A26" s="10" t="s">
        <v>363</v>
      </c>
      <c r="B26" s="10" t="s">
        <v>364</v>
      </c>
      <c r="C26" s="10" t="s">
        <v>301</v>
      </c>
      <c r="D26" s="10">
        <v>110000</v>
      </c>
      <c r="E26" s="47">
        <v>319.05500000000001</v>
      </c>
      <c r="F26" s="47">
        <f t="shared" si="0"/>
        <v>1.0707560691550777</v>
      </c>
      <c r="G26" s="44"/>
    </row>
    <row r="27" spans="1:7" x14ac:dyDescent="0.2">
      <c r="A27" s="10" t="s">
        <v>302</v>
      </c>
      <c r="B27" s="10" t="s">
        <v>303</v>
      </c>
      <c r="C27" s="10" t="s">
        <v>304</v>
      </c>
      <c r="D27" s="10">
        <v>150335</v>
      </c>
      <c r="E27" s="47">
        <v>311.2686175</v>
      </c>
      <c r="F27" s="47">
        <f t="shared" si="0"/>
        <v>1.0446247867158811</v>
      </c>
      <c r="G27" s="44"/>
    </row>
    <row r="28" spans="1:7" x14ac:dyDescent="0.2">
      <c r="A28" s="10" t="s">
        <v>357</v>
      </c>
      <c r="B28" s="10" t="s">
        <v>358</v>
      </c>
      <c r="C28" s="10" t="s">
        <v>280</v>
      </c>
      <c r="D28" s="10">
        <v>123156</v>
      </c>
      <c r="E28" s="47">
        <v>301.85535600000003</v>
      </c>
      <c r="F28" s="47">
        <f t="shared" si="0"/>
        <v>1.0130336601650707</v>
      </c>
      <c r="G28" s="44"/>
    </row>
    <row r="29" spans="1:7" x14ac:dyDescent="0.2">
      <c r="A29" s="10" t="s">
        <v>290</v>
      </c>
      <c r="B29" s="10" t="s">
        <v>291</v>
      </c>
      <c r="C29" s="10" t="s">
        <v>292</v>
      </c>
      <c r="D29" s="10">
        <v>145523</v>
      </c>
      <c r="E29" s="47">
        <v>301.087087</v>
      </c>
      <c r="F29" s="47">
        <f t="shared" si="0"/>
        <v>1.0104553313675475</v>
      </c>
      <c r="G29" s="44"/>
    </row>
    <row r="30" spans="1:7" x14ac:dyDescent="0.2">
      <c r="A30" s="10" t="s">
        <v>888</v>
      </c>
      <c r="B30" s="10" t="s">
        <v>889</v>
      </c>
      <c r="C30" s="10" t="s">
        <v>289</v>
      </c>
      <c r="D30" s="10">
        <v>105600</v>
      </c>
      <c r="E30" s="47">
        <v>289.18560000000002</v>
      </c>
      <c r="F30" s="47">
        <f t="shared" si="0"/>
        <v>0.97051366163279884</v>
      </c>
      <c r="G30" s="44">
        <v>-0.97689279105014037</v>
      </c>
    </row>
    <row r="31" spans="1:7" x14ac:dyDescent="0.2">
      <c r="A31" s="10" t="s">
        <v>890</v>
      </c>
      <c r="B31" s="10" t="s">
        <v>891</v>
      </c>
      <c r="C31" s="10" t="s">
        <v>286</v>
      </c>
      <c r="D31" s="10">
        <v>4425</v>
      </c>
      <c r="E31" s="47">
        <v>289.15826249999998</v>
      </c>
      <c r="F31" s="47">
        <f t="shared" si="0"/>
        <v>0.97042191634110764</v>
      </c>
      <c r="G31" s="44">
        <v>-0.9753819512329216</v>
      </c>
    </row>
    <row r="32" spans="1:7" x14ac:dyDescent="0.2">
      <c r="A32" s="10" t="s">
        <v>321</v>
      </c>
      <c r="B32" s="10" t="s">
        <v>322</v>
      </c>
      <c r="C32" s="10" t="s">
        <v>289</v>
      </c>
      <c r="D32" s="10">
        <v>25287</v>
      </c>
      <c r="E32" s="47">
        <v>285.16149899999999</v>
      </c>
      <c r="F32" s="47">
        <f t="shared" si="0"/>
        <v>0.95700868421936536</v>
      </c>
      <c r="G32" s="44"/>
    </row>
    <row r="33" spans="1:7" x14ac:dyDescent="0.2">
      <c r="A33" s="10" t="s">
        <v>892</v>
      </c>
      <c r="B33" s="10" t="s">
        <v>893</v>
      </c>
      <c r="C33" s="10" t="s">
        <v>289</v>
      </c>
      <c r="D33" s="10">
        <v>20400</v>
      </c>
      <c r="E33" s="47">
        <v>277.06259999999997</v>
      </c>
      <c r="F33" s="47">
        <f t="shared" si="0"/>
        <v>0.92982858907049126</v>
      </c>
      <c r="G33" s="44">
        <v>-0.93592178528793935</v>
      </c>
    </row>
    <row r="34" spans="1:7" x14ac:dyDescent="0.2">
      <c r="A34" s="10" t="s">
        <v>284</v>
      </c>
      <c r="B34" s="10" t="s">
        <v>285</v>
      </c>
      <c r="C34" s="10" t="s">
        <v>286</v>
      </c>
      <c r="D34" s="10">
        <v>40438</v>
      </c>
      <c r="E34" s="47">
        <v>265.01043300000003</v>
      </c>
      <c r="F34" s="47">
        <f t="shared" si="0"/>
        <v>0.88938123371884192</v>
      </c>
      <c r="G34" s="44"/>
    </row>
    <row r="35" spans="1:7" x14ac:dyDescent="0.2">
      <c r="A35" s="10" t="s">
        <v>894</v>
      </c>
      <c r="B35" s="10" t="s">
        <v>895</v>
      </c>
      <c r="C35" s="10" t="s">
        <v>267</v>
      </c>
      <c r="D35" s="10">
        <v>100633</v>
      </c>
      <c r="E35" s="47">
        <v>261.44453399999998</v>
      </c>
      <c r="F35" s="47">
        <f t="shared" si="0"/>
        <v>0.87741399297275091</v>
      </c>
      <c r="G35" s="44"/>
    </row>
    <row r="36" spans="1:7" x14ac:dyDescent="0.2">
      <c r="A36" s="10" t="s">
        <v>278</v>
      </c>
      <c r="B36" s="10" t="s">
        <v>279</v>
      </c>
      <c r="C36" s="10" t="s">
        <v>280</v>
      </c>
      <c r="D36" s="10">
        <v>132933</v>
      </c>
      <c r="E36" s="47">
        <v>260.8810125</v>
      </c>
      <c r="F36" s="47">
        <f t="shared" si="0"/>
        <v>0.87552280159125129</v>
      </c>
      <c r="G36" s="44"/>
    </row>
    <row r="37" spans="1:7" x14ac:dyDescent="0.2">
      <c r="A37" s="10" t="s">
        <v>355</v>
      </c>
      <c r="B37" s="10" t="s">
        <v>356</v>
      </c>
      <c r="C37" s="10" t="s">
        <v>292</v>
      </c>
      <c r="D37" s="10">
        <v>183537</v>
      </c>
      <c r="E37" s="47">
        <v>259.42954950000001</v>
      </c>
      <c r="F37" s="47">
        <f t="shared" si="0"/>
        <v>0.87065165769316477</v>
      </c>
      <c r="G37" s="44"/>
    </row>
    <row r="38" spans="1:7" x14ac:dyDescent="0.2">
      <c r="A38" s="10" t="s">
        <v>311</v>
      </c>
      <c r="B38" s="10" t="s">
        <v>312</v>
      </c>
      <c r="C38" s="10" t="s">
        <v>289</v>
      </c>
      <c r="D38" s="10">
        <v>18456</v>
      </c>
      <c r="E38" s="47">
        <v>247.12584000000001</v>
      </c>
      <c r="F38" s="47">
        <f t="shared" si="0"/>
        <v>0.82936011980707602</v>
      </c>
      <c r="G38" s="44"/>
    </row>
    <row r="39" spans="1:7" x14ac:dyDescent="0.2">
      <c r="A39" s="10" t="s">
        <v>896</v>
      </c>
      <c r="B39" s="10" t="s">
        <v>897</v>
      </c>
      <c r="C39" s="10" t="s">
        <v>295</v>
      </c>
      <c r="D39" s="10">
        <v>40000</v>
      </c>
      <c r="E39" s="47">
        <v>243.22</v>
      </c>
      <c r="F39" s="47">
        <f t="shared" si="0"/>
        <v>0.81625202908557448</v>
      </c>
      <c r="G39" s="44">
        <v>-0.82155454617280077</v>
      </c>
    </row>
    <row r="40" spans="1:7" x14ac:dyDescent="0.2">
      <c r="A40" s="10" t="s">
        <v>359</v>
      </c>
      <c r="B40" s="10" t="s">
        <v>360</v>
      </c>
      <c r="C40" s="10" t="s">
        <v>289</v>
      </c>
      <c r="D40" s="10">
        <v>1902</v>
      </c>
      <c r="E40" s="47">
        <v>226.577652</v>
      </c>
      <c r="F40" s="47">
        <f t="shared" ref="F40:F71" si="1">E40/$E$86*100</f>
        <v>0.76039991855293643</v>
      </c>
      <c r="G40" s="44"/>
    </row>
    <row r="41" spans="1:7" x14ac:dyDescent="0.2">
      <c r="A41" s="10" t="s">
        <v>898</v>
      </c>
      <c r="B41" s="10" t="s">
        <v>899</v>
      </c>
      <c r="C41" s="10" t="s">
        <v>292</v>
      </c>
      <c r="D41" s="10">
        <v>317938</v>
      </c>
      <c r="E41" s="47">
        <v>219.37721999999999</v>
      </c>
      <c r="F41" s="47">
        <f t="shared" si="1"/>
        <v>0.73623509974571366</v>
      </c>
      <c r="G41" s="44"/>
    </row>
    <row r="42" spans="1:7" x14ac:dyDescent="0.2">
      <c r="A42" s="10" t="s">
        <v>361</v>
      </c>
      <c r="B42" s="10" t="s">
        <v>362</v>
      </c>
      <c r="C42" s="10" t="s">
        <v>272</v>
      </c>
      <c r="D42" s="10">
        <v>29733</v>
      </c>
      <c r="E42" s="47">
        <v>210.093378</v>
      </c>
      <c r="F42" s="47">
        <f t="shared" si="1"/>
        <v>0.7050783080747578</v>
      </c>
      <c r="G42" s="44"/>
    </row>
    <row r="43" spans="1:7" x14ac:dyDescent="0.2">
      <c r="A43" s="10" t="s">
        <v>293</v>
      </c>
      <c r="B43" s="10" t="s">
        <v>294</v>
      </c>
      <c r="C43" s="10" t="s">
        <v>295</v>
      </c>
      <c r="D43" s="10">
        <v>7942</v>
      </c>
      <c r="E43" s="47">
        <v>202.55673899999999</v>
      </c>
      <c r="F43" s="47">
        <f t="shared" si="1"/>
        <v>0.67978517068377242</v>
      </c>
      <c r="G43" s="44"/>
    </row>
    <row r="44" spans="1:7" x14ac:dyDescent="0.2">
      <c r="A44" s="10" t="s">
        <v>373</v>
      </c>
      <c r="B44" s="10" t="s">
        <v>374</v>
      </c>
      <c r="C44" s="10" t="s">
        <v>375</v>
      </c>
      <c r="D44" s="10">
        <v>38144</v>
      </c>
      <c r="E44" s="47">
        <v>192.39833600000003</v>
      </c>
      <c r="F44" s="47">
        <f t="shared" si="1"/>
        <v>0.64569333176830923</v>
      </c>
      <c r="G44" s="44"/>
    </row>
    <row r="45" spans="1:7" x14ac:dyDescent="0.2">
      <c r="A45" s="10" t="s">
        <v>368</v>
      </c>
      <c r="B45" s="10" t="s">
        <v>369</v>
      </c>
      <c r="C45" s="10" t="s">
        <v>370</v>
      </c>
      <c r="D45" s="10">
        <v>122059</v>
      </c>
      <c r="E45" s="47">
        <v>192.3039545</v>
      </c>
      <c r="F45" s="47">
        <f t="shared" si="1"/>
        <v>0.64537658523889896</v>
      </c>
      <c r="G45" s="44"/>
    </row>
    <row r="46" spans="1:7" x14ac:dyDescent="0.2">
      <c r="A46" s="10" t="s">
        <v>353</v>
      </c>
      <c r="B46" s="10" t="s">
        <v>354</v>
      </c>
      <c r="C46" s="10" t="s">
        <v>301</v>
      </c>
      <c r="D46" s="10">
        <v>121901</v>
      </c>
      <c r="E46" s="47">
        <v>190.04365899999999</v>
      </c>
      <c r="F46" s="47">
        <f t="shared" si="1"/>
        <v>0.63779098048514515</v>
      </c>
      <c r="G46" s="44"/>
    </row>
    <row r="47" spans="1:7" x14ac:dyDescent="0.2">
      <c r="A47" s="10" t="s">
        <v>385</v>
      </c>
      <c r="B47" s="10" t="s">
        <v>386</v>
      </c>
      <c r="C47" s="10" t="s">
        <v>307</v>
      </c>
      <c r="D47" s="10">
        <v>92685</v>
      </c>
      <c r="E47" s="47">
        <v>185.9724525</v>
      </c>
      <c r="F47" s="47">
        <f t="shared" si="1"/>
        <v>0.62412791590800765</v>
      </c>
      <c r="G47" s="44"/>
    </row>
    <row r="48" spans="1:7" x14ac:dyDescent="0.2">
      <c r="A48" s="10" t="s">
        <v>365</v>
      </c>
      <c r="B48" s="10" t="s">
        <v>366</v>
      </c>
      <c r="C48" s="10" t="s">
        <v>367</v>
      </c>
      <c r="D48" s="10">
        <v>21957</v>
      </c>
      <c r="E48" s="47">
        <v>170.12283600000001</v>
      </c>
      <c r="F48" s="47">
        <f t="shared" si="1"/>
        <v>0.57093623089709911</v>
      </c>
      <c r="G48" s="44"/>
    </row>
    <row r="49" spans="1:8" x14ac:dyDescent="0.2">
      <c r="A49" s="10" t="s">
        <v>900</v>
      </c>
      <c r="B49" s="10" t="s">
        <v>901</v>
      </c>
      <c r="C49" s="10" t="s">
        <v>267</v>
      </c>
      <c r="D49" s="10">
        <v>135000</v>
      </c>
      <c r="E49" s="47">
        <v>164.16</v>
      </c>
      <c r="F49" s="47">
        <f t="shared" si="1"/>
        <v>0.55092481331587828</v>
      </c>
      <c r="G49" s="44">
        <v>-0.55454931866664059</v>
      </c>
    </row>
    <row r="50" spans="1:8" x14ac:dyDescent="0.2">
      <c r="A50" s="10" t="s">
        <v>331</v>
      </c>
      <c r="B50" s="10" t="s">
        <v>332</v>
      </c>
      <c r="C50" s="10" t="s">
        <v>286</v>
      </c>
      <c r="D50" s="10">
        <v>96169</v>
      </c>
      <c r="E50" s="47">
        <v>156.3227095</v>
      </c>
      <c r="F50" s="47">
        <f t="shared" si="1"/>
        <v>0.5246226824337219</v>
      </c>
      <c r="G50" s="44"/>
    </row>
    <row r="51" spans="1:8" x14ac:dyDescent="0.2">
      <c r="A51" s="10" t="s">
        <v>902</v>
      </c>
      <c r="B51" s="10" t="s">
        <v>903</v>
      </c>
      <c r="C51" s="10" t="s">
        <v>289</v>
      </c>
      <c r="D51" s="10">
        <v>37500</v>
      </c>
      <c r="E51" s="47">
        <v>150.1875</v>
      </c>
      <c r="F51" s="47">
        <f t="shared" si="1"/>
        <v>0.50403277534039037</v>
      </c>
      <c r="G51" s="44">
        <v>-0.50566883678344277</v>
      </c>
    </row>
    <row r="52" spans="1:8" x14ac:dyDescent="0.2">
      <c r="A52" s="10" t="s">
        <v>383</v>
      </c>
      <c r="B52" s="10" t="s">
        <v>384</v>
      </c>
      <c r="C52" s="10" t="s">
        <v>310</v>
      </c>
      <c r="D52" s="10">
        <v>64953</v>
      </c>
      <c r="E52" s="47">
        <v>150.10638299999999</v>
      </c>
      <c r="F52" s="47">
        <f t="shared" si="1"/>
        <v>0.50376054478433685</v>
      </c>
      <c r="G52" s="44"/>
    </row>
    <row r="53" spans="1:8" x14ac:dyDescent="0.2">
      <c r="A53" s="10" t="s">
        <v>904</v>
      </c>
      <c r="B53" s="10" t="s">
        <v>905</v>
      </c>
      <c r="C53" s="10" t="s">
        <v>289</v>
      </c>
      <c r="D53" s="10">
        <v>41800</v>
      </c>
      <c r="E53" s="47">
        <v>132.715</v>
      </c>
      <c r="F53" s="47">
        <f t="shared" si="1"/>
        <v>0.44539465520965399</v>
      </c>
      <c r="G53" s="44">
        <v>-0.44630648678724838</v>
      </c>
    </row>
    <row r="54" spans="1:8" x14ac:dyDescent="0.2">
      <c r="A54" s="10" t="s">
        <v>376</v>
      </c>
      <c r="B54" s="10" t="s">
        <v>377</v>
      </c>
      <c r="C54" s="10" t="s">
        <v>378</v>
      </c>
      <c r="D54" s="10">
        <v>76471</v>
      </c>
      <c r="E54" s="47">
        <v>123.84478449999999</v>
      </c>
      <c r="F54" s="47">
        <f t="shared" si="1"/>
        <v>0.41562600378172315</v>
      </c>
      <c r="G54" s="44"/>
    </row>
    <row r="55" spans="1:8" x14ac:dyDescent="0.2">
      <c r="A55" s="10" t="s">
        <v>379</v>
      </c>
      <c r="B55" s="10" t="s">
        <v>380</v>
      </c>
      <c r="C55" s="10" t="s">
        <v>286</v>
      </c>
      <c r="D55" s="10">
        <v>3091</v>
      </c>
      <c r="E55" s="47">
        <v>87.384115500000007</v>
      </c>
      <c r="F55" s="47">
        <f t="shared" si="1"/>
        <v>0.29326314277906101</v>
      </c>
      <c r="G55" s="44"/>
    </row>
    <row r="56" spans="1:8" x14ac:dyDescent="0.2">
      <c r="A56" s="10" t="s">
        <v>906</v>
      </c>
      <c r="B56" s="10" t="s">
        <v>907</v>
      </c>
      <c r="C56" s="10" t="s">
        <v>280</v>
      </c>
      <c r="D56" s="10">
        <v>23686</v>
      </c>
      <c r="E56" s="47">
        <v>73.888477000000009</v>
      </c>
      <c r="F56" s="47">
        <f t="shared" si="1"/>
        <v>0.24797146319090871</v>
      </c>
      <c r="G56" s="44"/>
    </row>
    <row r="57" spans="1:8" x14ac:dyDescent="0.2">
      <c r="A57" s="10" t="s">
        <v>908</v>
      </c>
      <c r="B57" s="10" t="s">
        <v>909</v>
      </c>
      <c r="C57" s="10" t="s">
        <v>367</v>
      </c>
      <c r="D57" s="10">
        <v>500</v>
      </c>
      <c r="E57" s="47">
        <v>42.623249999999999</v>
      </c>
      <c r="F57" s="47">
        <f t="shared" si="1"/>
        <v>0.14304462749248301</v>
      </c>
      <c r="G57" s="44">
        <v>-0.14391971061304898</v>
      </c>
    </row>
    <row r="58" spans="1:8" x14ac:dyDescent="0.2">
      <c r="A58" s="10" t="s">
        <v>910</v>
      </c>
      <c r="B58" s="10" t="s">
        <v>911</v>
      </c>
      <c r="C58" s="10" t="s">
        <v>283</v>
      </c>
      <c r="D58" s="10">
        <v>20000</v>
      </c>
      <c r="E58" s="47">
        <v>42.57</v>
      </c>
      <c r="F58" s="47">
        <f t="shared" si="1"/>
        <v>0.14286591924254957</v>
      </c>
      <c r="G58" s="44">
        <v>-0.14390628651915727</v>
      </c>
    </row>
    <row r="59" spans="1:8" x14ac:dyDescent="0.2">
      <c r="A59" s="10" t="s">
        <v>912</v>
      </c>
      <c r="B59" s="10" t="s">
        <v>913</v>
      </c>
      <c r="C59" s="10" t="s">
        <v>367</v>
      </c>
      <c r="D59" s="10">
        <v>2500</v>
      </c>
      <c r="E59" s="47">
        <v>9.7100000000000009</v>
      </c>
      <c r="F59" s="47">
        <f t="shared" si="1"/>
        <v>3.2586987922131938E-2</v>
      </c>
      <c r="G59" s="44">
        <v>-3.2213630310768682E-2</v>
      </c>
    </row>
    <row r="60" spans="1:8" x14ac:dyDescent="0.2">
      <c r="A60" s="11" t="s">
        <v>44</v>
      </c>
      <c r="B60" s="10"/>
      <c r="C60" s="10"/>
      <c r="D60" s="10"/>
      <c r="E60" s="46">
        <f>SUM(E8:E59)</f>
        <v>19456.317631499995</v>
      </c>
      <c r="F60" s="46">
        <f>SUM(F8:F59)</f>
        <v>65.295858668059026</v>
      </c>
      <c r="G60" s="44"/>
      <c r="H60" s="18"/>
    </row>
    <row r="61" spans="1:8" x14ac:dyDescent="0.2">
      <c r="A61" s="11"/>
      <c r="B61" s="10"/>
      <c r="C61" s="10"/>
      <c r="D61" s="10"/>
      <c r="E61" s="46"/>
      <c r="F61" s="46"/>
      <c r="G61" s="44"/>
      <c r="H61" s="18"/>
    </row>
    <row r="62" spans="1:8" x14ac:dyDescent="0.2">
      <c r="A62" s="8" t="s">
        <v>915</v>
      </c>
      <c r="B62" s="9"/>
      <c r="C62" s="79"/>
      <c r="D62" s="81"/>
      <c r="E62" s="77"/>
      <c r="F62" s="77"/>
      <c r="G62" s="44"/>
      <c r="H62" s="18"/>
    </row>
    <row r="63" spans="1:8" x14ac:dyDescent="0.2">
      <c r="A63" s="9" t="s">
        <v>806</v>
      </c>
      <c r="B63" s="9" t="s">
        <v>807</v>
      </c>
      <c r="C63" s="79"/>
      <c r="D63" s="9">
        <v>62000</v>
      </c>
      <c r="E63" s="78">
        <v>227.45939999999999</v>
      </c>
      <c r="F63" s="47">
        <f>E63/$E$86*100</f>
        <v>0.7633590855381438</v>
      </c>
      <c r="G63" s="44"/>
      <c r="H63" s="18"/>
    </row>
    <row r="64" spans="1:8" x14ac:dyDescent="0.2">
      <c r="A64" s="8" t="s">
        <v>44</v>
      </c>
      <c r="B64" s="9"/>
      <c r="C64" s="79"/>
      <c r="D64" s="81"/>
      <c r="E64" s="77">
        <f>E63</f>
        <v>227.45939999999999</v>
      </c>
      <c r="F64" s="77">
        <f>F63</f>
        <v>0.7633590855381438</v>
      </c>
      <c r="G64" s="44"/>
      <c r="H64" s="18"/>
    </row>
    <row r="65" spans="1:8" x14ac:dyDescent="0.2">
      <c r="A65" s="11"/>
      <c r="B65" s="10"/>
      <c r="C65" s="10"/>
      <c r="D65" s="10"/>
      <c r="E65" s="46"/>
      <c r="F65" s="46"/>
      <c r="G65" s="44"/>
      <c r="H65" s="18"/>
    </row>
    <row r="66" spans="1:8" x14ac:dyDescent="0.2">
      <c r="A66" s="11" t="s">
        <v>6</v>
      </c>
      <c r="B66" s="10"/>
      <c r="C66" s="10"/>
      <c r="D66" s="10"/>
      <c r="E66" s="47"/>
      <c r="F66" s="47"/>
      <c r="G66" s="43"/>
    </row>
    <row r="67" spans="1:8" x14ac:dyDescent="0.2">
      <c r="A67" s="11" t="s">
        <v>7</v>
      </c>
      <c r="B67" s="10"/>
      <c r="C67" s="10"/>
      <c r="D67" s="10"/>
      <c r="E67" s="47"/>
      <c r="F67" s="47"/>
      <c r="G67" s="43"/>
    </row>
    <row r="68" spans="1:8" x14ac:dyDescent="0.2">
      <c r="A68" s="11"/>
      <c r="B68" s="10"/>
      <c r="C68" s="10"/>
      <c r="D68" s="10"/>
      <c r="E68" s="47"/>
      <c r="F68" s="47"/>
      <c r="G68" s="43"/>
    </row>
    <row r="69" spans="1:8" x14ac:dyDescent="0.2">
      <c r="A69" s="10" t="s">
        <v>119</v>
      </c>
      <c r="B69" s="9" t="s">
        <v>1122</v>
      </c>
      <c r="C69" s="10" t="s">
        <v>69</v>
      </c>
      <c r="D69" s="10">
        <v>100</v>
      </c>
      <c r="E69" s="47">
        <v>1005.042</v>
      </c>
      <c r="F69" s="47">
        <f t="shared" ref="F69:F74" si="2">E69/$E$86*100</f>
        <v>3.3729445432786123</v>
      </c>
      <c r="G69" s="43"/>
    </row>
    <row r="70" spans="1:8" x14ac:dyDescent="0.2">
      <c r="A70" s="10" t="s">
        <v>914</v>
      </c>
      <c r="B70" s="9" t="s">
        <v>1411</v>
      </c>
      <c r="C70" s="10" t="s">
        <v>9</v>
      </c>
      <c r="D70" s="10">
        <v>100</v>
      </c>
      <c r="E70" s="47">
        <v>1003.096</v>
      </c>
      <c r="F70" s="47">
        <f t="shared" si="2"/>
        <v>3.3664137216002943</v>
      </c>
      <c r="G70" s="43"/>
    </row>
    <row r="71" spans="1:8" x14ac:dyDescent="0.2">
      <c r="A71" s="10" t="s">
        <v>10</v>
      </c>
      <c r="B71" s="9" t="s">
        <v>1373</v>
      </c>
      <c r="C71" s="10" t="s">
        <v>9</v>
      </c>
      <c r="D71" s="10">
        <v>100</v>
      </c>
      <c r="E71" s="47">
        <v>994.99300000000005</v>
      </c>
      <c r="F71" s="47">
        <f t="shared" si="2"/>
        <v>3.3392198633991579</v>
      </c>
      <c r="G71" s="43"/>
    </row>
    <row r="72" spans="1:8" x14ac:dyDescent="0.2">
      <c r="A72" s="10" t="s">
        <v>38</v>
      </c>
      <c r="B72" s="9" t="s">
        <v>1242</v>
      </c>
      <c r="C72" s="10" t="s">
        <v>9</v>
      </c>
      <c r="D72" s="10">
        <v>100</v>
      </c>
      <c r="E72" s="47">
        <v>994.13099999999997</v>
      </c>
      <c r="F72" s="47">
        <f t="shared" si="2"/>
        <v>3.3363269711654939</v>
      </c>
      <c r="G72" s="43"/>
    </row>
    <row r="73" spans="1:8" x14ac:dyDescent="0.2">
      <c r="A73" s="10" t="s">
        <v>349</v>
      </c>
      <c r="B73" s="9" t="s">
        <v>1408</v>
      </c>
      <c r="C73" s="10" t="s">
        <v>112</v>
      </c>
      <c r="D73" s="10">
        <v>80</v>
      </c>
      <c r="E73" s="47">
        <v>773.17759999999998</v>
      </c>
      <c r="F73" s="47">
        <f t="shared" si="2"/>
        <v>2.5948021743422203</v>
      </c>
      <c r="G73" s="43"/>
    </row>
    <row r="74" spans="1:8" x14ac:dyDescent="0.2">
      <c r="A74" s="10" t="s">
        <v>24</v>
      </c>
      <c r="B74" s="9" t="s">
        <v>1920</v>
      </c>
      <c r="C74" s="10" t="s">
        <v>9</v>
      </c>
      <c r="D74" s="10">
        <v>50</v>
      </c>
      <c r="E74" s="47">
        <v>507.12650000000002</v>
      </c>
      <c r="F74" s="47">
        <f t="shared" si="2"/>
        <v>1.7019284377438766</v>
      </c>
      <c r="G74" s="43"/>
    </row>
    <row r="75" spans="1:8" x14ac:dyDescent="0.2">
      <c r="A75" s="11" t="s">
        <v>44</v>
      </c>
      <c r="B75" s="10"/>
      <c r="C75" s="10"/>
      <c r="D75" s="10"/>
      <c r="E75" s="46">
        <f>SUM(E69:E74)</f>
        <v>5277.5661</v>
      </c>
      <c r="F75" s="46">
        <f>SUM(F69:F74)</f>
        <v>17.711635711529656</v>
      </c>
      <c r="G75" s="43"/>
    </row>
    <row r="76" spans="1:8" x14ac:dyDescent="0.2">
      <c r="A76" s="11"/>
      <c r="B76" s="10"/>
      <c r="C76" s="10"/>
      <c r="D76" s="10"/>
      <c r="E76" s="46"/>
      <c r="F76" s="46"/>
      <c r="G76" s="43"/>
    </row>
    <row r="77" spans="1:8" x14ac:dyDescent="0.2">
      <c r="A77" s="8" t="s">
        <v>222</v>
      </c>
      <c r="B77" s="9"/>
      <c r="C77" s="9"/>
      <c r="D77" s="9"/>
      <c r="E77" s="47"/>
      <c r="F77" s="47"/>
      <c r="G77" s="43"/>
    </row>
    <row r="78" spans="1:8" x14ac:dyDescent="0.2">
      <c r="A78" s="9" t="s">
        <v>350</v>
      </c>
      <c r="B78" s="9" t="s">
        <v>1943</v>
      </c>
      <c r="C78" s="9" t="s">
        <v>48</v>
      </c>
      <c r="D78" s="9">
        <v>200</v>
      </c>
      <c r="E78" s="47">
        <v>933.65899999999999</v>
      </c>
      <c r="F78" s="47">
        <f>E78/$E$86*100</f>
        <v>3.1333815197105848</v>
      </c>
      <c r="G78" s="43"/>
    </row>
    <row r="79" spans="1:8" x14ac:dyDescent="0.2">
      <c r="A79" s="8" t="s">
        <v>44</v>
      </c>
      <c r="B79" s="9"/>
      <c r="C79" s="9"/>
      <c r="D79" s="9"/>
      <c r="E79" s="46">
        <f>SUM(E78:E78)</f>
        <v>933.65899999999999</v>
      </c>
      <c r="F79" s="46">
        <f>SUM(F78:F78)</f>
        <v>3.1333815197105848</v>
      </c>
      <c r="G79" s="43"/>
    </row>
    <row r="80" spans="1:8" x14ac:dyDescent="0.2">
      <c r="A80" s="10"/>
      <c r="B80" s="10"/>
      <c r="C80" s="10"/>
      <c r="D80" s="10"/>
      <c r="E80" s="47"/>
      <c r="F80" s="47"/>
      <c r="G80" s="43"/>
    </row>
    <row r="81" spans="1:7" x14ac:dyDescent="0.2">
      <c r="A81" s="11" t="s">
        <v>44</v>
      </c>
      <c r="B81" s="10"/>
      <c r="C81" s="10"/>
      <c r="D81" s="10"/>
      <c r="E81" s="46">
        <f>E60+E64+E75+E79</f>
        <v>25895.002131499994</v>
      </c>
      <c r="F81" s="46">
        <f>F60+F64+F75+F79</f>
        <v>86.904234984837402</v>
      </c>
      <c r="G81" s="43"/>
    </row>
    <row r="82" spans="1:7" x14ac:dyDescent="0.2">
      <c r="A82" s="10"/>
      <c r="B82" s="10"/>
      <c r="C82" s="10"/>
      <c r="D82" s="10"/>
      <c r="E82" s="47"/>
      <c r="F82" s="47"/>
      <c r="G82" s="43"/>
    </row>
    <row r="83" spans="1:7" x14ac:dyDescent="0.2">
      <c r="A83" s="11" t="s">
        <v>916</v>
      </c>
      <c r="B83" s="10"/>
      <c r="C83" s="10"/>
      <c r="D83" s="10"/>
      <c r="E83" s="46">
        <v>2598.6819753</v>
      </c>
      <c r="F83" s="46">
        <f>E83/$E$86*100</f>
        <v>8.7212377077819827</v>
      </c>
      <c r="G83" s="43"/>
    </row>
    <row r="84" spans="1:7" x14ac:dyDescent="0.2">
      <c r="A84" s="11" t="s">
        <v>49</v>
      </c>
      <c r="B84" s="10"/>
      <c r="C84" s="10"/>
      <c r="D84" s="10"/>
      <c r="E84" s="46">
        <v>1303.4853130999995</v>
      </c>
      <c r="F84" s="46">
        <f>E84/$E$86*100</f>
        <v>4.3745273073806432</v>
      </c>
      <c r="G84" s="43"/>
    </row>
    <row r="85" spans="1:7" x14ac:dyDescent="0.2">
      <c r="A85" s="10"/>
      <c r="B85" s="10"/>
      <c r="C85" s="10"/>
      <c r="D85" s="10"/>
      <c r="E85" s="47"/>
      <c r="F85" s="47"/>
      <c r="G85" s="43"/>
    </row>
    <row r="86" spans="1:7" x14ac:dyDescent="0.2">
      <c r="A86" s="13" t="s">
        <v>50</v>
      </c>
      <c r="B86" s="7"/>
      <c r="C86" s="7"/>
      <c r="D86" s="7"/>
      <c r="E86" s="48">
        <f>E81+E83+E84</f>
        <v>29797.16941989999</v>
      </c>
      <c r="F86" s="48">
        <f>F81+F83+F84</f>
        <v>100.00000000000003</v>
      </c>
      <c r="G86" s="45"/>
    </row>
    <row r="87" spans="1:7" x14ac:dyDescent="0.2">
      <c r="A87" s="1" t="s">
        <v>226</v>
      </c>
      <c r="B87" s="3"/>
      <c r="C87" s="3"/>
      <c r="D87" s="3"/>
    </row>
    <row r="88" spans="1:7" x14ac:dyDescent="0.2">
      <c r="A88" s="3"/>
      <c r="B88" s="3"/>
      <c r="C88" s="3"/>
      <c r="D88" s="3"/>
    </row>
    <row r="89" spans="1:7" x14ac:dyDescent="0.2">
      <c r="A89" s="1" t="s">
        <v>51</v>
      </c>
      <c r="B89" s="3"/>
      <c r="C89" s="3"/>
      <c r="D89" s="3"/>
    </row>
    <row r="90" spans="1:7" x14ac:dyDescent="0.2">
      <c r="A90" s="1" t="s">
        <v>816</v>
      </c>
      <c r="B90" s="3"/>
      <c r="C90" s="3"/>
      <c r="D90" s="3"/>
    </row>
    <row r="91" spans="1:7" x14ac:dyDescent="0.2">
      <c r="A91" s="1" t="s">
        <v>52</v>
      </c>
      <c r="B91" s="3"/>
      <c r="C91" s="3"/>
      <c r="D91" s="3"/>
    </row>
    <row r="92" spans="1:7" x14ac:dyDescent="0.2">
      <c r="A92" s="3" t="s">
        <v>808</v>
      </c>
      <c r="B92" s="3"/>
      <c r="C92" s="3"/>
      <c r="D92" s="14">
        <v>9.9667999999999992</v>
      </c>
    </row>
    <row r="93" spans="1:7" x14ac:dyDescent="0.2">
      <c r="A93" s="3" t="s">
        <v>537</v>
      </c>
      <c r="B93" s="3"/>
      <c r="C93" s="3"/>
      <c r="D93" s="14">
        <v>9.9667999999999992</v>
      </c>
    </row>
    <row r="94" spans="1:7" x14ac:dyDescent="0.2">
      <c r="A94" s="3" t="s">
        <v>860</v>
      </c>
      <c r="B94" s="3"/>
      <c r="C94" s="3"/>
      <c r="D94" s="14">
        <v>9.9667999999999992</v>
      </c>
    </row>
    <row r="95" spans="1:7" x14ac:dyDescent="0.2">
      <c r="A95" s="3" t="s">
        <v>817</v>
      </c>
      <c r="B95" s="3"/>
      <c r="C95" s="3"/>
      <c r="D95" s="14">
        <v>9.9667999999999992</v>
      </c>
    </row>
    <row r="96" spans="1:7" x14ac:dyDescent="0.2">
      <c r="A96" s="3" t="s">
        <v>810</v>
      </c>
      <c r="B96" s="3"/>
      <c r="C96" s="3"/>
      <c r="D96" s="14">
        <v>10.0288</v>
      </c>
    </row>
    <row r="97" spans="1:4" x14ac:dyDescent="0.2">
      <c r="A97" s="3" t="s">
        <v>809</v>
      </c>
      <c r="B97" s="3"/>
      <c r="C97" s="3"/>
      <c r="D97" s="14">
        <v>10.0288</v>
      </c>
    </row>
    <row r="98" spans="1:4" x14ac:dyDescent="0.2">
      <c r="A98" s="3" t="s">
        <v>861</v>
      </c>
      <c r="B98" s="3"/>
      <c r="C98" s="3"/>
      <c r="D98" s="14">
        <v>10.0288</v>
      </c>
    </row>
    <row r="99" spans="1:4" x14ac:dyDescent="0.2">
      <c r="A99" s="3" t="s">
        <v>818</v>
      </c>
      <c r="B99" s="3"/>
      <c r="C99" s="3"/>
      <c r="D99" s="14">
        <v>10.0288</v>
      </c>
    </row>
    <row r="100" spans="1:4" x14ac:dyDescent="0.2">
      <c r="A100" s="3"/>
      <c r="B100" s="3"/>
      <c r="C100" s="3"/>
      <c r="D100" s="3"/>
    </row>
    <row r="101" spans="1:4" x14ac:dyDescent="0.2">
      <c r="A101" s="1" t="s">
        <v>56</v>
      </c>
      <c r="B101" s="3"/>
      <c r="C101" s="3"/>
      <c r="D101" s="3"/>
    </row>
    <row r="102" spans="1:4" x14ac:dyDescent="0.2">
      <c r="A102" s="3" t="s">
        <v>808</v>
      </c>
      <c r="B102" s="3"/>
      <c r="C102" s="3"/>
      <c r="D102" s="14">
        <v>10.3111</v>
      </c>
    </row>
    <row r="103" spans="1:4" x14ac:dyDescent="0.2">
      <c r="A103" s="3" t="s">
        <v>537</v>
      </c>
      <c r="B103" s="3"/>
      <c r="C103" s="3"/>
      <c r="D103" s="14">
        <v>10.3111</v>
      </c>
    </row>
    <row r="104" spans="1:4" x14ac:dyDescent="0.2">
      <c r="A104" s="3" t="s">
        <v>860</v>
      </c>
      <c r="B104" s="3"/>
      <c r="C104" s="3"/>
      <c r="D104" s="14">
        <v>10.2509</v>
      </c>
    </row>
    <row r="105" spans="1:4" x14ac:dyDescent="0.2">
      <c r="A105" s="3" t="s">
        <v>817</v>
      </c>
      <c r="B105" s="3"/>
      <c r="C105" s="3"/>
      <c r="D105" s="14">
        <v>10.3111</v>
      </c>
    </row>
    <row r="106" spans="1:4" x14ac:dyDescent="0.2">
      <c r="A106" s="3" t="s">
        <v>810</v>
      </c>
      <c r="B106" s="3"/>
      <c r="C106" s="3"/>
      <c r="D106" s="14">
        <v>10.4673</v>
      </c>
    </row>
    <row r="107" spans="1:4" x14ac:dyDescent="0.2">
      <c r="A107" s="3" t="s">
        <v>809</v>
      </c>
      <c r="B107" s="3"/>
      <c r="C107" s="3"/>
      <c r="D107" s="14">
        <v>10.4673</v>
      </c>
    </row>
    <row r="108" spans="1:4" x14ac:dyDescent="0.2">
      <c r="A108" s="3" t="s">
        <v>861</v>
      </c>
      <c r="B108" s="3"/>
      <c r="C108" s="3"/>
      <c r="D108" s="14">
        <v>10.406499999999999</v>
      </c>
    </row>
    <row r="109" spans="1:4" x14ac:dyDescent="0.2">
      <c r="A109" s="3" t="s">
        <v>818</v>
      </c>
      <c r="B109" s="3"/>
      <c r="C109" s="3"/>
      <c r="D109" s="14">
        <v>10.4673</v>
      </c>
    </row>
    <row r="110" spans="1:4" x14ac:dyDescent="0.2">
      <c r="A110" s="3"/>
      <c r="B110" s="3"/>
      <c r="C110" s="3"/>
      <c r="D110" s="3"/>
    </row>
    <row r="111" spans="1:4" x14ac:dyDescent="0.2">
      <c r="A111" s="1" t="s">
        <v>57</v>
      </c>
      <c r="B111" s="3"/>
      <c r="C111" s="3"/>
      <c r="D111" s="15" t="s">
        <v>138</v>
      </c>
    </row>
    <row r="112" spans="1:4" x14ac:dyDescent="0.2">
      <c r="A112" s="94" t="s">
        <v>811</v>
      </c>
      <c r="B112" s="95"/>
      <c r="C112" s="85" t="s">
        <v>812</v>
      </c>
      <c r="D112" s="86"/>
    </row>
    <row r="113" spans="1:5" x14ac:dyDescent="0.2">
      <c r="A113" s="100"/>
      <c r="B113" s="101"/>
      <c r="C113" s="22" t="s">
        <v>813</v>
      </c>
      <c r="D113" s="22" t="s">
        <v>814</v>
      </c>
    </row>
    <row r="114" spans="1:5" x14ac:dyDescent="0.2">
      <c r="A114" s="23" t="s">
        <v>860</v>
      </c>
      <c r="B114" s="24"/>
      <c r="C114" s="39">
        <v>5.3124508200000004E-2</v>
      </c>
      <c r="D114" s="39">
        <v>5.3124508200000004E-2</v>
      </c>
    </row>
    <row r="115" spans="1:5" x14ac:dyDescent="0.2">
      <c r="A115" s="23" t="s">
        <v>861</v>
      </c>
      <c r="B115" s="24"/>
      <c r="C115" s="39">
        <v>5.3124508200000004E-2</v>
      </c>
      <c r="D115" s="39">
        <v>5.3124508200000004E-2</v>
      </c>
    </row>
    <row r="116" spans="1:5" x14ac:dyDescent="0.2">
      <c r="A116" s="1"/>
      <c r="B116" s="3"/>
      <c r="C116" s="3"/>
      <c r="D116" s="15"/>
    </row>
    <row r="117" spans="1:5" x14ac:dyDescent="0.2">
      <c r="A117" s="1" t="s">
        <v>59</v>
      </c>
      <c r="B117" s="3"/>
      <c r="C117" s="3"/>
      <c r="D117" s="18">
        <v>2.1732427903101148</v>
      </c>
      <c r="E117" s="2" t="s">
        <v>825</v>
      </c>
    </row>
    <row r="118" spans="1:5" x14ac:dyDescent="0.2">
      <c r="A118" s="3"/>
      <c r="B118" s="3"/>
      <c r="C118" s="3"/>
      <c r="D118" s="3"/>
    </row>
    <row r="119" spans="1:5" x14ac:dyDescent="0.2">
      <c r="A119" s="16" t="s">
        <v>919</v>
      </c>
      <c r="B119" s="42"/>
      <c r="C119" s="3"/>
      <c r="D119" s="42">
        <v>2.8303015013906943</v>
      </c>
    </row>
    <row r="120" spans="1:5" x14ac:dyDescent="0.2">
      <c r="A120" s="3"/>
      <c r="B120" s="3"/>
      <c r="C120" s="3"/>
      <c r="D120" s="3"/>
    </row>
  </sheetData>
  <mergeCells count="5">
    <mergeCell ref="G3:G4"/>
    <mergeCell ref="A1:G1"/>
    <mergeCell ref="A112:B112"/>
    <mergeCell ref="A113:B113"/>
    <mergeCell ref="C112:D1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1BB3-B9F2-49AF-A492-EC6D88250C26}">
  <sheetPr>
    <tabColor rgb="FF92D050"/>
  </sheetPr>
  <dimension ref="A1:F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786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785</v>
      </c>
      <c r="B8" s="9" t="s">
        <v>920</v>
      </c>
      <c r="C8" s="9" t="s">
        <v>587</v>
      </c>
      <c r="D8" s="47">
        <v>40</v>
      </c>
      <c r="E8" s="47">
        <v>439.47160000000002</v>
      </c>
      <c r="F8" s="10">
        <v>10.015623515181501</v>
      </c>
    </row>
    <row r="9" spans="1:6" x14ac:dyDescent="0.2">
      <c r="A9" s="9" t="s">
        <v>764</v>
      </c>
      <c r="B9" s="9" t="s">
        <v>921</v>
      </c>
      <c r="C9" s="9" t="s">
        <v>9</v>
      </c>
      <c r="D9" s="47">
        <v>40</v>
      </c>
      <c r="E9" s="47">
        <v>436.46800000000002</v>
      </c>
      <c r="F9" s="10">
        <v>9.9471710218003704</v>
      </c>
    </row>
    <row r="10" spans="1:6" x14ac:dyDescent="0.2">
      <c r="A10" s="9" t="s">
        <v>61</v>
      </c>
      <c r="B10" s="9" t="s">
        <v>922</v>
      </c>
      <c r="C10" s="9" t="s">
        <v>9</v>
      </c>
      <c r="D10" s="47">
        <v>41</v>
      </c>
      <c r="E10" s="47">
        <v>421.76002999999997</v>
      </c>
      <c r="F10" s="10">
        <v>9.6119741849795606</v>
      </c>
    </row>
    <row r="11" spans="1:6" x14ac:dyDescent="0.2">
      <c r="A11" s="9" t="s">
        <v>42</v>
      </c>
      <c r="B11" s="9" t="s">
        <v>1959</v>
      </c>
      <c r="C11" s="9" t="s">
        <v>18</v>
      </c>
      <c r="D11" s="47">
        <v>42</v>
      </c>
      <c r="E11" s="47">
        <v>420.76103999999998</v>
      </c>
      <c r="F11" s="10">
        <v>9.5892070534164908</v>
      </c>
    </row>
    <row r="12" spans="1:6" x14ac:dyDescent="0.2">
      <c r="A12" s="9" t="s">
        <v>71</v>
      </c>
      <c r="B12" s="9" t="s">
        <v>923</v>
      </c>
      <c r="C12" s="9" t="s">
        <v>72</v>
      </c>
      <c r="D12" s="47">
        <v>40</v>
      </c>
      <c r="E12" s="47">
        <v>399.4248</v>
      </c>
      <c r="F12" s="10">
        <v>9.1029509516125096</v>
      </c>
    </row>
    <row r="13" spans="1:6" x14ac:dyDescent="0.2">
      <c r="A13" s="9" t="s">
        <v>80</v>
      </c>
      <c r="B13" s="9" t="s">
        <v>924</v>
      </c>
      <c r="C13" s="9" t="s">
        <v>72</v>
      </c>
      <c r="D13" s="47">
        <v>40</v>
      </c>
      <c r="E13" s="47">
        <v>398.95760000000001</v>
      </c>
      <c r="F13" s="10">
        <v>9.0923033937127702</v>
      </c>
    </row>
    <row r="14" spans="1:6" x14ac:dyDescent="0.2">
      <c r="A14" s="9" t="s">
        <v>34</v>
      </c>
      <c r="B14" s="9" t="s">
        <v>925</v>
      </c>
      <c r="C14" s="9" t="s">
        <v>35</v>
      </c>
      <c r="D14" s="47">
        <v>37</v>
      </c>
      <c r="E14" s="47">
        <v>390.14501999999999</v>
      </c>
      <c r="F14" s="10">
        <v>8.89146337702587</v>
      </c>
    </row>
    <row r="15" spans="1:6" x14ac:dyDescent="0.2">
      <c r="A15" s="9" t="s">
        <v>85</v>
      </c>
      <c r="B15" s="9" t="s">
        <v>1963</v>
      </c>
      <c r="C15" s="9" t="s">
        <v>9</v>
      </c>
      <c r="D15" s="47">
        <v>30</v>
      </c>
      <c r="E15" s="47">
        <v>313.31819999999999</v>
      </c>
      <c r="F15" s="10">
        <v>7.1405686548444596</v>
      </c>
    </row>
    <row r="16" spans="1:6" x14ac:dyDescent="0.2">
      <c r="A16" s="9" t="s">
        <v>30</v>
      </c>
      <c r="B16" s="9" t="s">
        <v>926</v>
      </c>
      <c r="C16" s="9" t="s">
        <v>9</v>
      </c>
      <c r="D16" s="47">
        <v>30</v>
      </c>
      <c r="E16" s="47">
        <v>305.6046</v>
      </c>
      <c r="F16" s="10">
        <v>6.9647745567805499</v>
      </c>
    </row>
    <row r="17" spans="1:6" x14ac:dyDescent="0.2">
      <c r="A17" s="9" t="s">
        <v>783</v>
      </c>
      <c r="B17" s="9" t="s">
        <v>927</v>
      </c>
      <c r="C17" s="9" t="s">
        <v>587</v>
      </c>
      <c r="D17" s="47">
        <v>21</v>
      </c>
      <c r="E17" s="47">
        <v>225.60111000000001</v>
      </c>
      <c r="F17" s="10">
        <v>5.1414830500242799</v>
      </c>
    </row>
    <row r="18" spans="1:6" x14ac:dyDescent="0.2">
      <c r="A18" s="9" t="s">
        <v>88</v>
      </c>
      <c r="B18" s="9" t="s">
        <v>928</v>
      </c>
      <c r="C18" s="9" t="s">
        <v>9</v>
      </c>
      <c r="D18" s="47">
        <v>19</v>
      </c>
      <c r="E18" s="47">
        <v>204.83615</v>
      </c>
      <c r="F18" s="10">
        <v>4.66824650489189</v>
      </c>
    </row>
    <row r="19" spans="1:6" x14ac:dyDescent="0.2">
      <c r="A19" s="9" t="s">
        <v>777</v>
      </c>
      <c r="B19" s="9" t="s">
        <v>929</v>
      </c>
      <c r="C19" s="9" t="s">
        <v>72</v>
      </c>
      <c r="D19" s="47">
        <v>19</v>
      </c>
      <c r="E19" s="47">
        <v>192.10406</v>
      </c>
      <c r="F19" s="10">
        <v>4.3780802688907299</v>
      </c>
    </row>
    <row r="20" spans="1:6" x14ac:dyDescent="0.2">
      <c r="A20" s="9" t="s">
        <v>781</v>
      </c>
      <c r="B20" s="9" t="s">
        <v>930</v>
      </c>
      <c r="C20" s="9" t="s">
        <v>9</v>
      </c>
      <c r="D20" s="47">
        <v>12</v>
      </c>
      <c r="E20" s="47">
        <v>125.79984</v>
      </c>
      <c r="F20" s="10">
        <v>2.8669971750394598</v>
      </c>
    </row>
    <row r="21" spans="1:6" x14ac:dyDescent="0.2">
      <c r="A21" s="8" t="s">
        <v>44</v>
      </c>
      <c r="B21" s="9"/>
      <c r="C21" s="9"/>
      <c r="D21" s="47"/>
      <c r="E21" s="46">
        <f>SUM(E8:E20)</f>
        <v>4274.2520500000001</v>
      </c>
      <c r="F21" s="11">
        <f>SUM(F8:F20)</f>
        <v>97.410843708200431</v>
      </c>
    </row>
    <row r="22" spans="1:6" x14ac:dyDescent="0.2">
      <c r="A22" s="9"/>
      <c r="B22" s="9"/>
      <c r="C22" s="9"/>
      <c r="D22" s="47"/>
      <c r="E22" s="47"/>
      <c r="F22" s="10"/>
    </row>
    <row r="23" spans="1:6" x14ac:dyDescent="0.2">
      <c r="A23" s="8" t="s">
        <v>44</v>
      </c>
      <c r="B23" s="9"/>
      <c r="C23" s="9"/>
      <c r="D23" s="47"/>
      <c r="E23" s="46">
        <v>4274.2520500000001</v>
      </c>
      <c r="F23" s="11">
        <v>97.410843708200431</v>
      </c>
    </row>
    <row r="24" spans="1:6" x14ac:dyDescent="0.2">
      <c r="A24" s="9"/>
      <c r="B24" s="9"/>
      <c r="C24" s="9"/>
      <c r="D24" s="47"/>
      <c r="E24" s="47"/>
      <c r="F24" s="10"/>
    </row>
    <row r="25" spans="1:6" x14ac:dyDescent="0.2">
      <c r="A25" s="8" t="s">
        <v>49</v>
      </c>
      <c r="B25" s="9"/>
      <c r="C25" s="9"/>
      <c r="D25" s="47"/>
      <c r="E25" s="46">
        <v>113.6106193</v>
      </c>
      <c r="F25" s="11">
        <v>2.59</v>
      </c>
    </row>
    <row r="26" spans="1:6" x14ac:dyDescent="0.2">
      <c r="A26" s="9"/>
      <c r="B26" s="9"/>
      <c r="C26" s="9"/>
      <c r="D26" s="47"/>
      <c r="E26" s="47"/>
      <c r="F26" s="10"/>
    </row>
    <row r="27" spans="1:6" x14ac:dyDescent="0.2">
      <c r="A27" s="12" t="s">
        <v>50</v>
      </c>
      <c r="B27" s="6"/>
      <c r="C27" s="6"/>
      <c r="D27" s="72"/>
      <c r="E27" s="48">
        <v>4387.8606192999996</v>
      </c>
      <c r="F27" s="13">
        <f xml:space="preserve"> ROUND(SUM(F23:F26),2)</f>
        <v>100</v>
      </c>
    </row>
    <row r="28" spans="1:6" x14ac:dyDescent="0.2">
      <c r="A28" s="19" t="s">
        <v>226</v>
      </c>
    </row>
    <row r="30" spans="1:6" x14ac:dyDescent="0.2">
      <c r="A30" s="1" t="s">
        <v>51</v>
      </c>
    </row>
    <row r="31" spans="1:6" x14ac:dyDescent="0.2">
      <c r="A31" s="1" t="s">
        <v>816</v>
      </c>
    </row>
    <row r="32" spans="1:6" x14ac:dyDescent="0.2">
      <c r="A32" s="1" t="s">
        <v>52</v>
      </c>
      <c r="D32" s="26" t="s">
        <v>821</v>
      </c>
    </row>
    <row r="34" spans="1:5" x14ac:dyDescent="0.2">
      <c r="A34" s="1" t="s">
        <v>56</v>
      </c>
    </row>
    <row r="35" spans="1:5" x14ac:dyDescent="0.2">
      <c r="A35" s="3" t="s">
        <v>537</v>
      </c>
      <c r="D35" s="14">
        <v>10.234999999999999</v>
      </c>
    </row>
    <row r="36" spans="1:5" x14ac:dyDescent="0.2">
      <c r="A36" s="3" t="s">
        <v>808</v>
      </c>
      <c r="D36" s="14">
        <v>10.234999999999999</v>
      </c>
    </row>
    <row r="37" spans="1:5" x14ac:dyDescent="0.2">
      <c r="A37" s="3" t="s">
        <v>817</v>
      </c>
      <c r="D37" s="14">
        <v>10.090199999999999</v>
      </c>
    </row>
    <row r="38" spans="1:5" x14ac:dyDescent="0.2">
      <c r="A38" s="3" t="s">
        <v>809</v>
      </c>
      <c r="D38" s="14">
        <v>10.240600000000001</v>
      </c>
    </row>
    <row r="40" spans="1:5" x14ac:dyDescent="0.2">
      <c r="A40" s="1" t="s">
        <v>57</v>
      </c>
      <c r="D40" s="15" t="s">
        <v>138</v>
      </c>
    </row>
    <row r="41" spans="1:5" x14ac:dyDescent="0.2">
      <c r="A41" s="20" t="s">
        <v>811</v>
      </c>
      <c r="B41" s="21"/>
      <c r="C41" s="83" t="s">
        <v>812</v>
      </c>
      <c r="D41" s="82"/>
    </row>
    <row r="42" spans="1:5" x14ac:dyDescent="0.2">
      <c r="A42" s="74"/>
      <c r="B42" s="73"/>
      <c r="C42" s="22" t="s">
        <v>813</v>
      </c>
      <c r="D42" s="22" t="s">
        <v>814</v>
      </c>
    </row>
    <row r="43" spans="1:5" x14ac:dyDescent="0.2">
      <c r="A43" s="23" t="s">
        <v>817</v>
      </c>
      <c r="B43" s="24"/>
      <c r="C43" s="25">
        <v>0.1044467915</v>
      </c>
      <c r="D43" s="25">
        <v>9.6718249500000006E-2</v>
      </c>
    </row>
    <row r="45" spans="1:5" x14ac:dyDescent="0.2">
      <c r="A45" s="1" t="s">
        <v>59</v>
      </c>
      <c r="D45" s="18">
        <v>2.6178958604094125</v>
      </c>
      <c r="E45" s="2" t="s">
        <v>819</v>
      </c>
    </row>
    <row r="47" spans="1:5" x14ac:dyDescent="0.2">
      <c r="A47" s="16" t="s">
        <v>820</v>
      </c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65A9-D8BC-4975-A6D9-96DE19E81030}">
  <sheetPr>
    <tabColor rgb="FF92D050"/>
  </sheetPr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784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85</v>
      </c>
      <c r="B8" s="9" t="s">
        <v>1963</v>
      </c>
      <c r="C8" s="9" t="s">
        <v>9</v>
      </c>
      <c r="D8" s="47">
        <v>39</v>
      </c>
      <c r="E8" s="47">
        <v>407.31366000000003</v>
      </c>
      <c r="F8" s="10">
        <v>11.8837800929129</v>
      </c>
    </row>
    <row r="9" spans="1:6" x14ac:dyDescent="0.2">
      <c r="A9" s="9" t="s">
        <v>778</v>
      </c>
      <c r="B9" s="9" t="s">
        <v>1967</v>
      </c>
      <c r="C9" s="9" t="s">
        <v>9</v>
      </c>
      <c r="D9" s="47">
        <v>39</v>
      </c>
      <c r="E9" s="47">
        <v>393.3852</v>
      </c>
      <c r="F9" s="10">
        <v>11.477403455132301</v>
      </c>
    </row>
    <row r="10" spans="1:6" x14ac:dyDescent="0.2">
      <c r="A10" s="9" t="s">
        <v>77</v>
      </c>
      <c r="B10" s="9" t="s">
        <v>931</v>
      </c>
      <c r="C10" s="9" t="s">
        <v>9</v>
      </c>
      <c r="D10" s="47">
        <v>39</v>
      </c>
      <c r="E10" s="47">
        <v>392.58999</v>
      </c>
      <c r="F10" s="10">
        <v>11.4542024145198</v>
      </c>
    </row>
    <row r="11" spans="1:6" x14ac:dyDescent="0.2">
      <c r="A11" s="9" t="s">
        <v>61</v>
      </c>
      <c r="B11" s="9" t="s">
        <v>922</v>
      </c>
      <c r="C11" s="9" t="s">
        <v>9</v>
      </c>
      <c r="D11" s="47">
        <v>38</v>
      </c>
      <c r="E11" s="47">
        <v>390.89954</v>
      </c>
      <c r="F11" s="10">
        <v>11.4048818588132</v>
      </c>
    </row>
    <row r="12" spans="1:6" x14ac:dyDescent="0.2">
      <c r="A12" s="9" t="s">
        <v>777</v>
      </c>
      <c r="B12" s="9" t="s">
        <v>929</v>
      </c>
      <c r="C12" s="9" t="s">
        <v>72</v>
      </c>
      <c r="D12" s="47">
        <v>37</v>
      </c>
      <c r="E12" s="47">
        <v>374.09737999999999</v>
      </c>
      <c r="F12" s="10">
        <v>10.9146621727709</v>
      </c>
    </row>
    <row r="13" spans="1:6" x14ac:dyDescent="0.2">
      <c r="A13" s="9" t="s">
        <v>11</v>
      </c>
      <c r="B13" s="9" t="s">
        <v>932</v>
      </c>
      <c r="C13" s="9" t="s">
        <v>12</v>
      </c>
      <c r="D13" s="47">
        <v>32</v>
      </c>
      <c r="E13" s="47">
        <v>317.89792</v>
      </c>
      <c r="F13" s="10">
        <v>9.2749871764046006</v>
      </c>
    </row>
    <row r="14" spans="1:6" x14ac:dyDescent="0.2">
      <c r="A14" s="9" t="s">
        <v>783</v>
      </c>
      <c r="B14" s="9" t="s">
        <v>927</v>
      </c>
      <c r="C14" s="9" t="s">
        <v>587</v>
      </c>
      <c r="D14" s="47">
        <v>29</v>
      </c>
      <c r="E14" s="47">
        <v>311.54439000000002</v>
      </c>
      <c r="F14" s="10">
        <v>9.08961663583956</v>
      </c>
    </row>
    <row r="15" spans="1:6" x14ac:dyDescent="0.2">
      <c r="A15" s="9" t="s">
        <v>87</v>
      </c>
      <c r="B15" s="9" t="s">
        <v>1962</v>
      </c>
      <c r="C15" s="9" t="s">
        <v>9</v>
      </c>
      <c r="D15" s="47">
        <v>27</v>
      </c>
      <c r="E15" s="47">
        <v>294.39287999999999</v>
      </c>
      <c r="F15" s="10">
        <v>8.5892043169858407</v>
      </c>
    </row>
    <row r="16" spans="1:6" x14ac:dyDescent="0.2">
      <c r="A16" s="9" t="s">
        <v>781</v>
      </c>
      <c r="B16" s="9" t="s">
        <v>930</v>
      </c>
      <c r="C16" s="9" t="s">
        <v>9</v>
      </c>
      <c r="D16" s="47">
        <v>24</v>
      </c>
      <c r="E16" s="47">
        <v>251.59968000000001</v>
      </c>
      <c r="F16" s="10">
        <v>7.34067025536846</v>
      </c>
    </row>
    <row r="17" spans="1:6" x14ac:dyDescent="0.2">
      <c r="A17" s="9" t="s">
        <v>30</v>
      </c>
      <c r="B17" s="9" t="s">
        <v>926</v>
      </c>
      <c r="C17" s="9" t="s">
        <v>9</v>
      </c>
      <c r="D17" s="47">
        <v>13</v>
      </c>
      <c r="E17" s="47">
        <v>132.42866000000001</v>
      </c>
      <c r="F17" s="10">
        <v>3.8637375270918599</v>
      </c>
    </row>
    <row r="18" spans="1:6" x14ac:dyDescent="0.2">
      <c r="A18" s="9" t="s">
        <v>764</v>
      </c>
      <c r="B18" s="9" t="s">
        <v>921</v>
      </c>
      <c r="C18" s="9" t="s">
        <v>9</v>
      </c>
      <c r="D18" s="47">
        <v>4</v>
      </c>
      <c r="E18" s="47">
        <v>43.646799999999999</v>
      </c>
      <c r="F18" s="10">
        <v>1.2734386884038</v>
      </c>
    </row>
    <row r="19" spans="1:6" x14ac:dyDescent="0.2">
      <c r="A19" s="9" t="s">
        <v>765</v>
      </c>
      <c r="B19" s="9" t="s">
        <v>933</v>
      </c>
      <c r="C19" s="9" t="s">
        <v>587</v>
      </c>
      <c r="D19" s="47">
        <v>1</v>
      </c>
      <c r="E19" s="47">
        <v>10.70121</v>
      </c>
      <c r="F19" s="10">
        <v>0.31221841754111701</v>
      </c>
    </row>
    <row r="20" spans="1:6" x14ac:dyDescent="0.2">
      <c r="A20" s="8" t="s">
        <v>44</v>
      </c>
      <c r="B20" s="9"/>
      <c r="C20" s="9"/>
      <c r="D20" s="47"/>
      <c r="E20" s="46">
        <f>SUM(E8:E19)</f>
        <v>3320.4973099999997</v>
      </c>
      <c r="F20" s="11">
        <f>SUM(F8:F19)</f>
        <v>96.878803011784356</v>
      </c>
    </row>
    <row r="21" spans="1:6" x14ac:dyDescent="0.2">
      <c r="A21" s="9"/>
      <c r="B21" s="9"/>
      <c r="C21" s="9"/>
      <c r="D21" s="47"/>
      <c r="E21" s="47"/>
      <c r="F21" s="10"/>
    </row>
    <row r="22" spans="1:6" x14ac:dyDescent="0.2">
      <c r="A22" s="8" t="s">
        <v>44</v>
      </c>
      <c r="B22" s="9"/>
      <c r="C22" s="9"/>
      <c r="D22" s="47"/>
      <c r="E22" s="46">
        <v>3320.4973099999997</v>
      </c>
      <c r="F22" s="11">
        <v>96.878803011784356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49</v>
      </c>
      <c r="B24" s="9"/>
      <c r="C24" s="9"/>
      <c r="D24" s="47"/>
      <c r="E24" s="46">
        <v>106.9755744</v>
      </c>
      <c r="F24" s="11">
        <v>3.12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12" t="s">
        <v>50</v>
      </c>
      <c r="B26" s="6"/>
      <c r="C26" s="6"/>
      <c r="D26" s="72"/>
      <c r="E26" s="48">
        <v>3427.4755743999999</v>
      </c>
      <c r="F26" s="13">
        <f xml:space="preserve"> ROUND(SUM(F22:F25),2)</f>
        <v>100</v>
      </c>
    </row>
    <row r="27" spans="1:6" x14ac:dyDescent="0.2">
      <c r="A27" s="19" t="s">
        <v>226</v>
      </c>
    </row>
    <row r="29" spans="1:6" x14ac:dyDescent="0.2">
      <c r="A29" s="1" t="s">
        <v>51</v>
      </c>
    </row>
    <row r="30" spans="1:6" x14ac:dyDescent="0.2">
      <c r="A30" s="1" t="s">
        <v>816</v>
      </c>
    </row>
    <row r="31" spans="1:6" x14ac:dyDescent="0.2">
      <c r="A31" s="1" t="s">
        <v>52</v>
      </c>
      <c r="D31" s="26" t="s">
        <v>821</v>
      </c>
    </row>
    <row r="33" spans="1:5" x14ac:dyDescent="0.2">
      <c r="A33" s="1" t="s">
        <v>56</v>
      </c>
    </row>
    <row r="34" spans="1:5" x14ac:dyDescent="0.2">
      <c r="A34" s="3" t="s">
        <v>537</v>
      </c>
      <c r="D34" s="14">
        <v>10.358700000000001</v>
      </c>
    </row>
    <row r="35" spans="1:5" x14ac:dyDescent="0.2">
      <c r="A35" s="3" t="s">
        <v>808</v>
      </c>
      <c r="D35" s="14">
        <v>10.358700000000001</v>
      </c>
    </row>
    <row r="36" spans="1:5" x14ac:dyDescent="0.2">
      <c r="A36" s="3" t="s">
        <v>817</v>
      </c>
      <c r="D36" s="14">
        <v>10.193</v>
      </c>
    </row>
    <row r="37" spans="1:5" x14ac:dyDescent="0.2">
      <c r="A37" s="3" t="s">
        <v>809</v>
      </c>
      <c r="D37" s="14">
        <v>10.366400000000001</v>
      </c>
    </row>
    <row r="38" spans="1:5" x14ac:dyDescent="0.2">
      <c r="A38" s="3" t="s">
        <v>810</v>
      </c>
      <c r="D38" s="14">
        <v>10.366400000000001</v>
      </c>
    </row>
    <row r="39" spans="1:5" x14ac:dyDescent="0.2">
      <c r="A39" s="3" t="s">
        <v>818</v>
      </c>
      <c r="D39" s="14">
        <v>10.2006</v>
      </c>
    </row>
    <row r="41" spans="1:5" x14ac:dyDescent="0.2">
      <c r="A41" s="1" t="s">
        <v>57</v>
      </c>
      <c r="D41" s="15" t="s">
        <v>138</v>
      </c>
    </row>
    <row r="42" spans="1:5" x14ac:dyDescent="0.2">
      <c r="A42" s="20" t="s">
        <v>811</v>
      </c>
      <c r="B42" s="21"/>
      <c r="C42" s="85" t="s">
        <v>812</v>
      </c>
      <c r="D42" s="86"/>
    </row>
    <row r="43" spans="1:5" x14ac:dyDescent="0.2">
      <c r="A43" s="74"/>
      <c r="B43" s="73"/>
      <c r="C43" s="22" t="s">
        <v>813</v>
      </c>
      <c r="D43" s="22" t="s">
        <v>814</v>
      </c>
    </row>
    <row r="44" spans="1:5" x14ac:dyDescent="0.2">
      <c r="A44" s="23" t="s">
        <v>817</v>
      </c>
      <c r="B44" s="24"/>
      <c r="C44" s="25">
        <v>0.11885324550000001</v>
      </c>
      <c r="D44" s="25">
        <v>0.1100586977</v>
      </c>
    </row>
    <row r="45" spans="1:5" x14ac:dyDescent="0.2">
      <c r="A45" s="23" t="s">
        <v>818</v>
      </c>
      <c r="B45" s="24"/>
      <c r="C45" s="25">
        <v>0.11885324550000001</v>
      </c>
      <c r="D45" s="25">
        <v>0.1100586977</v>
      </c>
    </row>
    <row r="46" spans="1:5" x14ac:dyDescent="0.2">
      <c r="A46" s="1"/>
      <c r="D46" s="15"/>
    </row>
    <row r="47" spans="1:5" x14ac:dyDescent="0.2">
      <c r="A47" s="1" t="s">
        <v>59</v>
      </c>
      <c r="D47" s="18">
        <v>2.5294594685693794</v>
      </c>
      <c r="E47" s="2" t="s">
        <v>819</v>
      </c>
    </row>
    <row r="49" spans="1:1" x14ac:dyDescent="0.2">
      <c r="A49" s="16" t="s">
        <v>822</v>
      </c>
    </row>
  </sheetData>
  <mergeCells count="2">
    <mergeCell ref="A1:F1"/>
    <mergeCell ref="C42:D4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818F-2B45-48B6-AFF1-13E5CEA84248}">
  <sheetPr>
    <tabColor rgb="FF92D050"/>
  </sheetPr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8.5703125" style="3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782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775</v>
      </c>
      <c r="B8" s="9" t="s">
        <v>934</v>
      </c>
      <c r="C8" s="9" t="s">
        <v>9</v>
      </c>
      <c r="D8" s="47">
        <v>23</v>
      </c>
      <c r="E8" s="47">
        <v>248.1309</v>
      </c>
      <c r="F8" s="10">
        <v>11.7660269882179</v>
      </c>
    </row>
    <row r="9" spans="1:6" x14ac:dyDescent="0.2">
      <c r="A9" s="9" t="s">
        <v>780</v>
      </c>
      <c r="B9" s="9" t="s">
        <v>1968</v>
      </c>
      <c r="C9" s="9" t="s">
        <v>9</v>
      </c>
      <c r="D9" s="47">
        <v>23</v>
      </c>
      <c r="E9" s="47">
        <v>247.22447</v>
      </c>
      <c r="F9" s="10">
        <v>11.7230453207072</v>
      </c>
    </row>
    <row r="10" spans="1:6" x14ac:dyDescent="0.2">
      <c r="A10" s="9" t="s">
        <v>777</v>
      </c>
      <c r="B10" s="9" t="s">
        <v>929</v>
      </c>
      <c r="C10" s="9" t="s">
        <v>72</v>
      </c>
      <c r="D10" s="47">
        <v>24</v>
      </c>
      <c r="E10" s="47">
        <v>242.65776</v>
      </c>
      <c r="F10" s="10">
        <v>11.5064981953497</v>
      </c>
    </row>
    <row r="11" spans="1:6" x14ac:dyDescent="0.2">
      <c r="A11" s="9" t="s">
        <v>77</v>
      </c>
      <c r="B11" s="9" t="s">
        <v>931</v>
      </c>
      <c r="C11" s="9" t="s">
        <v>9</v>
      </c>
      <c r="D11" s="47">
        <v>24</v>
      </c>
      <c r="E11" s="47">
        <v>241.59384</v>
      </c>
      <c r="F11" s="10">
        <v>11.456048568022799</v>
      </c>
    </row>
    <row r="12" spans="1:6" x14ac:dyDescent="0.2">
      <c r="A12" s="9" t="s">
        <v>61</v>
      </c>
      <c r="B12" s="9" t="s">
        <v>922</v>
      </c>
      <c r="C12" s="9" t="s">
        <v>9</v>
      </c>
      <c r="D12" s="47">
        <v>23</v>
      </c>
      <c r="E12" s="47">
        <v>236.59709000000001</v>
      </c>
      <c r="F12" s="10">
        <v>11.219109535627499</v>
      </c>
    </row>
    <row r="13" spans="1:6" x14ac:dyDescent="0.2">
      <c r="A13" s="9" t="s">
        <v>778</v>
      </c>
      <c r="B13" s="9" t="s">
        <v>1967</v>
      </c>
      <c r="C13" s="9" t="s">
        <v>9</v>
      </c>
      <c r="D13" s="47">
        <v>23</v>
      </c>
      <c r="E13" s="47">
        <v>231.99639999999999</v>
      </c>
      <c r="F13" s="10">
        <v>11.0009511252706</v>
      </c>
    </row>
    <row r="14" spans="1:6" x14ac:dyDescent="0.2">
      <c r="A14" s="9" t="s">
        <v>11</v>
      </c>
      <c r="B14" s="9" t="s">
        <v>932</v>
      </c>
      <c r="C14" s="9" t="s">
        <v>12</v>
      </c>
      <c r="D14" s="47">
        <v>20</v>
      </c>
      <c r="E14" s="47">
        <v>198.68620000000001</v>
      </c>
      <c r="F14" s="10">
        <v>9.4214271232904103</v>
      </c>
    </row>
    <row r="15" spans="1:6" x14ac:dyDescent="0.2">
      <c r="A15" s="9" t="s">
        <v>765</v>
      </c>
      <c r="B15" s="9" t="s">
        <v>933</v>
      </c>
      <c r="C15" s="9" t="s">
        <v>587</v>
      </c>
      <c r="D15" s="47">
        <v>18</v>
      </c>
      <c r="E15" s="47">
        <v>192.62178</v>
      </c>
      <c r="F15" s="10">
        <v>9.1338606437109302</v>
      </c>
    </row>
    <row r="16" spans="1:6" x14ac:dyDescent="0.2">
      <c r="A16" s="9" t="s">
        <v>781</v>
      </c>
      <c r="B16" s="9" t="s">
        <v>930</v>
      </c>
      <c r="C16" s="9" t="s">
        <v>9</v>
      </c>
      <c r="D16" s="47">
        <v>14</v>
      </c>
      <c r="E16" s="47">
        <v>146.76648</v>
      </c>
      <c r="F16" s="10">
        <v>6.9594652042359204</v>
      </c>
    </row>
    <row r="17" spans="1:6" x14ac:dyDescent="0.2">
      <c r="A17" s="9" t="s">
        <v>30</v>
      </c>
      <c r="B17" s="9" t="s">
        <v>926</v>
      </c>
      <c r="C17" s="9" t="s">
        <v>9</v>
      </c>
      <c r="D17" s="47">
        <v>3</v>
      </c>
      <c r="E17" s="47">
        <v>30.560459999999999</v>
      </c>
      <c r="F17" s="10">
        <v>1.44913510220756</v>
      </c>
    </row>
    <row r="18" spans="1:6" x14ac:dyDescent="0.2">
      <c r="A18" s="9" t="s">
        <v>771</v>
      </c>
      <c r="B18" s="9" t="s">
        <v>935</v>
      </c>
      <c r="C18" s="9" t="s">
        <v>9</v>
      </c>
      <c r="D18" s="47">
        <v>2</v>
      </c>
      <c r="E18" s="47">
        <v>20.046559999999999</v>
      </c>
      <c r="F18" s="10">
        <v>0.95058038309992698</v>
      </c>
    </row>
    <row r="19" spans="1:6" x14ac:dyDescent="0.2">
      <c r="A19" s="9" t="s">
        <v>763</v>
      </c>
      <c r="B19" s="9" t="s">
        <v>936</v>
      </c>
      <c r="C19" s="9" t="s">
        <v>72</v>
      </c>
      <c r="D19" s="47">
        <v>1</v>
      </c>
      <c r="E19" s="47">
        <v>10.28626</v>
      </c>
      <c r="F19" s="10">
        <v>0.48776034249594202</v>
      </c>
    </row>
    <row r="20" spans="1:6" x14ac:dyDescent="0.2">
      <c r="A20" s="8" t="s">
        <v>44</v>
      </c>
      <c r="B20" s="9"/>
      <c r="C20" s="9"/>
      <c r="D20" s="47"/>
      <c r="E20" s="46">
        <f>SUM(E8:E19)</f>
        <v>2047.1682000000001</v>
      </c>
      <c r="F20" s="11">
        <f>SUM(F8:F19)</f>
        <v>97.073908532236416</v>
      </c>
    </row>
    <row r="21" spans="1:6" x14ac:dyDescent="0.2">
      <c r="A21" s="9"/>
      <c r="B21" s="9"/>
      <c r="C21" s="9"/>
      <c r="D21" s="47"/>
      <c r="E21" s="47"/>
      <c r="F21" s="10"/>
    </row>
    <row r="22" spans="1:6" x14ac:dyDescent="0.2">
      <c r="A22" s="8" t="s">
        <v>44</v>
      </c>
      <c r="B22" s="9"/>
      <c r="C22" s="9"/>
      <c r="D22" s="47"/>
      <c r="E22" s="46">
        <v>2047.1682000000001</v>
      </c>
      <c r="F22" s="11">
        <v>97.073908532236416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49</v>
      </c>
      <c r="B24" s="9"/>
      <c r="C24" s="9"/>
      <c r="D24" s="47"/>
      <c r="E24" s="46">
        <v>61.705835899999997</v>
      </c>
      <c r="F24" s="11">
        <v>2.93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12" t="s">
        <v>50</v>
      </c>
      <c r="B26" s="6"/>
      <c r="C26" s="6"/>
      <c r="D26" s="72"/>
      <c r="E26" s="48">
        <v>2108.8758358999999</v>
      </c>
      <c r="F26" s="13">
        <f xml:space="preserve"> ROUND(SUM(F22:F25),2)</f>
        <v>100</v>
      </c>
    </row>
    <row r="27" spans="1:6" x14ac:dyDescent="0.2">
      <c r="A27" s="19" t="s">
        <v>226</v>
      </c>
    </row>
    <row r="29" spans="1:6" x14ac:dyDescent="0.2">
      <c r="A29" s="1" t="s">
        <v>51</v>
      </c>
    </row>
    <row r="30" spans="1:6" x14ac:dyDescent="0.2">
      <c r="A30" s="1" t="s">
        <v>816</v>
      </c>
    </row>
    <row r="31" spans="1:6" x14ac:dyDescent="0.2">
      <c r="A31" s="1" t="s">
        <v>52</v>
      </c>
      <c r="D31" s="26" t="s">
        <v>821</v>
      </c>
    </row>
    <row r="33" spans="1:5" x14ac:dyDescent="0.2">
      <c r="A33" s="1" t="s">
        <v>56</v>
      </c>
    </row>
    <row r="34" spans="1:5" x14ac:dyDescent="0.2">
      <c r="A34" s="3" t="s">
        <v>537</v>
      </c>
      <c r="D34" s="14">
        <v>10.4145</v>
      </c>
    </row>
    <row r="35" spans="1:5" x14ac:dyDescent="0.2">
      <c r="A35" s="3" t="s">
        <v>808</v>
      </c>
      <c r="D35" s="14">
        <v>10.4145</v>
      </c>
    </row>
    <row r="36" spans="1:5" x14ac:dyDescent="0.2">
      <c r="A36" s="3" t="s">
        <v>817</v>
      </c>
      <c r="D36" s="14">
        <v>10.282400000000001</v>
      </c>
    </row>
    <row r="37" spans="1:5" x14ac:dyDescent="0.2">
      <c r="A37" s="3" t="s">
        <v>809</v>
      </c>
      <c r="D37" s="14">
        <v>10.425599999999999</v>
      </c>
    </row>
    <row r="38" spans="1:5" x14ac:dyDescent="0.2">
      <c r="A38" s="3" t="s">
        <v>810</v>
      </c>
      <c r="D38" s="14">
        <v>10.425599999999999</v>
      </c>
    </row>
    <row r="39" spans="1:5" x14ac:dyDescent="0.2">
      <c r="A39" s="3" t="s">
        <v>818</v>
      </c>
      <c r="D39" s="14">
        <v>10.2934</v>
      </c>
    </row>
    <row r="41" spans="1:5" x14ac:dyDescent="0.2">
      <c r="A41" s="1" t="s">
        <v>57</v>
      </c>
      <c r="D41" s="15" t="s">
        <v>138</v>
      </c>
    </row>
    <row r="42" spans="1:5" x14ac:dyDescent="0.2">
      <c r="A42" s="20" t="s">
        <v>811</v>
      </c>
      <c r="B42" s="21"/>
      <c r="C42" s="83" t="s">
        <v>812</v>
      </c>
      <c r="D42" s="82"/>
    </row>
    <row r="43" spans="1:5" x14ac:dyDescent="0.2">
      <c r="A43" s="74"/>
      <c r="B43" s="73"/>
      <c r="C43" s="22" t="s">
        <v>813</v>
      </c>
      <c r="D43" s="22" t="s">
        <v>814</v>
      </c>
    </row>
    <row r="44" spans="1:5" x14ac:dyDescent="0.2">
      <c r="A44" s="23" t="s">
        <v>817</v>
      </c>
      <c r="B44" s="24"/>
      <c r="C44" s="25">
        <v>9.3641951000000001E-2</v>
      </c>
      <c r="D44" s="25">
        <v>8.67129133E-2</v>
      </c>
    </row>
    <row r="45" spans="1:5" x14ac:dyDescent="0.2">
      <c r="A45" s="23" t="s">
        <v>818</v>
      </c>
      <c r="B45" s="24"/>
      <c r="C45" s="25">
        <v>9.3641951000000001E-2</v>
      </c>
      <c r="D45" s="25">
        <v>8.67129133E-2</v>
      </c>
    </row>
    <row r="46" spans="1:5" x14ac:dyDescent="0.2">
      <c r="A46" s="1"/>
      <c r="D46" s="15"/>
    </row>
    <row r="47" spans="1:5" x14ac:dyDescent="0.2">
      <c r="A47" s="1" t="s">
        <v>59</v>
      </c>
      <c r="D47" s="18">
        <v>2.5809248966059171</v>
      </c>
      <c r="E47" s="2" t="s">
        <v>819</v>
      </c>
    </row>
    <row r="49" spans="1:1" x14ac:dyDescent="0.2">
      <c r="A49" s="16" t="s">
        <v>823</v>
      </c>
    </row>
  </sheetData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9E26-EE98-4ED4-A072-44C5B5B71AAF}">
  <sheetPr>
    <tabColor rgb="FF92D050"/>
  </sheetPr>
  <dimension ref="A1:F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" style="3" customWidth="1"/>
    <col min="3" max="3" width="12.5703125" style="3" bestFit="1" customWidth="1"/>
    <col min="4" max="4" width="7.85546875" style="3" bestFit="1" customWidth="1"/>
    <col min="5" max="5" width="23.140625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779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775</v>
      </c>
      <c r="B8" s="9" t="s">
        <v>934</v>
      </c>
      <c r="C8" s="9" t="s">
        <v>9</v>
      </c>
      <c r="D8" s="47">
        <v>68</v>
      </c>
      <c r="E8" s="47">
        <v>733.60440000000006</v>
      </c>
      <c r="F8" s="10">
        <v>11.717055067614</v>
      </c>
    </row>
    <row r="9" spans="1:6" x14ac:dyDescent="0.2">
      <c r="A9" s="9" t="s">
        <v>77</v>
      </c>
      <c r="B9" s="9" t="s">
        <v>931</v>
      </c>
      <c r="C9" s="9" t="s">
        <v>9</v>
      </c>
      <c r="D9" s="47">
        <v>71</v>
      </c>
      <c r="E9" s="47">
        <v>714.71510999999998</v>
      </c>
      <c r="F9" s="10">
        <v>11.415357243666801</v>
      </c>
    </row>
    <row r="10" spans="1:6" x14ac:dyDescent="0.2">
      <c r="A10" s="9" t="s">
        <v>61</v>
      </c>
      <c r="B10" s="9" t="s">
        <v>922</v>
      </c>
      <c r="C10" s="9" t="s">
        <v>9</v>
      </c>
      <c r="D10" s="47">
        <v>69</v>
      </c>
      <c r="E10" s="47">
        <v>709.79127000000005</v>
      </c>
      <c r="F10" s="10">
        <v>11.336714170609801</v>
      </c>
    </row>
    <row r="11" spans="1:6" x14ac:dyDescent="0.2">
      <c r="A11" s="9" t="s">
        <v>776</v>
      </c>
      <c r="B11" s="9" t="s">
        <v>937</v>
      </c>
      <c r="C11" s="9" t="s">
        <v>18</v>
      </c>
      <c r="D11" s="47">
        <v>70000</v>
      </c>
      <c r="E11" s="47">
        <v>709.73140000000001</v>
      </c>
      <c r="F11" s="10">
        <v>11.3357579330424</v>
      </c>
    </row>
    <row r="12" spans="1:6" x14ac:dyDescent="0.2">
      <c r="A12" s="9" t="s">
        <v>777</v>
      </c>
      <c r="B12" s="9" t="s">
        <v>929</v>
      </c>
      <c r="C12" s="9" t="s">
        <v>72</v>
      </c>
      <c r="D12" s="47">
        <v>70</v>
      </c>
      <c r="E12" s="47">
        <v>707.7518</v>
      </c>
      <c r="F12" s="10">
        <v>11.3041399626324</v>
      </c>
    </row>
    <row r="13" spans="1:6" x14ac:dyDescent="0.2">
      <c r="A13" s="9" t="s">
        <v>778</v>
      </c>
      <c r="B13" s="9" t="s">
        <v>1967</v>
      </c>
      <c r="C13" s="9" t="s">
        <v>9</v>
      </c>
      <c r="D13" s="47">
        <v>70</v>
      </c>
      <c r="E13" s="47">
        <v>706.07600000000002</v>
      </c>
      <c r="F13" s="10">
        <v>11.2773742550081</v>
      </c>
    </row>
    <row r="14" spans="1:6" x14ac:dyDescent="0.2">
      <c r="A14" s="9" t="s">
        <v>11</v>
      </c>
      <c r="B14" s="9" t="s">
        <v>932</v>
      </c>
      <c r="C14" s="9" t="s">
        <v>12</v>
      </c>
      <c r="D14" s="47">
        <v>70</v>
      </c>
      <c r="E14" s="47">
        <v>695.40170000000001</v>
      </c>
      <c r="F14" s="10">
        <v>11.1068854180979</v>
      </c>
    </row>
    <row r="15" spans="1:6" x14ac:dyDescent="0.2">
      <c r="A15" s="9" t="s">
        <v>94</v>
      </c>
      <c r="B15" s="9" t="s">
        <v>938</v>
      </c>
      <c r="C15" s="9" t="s">
        <v>72</v>
      </c>
      <c r="D15" s="47">
        <v>47</v>
      </c>
      <c r="E15" s="47">
        <v>513.49991</v>
      </c>
      <c r="F15" s="10">
        <v>8.2015684784399596</v>
      </c>
    </row>
    <row r="16" spans="1:6" x14ac:dyDescent="0.2">
      <c r="A16" s="9" t="s">
        <v>763</v>
      </c>
      <c r="B16" s="9" t="s">
        <v>936</v>
      </c>
      <c r="C16" s="9" t="s">
        <v>72</v>
      </c>
      <c r="D16" s="47">
        <v>31</v>
      </c>
      <c r="E16" s="47">
        <v>318.87405999999999</v>
      </c>
      <c r="F16" s="10">
        <v>5.0930241430581198</v>
      </c>
    </row>
    <row r="17" spans="1:6" x14ac:dyDescent="0.2">
      <c r="A17" s="9" t="s">
        <v>765</v>
      </c>
      <c r="B17" s="9" t="s">
        <v>933</v>
      </c>
      <c r="C17" s="9" t="s">
        <v>587</v>
      </c>
      <c r="D17" s="47">
        <v>20</v>
      </c>
      <c r="E17" s="47">
        <v>214.02420000000001</v>
      </c>
      <c r="F17" s="10">
        <v>3.41837281401535</v>
      </c>
    </row>
    <row r="18" spans="1:6" x14ac:dyDescent="0.2">
      <c r="A18" s="9" t="s">
        <v>34</v>
      </c>
      <c r="B18" s="9" t="s">
        <v>925</v>
      </c>
      <c r="C18" s="9" t="s">
        <v>35</v>
      </c>
      <c r="D18" s="47">
        <v>1</v>
      </c>
      <c r="E18" s="47">
        <v>10.544460000000001</v>
      </c>
      <c r="F18" s="10">
        <v>0.16841504559985401</v>
      </c>
    </row>
    <row r="19" spans="1:6" x14ac:dyDescent="0.2">
      <c r="A19" s="9" t="s">
        <v>30</v>
      </c>
      <c r="B19" s="9" t="s">
        <v>926</v>
      </c>
      <c r="C19" s="9" t="s">
        <v>9</v>
      </c>
      <c r="D19" s="47">
        <v>1</v>
      </c>
      <c r="E19" s="47">
        <v>10.186820000000001</v>
      </c>
      <c r="F19" s="10">
        <v>0.162702855795129</v>
      </c>
    </row>
    <row r="20" spans="1:6" x14ac:dyDescent="0.2">
      <c r="A20" s="8" t="s">
        <v>44</v>
      </c>
      <c r="B20" s="9"/>
      <c r="C20" s="9"/>
      <c r="D20" s="47"/>
      <c r="E20" s="46">
        <f>SUM(E8:E19)</f>
        <v>6044.2011300000013</v>
      </c>
      <c r="F20" s="11">
        <f>SUM(F8:F19)</f>
        <v>96.53736738757982</v>
      </c>
    </row>
    <row r="21" spans="1:6" x14ac:dyDescent="0.2">
      <c r="A21" s="9"/>
      <c r="B21" s="9"/>
      <c r="C21" s="9"/>
      <c r="D21" s="47"/>
      <c r="E21" s="47"/>
      <c r="F21" s="10"/>
    </row>
    <row r="22" spans="1:6" x14ac:dyDescent="0.2">
      <c r="A22" s="8" t="s">
        <v>44</v>
      </c>
      <c r="B22" s="9"/>
      <c r="C22" s="9"/>
      <c r="D22" s="47"/>
      <c r="E22" s="46">
        <v>6044.2011300000013</v>
      </c>
      <c r="F22" s="11">
        <v>96.53736738757982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49</v>
      </c>
      <c r="B24" s="9"/>
      <c r="C24" s="9"/>
      <c r="D24" s="47"/>
      <c r="E24" s="46">
        <v>216.79643440000001</v>
      </c>
      <c r="F24" s="11">
        <v>3.46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12" t="s">
        <v>50</v>
      </c>
      <c r="B26" s="6"/>
      <c r="C26" s="6"/>
      <c r="D26" s="72"/>
      <c r="E26" s="48">
        <v>6260.9964344</v>
      </c>
      <c r="F26" s="13">
        <f xml:space="preserve"> ROUND(SUM(F22:F25),2)</f>
        <v>100</v>
      </c>
    </row>
    <row r="27" spans="1:6" x14ac:dyDescent="0.2">
      <c r="A27" s="19" t="s">
        <v>226</v>
      </c>
    </row>
    <row r="29" spans="1:6" x14ac:dyDescent="0.2">
      <c r="A29" s="1" t="s">
        <v>51</v>
      </c>
    </row>
    <row r="30" spans="1:6" x14ac:dyDescent="0.2">
      <c r="A30" s="1" t="s">
        <v>816</v>
      </c>
    </row>
    <row r="31" spans="1:6" x14ac:dyDescent="0.2">
      <c r="A31" s="1" t="s">
        <v>52</v>
      </c>
      <c r="D31" s="26" t="s">
        <v>821</v>
      </c>
    </row>
    <row r="33" spans="1:5" x14ac:dyDescent="0.2">
      <c r="A33" s="1" t="s">
        <v>56</v>
      </c>
    </row>
    <row r="34" spans="1:5" x14ac:dyDescent="0.2">
      <c r="A34" s="3" t="s">
        <v>537</v>
      </c>
      <c r="D34" s="14">
        <v>10.456099999999999</v>
      </c>
    </row>
    <row r="35" spans="1:5" x14ac:dyDescent="0.2">
      <c r="A35" s="3" t="s">
        <v>808</v>
      </c>
      <c r="D35" s="14">
        <v>10.456099999999999</v>
      </c>
    </row>
    <row r="36" spans="1:5" x14ac:dyDescent="0.2">
      <c r="A36" s="3" t="s">
        <v>817</v>
      </c>
      <c r="D36" s="14">
        <v>10.288399999999999</v>
      </c>
    </row>
    <row r="37" spans="1:5" x14ac:dyDescent="0.2">
      <c r="A37" s="3" t="s">
        <v>809</v>
      </c>
      <c r="D37" s="14">
        <v>10.468299999999999</v>
      </c>
    </row>
    <row r="38" spans="1:5" x14ac:dyDescent="0.2">
      <c r="A38" s="3" t="s">
        <v>810</v>
      </c>
      <c r="D38" s="14">
        <v>10.468299999999999</v>
      </c>
    </row>
    <row r="40" spans="1:5" x14ac:dyDescent="0.2">
      <c r="A40" s="1" t="s">
        <v>57</v>
      </c>
      <c r="D40" s="15" t="s">
        <v>138</v>
      </c>
    </row>
    <row r="41" spans="1:5" x14ac:dyDescent="0.2">
      <c r="A41" s="20" t="s">
        <v>811</v>
      </c>
      <c r="B41" s="21"/>
      <c r="C41" s="85" t="s">
        <v>812</v>
      </c>
      <c r="D41" s="86"/>
    </row>
    <row r="42" spans="1:5" x14ac:dyDescent="0.2">
      <c r="A42" s="87"/>
      <c r="B42" s="88"/>
      <c r="C42" s="22" t="s">
        <v>813</v>
      </c>
      <c r="D42" s="22" t="s">
        <v>814</v>
      </c>
    </row>
    <row r="43" spans="1:5" x14ac:dyDescent="0.2">
      <c r="A43" s="23" t="s">
        <v>817</v>
      </c>
      <c r="B43" s="24"/>
      <c r="C43" s="25">
        <v>0.11885324550000001</v>
      </c>
      <c r="D43" s="25">
        <v>0.1100586977</v>
      </c>
    </row>
    <row r="45" spans="1:5" x14ac:dyDescent="0.2">
      <c r="A45" s="1" t="s">
        <v>59</v>
      </c>
      <c r="D45" s="18">
        <v>2.5690273469151212</v>
      </c>
      <c r="E45" s="2" t="s">
        <v>819</v>
      </c>
    </row>
    <row r="47" spans="1:5" x14ac:dyDescent="0.2">
      <c r="A47" s="16" t="s">
        <v>824</v>
      </c>
    </row>
  </sheetData>
  <mergeCells count="3">
    <mergeCell ref="A1:F1"/>
    <mergeCell ref="C41:D41"/>
    <mergeCell ref="A42:B4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3EF2-1B8E-4133-9B18-23420231DC2B}">
  <sheetPr>
    <tabColor rgb="FF92D050"/>
  </sheetPr>
  <dimension ref="A1:J5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774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74</v>
      </c>
      <c r="B8" s="9" t="s">
        <v>1964</v>
      </c>
      <c r="C8" s="9" t="s">
        <v>9</v>
      </c>
      <c r="D8" s="47">
        <v>37</v>
      </c>
      <c r="E8" s="47">
        <v>398.70274999999998</v>
      </c>
      <c r="F8" s="10">
        <v>11.9185534515853</v>
      </c>
    </row>
    <row r="9" spans="1:6" x14ac:dyDescent="0.2">
      <c r="A9" s="9" t="s">
        <v>95</v>
      </c>
      <c r="B9" s="9" t="s">
        <v>939</v>
      </c>
      <c r="C9" s="9" t="s">
        <v>9</v>
      </c>
      <c r="D9" s="47">
        <v>37</v>
      </c>
      <c r="E9" s="47">
        <v>370.85728999999998</v>
      </c>
      <c r="F9" s="10">
        <v>11.086159886720299</v>
      </c>
    </row>
    <row r="10" spans="1:6" x14ac:dyDescent="0.2">
      <c r="A10" s="9" t="s">
        <v>42</v>
      </c>
      <c r="B10" s="9" t="s">
        <v>1959</v>
      </c>
      <c r="C10" s="9" t="s">
        <v>18</v>
      </c>
      <c r="D10" s="47">
        <v>37</v>
      </c>
      <c r="E10" s="47">
        <v>370.67043999999999</v>
      </c>
      <c r="F10" s="10">
        <v>11.080574317740799</v>
      </c>
    </row>
    <row r="11" spans="1:6" x14ac:dyDescent="0.2">
      <c r="A11" s="9" t="s">
        <v>61</v>
      </c>
      <c r="B11" s="9" t="s">
        <v>922</v>
      </c>
      <c r="C11" s="9" t="s">
        <v>9</v>
      </c>
      <c r="D11" s="47">
        <v>36</v>
      </c>
      <c r="E11" s="47">
        <v>370.32587999999998</v>
      </c>
      <c r="F11" s="10">
        <v>11.070274271460001</v>
      </c>
    </row>
    <row r="12" spans="1:6" x14ac:dyDescent="0.2">
      <c r="A12" s="9" t="s">
        <v>763</v>
      </c>
      <c r="B12" s="9" t="s">
        <v>936</v>
      </c>
      <c r="C12" s="9" t="s">
        <v>72</v>
      </c>
      <c r="D12" s="47">
        <v>36</v>
      </c>
      <c r="E12" s="47">
        <v>370.30536000000001</v>
      </c>
      <c r="F12" s="10">
        <v>11.0696608602989</v>
      </c>
    </row>
    <row r="13" spans="1:6" x14ac:dyDescent="0.2">
      <c r="A13" s="9" t="s">
        <v>11</v>
      </c>
      <c r="B13" s="9" t="s">
        <v>932</v>
      </c>
      <c r="C13" s="9" t="s">
        <v>12</v>
      </c>
      <c r="D13" s="47">
        <v>31</v>
      </c>
      <c r="E13" s="47">
        <v>307.96361000000002</v>
      </c>
      <c r="F13" s="10">
        <v>9.2060582650312099</v>
      </c>
    </row>
    <row r="14" spans="1:6" x14ac:dyDescent="0.2">
      <c r="A14" s="9" t="s">
        <v>30</v>
      </c>
      <c r="B14" s="9" t="s">
        <v>926</v>
      </c>
      <c r="C14" s="9" t="s">
        <v>9</v>
      </c>
      <c r="D14" s="47">
        <v>27</v>
      </c>
      <c r="E14" s="47">
        <v>275.04414000000003</v>
      </c>
      <c r="F14" s="10">
        <v>8.2219856375089293</v>
      </c>
    </row>
    <row r="15" spans="1:6" x14ac:dyDescent="0.2">
      <c r="A15" s="9" t="s">
        <v>768</v>
      </c>
      <c r="B15" s="9" t="s">
        <v>940</v>
      </c>
      <c r="C15" s="9" t="s">
        <v>9</v>
      </c>
      <c r="D15" s="47">
        <v>21</v>
      </c>
      <c r="E15" s="47">
        <v>222.87216000000001</v>
      </c>
      <c r="F15" s="10">
        <v>6.6623913475145899</v>
      </c>
    </row>
    <row r="16" spans="1:6" x14ac:dyDescent="0.2">
      <c r="A16" s="9" t="s">
        <v>29</v>
      </c>
      <c r="B16" s="9" t="s">
        <v>941</v>
      </c>
      <c r="C16" s="9" t="s">
        <v>18</v>
      </c>
      <c r="D16" s="47">
        <v>20</v>
      </c>
      <c r="E16" s="47">
        <v>205.00020000000001</v>
      </c>
      <c r="F16" s="10">
        <v>6.1281389237613197</v>
      </c>
    </row>
    <row r="17" spans="1:10" x14ac:dyDescent="0.2">
      <c r="A17" s="9" t="s">
        <v>94</v>
      </c>
      <c r="B17" s="9" t="s">
        <v>938</v>
      </c>
      <c r="C17" s="9" t="s">
        <v>72</v>
      </c>
      <c r="D17" s="47">
        <v>12</v>
      </c>
      <c r="E17" s="47">
        <v>131.10636</v>
      </c>
      <c r="F17" s="10">
        <v>3.9192058733048301</v>
      </c>
    </row>
    <row r="18" spans="1:10" x14ac:dyDescent="0.2">
      <c r="A18" s="9" t="s">
        <v>87</v>
      </c>
      <c r="B18" s="9" t="s">
        <v>1962</v>
      </c>
      <c r="C18" s="9" t="s">
        <v>9</v>
      </c>
      <c r="D18" s="47">
        <v>8</v>
      </c>
      <c r="E18" s="47">
        <v>87.227519999999998</v>
      </c>
      <c r="F18" s="10">
        <v>2.6075211660045601</v>
      </c>
    </row>
    <row r="19" spans="1:10" x14ac:dyDescent="0.2">
      <c r="A19" s="9" t="s">
        <v>764</v>
      </c>
      <c r="B19" s="9" t="s">
        <v>921</v>
      </c>
      <c r="C19" s="9" t="s">
        <v>9</v>
      </c>
      <c r="D19" s="47">
        <v>3</v>
      </c>
      <c r="E19" s="47">
        <v>32.735100000000003</v>
      </c>
      <c r="F19" s="10">
        <v>0.97856119400478203</v>
      </c>
    </row>
    <row r="20" spans="1:10" x14ac:dyDescent="0.2">
      <c r="A20" s="9" t="s">
        <v>765</v>
      </c>
      <c r="B20" s="9" t="s">
        <v>933</v>
      </c>
      <c r="C20" s="9" t="s">
        <v>587</v>
      </c>
      <c r="D20" s="47">
        <v>3</v>
      </c>
      <c r="E20" s="47">
        <v>32.103630000000003</v>
      </c>
      <c r="F20" s="10">
        <v>0.95968445200068897</v>
      </c>
    </row>
    <row r="21" spans="1:10" x14ac:dyDescent="0.2">
      <c r="A21" s="9" t="s">
        <v>762</v>
      </c>
      <c r="B21" s="9" t="s">
        <v>942</v>
      </c>
      <c r="C21" s="9" t="s">
        <v>72</v>
      </c>
      <c r="D21" s="47">
        <v>3</v>
      </c>
      <c r="E21" s="47">
        <v>30.42249</v>
      </c>
      <c r="F21" s="10">
        <v>0.90942957678450798</v>
      </c>
    </row>
    <row r="22" spans="1:10" x14ac:dyDescent="0.2">
      <c r="A22" s="9" t="s">
        <v>771</v>
      </c>
      <c r="B22" s="9" t="s">
        <v>935</v>
      </c>
      <c r="C22" s="9" t="s">
        <v>9</v>
      </c>
      <c r="D22" s="47">
        <v>3</v>
      </c>
      <c r="E22" s="47">
        <v>30.069839999999999</v>
      </c>
      <c r="F22" s="10">
        <v>0.89888769345237196</v>
      </c>
    </row>
    <row r="23" spans="1:10" x14ac:dyDescent="0.2">
      <c r="A23" s="8" t="s">
        <v>44</v>
      </c>
      <c r="B23" s="9"/>
      <c r="C23" s="9"/>
      <c r="D23" s="47"/>
      <c r="E23" s="46">
        <f>SUM(E8:E22)</f>
        <v>3235.4067699999996</v>
      </c>
      <c r="F23" s="11">
        <f>SUM(F8:F22)</f>
        <v>96.717086917173091</v>
      </c>
    </row>
    <row r="24" spans="1:10" x14ac:dyDescent="0.2">
      <c r="A24" s="9"/>
      <c r="B24" s="9"/>
      <c r="C24" s="9"/>
      <c r="D24" s="47"/>
      <c r="E24" s="47"/>
      <c r="F24" s="10"/>
    </row>
    <row r="25" spans="1:10" x14ac:dyDescent="0.2">
      <c r="A25" s="8" t="s">
        <v>44</v>
      </c>
      <c r="B25" s="9"/>
      <c r="C25" s="9"/>
      <c r="D25" s="47"/>
      <c r="E25" s="46">
        <v>3235.4067699999996</v>
      </c>
      <c r="F25" s="11">
        <v>96.717086917173091</v>
      </c>
      <c r="I25" s="2"/>
      <c r="J25" s="2"/>
    </row>
    <row r="26" spans="1:10" x14ac:dyDescent="0.2">
      <c r="A26" s="9"/>
      <c r="B26" s="9"/>
      <c r="C26" s="9"/>
      <c r="D26" s="47"/>
      <c r="E26" s="47"/>
      <c r="F26" s="10"/>
    </row>
    <row r="27" spans="1:10" x14ac:dyDescent="0.2">
      <c r="A27" s="8" t="s">
        <v>49</v>
      </c>
      <c r="B27" s="9"/>
      <c r="C27" s="9"/>
      <c r="D27" s="47"/>
      <c r="E27" s="46">
        <v>109.8176874</v>
      </c>
      <c r="F27" s="11">
        <v>3.28</v>
      </c>
      <c r="I27" s="2"/>
      <c r="J27" s="2"/>
    </row>
    <row r="28" spans="1:10" x14ac:dyDescent="0.2">
      <c r="A28" s="9"/>
      <c r="B28" s="9"/>
      <c r="C28" s="9"/>
      <c r="D28" s="47"/>
      <c r="E28" s="47"/>
      <c r="F28" s="10"/>
    </row>
    <row r="29" spans="1:10" x14ac:dyDescent="0.2">
      <c r="A29" s="12" t="s">
        <v>50</v>
      </c>
      <c r="B29" s="6"/>
      <c r="C29" s="6"/>
      <c r="D29" s="72"/>
      <c r="E29" s="48">
        <v>3345.2276873999999</v>
      </c>
      <c r="F29" s="13">
        <f xml:space="preserve"> ROUND(SUM(F25:F28),2)</f>
        <v>100</v>
      </c>
      <c r="I29" s="2"/>
      <c r="J29" s="2"/>
    </row>
    <row r="30" spans="1:10" x14ac:dyDescent="0.2">
      <c r="A30" s="19" t="s">
        <v>226</v>
      </c>
    </row>
    <row r="32" spans="1:10" x14ac:dyDescent="0.2">
      <c r="A32" s="1" t="s">
        <v>51</v>
      </c>
    </row>
    <row r="33" spans="1:4" x14ac:dyDescent="0.2">
      <c r="A33" s="1" t="s">
        <v>816</v>
      </c>
    </row>
    <row r="34" spans="1:4" x14ac:dyDescent="0.2">
      <c r="A34" s="1" t="s">
        <v>52</v>
      </c>
      <c r="D34" s="27"/>
    </row>
    <row r="35" spans="1:4" x14ac:dyDescent="0.2">
      <c r="A35" s="3" t="s">
        <v>537</v>
      </c>
      <c r="D35" s="27">
        <v>10.0382</v>
      </c>
    </row>
    <row r="36" spans="1:4" x14ac:dyDescent="0.2">
      <c r="A36" s="3" t="s">
        <v>808</v>
      </c>
      <c r="D36" s="27">
        <v>10.0382</v>
      </c>
    </row>
    <row r="37" spans="1:4" x14ac:dyDescent="0.2">
      <c r="A37" s="3" t="s">
        <v>817</v>
      </c>
      <c r="D37" s="27">
        <v>10.0382</v>
      </c>
    </row>
    <row r="38" spans="1:4" x14ac:dyDescent="0.2">
      <c r="A38" s="3" t="s">
        <v>809</v>
      </c>
      <c r="D38" s="27">
        <v>10.039</v>
      </c>
    </row>
    <row r="39" spans="1:4" x14ac:dyDescent="0.2">
      <c r="A39" s="3" t="s">
        <v>810</v>
      </c>
      <c r="D39" s="27">
        <v>10.039</v>
      </c>
    </row>
    <row r="40" spans="1:4" x14ac:dyDescent="0.2">
      <c r="A40" s="3" t="s">
        <v>818</v>
      </c>
      <c r="D40" s="27">
        <v>10.039</v>
      </c>
    </row>
    <row r="42" spans="1:4" x14ac:dyDescent="0.2">
      <c r="A42" s="1" t="s">
        <v>56</v>
      </c>
    </row>
    <row r="43" spans="1:4" x14ac:dyDescent="0.2">
      <c r="A43" s="3" t="s">
        <v>537</v>
      </c>
      <c r="D43" s="14">
        <v>10.5412</v>
      </c>
    </row>
    <row r="44" spans="1:4" x14ac:dyDescent="0.2">
      <c r="A44" s="3" t="s">
        <v>808</v>
      </c>
      <c r="D44" s="14">
        <v>10.5412</v>
      </c>
    </row>
    <row r="45" spans="1:4" x14ac:dyDescent="0.2">
      <c r="A45" s="3" t="s">
        <v>817</v>
      </c>
      <c r="D45" s="14">
        <v>10.1732</v>
      </c>
    </row>
    <row r="46" spans="1:4" x14ac:dyDescent="0.2">
      <c r="A46" s="3" t="s">
        <v>809</v>
      </c>
      <c r="D46" s="14">
        <v>10.555</v>
      </c>
    </row>
    <row r="47" spans="1:4" x14ac:dyDescent="0.2">
      <c r="A47" s="3" t="s">
        <v>810</v>
      </c>
      <c r="D47" s="14">
        <v>10.555</v>
      </c>
    </row>
    <row r="48" spans="1:4" x14ac:dyDescent="0.2">
      <c r="A48" s="3" t="s">
        <v>818</v>
      </c>
      <c r="D48" s="14">
        <v>10.1869</v>
      </c>
    </row>
    <row r="50" spans="1:5" x14ac:dyDescent="0.2">
      <c r="A50" s="1" t="s">
        <v>57</v>
      </c>
      <c r="D50" s="15" t="s">
        <v>138</v>
      </c>
    </row>
    <row r="51" spans="1:5" x14ac:dyDescent="0.2">
      <c r="A51" s="20" t="s">
        <v>811</v>
      </c>
      <c r="B51" s="21"/>
      <c r="C51" s="85" t="s">
        <v>812</v>
      </c>
      <c r="D51" s="86"/>
    </row>
    <row r="52" spans="1:5" x14ac:dyDescent="0.2">
      <c r="A52" s="87"/>
      <c r="B52" s="88"/>
      <c r="C52" s="22" t="s">
        <v>813</v>
      </c>
      <c r="D52" s="22" t="s">
        <v>814</v>
      </c>
    </row>
    <row r="53" spans="1:5" x14ac:dyDescent="0.2">
      <c r="A53" s="23" t="s">
        <v>817</v>
      </c>
      <c r="B53" s="24"/>
      <c r="C53" s="25">
        <v>0.2629177855</v>
      </c>
      <c r="D53" s="25">
        <v>0.24346317970000003</v>
      </c>
    </row>
    <row r="54" spans="1:5" x14ac:dyDescent="0.2">
      <c r="A54" s="23" t="s">
        <v>818</v>
      </c>
      <c r="B54" s="24"/>
      <c r="C54" s="25">
        <v>0.2629177855</v>
      </c>
      <c r="D54" s="25">
        <v>0.24346317970000003</v>
      </c>
    </row>
    <row r="55" spans="1:5" x14ac:dyDescent="0.2">
      <c r="A55" s="1"/>
      <c r="D55" s="15"/>
    </row>
    <row r="56" spans="1:5" x14ac:dyDescent="0.2">
      <c r="A56" s="1" t="s">
        <v>59</v>
      </c>
      <c r="D56" s="18">
        <v>2.5370357039000897</v>
      </c>
      <c r="E56" s="2" t="s">
        <v>819</v>
      </c>
    </row>
    <row r="58" spans="1:5" x14ac:dyDescent="0.2">
      <c r="A58" s="16"/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F0E9-029E-45F8-832A-9F9D9134236A}">
  <sheetPr>
    <tabColor rgb="FF92D050"/>
  </sheetPr>
  <dimension ref="A1:F5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8.140625" style="3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773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74</v>
      </c>
      <c r="B8" s="9" t="s">
        <v>1964</v>
      </c>
      <c r="C8" s="9" t="s">
        <v>9</v>
      </c>
      <c r="D8" s="47">
        <v>47</v>
      </c>
      <c r="E8" s="47">
        <v>506.46024999999997</v>
      </c>
      <c r="F8" s="10">
        <v>11.9199332711139</v>
      </c>
    </row>
    <row r="9" spans="1:6" x14ac:dyDescent="0.2">
      <c r="A9" s="9" t="s">
        <v>61</v>
      </c>
      <c r="B9" s="9" t="s">
        <v>922</v>
      </c>
      <c r="C9" s="9" t="s">
        <v>9</v>
      </c>
      <c r="D9" s="47">
        <v>46</v>
      </c>
      <c r="E9" s="47">
        <v>473.19418000000002</v>
      </c>
      <c r="F9" s="10">
        <v>11.1369906125495</v>
      </c>
    </row>
    <row r="10" spans="1:6" x14ac:dyDescent="0.2">
      <c r="A10" s="9" t="s">
        <v>42</v>
      </c>
      <c r="B10" s="9" t="s">
        <v>1959</v>
      </c>
      <c r="C10" s="9" t="s">
        <v>18</v>
      </c>
      <c r="D10" s="47">
        <v>47</v>
      </c>
      <c r="E10" s="47">
        <v>470.85163999999997</v>
      </c>
      <c r="F10" s="10">
        <v>11.0818571238208</v>
      </c>
    </row>
    <row r="11" spans="1:6" x14ac:dyDescent="0.2">
      <c r="A11" s="9" t="s">
        <v>36</v>
      </c>
      <c r="B11" s="9" t="s">
        <v>943</v>
      </c>
      <c r="C11" s="9" t="s">
        <v>9</v>
      </c>
      <c r="D11" s="47">
        <v>47</v>
      </c>
      <c r="E11" s="47">
        <v>463.33915999999999</v>
      </c>
      <c r="F11" s="10">
        <v>10.9050451029355</v>
      </c>
    </row>
    <row r="12" spans="1:6" x14ac:dyDescent="0.2">
      <c r="A12" s="9" t="s">
        <v>771</v>
      </c>
      <c r="B12" s="9" t="s">
        <v>935</v>
      </c>
      <c r="C12" s="9" t="s">
        <v>9</v>
      </c>
      <c r="D12" s="47">
        <v>45</v>
      </c>
      <c r="E12" s="47">
        <v>451.04759999999999</v>
      </c>
      <c r="F12" s="10">
        <v>10.615753741969099</v>
      </c>
    </row>
    <row r="13" spans="1:6" x14ac:dyDescent="0.2">
      <c r="A13" s="9" t="s">
        <v>94</v>
      </c>
      <c r="B13" s="9" t="s">
        <v>938</v>
      </c>
      <c r="C13" s="9" t="s">
        <v>72</v>
      </c>
      <c r="D13" s="47">
        <v>38</v>
      </c>
      <c r="E13" s="47">
        <v>415.17014</v>
      </c>
      <c r="F13" s="10">
        <v>9.7713500022144597</v>
      </c>
    </row>
    <row r="14" spans="1:6" x14ac:dyDescent="0.2">
      <c r="A14" s="9" t="s">
        <v>772</v>
      </c>
      <c r="B14" s="9" t="s">
        <v>944</v>
      </c>
      <c r="C14" s="9" t="s">
        <v>9</v>
      </c>
      <c r="D14" s="47">
        <v>35</v>
      </c>
      <c r="E14" s="47">
        <v>356.42529999999999</v>
      </c>
      <c r="F14" s="10">
        <v>8.3887448069947599</v>
      </c>
    </row>
    <row r="15" spans="1:6" x14ac:dyDescent="0.2">
      <c r="A15" s="9" t="s">
        <v>768</v>
      </c>
      <c r="B15" s="9" t="s">
        <v>940</v>
      </c>
      <c r="C15" s="9" t="s">
        <v>9</v>
      </c>
      <c r="D15" s="47">
        <v>29</v>
      </c>
      <c r="E15" s="47">
        <v>307.77584000000002</v>
      </c>
      <c r="F15" s="10">
        <v>7.2437421796894101</v>
      </c>
    </row>
    <row r="16" spans="1:6" x14ac:dyDescent="0.2">
      <c r="A16" s="9" t="s">
        <v>30</v>
      </c>
      <c r="B16" s="9" t="s">
        <v>926</v>
      </c>
      <c r="C16" s="9" t="s">
        <v>9</v>
      </c>
      <c r="D16" s="47">
        <v>24</v>
      </c>
      <c r="E16" s="47">
        <v>244.48367999999999</v>
      </c>
      <c r="F16" s="10">
        <v>5.7541122950446297</v>
      </c>
    </row>
    <row r="17" spans="1:6" x14ac:dyDescent="0.2">
      <c r="A17" s="9" t="s">
        <v>34</v>
      </c>
      <c r="B17" s="9" t="s">
        <v>925</v>
      </c>
      <c r="C17" s="9" t="s">
        <v>35</v>
      </c>
      <c r="D17" s="47">
        <v>22</v>
      </c>
      <c r="E17" s="47">
        <v>231.97811999999999</v>
      </c>
      <c r="F17" s="10">
        <v>5.4597842787434203</v>
      </c>
    </row>
    <row r="18" spans="1:6" x14ac:dyDescent="0.2">
      <c r="A18" s="9" t="s">
        <v>95</v>
      </c>
      <c r="B18" s="9" t="s">
        <v>939</v>
      </c>
      <c r="C18" s="9" t="s">
        <v>9</v>
      </c>
      <c r="D18" s="47">
        <v>10</v>
      </c>
      <c r="E18" s="47">
        <v>100.2317</v>
      </c>
      <c r="F18" s="10">
        <v>2.3590304977543899</v>
      </c>
    </row>
    <row r="19" spans="1:6" x14ac:dyDescent="0.2">
      <c r="A19" s="9" t="s">
        <v>765</v>
      </c>
      <c r="B19" s="9" t="s">
        <v>933</v>
      </c>
      <c r="C19" s="9" t="s">
        <v>587</v>
      </c>
      <c r="D19" s="47">
        <v>5</v>
      </c>
      <c r="E19" s="47">
        <v>53.506050000000002</v>
      </c>
      <c r="F19" s="10">
        <v>1.2593062251201099</v>
      </c>
    </row>
    <row r="20" spans="1:6" x14ac:dyDescent="0.2">
      <c r="A20" s="9" t="s">
        <v>763</v>
      </c>
      <c r="B20" s="9" t="s">
        <v>936</v>
      </c>
      <c r="C20" s="9" t="s">
        <v>72</v>
      </c>
      <c r="D20" s="47">
        <v>4</v>
      </c>
      <c r="E20" s="47">
        <v>41.145040000000002</v>
      </c>
      <c r="F20" s="10">
        <v>0.96838030474714298</v>
      </c>
    </row>
    <row r="21" spans="1:6" x14ac:dyDescent="0.2">
      <c r="A21" s="9" t="s">
        <v>71</v>
      </c>
      <c r="B21" s="9" t="s">
        <v>923</v>
      </c>
      <c r="C21" s="9" t="s">
        <v>72</v>
      </c>
      <c r="D21" s="47">
        <v>1</v>
      </c>
      <c r="E21" s="47">
        <v>9.9856200000000008</v>
      </c>
      <c r="F21" s="10">
        <v>0.235019281514592</v>
      </c>
    </row>
    <row r="22" spans="1:6" x14ac:dyDescent="0.2">
      <c r="A22" s="8" t="s">
        <v>44</v>
      </c>
      <c r="B22" s="9"/>
      <c r="C22" s="9"/>
      <c r="D22" s="47"/>
      <c r="E22" s="46">
        <f>SUM(E8:E21)</f>
        <v>4125.5943200000002</v>
      </c>
      <c r="F22" s="11">
        <f>SUM(F8:F21)</f>
        <v>97.099049724211739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44</v>
      </c>
      <c r="B24" s="9"/>
      <c r="C24" s="9"/>
      <c r="D24" s="47"/>
      <c r="E24" s="46">
        <v>4125.5943200000002</v>
      </c>
      <c r="F24" s="11">
        <v>97.099049724211739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49</v>
      </c>
      <c r="B26" s="9"/>
      <c r="C26" s="9"/>
      <c r="D26" s="47"/>
      <c r="E26" s="46">
        <v>123.261386</v>
      </c>
      <c r="F26" s="11">
        <v>2.9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12" t="s">
        <v>50</v>
      </c>
      <c r="B28" s="6"/>
      <c r="C28" s="6"/>
      <c r="D28" s="72"/>
      <c r="E28" s="48">
        <v>4248.8513860000003</v>
      </c>
      <c r="F28" s="13">
        <f xml:space="preserve"> ROUND(SUM(F24:F27),2)</f>
        <v>100</v>
      </c>
    </row>
    <row r="29" spans="1:6" x14ac:dyDescent="0.2">
      <c r="A29" s="19" t="s">
        <v>226</v>
      </c>
    </row>
    <row r="31" spans="1:6" x14ac:dyDescent="0.2">
      <c r="A31" s="1" t="s">
        <v>51</v>
      </c>
    </row>
    <row r="32" spans="1:6" x14ac:dyDescent="0.2">
      <c r="A32" s="1" t="s">
        <v>816</v>
      </c>
    </row>
    <row r="33" spans="1:4" x14ac:dyDescent="0.2">
      <c r="A33" s="1" t="s">
        <v>52</v>
      </c>
      <c r="D33" s="27"/>
    </row>
    <row r="34" spans="1:4" x14ac:dyDescent="0.2">
      <c r="A34" s="3" t="s">
        <v>537</v>
      </c>
      <c r="D34" s="27">
        <v>10.1187</v>
      </c>
    </row>
    <row r="35" spans="1:4" x14ac:dyDescent="0.2">
      <c r="A35" s="3" t="s">
        <v>808</v>
      </c>
      <c r="D35" s="27">
        <v>10.1187</v>
      </c>
    </row>
    <row r="36" spans="1:4" x14ac:dyDescent="0.2">
      <c r="A36" s="3" t="s">
        <v>817</v>
      </c>
      <c r="D36" s="27">
        <v>10.1187</v>
      </c>
    </row>
    <row r="37" spans="1:4" x14ac:dyDescent="0.2">
      <c r="A37" s="3" t="s">
        <v>809</v>
      </c>
      <c r="D37" s="27">
        <v>10.121499999999999</v>
      </c>
    </row>
    <row r="39" spans="1:4" x14ac:dyDescent="0.2">
      <c r="A39" s="1" t="s">
        <v>56</v>
      </c>
    </row>
    <row r="40" spans="1:4" x14ac:dyDescent="0.2">
      <c r="A40" s="3" t="s">
        <v>537</v>
      </c>
      <c r="D40" s="14">
        <v>10.6402</v>
      </c>
    </row>
    <row r="41" spans="1:4" x14ac:dyDescent="0.2">
      <c r="A41" s="3" t="s">
        <v>808</v>
      </c>
      <c r="D41" s="14">
        <v>10.6402</v>
      </c>
    </row>
    <row r="42" spans="1:4" x14ac:dyDescent="0.2">
      <c r="A42" s="3" t="s">
        <v>817</v>
      </c>
      <c r="D42" s="14">
        <v>10.2944</v>
      </c>
    </row>
    <row r="43" spans="1:4" x14ac:dyDescent="0.2">
      <c r="A43" s="3" t="s">
        <v>809</v>
      </c>
      <c r="D43" s="14">
        <v>10.6587</v>
      </c>
    </row>
    <row r="45" spans="1:4" x14ac:dyDescent="0.2">
      <c r="A45" s="1" t="s">
        <v>57</v>
      </c>
      <c r="D45" s="15" t="s">
        <v>138</v>
      </c>
    </row>
    <row r="46" spans="1:4" x14ac:dyDescent="0.2">
      <c r="A46" s="20" t="s">
        <v>811</v>
      </c>
      <c r="B46" s="21"/>
      <c r="C46" s="85" t="s">
        <v>812</v>
      </c>
      <c r="D46" s="86"/>
    </row>
    <row r="47" spans="1:4" x14ac:dyDescent="0.2">
      <c r="A47" s="87"/>
      <c r="B47" s="88"/>
      <c r="C47" s="22" t="s">
        <v>813</v>
      </c>
      <c r="D47" s="22" t="s">
        <v>814</v>
      </c>
    </row>
    <row r="48" spans="1:4" x14ac:dyDescent="0.2">
      <c r="A48" s="23" t="s">
        <v>817</v>
      </c>
      <c r="B48" s="24"/>
      <c r="C48" s="25">
        <v>0.244909718</v>
      </c>
      <c r="D48" s="25">
        <v>0.22678761950000001</v>
      </c>
    </row>
    <row r="49" spans="1:5" x14ac:dyDescent="0.2">
      <c r="A49" s="1"/>
      <c r="D49" s="15"/>
    </row>
    <row r="50" spans="1:5" x14ac:dyDescent="0.2">
      <c r="A50" s="1" t="s">
        <v>59</v>
      </c>
      <c r="D50" s="18">
        <v>2.5410077888896438</v>
      </c>
      <c r="E50" s="2" t="s">
        <v>819</v>
      </c>
    </row>
    <row r="52" spans="1:5" x14ac:dyDescent="0.2">
      <c r="A52" s="16"/>
    </row>
  </sheetData>
  <mergeCells count="3">
    <mergeCell ref="A1:F1"/>
    <mergeCell ref="C46:D46"/>
    <mergeCell ref="A47:B4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F511-845D-40D2-B137-56343DA621D0}">
  <sheetPr>
    <tabColor rgb="FF92D050"/>
  </sheetPr>
  <dimension ref="A1:J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770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94</v>
      </c>
      <c r="B8" s="9" t="s">
        <v>938</v>
      </c>
      <c r="C8" s="47" t="s">
        <v>72</v>
      </c>
      <c r="D8" s="47">
        <v>26</v>
      </c>
      <c r="E8" s="47">
        <v>284.06378000000001</v>
      </c>
      <c r="F8" s="10">
        <v>11.8472609915347</v>
      </c>
    </row>
    <row r="9" spans="1:6" x14ac:dyDescent="0.2">
      <c r="A9" s="9" t="s">
        <v>36</v>
      </c>
      <c r="B9" s="9" t="s">
        <v>943</v>
      </c>
      <c r="C9" s="47" t="s">
        <v>9</v>
      </c>
      <c r="D9" s="47">
        <v>28</v>
      </c>
      <c r="E9" s="47">
        <v>276.03183999999999</v>
      </c>
      <c r="F9" s="10">
        <v>11.512278159692</v>
      </c>
    </row>
    <row r="10" spans="1:6" x14ac:dyDescent="0.2">
      <c r="A10" s="9" t="s">
        <v>42</v>
      </c>
      <c r="B10" s="9" t="s">
        <v>1959</v>
      </c>
      <c r="C10" s="47" t="s">
        <v>18</v>
      </c>
      <c r="D10" s="47">
        <v>27</v>
      </c>
      <c r="E10" s="47">
        <v>270.48924</v>
      </c>
      <c r="F10" s="10">
        <v>11.281116591780499</v>
      </c>
    </row>
    <row r="11" spans="1:6" x14ac:dyDescent="0.2">
      <c r="A11" s="9" t="s">
        <v>61</v>
      </c>
      <c r="B11" s="9" t="s">
        <v>922</v>
      </c>
      <c r="C11" s="47" t="s">
        <v>9</v>
      </c>
      <c r="D11" s="47">
        <v>26</v>
      </c>
      <c r="E11" s="47">
        <v>267.45758000000001</v>
      </c>
      <c r="F11" s="10">
        <v>11.154677144774601</v>
      </c>
    </row>
    <row r="12" spans="1:6" x14ac:dyDescent="0.2">
      <c r="A12" s="9" t="s">
        <v>29</v>
      </c>
      <c r="B12" s="9" t="s">
        <v>941</v>
      </c>
      <c r="C12" s="47" t="s">
        <v>18</v>
      </c>
      <c r="D12" s="47">
        <v>26</v>
      </c>
      <c r="E12" s="47">
        <v>266.50026000000003</v>
      </c>
      <c r="F12" s="10">
        <v>11.114750830013801</v>
      </c>
    </row>
    <row r="13" spans="1:6" x14ac:dyDescent="0.2">
      <c r="A13" s="9" t="s">
        <v>30</v>
      </c>
      <c r="B13" s="9" t="s">
        <v>926</v>
      </c>
      <c r="C13" s="47" t="s">
        <v>9</v>
      </c>
      <c r="D13" s="47">
        <v>26</v>
      </c>
      <c r="E13" s="47">
        <v>264.85732000000002</v>
      </c>
      <c r="F13" s="10">
        <v>11.046229813454</v>
      </c>
    </row>
    <row r="14" spans="1:6" x14ac:dyDescent="0.2">
      <c r="A14" s="9" t="s">
        <v>762</v>
      </c>
      <c r="B14" s="9" t="s">
        <v>942</v>
      </c>
      <c r="C14" s="47" t="s">
        <v>72</v>
      </c>
      <c r="D14" s="47">
        <v>26</v>
      </c>
      <c r="E14" s="47">
        <v>263.66158000000001</v>
      </c>
      <c r="F14" s="10">
        <v>10.9963598727737</v>
      </c>
    </row>
    <row r="15" spans="1:6" x14ac:dyDescent="0.2">
      <c r="A15" s="9" t="s">
        <v>768</v>
      </c>
      <c r="B15" s="9" t="s">
        <v>940</v>
      </c>
      <c r="C15" s="47" t="s">
        <v>9</v>
      </c>
      <c r="D15" s="47">
        <v>10</v>
      </c>
      <c r="E15" s="47">
        <v>106.1296</v>
      </c>
      <c r="F15" s="10">
        <v>4.4262773315456903</v>
      </c>
    </row>
    <row r="16" spans="1:6" x14ac:dyDescent="0.2">
      <c r="A16" s="9" t="s">
        <v>763</v>
      </c>
      <c r="B16" s="9" t="s">
        <v>936</v>
      </c>
      <c r="C16" s="47" t="s">
        <v>72</v>
      </c>
      <c r="D16" s="47">
        <v>2</v>
      </c>
      <c r="E16" s="47">
        <v>20.572520000000001</v>
      </c>
      <c r="F16" s="10">
        <v>0.85800454283037397</v>
      </c>
    </row>
    <row r="17" spans="1:10" x14ac:dyDescent="0.2">
      <c r="A17" s="9" t="s">
        <v>77</v>
      </c>
      <c r="B17" s="9" t="s">
        <v>931</v>
      </c>
      <c r="C17" s="47" t="s">
        <v>9</v>
      </c>
      <c r="D17" s="47">
        <v>1</v>
      </c>
      <c r="E17" s="47">
        <v>10.066409999999999</v>
      </c>
      <c r="F17" s="10">
        <v>0.41983313225570301</v>
      </c>
    </row>
    <row r="18" spans="1:10" x14ac:dyDescent="0.2">
      <c r="A18" s="8" t="s">
        <v>44</v>
      </c>
      <c r="B18" s="9"/>
      <c r="C18" s="47"/>
      <c r="D18" s="47"/>
      <c r="E18" s="46">
        <f>SUM(E8:E17)</f>
        <v>2029.8301300000001</v>
      </c>
      <c r="F18" s="11">
        <f>SUM(F8:F17)</f>
        <v>84.656788410655068</v>
      </c>
    </row>
    <row r="19" spans="1:10" x14ac:dyDescent="0.2">
      <c r="A19" s="9"/>
      <c r="B19" s="9"/>
      <c r="C19" s="47"/>
      <c r="D19" s="47"/>
      <c r="E19" s="47"/>
      <c r="F19" s="10"/>
    </row>
    <row r="20" spans="1:10" x14ac:dyDescent="0.2">
      <c r="A20" s="8" t="s">
        <v>99</v>
      </c>
      <c r="B20" s="9"/>
      <c r="C20" s="47"/>
      <c r="D20" s="47"/>
      <c r="E20" s="47"/>
      <c r="F20" s="10"/>
    </row>
    <row r="21" spans="1:10" x14ac:dyDescent="0.2">
      <c r="A21" s="9" t="s">
        <v>769</v>
      </c>
      <c r="B21" s="9" t="s">
        <v>945</v>
      </c>
      <c r="C21" s="47" t="s">
        <v>72</v>
      </c>
      <c r="D21" s="47">
        <v>52</v>
      </c>
      <c r="E21" s="47">
        <v>266.75635999999997</v>
      </c>
      <c r="F21" s="10">
        <v>11.1254318240495</v>
      </c>
    </row>
    <row r="22" spans="1:10" x14ac:dyDescent="0.2">
      <c r="A22" s="8" t="s">
        <v>44</v>
      </c>
      <c r="B22" s="9"/>
      <c r="C22" s="47"/>
      <c r="D22" s="47"/>
      <c r="E22" s="46">
        <f>SUM(E21:E21)</f>
        <v>266.75635999999997</v>
      </c>
      <c r="F22" s="11">
        <f>SUM(F21:F21)</f>
        <v>11.1254318240495</v>
      </c>
    </row>
    <row r="23" spans="1:10" x14ac:dyDescent="0.2">
      <c r="A23" s="9"/>
      <c r="B23" s="9"/>
      <c r="C23" s="47"/>
      <c r="D23" s="47"/>
      <c r="E23" s="47"/>
      <c r="F23" s="10"/>
    </row>
    <row r="24" spans="1:10" x14ac:dyDescent="0.2">
      <c r="A24" s="8" t="s">
        <v>44</v>
      </c>
      <c r="B24" s="9"/>
      <c r="C24" s="47"/>
      <c r="D24" s="47"/>
      <c r="E24" s="46">
        <v>2296.5864900000001</v>
      </c>
      <c r="F24" s="11">
        <v>95.782220234704567</v>
      </c>
      <c r="I24" s="2"/>
      <c r="J24" s="2"/>
    </row>
    <row r="25" spans="1:10" x14ac:dyDescent="0.2">
      <c r="A25" s="9"/>
      <c r="B25" s="9"/>
      <c r="C25" s="47"/>
      <c r="D25" s="47"/>
      <c r="E25" s="47"/>
      <c r="F25" s="10"/>
    </row>
    <row r="26" spans="1:10" x14ac:dyDescent="0.2">
      <c r="A26" s="8" t="s">
        <v>49</v>
      </c>
      <c r="B26" s="9"/>
      <c r="C26" s="47"/>
      <c r="D26" s="47"/>
      <c r="E26" s="46">
        <v>101.12690859999999</v>
      </c>
      <c r="F26" s="11">
        <v>4.22</v>
      </c>
    </row>
    <row r="27" spans="1:10" x14ac:dyDescent="0.2">
      <c r="A27" s="9"/>
      <c r="B27" s="9"/>
      <c r="C27" s="47"/>
      <c r="D27" s="47"/>
      <c r="E27" s="47"/>
      <c r="F27" s="10"/>
    </row>
    <row r="28" spans="1:10" x14ac:dyDescent="0.2">
      <c r="A28" s="12" t="s">
        <v>50</v>
      </c>
      <c r="B28" s="6"/>
      <c r="C28" s="72"/>
      <c r="D28" s="72"/>
      <c r="E28" s="48">
        <v>2397.7169085999999</v>
      </c>
      <c r="F28" s="13">
        <f xml:space="preserve"> ROUND(SUM(F24:F27),2)</f>
        <v>100</v>
      </c>
    </row>
    <row r="29" spans="1:10" x14ac:dyDescent="0.2">
      <c r="A29" s="19" t="s">
        <v>226</v>
      </c>
    </row>
    <row r="31" spans="1:10" x14ac:dyDescent="0.2">
      <c r="A31" s="1" t="s">
        <v>51</v>
      </c>
    </row>
    <row r="32" spans="1:10" x14ac:dyDescent="0.2">
      <c r="A32" s="1" t="s">
        <v>816</v>
      </c>
    </row>
    <row r="33" spans="1:4" x14ac:dyDescent="0.2">
      <c r="A33" s="1" t="s">
        <v>52</v>
      </c>
      <c r="D33" s="27"/>
    </row>
    <row r="34" spans="1:4" x14ac:dyDescent="0.2">
      <c r="A34" s="3" t="s">
        <v>537</v>
      </c>
      <c r="D34" s="27">
        <v>10.246600000000001</v>
      </c>
    </row>
    <row r="35" spans="1:4" x14ac:dyDescent="0.2">
      <c r="A35" s="3" t="s">
        <v>808</v>
      </c>
      <c r="D35" s="27">
        <v>10.246600000000001</v>
      </c>
    </row>
    <row r="36" spans="1:4" x14ac:dyDescent="0.2">
      <c r="A36" s="3" t="s">
        <v>817</v>
      </c>
      <c r="D36" s="27">
        <v>10.246600000000001</v>
      </c>
    </row>
    <row r="37" spans="1:4" x14ac:dyDescent="0.2">
      <c r="A37" s="3" t="s">
        <v>809</v>
      </c>
      <c r="D37" s="27">
        <v>10.251799999999999</v>
      </c>
    </row>
    <row r="38" spans="1:4" x14ac:dyDescent="0.2">
      <c r="A38" s="3" t="s">
        <v>810</v>
      </c>
      <c r="D38" s="27">
        <v>10.251799999999999</v>
      </c>
    </row>
    <row r="39" spans="1:4" x14ac:dyDescent="0.2">
      <c r="A39" s="3" t="s">
        <v>818</v>
      </c>
      <c r="D39" s="27">
        <v>10.251799999999999</v>
      </c>
    </row>
    <row r="41" spans="1:4" x14ac:dyDescent="0.2">
      <c r="A41" s="1" t="s">
        <v>56</v>
      </c>
    </row>
    <row r="42" spans="1:4" x14ac:dyDescent="0.2">
      <c r="A42" s="3" t="s">
        <v>537</v>
      </c>
      <c r="D42" s="14">
        <v>10.7667</v>
      </c>
    </row>
    <row r="43" spans="1:4" x14ac:dyDescent="0.2">
      <c r="A43" s="3" t="s">
        <v>808</v>
      </c>
      <c r="D43" s="14">
        <v>10.7667</v>
      </c>
    </row>
    <row r="44" spans="1:4" x14ac:dyDescent="0.2">
      <c r="A44" s="3" t="s">
        <v>817</v>
      </c>
      <c r="D44" s="14">
        <v>10.396800000000001</v>
      </c>
    </row>
    <row r="45" spans="1:4" x14ac:dyDescent="0.2">
      <c r="A45" s="3" t="s">
        <v>809</v>
      </c>
      <c r="D45" s="14">
        <v>10.7881</v>
      </c>
    </row>
    <row r="46" spans="1:4" x14ac:dyDescent="0.2">
      <c r="A46" s="3" t="s">
        <v>810</v>
      </c>
      <c r="D46" s="14">
        <v>10.7881</v>
      </c>
    </row>
    <row r="47" spans="1:4" x14ac:dyDescent="0.2">
      <c r="A47" s="3" t="s">
        <v>818</v>
      </c>
      <c r="D47" s="14">
        <v>10.4178</v>
      </c>
    </row>
    <row r="49" spans="1:5" x14ac:dyDescent="0.2">
      <c r="A49" s="1" t="s">
        <v>57</v>
      </c>
      <c r="D49" s="15" t="s">
        <v>138</v>
      </c>
    </row>
    <row r="50" spans="1:5" x14ac:dyDescent="0.2">
      <c r="A50" s="20" t="s">
        <v>811</v>
      </c>
      <c r="B50" s="21"/>
      <c r="C50" s="85" t="s">
        <v>812</v>
      </c>
      <c r="D50" s="86"/>
    </row>
    <row r="51" spans="1:5" x14ac:dyDescent="0.2">
      <c r="A51" s="87"/>
      <c r="B51" s="88"/>
      <c r="C51" s="22" t="s">
        <v>813</v>
      </c>
      <c r="D51" s="22" t="s">
        <v>814</v>
      </c>
    </row>
    <row r="52" spans="1:5" x14ac:dyDescent="0.2">
      <c r="A52" s="23" t="s">
        <v>817</v>
      </c>
      <c r="B52" s="24"/>
      <c r="C52" s="25">
        <v>0.25931617200000001</v>
      </c>
      <c r="D52" s="25">
        <v>0.2401280677</v>
      </c>
    </row>
    <row r="53" spans="1:5" x14ac:dyDescent="0.2">
      <c r="A53" s="23" t="s">
        <v>818</v>
      </c>
      <c r="B53" s="24"/>
      <c r="C53" s="25">
        <v>0.25931617200000001</v>
      </c>
      <c r="D53" s="25">
        <v>0.2401280677</v>
      </c>
    </row>
    <row r="54" spans="1:5" x14ac:dyDescent="0.2">
      <c r="A54" s="1"/>
      <c r="D54" s="15"/>
    </row>
    <row r="55" spans="1:5" x14ac:dyDescent="0.2">
      <c r="A55" s="1" t="s">
        <v>59</v>
      </c>
      <c r="D55" s="18">
        <v>2.483915919862091</v>
      </c>
      <c r="E55" s="2" t="s">
        <v>819</v>
      </c>
    </row>
    <row r="57" spans="1:5" x14ac:dyDescent="0.2">
      <c r="A57" s="16"/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E122-B4D7-4EDE-9D5B-C93BB3F2E63D}">
  <sheetPr>
    <tabColor rgb="FF92D050"/>
  </sheetPr>
  <dimension ref="A1:J6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767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94</v>
      </c>
      <c r="B8" s="9" t="s">
        <v>938</v>
      </c>
      <c r="C8" s="9" t="s">
        <v>72</v>
      </c>
      <c r="D8" s="47">
        <v>50</v>
      </c>
      <c r="E8" s="47">
        <v>546.27650000000006</v>
      </c>
      <c r="F8" s="10">
        <v>11.920349821390399</v>
      </c>
    </row>
    <row r="9" spans="1:6" x14ac:dyDescent="0.2">
      <c r="A9" s="9" t="s">
        <v>30</v>
      </c>
      <c r="B9" s="9" t="s">
        <v>926</v>
      </c>
      <c r="C9" s="9" t="s">
        <v>9</v>
      </c>
      <c r="D9" s="47">
        <v>50</v>
      </c>
      <c r="E9" s="47">
        <v>509.34100000000001</v>
      </c>
      <c r="F9" s="10">
        <v>11.114376873939801</v>
      </c>
    </row>
    <row r="10" spans="1:6" x14ac:dyDescent="0.2">
      <c r="A10" s="9" t="s">
        <v>34</v>
      </c>
      <c r="B10" s="9" t="s">
        <v>925</v>
      </c>
      <c r="C10" s="9" t="s">
        <v>35</v>
      </c>
      <c r="D10" s="47">
        <v>48</v>
      </c>
      <c r="E10" s="47">
        <v>506.13407999999998</v>
      </c>
      <c r="F10" s="10">
        <v>11.0443983772459</v>
      </c>
    </row>
    <row r="11" spans="1:6" x14ac:dyDescent="0.2">
      <c r="A11" s="9" t="s">
        <v>61</v>
      </c>
      <c r="B11" s="9" t="s">
        <v>922</v>
      </c>
      <c r="C11" s="9" t="s">
        <v>9</v>
      </c>
      <c r="D11" s="47">
        <v>49</v>
      </c>
      <c r="E11" s="47">
        <v>504.05466999999999</v>
      </c>
      <c r="F11" s="10">
        <v>10.999023380111501</v>
      </c>
    </row>
    <row r="12" spans="1:6" x14ac:dyDescent="0.2">
      <c r="A12" s="9" t="s">
        <v>42</v>
      </c>
      <c r="B12" s="9" t="s">
        <v>1959</v>
      </c>
      <c r="C12" s="9" t="s">
        <v>18</v>
      </c>
      <c r="D12" s="47">
        <v>50</v>
      </c>
      <c r="E12" s="47">
        <v>500.90600000000001</v>
      </c>
      <c r="F12" s="10">
        <v>10.930315962032701</v>
      </c>
    </row>
    <row r="13" spans="1:6" x14ac:dyDescent="0.2">
      <c r="A13" s="9" t="s">
        <v>761</v>
      </c>
      <c r="B13" s="9" t="s">
        <v>1969</v>
      </c>
      <c r="C13" s="9" t="s">
        <v>9</v>
      </c>
      <c r="D13" s="47">
        <v>50</v>
      </c>
      <c r="E13" s="47">
        <v>497.4015</v>
      </c>
      <c r="F13" s="10">
        <v>10.8538439447501</v>
      </c>
    </row>
    <row r="14" spans="1:6" x14ac:dyDescent="0.2">
      <c r="A14" s="9" t="s">
        <v>394</v>
      </c>
      <c r="B14" s="9" t="s">
        <v>946</v>
      </c>
      <c r="C14" s="9" t="s">
        <v>9</v>
      </c>
      <c r="D14" s="47">
        <v>50</v>
      </c>
      <c r="E14" s="47">
        <v>489.56400000000002</v>
      </c>
      <c r="F14" s="10">
        <v>10.6828211353759</v>
      </c>
    </row>
    <row r="15" spans="1:6" x14ac:dyDescent="0.2">
      <c r="A15" s="9" t="s">
        <v>762</v>
      </c>
      <c r="B15" s="9" t="s">
        <v>942</v>
      </c>
      <c r="C15" s="9" t="s">
        <v>72</v>
      </c>
      <c r="D15" s="47">
        <v>15</v>
      </c>
      <c r="E15" s="47">
        <v>152.11245</v>
      </c>
      <c r="F15" s="10">
        <v>3.3192597817931899</v>
      </c>
    </row>
    <row r="16" spans="1:6" x14ac:dyDescent="0.2">
      <c r="A16" s="9" t="s">
        <v>763</v>
      </c>
      <c r="B16" s="9" t="s">
        <v>936</v>
      </c>
      <c r="C16" s="9" t="s">
        <v>72</v>
      </c>
      <c r="D16" s="47">
        <v>6</v>
      </c>
      <c r="E16" s="47">
        <v>61.717559999999999</v>
      </c>
      <c r="F16" s="10">
        <v>1.34674456126641</v>
      </c>
    </row>
    <row r="17" spans="1:10" x14ac:dyDescent="0.2">
      <c r="A17" s="9" t="s">
        <v>29</v>
      </c>
      <c r="B17" s="9" t="s">
        <v>941</v>
      </c>
      <c r="C17" s="9" t="s">
        <v>18</v>
      </c>
      <c r="D17" s="47">
        <v>4</v>
      </c>
      <c r="E17" s="47">
        <v>41.000039999999998</v>
      </c>
      <c r="F17" s="10">
        <v>0.89466564915568803</v>
      </c>
    </row>
    <row r="18" spans="1:10" x14ac:dyDescent="0.2">
      <c r="A18" s="9" t="s">
        <v>77</v>
      </c>
      <c r="B18" s="9" t="s">
        <v>931</v>
      </c>
      <c r="C18" s="9" t="s">
        <v>9</v>
      </c>
      <c r="D18" s="47">
        <v>4</v>
      </c>
      <c r="E18" s="47">
        <v>40.265639999999998</v>
      </c>
      <c r="F18" s="10">
        <v>0.87864023911365097</v>
      </c>
    </row>
    <row r="19" spans="1:10" x14ac:dyDescent="0.2">
      <c r="A19" s="9" t="s">
        <v>764</v>
      </c>
      <c r="B19" s="9" t="s">
        <v>921</v>
      </c>
      <c r="C19" s="9" t="s">
        <v>9</v>
      </c>
      <c r="D19" s="47">
        <v>3</v>
      </c>
      <c r="E19" s="47">
        <v>32.735100000000003</v>
      </c>
      <c r="F19" s="10">
        <v>0.71431563217197802</v>
      </c>
    </row>
    <row r="20" spans="1:10" x14ac:dyDescent="0.2">
      <c r="A20" s="9" t="s">
        <v>765</v>
      </c>
      <c r="B20" s="9" t="s">
        <v>933</v>
      </c>
      <c r="C20" s="9" t="s">
        <v>587</v>
      </c>
      <c r="D20" s="47">
        <v>3</v>
      </c>
      <c r="E20" s="47">
        <v>32.103630000000003</v>
      </c>
      <c r="F20" s="10">
        <v>0.70053626714032502</v>
      </c>
    </row>
    <row r="21" spans="1:10" x14ac:dyDescent="0.2">
      <c r="A21" s="9" t="s">
        <v>75</v>
      </c>
      <c r="B21" s="9" t="s">
        <v>947</v>
      </c>
      <c r="C21" s="9" t="s">
        <v>18</v>
      </c>
      <c r="D21" s="47">
        <v>2</v>
      </c>
      <c r="E21" s="47">
        <v>20.612380000000002</v>
      </c>
      <c r="F21" s="10">
        <v>0.44978464248678102</v>
      </c>
    </row>
    <row r="22" spans="1:10" x14ac:dyDescent="0.2">
      <c r="A22" s="8" t="s">
        <v>44</v>
      </c>
      <c r="B22" s="9"/>
      <c r="C22" s="9"/>
      <c r="D22" s="47"/>
      <c r="E22" s="46">
        <f>SUM(E8:E21)</f>
        <v>3934.2245499999999</v>
      </c>
      <c r="F22" s="11">
        <f>SUM(F8:F21)</f>
        <v>85.849076267974311</v>
      </c>
    </row>
    <row r="23" spans="1:10" x14ac:dyDescent="0.2">
      <c r="A23" s="9"/>
      <c r="B23" s="9"/>
      <c r="C23" s="9"/>
      <c r="D23" s="47"/>
      <c r="E23" s="47"/>
      <c r="F23" s="10"/>
    </row>
    <row r="24" spans="1:10" x14ac:dyDescent="0.2">
      <c r="A24" s="8" t="s">
        <v>99</v>
      </c>
      <c r="B24" s="9"/>
      <c r="C24" s="9"/>
      <c r="D24" s="47"/>
      <c r="E24" s="47"/>
      <c r="F24" s="10"/>
    </row>
    <row r="25" spans="1:10" x14ac:dyDescent="0.2">
      <c r="A25" s="9" t="s">
        <v>766</v>
      </c>
      <c r="B25" s="9" t="s">
        <v>948</v>
      </c>
      <c r="C25" s="9" t="s">
        <v>9</v>
      </c>
      <c r="D25" s="47">
        <v>50</v>
      </c>
      <c r="E25" s="47">
        <v>494.98950000000002</v>
      </c>
      <c r="F25" s="10">
        <v>10.8012114705925</v>
      </c>
    </row>
    <row r="26" spans="1:10" x14ac:dyDescent="0.2">
      <c r="A26" s="8" t="s">
        <v>44</v>
      </c>
      <c r="B26" s="9"/>
      <c r="C26" s="9"/>
      <c r="D26" s="47"/>
      <c r="E26" s="46">
        <f>SUM(E25:E25)</f>
        <v>494.98950000000002</v>
      </c>
      <c r="F26" s="11">
        <f>SUM(F25:F25)</f>
        <v>10.8012114705925</v>
      </c>
    </row>
    <row r="27" spans="1:10" x14ac:dyDescent="0.2">
      <c r="A27" s="9"/>
      <c r="B27" s="9"/>
      <c r="C27" s="9"/>
      <c r="D27" s="47"/>
      <c r="E27" s="47"/>
      <c r="F27" s="10"/>
    </row>
    <row r="28" spans="1:10" x14ac:dyDescent="0.2">
      <c r="A28" s="8" t="s">
        <v>44</v>
      </c>
      <c r="B28" s="9"/>
      <c r="C28" s="9"/>
      <c r="D28" s="47"/>
      <c r="E28" s="46">
        <v>4429.2140499999996</v>
      </c>
      <c r="F28" s="11">
        <v>96.650287738566817</v>
      </c>
      <c r="I28" s="2"/>
      <c r="J28" s="2"/>
    </row>
    <row r="29" spans="1:10" x14ac:dyDescent="0.2">
      <c r="A29" s="9"/>
      <c r="B29" s="9"/>
      <c r="C29" s="9"/>
      <c r="D29" s="47"/>
      <c r="E29" s="47"/>
      <c r="F29" s="10"/>
    </row>
    <row r="30" spans="1:10" x14ac:dyDescent="0.2">
      <c r="A30" s="8" t="s">
        <v>49</v>
      </c>
      <c r="B30" s="9"/>
      <c r="C30" s="9"/>
      <c r="D30" s="47"/>
      <c r="E30" s="46">
        <v>153.51205250000001</v>
      </c>
      <c r="F30" s="11">
        <v>3.35</v>
      </c>
      <c r="I30" s="2"/>
      <c r="J30" s="2"/>
    </row>
    <row r="31" spans="1:10" x14ac:dyDescent="0.2">
      <c r="A31" s="9"/>
      <c r="B31" s="9"/>
      <c r="C31" s="9"/>
      <c r="D31" s="47"/>
      <c r="E31" s="47"/>
      <c r="F31" s="10"/>
    </row>
    <row r="32" spans="1:10" x14ac:dyDescent="0.2">
      <c r="A32" s="12" t="s">
        <v>50</v>
      </c>
      <c r="B32" s="6"/>
      <c r="C32" s="6"/>
      <c r="D32" s="72"/>
      <c r="E32" s="48">
        <v>4582.7220525000002</v>
      </c>
      <c r="F32" s="13">
        <f xml:space="preserve"> ROUND(SUM(F28:F31),2)</f>
        <v>100</v>
      </c>
      <c r="I32" s="2"/>
      <c r="J32" s="2"/>
    </row>
    <row r="33" spans="1:4" x14ac:dyDescent="0.2">
      <c r="A33" s="19" t="s">
        <v>226</v>
      </c>
    </row>
    <row r="35" spans="1:4" x14ac:dyDescent="0.2">
      <c r="A35" s="1" t="s">
        <v>51</v>
      </c>
    </row>
    <row r="36" spans="1:4" x14ac:dyDescent="0.2">
      <c r="A36" s="1" t="s">
        <v>816</v>
      </c>
    </row>
    <row r="37" spans="1:4" x14ac:dyDescent="0.2">
      <c r="A37" s="1" t="s">
        <v>52</v>
      </c>
      <c r="D37" s="27"/>
    </row>
    <row r="38" spans="1:4" x14ac:dyDescent="0.2">
      <c r="A38" s="3" t="s">
        <v>537</v>
      </c>
      <c r="D38" s="27">
        <v>10.264699999999999</v>
      </c>
    </row>
    <row r="39" spans="1:4" x14ac:dyDescent="0.2">
      <c r="A39" s="3" t="s">
        <v>808</v>
      </c>
      <c r="D39" s="27">
        <v>10.264699999999999</v>
      </c>
    </row>
    <row r="40" spans="1:4" x14ac:dyDescent="0.2">
      <c r="A40" s="3" t="s">
        <v>817</v>
      </c>
      <c r="D40" s="27">
        <v>10.264699999999999</v>
      </c>
    </row>
    <row r="41" spans="1:4" x14ac:dyDescent="0.2">
      <c r="A41" s="3" t="s">
        <v>809</v>
      </c>
      <c r="D41" s="27">
        <v>10.2889</v>
      </c>
    </row>
    <row r="42" spans="1:4" x14ac:dyDescent="0.2">
      <c r="A42" s="3" t="s">
        <v>810</v>
      </c>
      <c r="D42" s="27">
        <v>10.2889</v>
      </c>
    </row>
    <row r="43" spans="1:4" x14ac:dyDescent="0.2">
      <c r="A43" s="3" t="s">
        <v>818</v>
      </c>
      <c r="D43" s="27">
        <v>10.2889</v>
      </c>
    </row>
    <row r="45" spans="1:4" x14ac:dyDescent="0.2">
      <c r="A45" s="1" t="s">
        <v>56</v>
      </c>
    </row>
    <row r="46" spans="1:4" x14ac:dyDescent="0.2">
      <c r="A46" s="3" t="s">
        <v>537</v>
      </c>
      <c r="D46" s="14">
        <v>10.7415</v>
      </c>
    </row>
    <row r="47" spans="1:4" x14ac:dyDescent="0.2">
      <c r="A47" s="3" t="s">
        <v>808</v>
      </c>
      <c r="D47" s="14">
        <v>10.7415</v>
      </c>
    </row>
    <row r="48" spans="1:4" x14ac:dyDescent="0.2">
      <c r="A48" s="3" t="s">
        <v>817</v>
      </c>
      <c r="D48" s="14">
        <v>10.3718</v>
      </c>
    </row>
    <row r="49" spans="1:5" x14ac:dyDescent="0.2">
      <c r="A49" s="3" t="s">
        <v>809</v>
      </c>
      <c r="D49" s="14">
        <v>10.8184</v>
      </c>
    </row>
    <row r="50" spans="1:5" x14ac:dyDescent="0.2">
      <c r="A50" s="3" t="s">
        <v>810</v>
      </c>
      <c r="D50" s="14">
        <v>10.8184</v>
      </c>
    </row>
    <row r="51" spans="1:5" x14ac:dyDescent="0.2">
      <c r="A51" s="3" t="s">
        <v>818</v>
      </c>
      <c r="D51" s="14">
        <v>10.4482</v>
      </c>
    </row>
    <row r="53" spans="1:5" x14ac:dyDescent="0.2">
      <c r="A53" s="1" t="s">
        <v>57</v>
      </c>
      <c r="D53" s="15" t="s">
        <v>138</v>
      </c>
    </row>
    <row r="54" spans="1:5" x14ac:dyDescent="0.2">
      <c r="A54" s="20" t="s">
        <v>811</v>
      </c>
      <c r="B54" s="21"/>
      <c r="C54" s="85" t="s">
        <v>812</v>
      </c>
      <c r="D54" s="86"/>
    </row>
    <row r="55" spans="1:5" x14ac:dyDescent="0.2">
      <c r="A55" s="87"/>
      <c r="B55" s="88"/>
      <c r="C55" s="22" t="s">
        <v>813</v>
      </c>
      <c r="D55" s="22" t="s">
        <v>814</v>
      </c>
    </row>
    <row r="56" spans="1:5" x14ac:dyDescent="0.2">
      <c r="A56" s="23" t="s">
        <v>817</v>
      </c>
      <c r="B56" s="24"/>
      <c r="C56" s="25">
        <v>0.25931617200000001</v>
      </c>
      <c r="D56" s="25">
        <v>0.24012806760000002</v>
      </c>
    </row>
    <row r="57" spans="1:5" x14ac:dyDescent="0.2">
      <c r="A57" s="23" t="s">
        <v>818</v>
      </c>
      <c r="B57" s="24"/>
      <c r="C57" s="25">
        <v>0.25931617200000001</v>
      </c>
      <c r="D57" s="25">
        <v>0.24012806760000002</v>
      </c>
    </row>
    <row r="59" spans="1:5" x14ac:dyDescent="0.2">
      <c r="A59" s="1" t="s">
        <v>59</v>
      </c>
      <c r="D59" s="18">
        <v>2.5223303895875375</v>
      </c>
      <c r="E59" s="2" t="s">
        <v>825</v>
      </c>
    </row>
    <row r="61" spans="1:5" x14ac:dyDescent="0.2">
      <c r="A61" s="16"/>
    </row>
  </sheetData>
  <mergeCells count="3">
    <mergeCell ref="A1:F1"/>
    <mergeCell ref="C54:D54"/>
    <mergeCell ref="A55:B5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641C-8758-4B46-91B3-32ADC3E4162E}">
  <sheetPr>
    <tabColor rgb="FF92D050"/>
  </sheetPr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760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86</v>
      </c>
      <c r="B8" s="9" t="s">
        <v>949</v>
      </c>
      <c r="C8" s="9" t="s">
        <v>18</v>
      </c>
      <c r="D8" s="47">
        <v>31</v>
      </c>
      <c r="E8" s="47">
        <v>316.39715999999999</v>
      </c>
      <c r="F8" s="10">
        <v>11.123486093827401</v>
      </c>
    </row>
    <row r="9" spans="1:6" x14ac:dyDescent="0.2">
      <c r="A9" s="9" t="s">
        <v>91</v>
      </c>
      <c r="B9" s="9" t="s">
        <v>950</v>
      </c>
      <c r="C9" s="9" t="s">
        <v>9</v>
      </c>
      <c r="D9" s="47">
        <v>31</v>
      </c>
      <c r="E9" s="47">
        <v>313.83005000000003</v>
      </c>
      <c r="F9" s="10">
        <v>11.033234928531501</v>
      </c>
    </row>
    <row r="10" spans="1:6" x14ac:dyDescent="0.2">
      <c r="A10" s="9" t="s">
        <v>61</v>
      </c>
      <c r="B10" s="9" t="s">
        <v>922</v>
      </c>
      <c r="C10" s="9" t="s">
        <v>9</v>
      </c>
      <c r="D10" s="47">
        <v>30</v>
      </c>
      <c r="E10" s="47">
        <v>308.60489999999999</v>
      </c>
      <c r="F10" s="10">
        <v>10.8495357974674</v>
      </c>
    </row>
    <row r="11" spans="1:6" x14ac:dyDescent="0.2">
      <c r="A11" s="9" t="s">
        <v>84</v>
      </c>
      <c r="B11" s="9" t="s">
        <v>951</v>
      </c>
      <c r="C11" s="9" t="s">
        <v>9</v>
      </c>
      <c r="D11" s="47">
        <v>31</v>
      </c>
      <c r="E11" s="47">
        <v>305.79671000000002</v>
      </c>
      <c r="F11" s="10">
        <v>10.7508090503188</v>
      </c>
    </row>
    <row r="12" spans="1:6" x14ac:dyDescent="0.2">
      <c r="A12" s="9" t="s">
        <v>172</v>
      </c>
      <c r="B12" s="9" t="s">
        <v>952</v>
      </c>
      <c r="C12" s="9" t="s">
        <v>18</v>
      </c>
      <c r="D12" s="47">
        <v>26</v>
      </c>
      <c r="E12" s="47">
        <v>261.36993999999999</v>
      </c>
      <c r="F12" s="10">
        <v>9.1889095747082905</v>
      </c>
    </row>
    <row r="13" spans="1:6" x14ac:dyDescent="0.2">
      <c r="A13" s="9" t="s">
        <v>73</v>
      </c>
      <c r="B13" s="9" t="s">
        <v>953</v>
      </c>
      <c r="C13" s="9" t="s">
        <v>9</v>
      </c>
      <c r="D13" s="47">
        <v>20</v>
      </c>
      <c r="E13" s="47">
        <v>200.07159999999999</v>
      </c>
      <c r="F13" s="10">
        <v>7.0338610509961796</v>
      </c>
    </row>
    <row r="14" spans="1:6" x14ac:dyDescent="0.2">
      <c r="A14" s="9" t="s">
        <v>753</v>
      </c>
      <c r="B14" s="9" t="s">
        <v>954</v>
      </c>
      <c r="C14" s="9" t="s">
        <v>18</v>
      </c>
      <c r="D14" s="47">
        <v>19</v>
      </c>
      <c r="E14" s="47">
        <v>192.97502</v>
      </c>
      <c r="F14" s="10">
        <v>6.7843685810140402</v>
      </c>
    </row>
    <row r="15" spans="1:6" x14ac:dyDescent="0.2">
      <c r="A15" s="9" t="s">
        <v>754</v>
      </c>
      <c r="B15" s="9" t="s">
        <v>955</v>
      </c>
      <c r="C15" s="9" t="s">
        <v>9</v>
      </c>
      <c r="D15" s="47">
        <v>19</v>
      </c>
      <c r="E15" s="47">
        <v>192.65259</v>
      </c>
      <c r="F15" s="10">
        <v>6.7730330000586596</v>
      </c>
    </row>
    <row r="16" spans="1:6" x14ac:dyDescent="0.2">
      <c r="A16" s="9" t="s">
        <v>81</v>
      </c>
      <c r="B16" s="9" t="s">
        <v>956</v>
      </c>
      <c r="C16" s="9" t="s">
        <v>18</v>
      </c>
      <c r="D16" s="47">
        <v>16</v>
      </c>
      <c r="E16" s="47">
        <v>174.88095999999999</v>
      </c>
      <c r="F16" s="10">
        <v>6.1482407953193796</v>
      </c>
    </row>
    <row r="17" spans="1:6" x14ac:dyDescent="0.2">
      <c r="A17" s="9" t="s">
        <v>756</v>
      </c>
      <c r="B17" s="9" t="s">
        <v>957</v>
      </c>
      <c r="C17" s="9" t="s">
        <v>9</v>
      </c>
      <c r="D17" s="47">
        <v>20</v>
      </c>
      <c r="E17" s="47">
        <v>168.256</v>
      </c>
      <c r="F17" s="10">
        <v>5.9153289372225402</v>
      </c>
    </row>
    <row r="18" spans="1:6" x14ac:dyDescent="0.2">
      <c r="A18" s="9" t="s">
        <v>98</v>
      </c>
      <c r="B18" s="9" t="s">
        <v>1960</v>
      </c>
      <c r="C18" s="9" t="s">
        <v>9</v>
      </c>
      <c r="D18" s="47">
        <v>16</v>
      </c>
      <c r="E18" s="47">
        <v>157.18256</v>
      </c>
      <c r="F18" s="10">
        <v>5.5260231171234198</v>
      </c>
    </row>
    <row r="19" spans="1:6" x14ac:dyDescent="0.2">
      <c r="A19" s="9" t="s">
        <v>749</v>
      </c>
      <c r="B19" s="9" t="s">
        <v>958</v>
      </c>
      <c r="C19" s="9" t="s">
        <v>587</v>
      </c>
      <c r="D19" s="47">
        <v>7</v>
      </c>
      <c r="E19" s="47">
        <v>76.091539999999995</v>
      </c>
      <c r="F19" s="10">
        <v>2.6751289014348698</v>
      </c>
    </row>
    <row r="20" spans="1:6" x14ac:dyDescent="0.2">
      <c r="A20" s="8" t="s">
        <v>44</v>
      </c>
      <c r="B20" s="9"/>
      <c r="C20" s="9"/>
      <c r="D20" s="47"/>
      <c r="E20" s="46">
        <f>SUM(E8:E19)</f>
        <v>2668.1090300000001</v>
      </c>
      <c r="F20" s="11">
        <f>SUM(F8:F19)</f>
        <v>93.80195982802249</v>
      </c>
    </row>
    <row r="21" spans="1:6" x14ac:dyDescent="0.2">
      <c r="A21" s="9"/>
      <c r="B21" s="9"/>
      <c r="C21" s="9"/>
      <c r="D21" s="47"/>
      <c r="E21" s="47"/>
      <c r="F21" s="10"/>
    </row>
    <row r="22" spans="1:6" x14ac:dyDescent="0.2">
      <c r="A22" s="8" t="s">
        <v>99</v>
      </c>
      <c r="B22" s="9"/>
      <c r="C22" s="9"/>
      <c r="D22" s="47"/>
      <c r="E22" s="47"/>
      <c r="F22" s="10"/>
    </row>
    <row r="23" spans="1:6" x14ac:dyDescent="0.2">
      <c r="A23" s="9" t="s">
        <v>609</v>
      </c>
      <c r="B23" s="9" t="s">
        <v>959</v>
      </c>
      <c r="C23" s="9" t="s">
        <v>9</v>
      </c>
      <c r="D23" s="47">
        <v>1</v>
      </c>
      <c r="E23" s="47">
        <v>9.8872400000000003</v>
      </c>
      <c r="F23" s="10">
        <v>0.34760291984395297</v>
      </c>
    </row>
    <row r="24" spans="1:6" x14ac:dyDescent="0.2">
      <c r="A24" s="8" t="s">
        <v>44</v>
      </c>
      <c r="B24" s="9"/>
      <c r="C24" s="9"/>
      <c r="D24" s="47"/>
      <c r="E24" s="46">
        <f>SUM(E23:E23)</f>
        <v>9.8872400000000003</v>
      </c>
      <c r="F24" s="11">
        <f>SUM(F23:F23)</f>
        <v>0.34760291984395297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44</v>
      </c>
      <c r="B26" s="9"/>
      <c r="C26" s="9"/>
      <c r="D26" s="47"/>
      <c r="E26" s="46">
        <v>2677.9962700000001</v>
      </c>
      <c r="F26" s="11">
        <v>94.14956274786644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8" t="s">
        <v>49</v>
      </c>
      <c r="B28" s="9"/>
      <c r="C28" s="9"/>
      <c r="D28" s="47"/>
      <c r="E28" s="46">
        <v>166.40648669999999</v>
      </c>
      <c r="F28" s="11">
        <v>5.85</v>
      </c>
    </row>
    <row r="29" spans="1:6" x14ac:dyDescent="0.2">
      <c r="A29" s="9"/>
      <c r="B29" s="9"/>
      <c r="C29" s="9"/>
      <c r="D29" s="47"/>
      <c r="E29" s="47"/>
      <c r="F29" s="10"/>
    </row>
    <row r="30" spans="1:6" x14ac:dyDescent="0.2">
      <c r="A30" s="12" t="s">
        <v>50</v>
      </c>
      <c r="B30" s="6"/>
      <c r="C30" s="6"/>
      <c r="D30" s="72"/>
      <c r="E30" s="48">
        <v>2844.4064867000002</v>
      </c>
      <c r="F30" s="13">
        <f xml:space="preserve"> ROUND(SUM(F26:F29),2)</f>
        <v>100</v>
      </c>
    </row>
    <row r="31" spans="1:6" x14ac:dyDescent="0.2">
      <c r="A31" s="19" t="s">
        <v>226</v>
      </c>
    </row>
    <row r="32" spans="1:6" x14ac:dyDescent="0.2">
      <c r="A32" s="1"/>
    </row>
    <row r="33" spans="1:4" x14ac:dyDescent="0.2">
      <c r="A33" s="1" t="s">
        <v>51</v>
      </c>
    </row>
    <row r="34" spans="1:4" x14ac:dyDescent="0.2">
      <c r="A34" s="1" t="s">
        <v>816</v>
      </c>
    </row>
    <row r="35" spans="1:4" x14ac:dyDescent="0.2">
      <c r="A35" s="1" t="s">
        <v>52</v>
      </c>
      <c r="D35" s="27"/>
    </row>
    <row r="36" spans="1:4" x14ac:dyDescent="0.2">
      <c r="A36" s="3" t="s">
        <v>537</v>
      </c>
      <c r="D36" s="27">
        <v>10.3201</v>
      </c>
    </row>
    <row r="37" spans="1:4" x14ac:dyDescent="0.2">
      <c r="A37" s="3" t="s">
        <v>808</v>
      </c>
      <c r="D37" s="27">
        <v>10.3201</v>
      </c>
    </row>
    <row r="38" spans="1:4" x14ac:dyDescent="0.2">
      <c r="A38" s="3" t="s">
        <v>817</v>
      </c>
      <c r="D38" s="27">
        <v>10.2193</v>
      </c>
    </row>
    <row r="39" spans="1:4" x14ac:dyDescent="0.2">
      <c r="A39" s="3" t="s">
        <v>809</v>
      </c>
      <c r="D39" s="27">
        <v>10.347200000000001</v>
      </c>
    </row>
    <row r="40" spans="1:4" x14ac:dyDescent="0.2">
      <c r="A40" s="3" t="s">
        <v>818</v>
      </c>
      <c r="D40" s="27">
        <v>10.246499999999999</v>
      </c>
    </row>
    <row r="42" spans="1:4" x14ac:dyDescent="0.2">
      <c r="A42" s="1" t="s">
        <v>56</v>
      </c>
    </row>
    <row r="43" spans="1:4" x14ac:dyDescent="0.2">
      <c r="A43" s="3" t="s">
        <v>537</v>
      </c>
      <c r="D43" s="14">
        <v>10.795400000000001</v>
      </c>
    </row>
    <row r="44" spans="1:4" x14ac:dyDescent="0.2">
      <c r="A44" s="3" t="s">
        <v>808</v>
      </c>
      <c r="D44" s="14">
        <v>10.795400000000001</v>
      </c>
    </row>
    <row r="45" spans="1:4" x14ac:dyDescent="0.2">
      <c r="A45" s="3" t="s">
        <v>817</v>
      </c>
      <c r="D45" s="14">
        <v>10.265599999999999</v>
      </c>
    </row>
    <row r="46" spans="1:4" x14ac:dyDescent="0.2">
      <c r="A46" s="3" t="s">
        <v>809</v>
      </c>
      <c r="D46" s="14">
        <v>10.8743</v>
      </c>
    </row>
    <row r="47" spans="1:4" x14ac:dyDescent="0.2">
      <c r="A47" s="3" t="s">
        <v>818</v>
      </c>
      <c r="D47" s="14">
        <v>10.343500000000001</v>
      </c>
    </row>
    <row r="49" spans="1:5" x14ac:dyDescent="0.2">
      <c r="A49" s="1" t="s">
        <v>57</v>
      </c>
      <c r="D49" s="15" t="s">
        <v>138</v>
      </c>
    </row>
    <row r="50" spans="1:5" x14ac:dyDescent="0.2">
      <c r="A50" s="20" t="s">
        <v>811</v>
      </c>
      <c r="B50" s="21"/>
      <c r="C50" s="85" t="s">
        <v>812</v>
      </c>
      <c r="D50" s="86"/>
    </row>
    <row r="51" spans="1:5" x14ac:dyDescent="0.2">
      <c r="A51" s="87"/>
      <c r="B51" s="88"/>
      <c r="C51" s="22" t="s">
        <v>813</v>
      </c>
      <c r="D51" s="22" t="s">
        <v>814</v>
      </c>
    </row>
    <row r="52" spans="1:5" x14ac:dyDescent="0.2">
      <c r="A52" s="23" t="s">
        <v>817</v>
      </c>
      <c r="B52" s="24"/>
      <c r="C52" s="25">
        <v>0.30253553399999999</v>
      </c>
      <c r="D52" s="25">
        <v>0.28014941230000001</v>
      </c>
    </row>
    <row r="53" spans="1:5" x14ac:dyDescent="0.2">
      <c r="A53" s="23" t="s">
        <v>818</v>
      </c>
      <c r="B53" s="24"/>
      <c r="C53" s="25">
        <v>0.30253553399999999</v>
      </c>
      <c r="D53" s="25">
        <v>0.28014941230000001</v>
      </c>
    </row>
    <row r="55" spans="1:5" x14ac:dyDescent="0.2">
      <c r="A55" s="1" t="s">
        <v>59</v>
      </c>
      <c r="D55" s="18">
        <v>1.9510233440001605</v>
      </c>
      <c r="E55" s="2" t="s">
        <v>819</v>
      </c>
    </row>
    <row r="57" spans="1:5" x14ac:dyDescent="0.2">
      <c r="A57" s="16"/>
    </row>
  </sheetData>
  <mergeCells count="3">
    <mergeCell ref="A1:F1"/>
    <mergeCell ref="C50:D50"/>
    <mergeCell ref="A51:B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CCAD-2AA4-4AD6-84F7-F2268DAD711D}">
  <sheetPr>
    <tabColor rgb="FF92D050"/>
  </sheetPr>
  <dimension ref="A1:F104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5.85546875" style="2" bestFit="1" customWidth="1"/>
    <col min="3" max="3" width="40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1637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1049265</v>
      </c>
      <c r="E7" s="60">
        <v>25641.413437499999</v>
      </c>
      <c r="F7" s="10">
        <v>3.5769118820715526</v>
      </c>
    </row>
    <row r="8" spans="1:6" x14ac:dyDescent="0.2">
      <c r="A8" s="10" t="s">
        <v>1638</v>
      </c>
      <c r="B8" s="10" t="s">
        <v>1639</v>
      </c>
      <c r="C8" s="10" t="s">
        <v>283</v>
      </c>
      <c r="D8" s="54">
        <v>2744401</v>
      </c>
      <c r="E8" s="60">
        <v>21514.731639500002</v>
      </c>
      <c r="F8" s="10">
        <v>3.0012502792986226</v>
      </c>
    </row>
    <row r="9" spans="1:6" x14ac:dyDescent="0.2">
      <c r="A9" s="10" t="s">
        <v>1558</v>
      </c>
      <c r="B9" s="10" t="s">
        <v>1559</v>
      </c>
      <c r="C9" s="10" t="s">
        <v>267</v>
      </c>
      <c r="D9" s="54">
        <v>9688196</v>
      </c>
      <c r="E9" s="60">
        <v>21125.111378000001</v>
      </c>
      <c r="F9" s="10">
        <v>2.9468992449357114</v>
      </c>
    </row>
    <row r="10" spans="1:6" x14ac:dyDescent="0.2">
      <c r="A10" s="10" t="s">
        <v>273</v>
      </c>
      <c r="B10" s="10" t="s">
        <v>274</v>
      </c>
      <c r="C10" s="10" t="s">
        <v>267</v>
      </c>
      <c r="D10" s="54">
        <v>1350892</v>
      </c>
      <c r="E10" s="60">
        <v>19954.025731999998</v>
      </c>
      <c r="F10" s="10">
        <v>2.7835357793330422</v>
      </c>
    </row>
    <row r="11" spans="1:6" x14ac:dyDescent="0.2">
      <c r="A11" s="10" t="s">
        <v>287</v>
      </c>
      <c r="B11" s="10" t="s">
        <v>288</v>
      </c>
      <c r="C11" s="10" t="s">
        <v>289</v>
      </c>
      <c r="D11" s="54">
        <v>4288311</v>
      </c>
      <c r="E11" s="60">
        <v>18924.316443</v>
      </c>
      <c r="F11" s="10">
        <v>2.6398939555357246</v>
      </c>
    </row>
    <row r="12" spans="1:6" x14ac:dyDescent="0.2">
      <c r="A12" s="10" t="s">
        <v>1487</v>
      </c>
      <c r="B12" s="10" t="s">
        <v>1488</v>
      </c>
      <c r="C12" s="10" t="s">
        <v>272</v>
      </c>
      <c r="D12" s="54">
        <v>838016</v>
      </c>
      <c r="E12" s="60">
        <v>18831.476544000001</v>
      </c>
      <c r="F12" s="10">
        <v>2.6269430260297186</v>
      </c>
    </row>
    <row r="13" spans="1:6" x14ac:dyDescent="0.2">
      <c r="A13" s="10" t="s">
        <v>1520</v>
      </c>
      <c r="B13" s="10" t="s">
        <v>1521</v>
      </c>
      <c r="C13" s="10" t="s">
        <v>310</v>
      </c>
      <c r="D13" s="54">
        <v>4145052</v>
      </c>
      <c r="E13" s="60">
        <v>18252.736482</v>
      </c>
      <c r="F13" s="10">
        <v>2.5462102610655553</v>
      </c>
    </row>
    <row r="14" spans="1:6" x14ac:dyDescent="0.2">
      <c r="A14" s="10" t="s">
        <v>296</v>
      </c>
      <c r="B14" s="10" t="s">
        <v>297</v>
      </c>
      <c r="C14" s="10" t="s">
        <v>298</v>
      </c>
      <c r="D14" s="54">
        <v>2814830</v>
      </c>
      <c r="E14" s="60">
        <v>18110.61622</v>
      </c>
      <c r="F14" s="10">
        <v>2.5263848464069594</v>
      </c>
    </row>
    <row r="15" spans="1:6" x14ac:dyDescent="0.2">
      <c r="A15" s="10" t="s">
        <v>1640</v>
      </c>
      <c r="B15" s="10" t="s">
        <v>1641</v>
      </c>
      <c r="C15" s="10" t="s">
        <v>1454</v>
      </c>
      <c r="D15" s="54">
        <v>2706125</v>
      </c>
      <c r="E15" s="60">
        <v>16442.415499999999</v>
      </c>
      <c r="F15" s="10">
        <v>2.2936750938189174</v>
      </c>
    </row>
    <row r="16" spans="1:6" x14ac:dyDescent="0.2">
      <c r="A16" s="10" t="s">
        <v>1414</v>
      </c>
      <c r="B16" s="10" t="s">
        <v>1415</v>
      </c>
      <c r="C16" s="10" t="s">
        <v>1416</v>
      </c>
      <c r="D16" s="54">
        <v>2610306</v>
      </c>
      <c r="E16" s="60">
        <v>16356.177395999999</v>
      </c>
      <c r="F16" s="10">
        <v>2.2816450979048155</v>
      </c>
    </row>
    <row r="17" spans="1:6" x14ac:dyDescent="0.2">
      <c r="A17" s="10" t="s">
        <v>368</v>
      </c>
      <c r="B17" s="10" t="s">
        <v>369</v>
      </c>
      <c r="C17" s="10" t="s">
        <v>370</v>
      </c>
      <c r="D17" s="54">
        <v>10207476</v>
      </c>
      <c r="E17" s="60">
        <v>16081.878438</v>
      </c>
      <c r="F17" s="10">
        <v>2.243381091729745</v>
      </c>
    </row>
    <row r="18" spans="1:6" x14ac:dyDescent="0.2">
      <c r="A18" s="10" t="s">
        <v>1552</v>
      </c>
      <c r="B18" s="10" t="s">
        <v>1553</v>
      </c>
      <c r="C18" s="10" t="s">
        <v>367</v>
      </c>
      <c r="D18" s="54">
        <v>2884425</v>
      </c>
      <c r="E18" s="60">
        <v>16015.769812500001</v>
      </c>
      <c r="F18" s="10">
        <v>2.2341591068093449</v>
      </c>
    </row>
    <row r="19" spans="1:6" x14ac:dyDescent="0.2">
      <c r="A19" s="10" t="s">
        <v>1470</v>
      </c>
      <c r="B19" s="10" t="s">
        <v>1471</v>
      </c>
      <c r="C19" s="10" t="s">
        <v>310</v>
      </c>
      <c r="D19" s="54">
        <v>783689</v>
      </c>
      <c r="E19" s="60">
        <v>15709.046005</v>
      </c>
      <c r="F19" s="10">
        <v>2.1913719166946044</v>
      </c>
    </row>
    <row r="20" spans="1:6" x14ac:dyDescent="0.2">
      <c r="A20" s="10" t="s">
        <v>1491</v>
      </c>
      <c r="B20" s="10" t="s">
        <v>1492</v>
      </c>
      <c r="C20" s="10" t="s">
        <v>272</v>
      </c>
      <c r="D20" s="54">
        <v>1682430</v>
      </c>
      <c r="E20" s="60">
        <v>15602.855820000001</v>
      </c>
      <c r="F20" s="10">
        <v>2.1765586562863311</v>
      </c>
    </row>
    <row r="21" spans="1:6" x14ac:dyDescent="0.2">
      <c r="A21" s="10" t="s">
        <v>1613</v>
      </c>
      <c r="B21" s="10" t="s">
        <v>1614</v>
      </c>
      <c r="C21" s="10" t="s">
        <v>1596</v>
      </c>
      <c r="D21" s="54">
        <v>1221114</v>
      </c>
      <c r="E21" s="60">
        <v>14325.498890999999</v>
      </c>
      <c r="F21" s="10">
        <v>1.9983706173108948</v>
      </c>
    </row>
    <row r="22" spans="1:6" x14ac:dyDescent="0.2">
      <c r="A22" s="10" t="s">
        <v>1642</v>
      </c>
      <c r="B22" s="10" t="s">
        <v>1643</v>
      </c>
      <c r="C22" s="10" t="s">
        <v>298</v>
      </c>
      <c r="D22" s="54">
        <v>6026546</v>
      </c>
      <c r="E22" s="60">
        <v>13981.586719999999</v>
      </c>
      <c r="F22" s="10">
        <v>1.9503957451831411</v>
      </c>
    </row>
    <row r="23" spans="1:6" x14ac:dyDescent="0.2">
      <c r="A23" s="10" t="s">
        <v>1644</v>
      </c>
      <c r="B23" s="10" t="s">
        <v>1645</v>
      </c>
      <c r="C23" s="10" t="s">
        <v>307</v>
      </c>
      <c r="D23" s="54">
        <v>226404</v>
      </c>
      <c r="E23" s="60">
        <v>13870.64106</v>
      </c>
      <c r="F23" s="10">
        <v>1.9349191081215551</v>
      </c>
    </row>
    <row r="24" spans="1:6" x14ac:dyDescent="0.2">
      <c r="A24" s="10" t="s">
        <v>299</v>
      </c>
      <c r="B24" s="10" t="s">
        <v>300</v>
      </c>
      <c r="C24" s="10" t="s">
        <v>301</v>
      </c>
      <c r="D24" s="54">
        <v>3493744</v>
      </c>
      <c r="E24" s="60">
        <v>13711.198328</v>
      </c>
      <c r="F24" s="10">
        <v>1.9126772530073326</v>
      </c>
    </row>
    <row r="25" spans="1:6" x14ac:dyDescent="0.2">
      <c r="A25" s="10" t="s">
        <v>385</v>
      </c>
      <c r="B25" s="10" t="s">
        <v>386</v>
      </c>
      <c r="C25" s="10" t="s">
        <v>307</v>
      </c>
      <c r="D25" s="54">
        <v>6794904</v>
      </c>
      <c r="E25" s="60">
        <v>13633.974876</v>
      </c>
      <c r="F25" s="10">
        <v>1.9019047780926144</v>
      </c>
    </row>
    <row r="26" spans="1:6" x14ac:dyDescent="0.2">
      <c r="A26" s="10" t="s">
        <v>1427</v>
      </c>
      <c r="B26" s="10" t="s">
        <v>1428</v>
      </c>
      <c r="C26" s="10" t="s">
        <v>367</v>
      </c>
      <c r="D26" s="54">
        <v>11253507</v>
      </c>
      <c r="E26" s="60">
        <v>13509.8351535</v>
      </c>
      <c r="F26" s="10">
        <v>1.884587602909209</v>
      </c>
    </row>
    <row r="27" spans="1:6" x14ac:dyDescent="0.2">
      <c r="A27" s="10" t="s">
        <v>278</v>
      </c>
      <c r="B27" s="10" t="s">
        <v>279</v>
      </c>
      <c r="C27" s="10" t="s">
        <v>280</v>
      </c>
      <c r="D27" s="54">
        <v>6772160</v>
      </c>
      <c r="E27" s="60">
        <v>13290.364</v>
      </c>
      <c r="F27" s="10">
        <v>1.853971935850153</v>
      </c>
    </row>
    <row r="28" spans="1:6" x14ac:dyDescent="0.2">
      <c r="A28" s="10" t="s">
        <v>1646</v>
      </c>
      <c r="B28" s="10" t="s">
        <v>1647</v>
      </c>
      <c r="C28" s="10" t="s">
        <v>367</v>
      </c>
      <c r="D28" s="54">
        <v>794058</v>
      </c>
      <c r="E28" s="60">
        <v>13276.252731</v>
      </c>
      <c r="F28" s="10">
        <v>1.8520034497571287</v>
      </c>
    </row>
    <row r="29" spans="1:6" x14ac:dyDescent="0.2">
      <c r="A29" s="10" t="s">
        <v>1648</v>
      </c>
      <c r="B29" s="10" t="s">
        <v>1649</v>
      </c>
      <c r="C29" s="10" t="s">
        <v>1585</v>
      </c>
      <c r="D29" s="54">
        <v>11587252</v>
      </c>
      <c r="E29" s="60">
        <v>13035.6585</v>
      </c>
      <c r="F29" s="10">
        <v>1.8184411671739391</v>
      </c>
    </row>
    <row r="30" spans="1:6" x14ac:dyDescent="0.2">
      <c r="A30" s="10" t="s">
        <v>1562</v>
      </c>
      <c r="B30" s="10" t="s">
        <v>1563</v>
      </c>
      <c r="C30" s="10" t="s">
        <v>310</v>
      </c>
      <c r="D30" s="54">
        <v>264692</v>
      </c>
      <c r="E30" s="60">
        <v>12938.541998000001</v>
      </c>
      <c r="F30" s="10">
        <v>1.8048936624392355</v>
      </c>
    </row>
    <row r="31" spans="1:6" x14ac:dyDescent="0.2">
      <c r="A31" s="10" t="s">
        <v>1650</v>
      </c>
      <c r="B31" s="10" t="s">
        <v>1651</v>
      </c>
      <c r="C31" s="10" t="s">
        <v>292</v>
      </c>
      <c r="D31" s="54">
        <v>1629004</v>
      </c>
      <c r="E31" s="60">
        <v>12776.278372000001</v>
      </c>
      <c r="F31" s="10">
        <v>1.7822582997950458</v>
      </c>
    </row>
    <row r="32" spans="1:6" x14ac:dyDescent="0.2">
      <c r="A32" s="10" t="s">
        <v>1423</v>
      </c>
      <c r="B32" s="10" t="s">
        <v>1424</v>
      </c>
      <c r="C32" s="10" t="s">
        <v>283</v>
      </c>
      <c r="D32" s="54">
        <v>1217476</v>
      </c>
      <c r="E32" s="60">
        <v>12196.06583</v>
      </c>
      <c r="F32" s="10">
        <v>1.7013201276203576</v>
      </c>
    </row>
    <row r="33" spans="1:6" x14ac:dyDescent="0.2">
      <c r="A33" s="10" t="s">
        <v>1652</v>
      </c>
      <c r="B33" s="10" t="s">
        <v>1653</v>
      </c>
      <c r="C33" s="10" t="s">
        <v>292</v>
      </c>
      <c r="D33" s="54">
        <v>4293909</v>
      </c>
      <c r="E33" s="60">
        <v>12078.766017</v>
      </c>
      <c r="F33" s="10">
        <v>1.6849571023952792</v>
      </c>
    </row>
    <row r="34" spans="1:6" x14ac:dyDescent="0.2">
      <c r="A34" s="10" t="s">
        <v>1654</v>
      </c>
      <c r="B34" s="10" t="s">
        <v>1655</v>
      </c>
      <c r="C34" s="10" t="s">
        <v>1545</v>
      </c>
      <c r="D34" s="54">
        <v>887865</v>
      </c>
      <c r="E34" s="60">
        <v>12067.861080000001</v>
      </c>
      <c r="F34" s="10">
        <v>1.6834358914517555</v>
      </c>
    </row>
    <row r="35" spans="1:6" x14ac:dyDescent="0.2">
      <c r="A35" s="10" t="s">
        <v>365</v>
      </c>
      <c r="B35" s="10" t="s">
        <v>366</v>
      </c>
      <c r="C35" s="10" t="s">
        <v>367</v>
      </c>
      <c r="D35" s="54">
        <v>1548648</v>
      </c>
      <c r="E35" s="60">
        <v>11998.924703999999</v>
      </c>
      <c r="F35" s="10">
        <v>1.6738194425370971</v>
      </c>
    </row>
    <row r="36" spans="1:6" x14ac:dyDescent="0.2">
      <c r="A36" s="10" t="s">
        <v>1656</v>
      </c>
      <c r="B36" s="10" t="s">
        <v>1657</v>
      </c>
      <c r="C36" s="10" t="s">
        <v>330</v>
      </c>
      <c r="D36" s="54">
        <v>2569496</v>
      </c>
      <c r="E36" s="60">
        <v>11330.192612000001</v>
      </c>
      <c r="F36" s="10">
        <v>1.5805330185407072</v>
      </c>
    </row>
    <row r="37" spans="1:6" x14ac:dyDescent="0.2">
      <c r="A37" s="10" t="s">
        <v>1658</v>
      </c>
      <c r="B37" s="10" t="s">
        <v>1659</v>
      </c>
      <c r="C37" s="10" t="s">
        <v>1660</v>
      </c>
      <c r="D37" s="54">
        <v>2684460</v>
      </c>
      <c r="E37" s="60">
        <v>11225.06949</v>
      </c>
      <c r="F37" s="10">
        <v>1.5658686107037996</v>
      </c>
    </row>
    <row r="38" spans="1:6" x14ac:dyDescent="0.2">
      <c r="A38" s="10" t="s">
        <v>1661</v>
      </c>
      <c r="B38" s="10" t="s">
        <v>1662</v>
      </c>
      <c r="C38" s="10" t="s">
        <v>289</v>
      </c>
      <c r="D38" s="54">
        <v>145389</v>
      </c>
      <c r="E38" s="60">
        <v>11180.9229615</v>
      </c>
      <c r="F38" s="10">
        <v>1.5597102823913311</v>
      </c>
    </row>
    <row r="39" spans="1:6" x14ac:dyDescent="0.2">
      <c r="A39" s="10" t="s">
        <v>1441</v>
      </c>
      <c r="B39" s="10" t="s">
        <v>1442</v>
      </c>
      <c r="C39" s="10" t="s">
        <v>289</v>
      </c>
      <c r="D39" s="54">
        <v>3695000</v>
      </c>
      <c r="E39" s="60">
        <v>11051.745000000001</v>
      </c>
      <c r="F39" s="10">
        <v>1.5416902856966335</v>
      </c>
    </row>
    <row r="40" spans="1:6" x14ac:dyDescent="0.2">
      <c r="A40" s="10" t="s">
        <v>1663</v>
      </c>
      <c r="B40" s="10" t="s">
        <v>1664</v>
      </c>
      <c r="C40" s="10" t="s">
        <v>310</v>
      </c>
      <c r="D40" s="54">
        <v>615261</v>
      </c>
      <c r="E40" s="60">
        <v>11035.013665500001</v>
      </c>
      <c r="F40" s="10">
        <v>1.5393563071380085</v>
      </c>
    </row>
    <row r="41" spans="1:6" x14ac:dyDescent="0.2">
      <c r="A41" s="10" t="s">
        <v>308</v>
      </c>
      <c r="B41" s="10" t="s">
        <v>309</v>
      </c>
      <c r="C41" s="10" t="s">
        <v>310</v>
      </c>
      <c r="D41" s="54">
        <v>1351671</v>
      </c>
      <c r="E41" s="60">
        <v>10327.4422755</v>
      </c>
      <c r="F41" s="10">
        <v>1.4406518999697409</v>
      </c>
    </row>
    <row r="42" spans="1:6" x14ac:dyDescent="0.2">
      <c r="A42" s="10" t="s">
        <v>1546</v>
      </c>
      <c r="B42" s="10" t="s">
        <v>1547</v>
      </c>
      <c r="C42" s="10" t="s">
        <v>1454</v>
      </c>
      <c r="D42" s="54">
        <v>1743720</v>
      </c>
      <c r="E42" s="60">
        <v>10145.83482</v>
      </c>
      <c r="F42" s="10">
        <v>1.4153181223667983</v>
      </c>
    </row>
    <row r="43" spans="1:6" x14ac:dyDescent="0.2">
      <c r="A43" s="10" t="s">
        <v>357</v>
      </c>
      <c r="B43" s="10" t="s">
        <v>358</v>
      </c>
      <c r="C43" s="10" t="s">
        <v>280</v>
      </c>
      <c r="D43" s="54">
        <v>3927799</v>
      </c>
      <c r="E43" s="60">
        <v>9627.0353489999998</v>
      </c>
      <c r="F43" s="10">
        <v>1.3429469172163671</v>
      </c>
    </row>
    <row r="44" spans="1:6" x14ac:dyDescent="0.2">
      <c r="A44" s="10" t="s">
        <v>1665</v>
      </c>
      <c r="B44" s="10" t="s">
        <v>1666</v>
      </c>
      <c r="C44" s="10" t="s">
        <v>1416</v>
      </c>
      <c r="D44" s="54">
        <v>501074</v>
      </c>
      <c r="E44" s="60">
        <v>8909.3462569999992</v>
      </c>
      <c r="F44" s="10">
        <v>1.2428311163824863</v>
      </c>
    </row>
    <row r="45" spans="1:6" x14ac:dyDescent="0.2">
      <c r="A45" s="10" t="s">
        <v>333</v>
      </c>
      <c r="B45" s="10" t="s">
        <v>334</v>
      </c>
      <c r="C45" s="10" t="s">
        <v>267</v>
      </c>
      <c r="D45" s="54">
        <v>12530441</v>
      </c>
      <c r="E45" s="60">
        <v>8859.0217869999997</v>
      </c>
      <c r="F45" s="10">
        <v>1.235810980962077</v>
      </c>
    </row>
    <row r="46" spans="1:6" x14ac:dyDescent="0.2">
      <c r="A46" s="10" t="s">
        <v>1667</v>
      </c>
      <c r="B46" s="10" t="s">
        <v>1668</v>
      </c>
      <c r="C46" s="10" t="s">
        <v>295</v>
      </c>
      <c r="D46" s="54">
        <v>145666</v>
      </c>
      <c r="E46" s="60">
        <v>8230.2746659999993</v>
      </c>
      <c r="F46" s="10">
        <v>1.1481023586037591</v>
      </c>
    </row>
    <row r="47" spans="1:6" x14ac:dyDescent="0.2">
      <c r="A47" s="10" t="s">
        <v>1669</v>
      </c>
      <c r="B47" s="10" t="s">
        <v>1670</v>
      </c>
      <c r="C47" s="10" t="s">
        <v>267</v>
      </c>
      <c r="D47" s="54">
        <v>1170000</v>
      </c>
      <c r="E47" s="60">
        <v>7472.2049999999999</v>
      </c>
      <c r="F47" s="10">
        <v>1.0423535705206564</v>
      </c>
    </row>
    <row r="48" spans="1:6" x14ac:dyDescent="0.2">
      <c r="A48" s="10" t="s">
        <v>886</v>
      </c>
      <c r="B48" s="10" t="s">
        <v>887</v>
      </c>
      <c r="C48" s="10" t="s">
        <v>286</v>
      </c>
      <c r="D48" s="54">
        <v>8077840</v>
      </c>
      <c r="E48" s="60">
        <v>7047.9153999999999</v>
      </c>
      <c r="F48" s="10">
        <v>0.9831662517178692</v>
      </c>
    </row>
    <row r="49" spans="1:6" x14ac:dyDescent="0.2">
      <c r="A49" s="10" t="s">
        <v>302</v>
      </c>
      <c r="B49" s="10" t="s">
        <v>303</v>
      </c>
      <c r="C49" s="10" t="s">
        <v>304</v>
      </c>
      <c r="D49" s="54">
        <v>3375865</v>
      </c>
      <c r="E49" s="60">
        <v>6989.7284824999997</v>
      </c>
      <c r="F49" s="10">
        <v>0.97504932489189</v>
      </c>
    </row>
    <row r="50" spans="1:6" x14ac:dyDescent="0.2">
      <c r="A50" s="10" t="s">
        <v>1671</v>
      </c>
      <c r="B50" s="10" t="s">
        <v>1672</v>
      </c>
      <c r="C50" s="10" t="s">
        <v>1596</v>
      </c>
      <c r="D50" s="54">
        <v>191626</v>
      </c>
      <c r="E50" s="60">
        <v>6657.7579310000001</v>
      </c>
      <c r="F50" s="10">
        <v>0.92874027827663574</v>
      </c>
    </row>
    <row r="51" spans="1:6" x14ac:dyDescent="0.2">
      <c r="A51" s="10" t="s">
        <v>305</v>
      </c>
      <c r="B51" s="10" t="s">
        <v>306</v>
      </c>
      <c r="C51" s="10" t="s">
        <v>307</v>
      </c>
      <c r="D51" s="54">
        <v>876836</v>
      </c>
      <c r="E51" s="60">
        <v>6627.1264879999999</v>
      </c>
      <c r="F51" s="10">
        <v>0.92446726997704398</v>
      </c>
    </row>
    <row r="52" spans="1:6" x14ac:dyDescent="0.2">
      <c r="A52" s="10" t="s">
        <v>1432</v>
      </c>
      <c r="B52" s="10" t="s">
        <v>1433</v>
      </c>
      <c r="C52" s="10" t="s">
        <v>277</v>
      </c>
      <c r="D52" s="54">
        <v>53357503</v>
      </c>
      <c r="E52" s="60">
        <v>6482.9366145000004</v>
      </c>
      <c r="F52" s="10">
        <v>0.90435314978418979</v>
      </c>
    </row>
    <row r="53" spans="1:6" x14ac:dyDescent="0.2">
      <c r="A53" s="10" t="s">
        <v>317</v>
      </c>
      <c r="B53" s="10" t="s">
        <v>318</v>
      </c>
      <c r="C53" s="10" t="s">
        <v>295</v>
      </c>
      <c r="D53" s="54">
        <v>2456836</v>
      </c>
      <c r="E53" s="60">
        <v>5938.1726120000003</v>
      </c>
      <c r="F53" s="10">
        <v>0.82835995860474565</v>
      </c>
    </row>
    <row r="54" spans="1:6" x14ac:dyDescent="0.2">
      <c r="A54" s="10" t="s">
        <v>1673</v>
      </c>
      <c r="B54" s="10" t="s">
        <v>1674</v>
      </c>
      <c r="C54" s="10" t="s">
        <v>310</v>
      </c>
      <c r="D54" s="54">
        <v>1307878</v>
      </c>
      <c r="E54" s="60">
        <v>5884.1431220000004</v>
      </c>
      <c r="F54" s="10">
        <v>0.82082298232867856</v>
      </c>
    </row>
    <row r="55" spans="1:6" x14ac:dyDescent="0.2">
      <c r="A55" s="10" t="s">
        <v>540</v>
      </c>
      <c r="B55" s="10" t="s">
        <v>541</v>
      </c>
      <c r="C55" s="10" t="s">
        <v>295</v>
      </c>
      <c r="D55" s="54">
        <v>377781</v>
      </c>
      <c r="E55" s="60">
        <v>5845.4054130000004</v>
      </c>
      <c r="F55" s="10">
        <v>0.81541917056361846</v>
      </c>
    </row>
    <row r="56" spans="1:6" x14ac:dyDescent="0.2">
      <c r="A56" s="10" t="s">
        <v>1675</v>
      </c>
      <c r="B56" s="10" t="s">
        <v>1676</v>
      </c>
      <c r="C56" s="10" t="s">
        <v>1585</v>
      </c>
      <c r="D56" s="54">
        <v>532057</v>
      </c>
      <c r="E56" s="60">
        <v>5630.759231</v>
      </c>
      <c r="F56" s="10">
        <v>0.78547657474266241</v>
      </c>
    </row>
    <row r="57" spans="1:6" x14ac:dyDescent="0.2">
      <c r="A57" s="10" t="s">
        <v>1419</v>
      </c>
      <c r="B57" s="10" t="s">
        <v>1420</v>
      </c>
      <c r="C57" s="10" t="s">
        <v>286</v>
      </c>
      <c r="D57" s="54">
        <v>6934152</v>
      </c>
      <c r="E57" s="60">
        <v>5523.052068</v>
      </c>
      <c r="F57" s="10">
        <v>0.77045169976617278</v>
      </c>
    </row>
    <row r="58" spans="1:6" x14ac:dyDescent="0.2">
      <c r="A58" s="10" t="s">
        <v>880</v>
      </c>
      <c r="B58" s="10" t="s">
        <v>881</v>
      </c>
      <c r="C58" s="10" t="s">
        <v>267</v>
      </c>
      <c r="D58" s="54">
        <v>4899451</v>
      </c>
      <c r="E58" s="60">
        <v>5328.1529625000003</v>
      </c>
      <c r="F58" s="10">
        <v>0.74326377083365458</v>
      </c>
    </row>
    <row r="59" spans="1:6" x14ac:dyDescent="0.2">
      <c r="A59" s="10" t="s">
        <v>326</v>
      </c>
      <c r="B59" s="10" t="s">
        <v>327</v>
      </c>
      <c r="C59" s="10" t="s">
        <v>307</v>
      </c>
      <c r="D59" s="54">
        <v>812960</v>
      </c>
      <c r="E59" s="60">
        <v>5039.9455200000002</v>
      </c>
      <c r="F59" s="10">
        <v>0.70305956648694556</v>
      </c>
    </row>
    <row r="60" spans="1:6" x14ac:dyDescent="0.2">
      <c r="A60" s="10" t="s">
        <v>328</v>
      </c>
      <c r="B60" s="10" t="s">
        <v>329</v>
      </c>
      <c r="C60" s="10" t="s">
        <v>330</v>
      </c>
      <c r="D60" s="54">
        <v>2142510</v>
      </c>
      <c r="E60" s="60">
        <v>4613.8952849999996</v>
      </c>
      <c r="F60" s="10">
        <v>0.64362664358488175</v>
      </c>
    </row>
    <row r="61" spans="1:6" x14ac:dyDescent="0.2">
      <c r="A61" s="10" t="s">
        <v>1627</v>
      </c>
      <c r="B61" s="10" t="s">
        <v>1628</v>
      </c>
      <c r="C61" s="10" t="s">
        <v>330</v>
      </c>
      <c r="D61" s="54">
        <v>354712</v>
      </c>
      <c r="E61" s="60">
        <v>2413.8151600000001</v>
      </c>
      <c r="F61" s="10">
        <v>0.33672106835972648</v>
      </c>
    </row>
    <row r="62" spans="1:6" x14ac:dyDescent="0.2">
      <c r="A62" s="10" t="s">
        <v>1677</v>
      </c>
      <c r="B62" s="10" t="s">
        <v>1678</v>
      </c>
      <c r="C62" s="10" t="s">
        <v>272</v>
      </c>
      <c r="D62" s="54">
        <v>325800</v>
      </c>
      <c r="E62" s="60">
        <v>1587.7863</v>
      </c>
      <c r="F62" s="10">
        <v>0.22149214576270088</v>
      </c>
    </row>
    <row r="63" spans="1:6" x14ac:dyDescent="0.2">
      <c r="A63" s="10" t="s">
        <v>1679</v>
      </c>
      <c r="B63" s="10" t="s">
        <v>1680</v>
      </c>
      <c r="C63" s="10" t="s">
        <v>378</v>
      </c>
      <c r="D63" s="54">
        <v>688307</v>
      </c>
      <c r="E63" s="60">
        <v>435.698331</v>
      </c>
      <c r="F63" s="10">
        <v>6.0778807726466391E-2</v>
      </c>
    </row>
    <row r="64" spans="1:6" x14ac:dyDescent="0.2">
      <c r="A64" s="10" t="s">
        <v>1631</v>
      </c>
      <c r="B64" s="10" t="s">
        <v>1632</v>
      </c>
      <c r="C64" s="10" t="s">
        <v>367</v>
      </c>
      <c r="D64" s="54">
        <v>192304</v>
      </c>
      <c r="E64" s="60">
        <v>423.16495200000003</v>
      </c>
      <c r="F64" s="10">
        <v>5.9030433270554308E-2</v>
      </c>
    </row>
    <row r="65" spans="1:6" x14ac:dyDescent="0.2">
      <c r="A65" s="10" t="s">
        <v>1681</v>
      </c>
      <c r="B65" s="10" t="s">
        <v>1682</v>
      </c>
      <c r="C65" s="10" t="s">
        <v>367</v>
      </c>
      <c r="D65" s="54">
        <v>376519</v>
      </c>
      <c r="E65" s="60">
        <v>325.5006755</v>
      </c>
      <c r="F65" s="10">
        <v>4.5406515387935761E-2</v>
      </c>
    </row>
    <row r="66" spans="1:6" x14ac:dyDescent="0.2">
      <c r="A66" s="10" t="s">
        <v>1683</v>
      </c>
      <c r="B66" s="10" t="s">
        <v>1684</v>
      </c>
      <c r="C66" s="10" t="s">
        <v>1585</v>
      </c>
      <c r="D66" s="54">
        <v>65687</v>
      </c>
      <c r="E66" s="60">
        <v>315.19906950000001</v>
      </c>
      <c r="F66" s="10">
        <v>4.3969467582609625E-2</v>
      </c>
    </row>
    <row r="67" spans="1:6" x14ac:dyDescent="0.2">
      <c r="A67" s="10" t="s">
        <v>1685</v>
      </c>
      <c r="B67" s="10" t="s">
        <v>1686</v>
      </c>
      <c r="C67" s="10" t="s">
        <v>330</v>
      </c>
      <c r="D67" s="54">
        <v>271470</v>
      </c>
      <c r="E67" s="60">
        <v>285.99364500000001</v>
      </c>
      <c r="F67" s="10">
        <v>3.9895385232600965E-2</v>
      </c>
    </row>
    <row r="68" spans="1:6" x14ac:dyDescent="0.2">
      <c r="A68" s="11" t="s">
        <v>44</v>
      </c>
      <c r="B68" s="10"/>
      <c r="C68" s="10"/>
      <c r="D68" s="54"/>
      <c r="E68" s="61">
        <v>658044.27225400019</v>
      </c>
      <c r="F68" s="11">
        <v>91.7955003569393</v>
      </c>
    </row>
    <row r="69" spans="1:6" x14ac:dyDescent="0.2">
      <c r="A69" s="10"/>
      <c r="B69" s="10"/>
      <c r="C69" s="10"/>
      <c r="D69" s="54"/>
      <c r="E69" s="60"/>
      <c r="F69" s="10"/>
    </row>
    <row r="70" spans="1:6" x14ac:dyDescent="0.2">
      <c r="A70" s="11" t="s">
        <v>803</v>
      </c>
      <c r="B70" s="10"/>
      <c r="C70" s="10"/>
      <c r="D70" s="54"/>
      <c r="E70" s="60"/>
      <c r="F70" s="10"/>
    </row>
    <row r="71" spans="1:6" x14ac:dyDescent="0.2">
      <c r="A71" s="10" t="s">
        <v>138</v>
      </c>
      <c r="B71" s="10" t="s">
        <v>389</v>
      </c>
      <c r="C71" s="10" t="s">
        <v>367</v>
      </c>
      <c r="D71" s="54">
        <v>8100</v>
      </c>
      <c r="E71" s="60">
        <v>8.0999999999999996E-4</v>
      </c>
      <c r="F71" s="17" t="s">
        <v>804</v>
      </c>
    </row>
    <row r="72" spans="1:6" x14ac:dyDescent="0.2">
      <c r="A72" s="11" t="s">
        <v>44</v>
      </c>
      <c r="B72" s="10"/>
      <c r="C72" s="10"/>
      <c r="D72" s="54"/>
      <c r="E72" s="61">
        <v>8.0999999999999996E-4</v>
      </c>
      <c r="F72" s="11">
        <v>0</v>
      </c>
    </row>
    <row r="73" spans="1:6" x14ac:dyDescent="0.2">
      <c r="A73" s="11"/>
      <c r="B73" s="10"/>
      <c r="C73" s="10"/>
      <c r="D73" s="54"/>
      <c r="E73" s="61"/>
      <c r="F73" s="11"/>
    </row>
    <row r="74" spans="1:6" x14ac:dyDescent="0.2">
      <c r="A74" s="8" t="s">
        <v>1498</v>
      </c>
      <c r="B74" s="10"/>
      <c r="C74" s="10"/>
      <c r="D74" s="54"/>
      <c r="E74" s="61"/>
      <c r="F74" s="11"/>
    </row>
    <row r="75" spans="1:6" x14ac:dyDescent="0.2">
      <c r="A75" s="10" t="s">
        <v>1687</v>
      </c>
      <c r="B75" s="10" t="s">
        <v>1688</v>
      </c>
      <c r="C75" s="10" t="s">
        <v>272</v>
      </c>
      <c r="D75" s="54">
        <v>140468</v>
      </c>
      <c r="E75" s="60">
        <v>2424.8363852000002</v>
      </c>
      <c r="F75" s="10">
        <v>0.33825850121103773</v>
      </c>
    </row>
    <row r="76" spans="1:6" x14ac:dyDescent="0.2">
      <c r="A76" s="11" t="s">
        <v>44</v>
      </c>
      <c r="B76" s="10"/>
      <c r="C76" s="10"/>
      <c r="D76" s="54"/>
      <c r="E76" s="61">
        <v>2424.8363852000002</v>
      </c>
      <c r="F76" s="11">
        <v>0.33825850121103773</v>
      </c>
    </row>
    <row r="77" spans="1:6" x14ac:dyDescent="0.2">
      <c r="A77" s="10"/>
      <c r="B77" s="10"/>
      <c r="C77" s="10"/>
      <c r="D77" s="10"/>
      <c r="E77" s="60"/>
      <c r="F77" s="10"/>
    </row>
    <row r="78" spans="1:6" x14ac:dyDescent="0.2">
      <c r="A78" s="11" t="s">
        <v>44</v>
      </c>
      <c r="B78" s="10"/>
      <c r="C78" s="10"/>
      <c r="D78" s="10"/>
      <c r="E78" s="61">
        <v>660469.10944920022</v>
      </c>
      <c r="F78" s="11">
        <v>92.133758858150344</v>
      </c>
    </row>
    <row r="79" spans="1:6" x14ac:dyDescent="0.2">
      <c r="A79" s="10"/>
      <c r="B79" s="10"/>
      <c r="C79" s="10"/>
      <c r="D79" s="10"/>
      <c r="E79" s="60"/>
      <c r="F79" s="10"/>
    </row>
    <row r="80" spans="1:6" x14ac:dyDescent="0.2">
      <c r="A80" s="11" t="s">
        <v>49</v>
      </c>
      <c r="B80" s="10"/>
      <c r="C80" s="10"/>
      <c r="D80" s="10"/>
      <c r="E80" s="61">
        <v>56389.853893500003</v>
      </c>
      <c r="F80" s="11">
        <v>7.8662410288566589</v>
      </c>
    </row>
    <row r="81" spans="1:6" x14ac:dyDescent="0.2">
      <c r="A81" s="10"/>
      <c r="B81" s="10"/>
      <c r="C81" s="10"/>
      <c r="D81" s="10"/>
      <c r="E81" s="60"/>
      <c r="F81" s="10"/>
    </row>
    <row r="82" spans="1:6" x14ac:dyDescent="0.2">
      <c r="A82" s="13" t="s">
        <v>50</v>
      </c>
      <c r="B82" s="7"/>
      <c r="C82" s="7"/>
      <c r="D82" s="7"/>
      <c r="E82" s="62">
        <v>716858.96334270027</v>
      </c>
      <c r="F82" s="13">
        <v>100</v>
      </c>
    </row>
    <row r="83" spans="1:6" x14ac:dyDescent="0.2">
      <c r="F83" s="26" t="s">
        <v>1483</v>
      </c>
    </row>
    <row r="84" spans="1:6" x14ac:dyDescent="0.2">
      <c r="A84" s="1" t="s">
        <v>51</v>
      </c>
      <c r="B84" s="3"/>
      <c r="C84" s="3"/>
      <c r="D84" s="3"/>
    </row>
    <row r="85" spans="1:6" x14ac:dyDescent="0.2">
      <c r="A85" s="1" t="s">
        <v>1463</v>
      </c>
      <c r="B85" s="3"/>
      <c r="C85" s="3"/>
      <c r="D85" s="3"/>
    </row>
    <row r="86" spans="1:6" x14ac:dyDescent="0.2">
      <c r="A86" s="1" t="s">
        <v>52</v>
      </c>
      <c r="B86" s="3"/>
      <c r="C86" s="3"/>
      <c r="D86" s="3"/>
    </row>
    <row r="87" spans="1:6" x14ac:dyDescent="0.2">
      <c r="A87" s="3" t="s">
        <v>537</v>
      </c>
      <c r="B87" s="3"/>
      <c r="C87" s="3"/>
      <c r="D87" s="14">
        <v>927.27020000000005</v>
      </c>
    </row>
    <row r="88" spans="1:6" x14ac:dyDescent="0.2">
      <c r="A88" s="3" t="s">
        <v>808</v>
      </c>
      <c r="B88" s="3"/>
      <c r="C88" s="3"/>
      <c r="D88" s="14">
        <v>58.740499999999997</v>
      </c>
    </row>
    <row r="89" spans="1:6" x14ac:dyDescent="0.2">
      <c r="A89" s="3" t="s">
        <v>809</v>
      </c>
      <c r="B89" s="3"/>
      <c r="C89" s="3"/>
      <c r="D89" s="14">
        <v>986.75850000000003</v>
      </c>
    </row>
    <row r="90" spans="1:6" x14ac:dyDescent="0.2">
      <c r="A90" s="3" t="s">
        <v>810</v>
      </c>
      <c r="B90" s="3"/>
      <c r="C90" s="3"/>
      <c r="D90" s="14">
        <v>63.783900000000003</v>
      </c>
    </row>
    <row r="91" spans="1:6" x14ac:dyDescent="0.2">
      <c r="A91" s="3"/>
      <c r="B91" s="3"/>
      <c r="C91" s="3"/>
      <c r="D91" s="14"/>
    </row>
    <row r="92" spans="1:6" x14ac:dyDescent="0.2">
      <c r="A92" s="1" t="s">
        <v>56</v>
      </c>
      <c r="B92" s="3"/>
      <c r="C92" s="3"/>
      <c r="D92" s="3"/>
    </row>
    <row r="93" spans="1:6" x14ac:dyDescent="0.2">
      <c r="A93" s="3" t="s">
        <v>537</v>
      </c>
      <c r="B93" s="3"/>
      <c r="C93" s="3"/>
      <c r="D93" s="14">
        <v>956.85109999999997</v>
      </c>
    </row>
    <row r="94" spans="1:6" x14ac:dyDescent="0.2">
      <c r="A94" s="3" t="s">
        <v>808</v>
      </c>
      <c r="B94" s="3"/>
      <c r="C94" s="3"/>
      <c r="D94" s="14">
        <v>60.614400000000003</v>
      </c>
    </row>
    <row r="95" spans="1:6" x14ac:dyDescent="0.2">
      <c r="A95" s="3" t="s">
        <v>809</v>
      </c>
      <c r="B95" s="3"/>
      <c r="C95" s="3"/>
      <c r="D95" s="14">
        <v>1023.3454</v>
      </c>
    </row>
    <row r="96" spans="1:6" x14ac:dyDescent="0.2">
      <c r="A96" s="3" t="s">
        <v>810</v>
      </c>
      <c r="B96" s="3"/>
      <c r="C96" s="3"/>
      <c r="D96" s="14">
        <v>66.148600000000002</v>
      </c>
    </row>
    <row r="97" spans="1:4" x14ac:dyDescent="0.2">
      <c r="A97" s="3"/>
      <c r="B97" s="3"/>
      <c r="C97" s="3"/>
      <c r="D97" s="3"/>
    </row>
    <row r="98" spans="1:4" x14ac:dyDescent="0.2">
      <c r="A98" s="1" t="s">
        <v>57</v>
      </c>
      <c r="B98" s="3"/>
      <c r="C98" s="3"/>
      <c r="D98" s="15" t="s">
        <v>138</v>
      </c>
    </row>
    <row r="99" spans="1:4" x14ac:dyDescent="0.2">
      <c r="A99" s="20" t="s">
        <v>811</v>
      </c>
      <c r="B99" s="21"/>
      <c r="C99" s="85" t="s">
        <v>812</v>
      </c>
      <c r="D99" s="86"/>
    </row>
    <row r="100" spans="1:4" x14ac:dyDescent="0.2">
      <c r="A100" s="87"/>
      <c r="B100" s="88"/>
      <c r="C100" s="22" t="s">
        <v>813</v>
      </c>
      <c r="D100" s="22" t="s">
        <v>814</v>
      </c>
    </row>
    <row r="101" spans="1:4" x14ac:dyDescent="0.2">
      <c r="A101" s="23" t="s">
        <v>808</v>
      </c>
      <c r="B101" s="24"/>
      <c r="C101" s="25">
        <v>4.8697465850000006</v>
      </c>
      <c r="D101" s="25">
        <v>4.8697465850000006</v>
      </c>
    </row>
    <row r="102" spans="1:4" x14ac:dyDescent="0.2">
      <c r="A102" s="23" t="s">
        <v>810</v>
      </c>
      <c r="B102" s="24"/>
      <c r="C102" s="25">
        <v>4.8697465850000006</v>
      </c>
      <c r="D102" s="25">
        <v>4.8697465850000006</v>
      </c>
    </row>
    <row r="103" spans="1:4" x14ac:dyDescent="0.2">
      <c r="A103" s="1"/>
      <c r="B103" s="3"/>
      <c r="C103" s="3"/>
      <c r="D103" s="15"/>
    </row>
    <row r="104" spans="1:4" x14ac:dyDescent="0.2">
      <c r="A104" s="16" t="s">
        <v>1464</v>
      </c>
      <c r="B104" s="3"/>
      <c r="C104" s="3"/>
      <c r="D104" s="59">
        <v>7.2960000921057519E-2</v>
      </c>
    </row>
  </sheetData>
  <mergeCells count="3">
    <mergeCell ref="A1:F1"/>
    <mergeCell ref="C99:D99"/>
    <mergeCell ref="A100:B100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5B34-7770-494B-B110-2A264BCEACF9}">
  <sheetPr>
    <tabColor rgb="FF92D050"/>
  </sheetPr>
  <dimension ref="A1:F5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85546875" style="3" bestFit="1" customWidth="1"/>
    <col min="5" max="5" width="23.140625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759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84</v>
      </c>
      <c r="B8" s="9" t="s">
        <v>951</v>
      </c>
      <c r="C8" s="9" t="s">
        <v>9</v>
      </c>
      <c r="D8" s="47">
        <v>44</v>
      </c>
      <c r="E8" s="47">
        <v>434.03404</v>
      </c>
      <c r="F8" s="10">
        <v>12.3782338375653</v>
      </c>
    </row>
    <row r="9" spans="1:6" x14ac:dyDescent="0.2">
      <c r="A9" s="9" t="s">
        <v>753</v>
      </c>
      <c r="B9" s="9" t="s">
        <v>954</v>
      </c>
      <c r="C9" s="9" t="s">
        <v>18</v>
      </c>
      <c r="D9" s="47">
        <v>41</v>
      </c>
      <c r="E9" s="47">
        <v>416.41978</v>
      </c>
      <c r="F9" s="10">
        <v>11.8758920646581</v>
      </c>
    </row>
    <row r="10" spans="1:6" x14ac:dyDescent="0.2">
      <c r="A10" s="9" t="s">
        <v>754</v>
      </c>
      <c r="B10" s="9" t="s">
        <v>955</v>
      </c>
      <c r="C10" s="9" t="s">
        <v>9</v>
      </c>
      <c r="D10" s="47">
        <v>41</v>
      </c>
      <c r="E10" s="47">
        <v>415.72401000000002</v>
      </c>
      <c r="F10" s="10">
        <v>11.8560493726951</v>
      </c>
    </row>
    <row r="11" spans="1:6" x14ac:dyDescent="0.2">
      <c r="A11" s="9" t="s">
        <v>61</v>
      </c>
      <c r="B11" s="9" t="s">
        <v>922</v>
      </c>
      <c r="C11" s="9" t="s">
        <v>9</v>
      </c>
      <c r="D11" s="47">
        <v>40</v>
      </c>
      <c r="E11" s="47">
        <v>411.47320000000002</v>
      </c>
      <c r="F11" s="10">
        <v>11.7348203553142</v>
      </c>
    </row>
    <row r="12" spans="1:6" x14ac:dyDescent="0.2">
      <c r="A12" s="9" t="s">
        <v>73</v>
      </c>
      <c r="B12" s="9" t="s">
        <v>953</v>
      </c>
      <c r="C12" s="9" t="s">
        <v>9</v>
      </c>
      <c r="D12" s="47">
        <v>28</v>
      </c>
      <c r="E12" s="47">
        <v>280.10023999999999</v>
      </c>
      <c r="F12" s="10">
        <v>7.9881897481546904</v>
      </c>
    </row>
    <row r="13" spans="1:6" x14ac:dyDescent="0.2">
      <c r="A13" s="9" t="s">
        <v>756</v>
      </c>
      <c r="B13" s="9" t="s">
        <v>957</v>
      </c>
      <c r="C13" s="9" t="s">
        <v>9</v>
      </c>
      <c r="D13" s="47">
        <v>33</v>
      </c>
      <c r="E13" s="47">
        <v>277.62240000000003</v>
      </c>
      <c r="F13" s="10">
        <v>7.9175241318540204</v>
      </c>
    </row>
    <row r="14" spans="1:6" x14ac:dyDescent="0.2">
      <c r="A14" s="9" t="s">
        <v>757</v>
      </c>
      <c r="B14" s="9" t="s">
        <v>960</v>
      </c>
      <c r="C14" s="9" t="s">
        <v>9</v>
      </c>
      <c r="D14" s="47">
        <v>26</v>
      </c>
      <c r="E14" s="47">
        <v>259.14303999999998</v>
      </c>
      <c r="F14" s="10">
        <v>7.3905105380618101</v>
      </c>
    </row>
    <row r="15" spans="1:6" x14ac:dyDescent="0.2">
      <c r="A15" s="9" t="s">
        <v>591</v>
      </c>
      <c r="B15" s="9" t="s">
        <v>961</v>
      </c>
      <c r="C15" s="9" t="s">
        <v>63</v>
      </c>
      <c r="D15" s="47">
        <v>26000</v>
      </c>
      <c r="E15" s="47">
        <v>247.99814000000001</v>
      </c>
      <c r="F15" s="10">
        <v>7.0726686971401103</v>
      </c>
    </row>
    <row r="16" spans="1:6" x14ac:dyDescent="0.2">
      <c r="A16" s="9" t="s">
        <v>90</v>
      </c>
      <c r="B16" s="9" t="s">
        <v>962</v>
      </c>
      <c r="C16" s="9" t="s">
        <v>18</v>
      </c>
      <c r="D16" s="47">
        <v>150</v>
      </c>
      <c r="E16" s="47">
        <v>153.13095000000001</v>
      </c>
      <c r="F16" s="10">
        <v>4.3671475787210596</v>
      </c>
    </row>
    <row r="17" spans="1:6" x14ac:dyDescent="0.2">
      <c r="A17" s="9" t="s">
        <v>589</v>
      </c>
      <c r="B17" s="9" t="s">
        <v>963</v>
      </c>
      <c r="C17" s="9" t="s">
        <v>590</v>
      </c>
      <c r="D17" s="47">
        <v>26000</v>
      </c>
      <c r="E17" s="47">
        <v>65</v>
      </c>
      <c r="F17" s="10">
        <v>1.8537375534917599</v>
      </c>
    </row>
    <row r="18" spans="1:6" x14ac:dyDescent="0.2">
      <c r="A18" s="8" t="s">
        <v>44</v>
      </c>
      <c r="B18" s="9"/>
      <c r="C18" s="9"/>
      <c r="D18" s="47"/>
      <c r="E18" s="46">
        <f>SUM(E8:E17)</f>
        <v>2960.6458000000002</v>
      </c>
      <c r="F18" s="11">
        <f>SUM(F8:F17)</f>
        <v>84.434773877656156</v>
      </c>
    </row>
    <row r="19" spans="1:6" x14ac:dyDescent="0.2">
      <c r="A19" s="9"/>
      <c r="B19" s="9"/>
      <c r="C19" s="9"/>
      <c r="D19" s="47"/>
      <c r="E19" s="47"/>
      <c r="F19" s="10"/>
    </row>
    <row r="20" spans="1:6" x14ac:dyDescent="0.2">
      <c r="A20" s="8" t="s">
        <v>99</v>
      </c>
      <c r="B20" s="9"/>
      <c r="C20" s="9"/>
      <c r="D20" s="47"/>
      <c r="E20" s="47"/>
      <c r="F20" s="10"/>
    </row>
    <row r="21" spans="1:6" x14ac:dyDescent="0.2">
      <c r="A21" s="9" t="s">
        <v>609</v>
      </c>
      <c r="B21" s="9" t="s">
        <v>959</v>
      </c>
      <c r="C21" s="9" t="s">
        <v>9</v>
      </c>
      <c r="D21" s="47">
        <v>34</v>
      </c>
      <c r="E21" s="47">
        <v>336.16615999999999</v>
      </c>
      <c r="F21" s="10">
        <v>9.5871359231556905</v>
      </c>
    </row>
    <row r="22" spans="1:6" x14ac:dyDescent="0.2">
      <c r="A22" s="8" t="s">
        <v>44</v>
      </c>
      <c r="B22" s="9"/>
      <c r="C22" s="9"/>
      <c r="D22" s="47"/>
      <c r="E22" s="46">
        <f>SUM(E21:E21)</f>
        <v>336.16615999999999</v>
      </c>
      <c r="F22" s="11">
        <f>SUM(F21:F21)</f>
        <v>9.5871359231556905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44</v>
      </c>
      <c r="B24" s="9"/>
      <c r="C24" s="9"/>
      <c r="D24" s="47"/>
      <c r="E24" s="46">
        <v>3296.81196</v>
      </c>
      <c r="F24" s="11">
        <v>94.021909800811841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49</v>
      </c>
      <c r="B26" s="9"/>
      <c r="C26" s="9"/>
      <c r="D26" s="47"/>
      <c r="E26" s="46">
        <v>209.6194769</v>
      </c>
      <c r="F26" s="11">
        <v>5.98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12" t="s">
        <v>50</v>
      </c>
      <c r="B28" s="6"/>
      <c r="C28" s="6"/>
      <c r="D28" s="72"/>
      <c r="E28" s="48">
        <v>3506.4294768999998</v>
      </c>
      <c r="F28" s="13">
        <f xml:space="preserve"> ROUND(SUM(F24:F27),2)</f>
        <v>100</v>
      </c>
    </row>
    <row r="29" spans="1:6" x14ac:dyDescent="0.2">
      <c r="A29" s="19" t="s">
        <v>226</v>
      </c>
    </row>
    <row r="30" spans="1:6" x14ac:dyDescent="0.2">
      <c r="A30" s="1"/>
    </row>
    <row r="31" spans="1:6" x14ac:dyDescent="0.2">
      <c r="A31" s="1" t="s">
        <v>51</v>
      </c>
    </row>
    <row r="32" spans="1:6" x14ac:dyDescent="0.2">
      <c r="A32" s="1" t="s">
        <v>816</v>
      </c>
    </row>
    <row r="33" spans="1:4" x14ac:dyDescent="0.2">
      <c r="A33" s="1" t="s">
        <v>52</v>
      </c>
      <c r="D33" s="27"/>
    </row>
    <row r="34" spans="1:4" x14ac:dyDescent="0.2">
      <c r="A34" s="3" t="s">
        <v>55</v>
      </c>
      <c r="D34" s="27">
        <v>10.261900000000001</v>
      </c>
    </row>
    <row r="35" spans="1:4" x14ac:dyDescent="0.2">
      <c r="A35" s="3" t="s">
        <v>54</v>
      </c>
      <c r="D35" s="27">
        <v>10.261900000000001</v>
      </c>
    </row>
    <row r="36" spans="1:4" x14ac:dyDescent="0.2">
      <c r="A36" s="3" t="s">
        <v>351</v>
      </c>
      <c r="D36" s="27">
        <v>10.116</v>
      </c>
    </row>
    <row r="37" spans="1:4" x14ac:dyDescent="0.2">
      <c r="A37" s="3" t="s">
        <v>53</v>
      </c>
      <c r="D37" s="27">
        <v>10.293100000000001</v>
      </c>
    </row>
    <row r="39" spans="1:4" x14ac:dyDescent="0.2">
      <c r="A39" s="1" t="s">
        <v>56</v>
      </c>
    </row>
    <row r="40" spans="1:4" x14ac:dyDescent="0.2">
      <c r="A40" s="3" t="s">
        <v>55</v>
      </c>
      <c r="D40" s="14">
        <v>10.140499999999999</v>
      </c>
    </row>
    <row r="41" spans="1:4" x14ac:dyDescent="0.2">
      <c r="A41" s="3" t="s">
        <v>54</v>
      </c>
      <c r="D41" s="14">
        <v>10.140499999999999</v>
      </c>
    </row>
    <row r="42" spans="1:4" x14ac:dyDescent="0.2">
      <c r="A42" s="3" t="s">
        <v>351</v>
      </c>
      <c r="D42" s="14">
        <v>9.7786000000000008</v>
      </c>
    </row>
    <row r="43" spans="1:4" x14ac:dyDescent="0.2">
      <c r="A43" s="3" t="s">
        <v>53</v>
      </c>
      <c r="D43" s="14">
        <v>10.2189</v>
      </c>
    </row>
    <row r="46" spans="1:4" x14ac:dyDescent="0.2">
      <c r="A46" s="1" t="s">
        <v>57</v>
      </c>
      <c r="D46" s="15" t="s">
        <v>138</v>
      </c>
    </row>
    <row r="47" spans="1:4" x14ac:dyDescent="0.2">
      <c r="A47" s="20" t="s">
        <v>811</v>
      </c>
      <c r="B47" s="21"/>
      <c r="C47" s="85" t="s">
        <v>812</v>
      </c>
      <c r="D47" s="86"/>
    </row>
    <row r="48" spans="1:4" x14ac:dyDescent="0.2">
      <c r="A48" s="87"/>
      <c r="B48" s="88"/>
      <c r="C48" s="22" t="s">
        <v>813</v>
      </c>
      <c r="D48" s="22" t="s">
        <v>814</v>
      </c>
    </row>
    <row r="49" spans="1:5" x14ac:dyDescent="0.2">
      <c r="A49" s="23" t="s">
        <v>817</v>
      </c>
      <c r="B49" s="24"/>
      <c r="C49" s="25">
        <v>0.16207260749999999</v>
      </c>
      <c r="D49" s="25">
        <v>0.15008004229999999</v>
      </c>
    </row>
    <row r="50" spans="1:5" x14ac:dyDescent="0.2">
      <c r="A50" s="28"/>
      <c r="B50" s="28"/>
      <c r="C50" s="29"/>
      <c r="D50" s="29"/>
    </row>
    <row r="51" spans="1:5" x14ac:dyDescent="0.2">
      <c r="A51" s="1" t="s">
        <v>59</v>
      </c>
      <c r="D51" s="18">
        <v>1.9744700029508349</v>
      </c>
      <c r="E51" s="2" t="s">
        <v>825</v>
      </c>
    </row>
    <row r="54" spans="1:5" x14ac:dyDescent="0.2">
      <c r="A54" s="16"/>
    </row>
  </sheetData>
  <mergeCells count="3">
    <mergeCell ref="A1:F1"/>
    <mergeCell ref="C47:D47"/>
    <mergeCell ref="A48:B4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19E1-F909-43FD-B1C6-A9D70632610E}">
  <sheetPr>
    <tabColor rgb="FF92D050"/>
  </sheetPr>
  <dimension ref="A1:F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758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705</v>
      </c>
      <c r="B8" s="9" t="s">
        <v>964</v>
      </c>
      <c r="C8" s="9" t="s">
        <v>9</v>
      </c>
      <c r="D8" s="47">
        <v>90</v>
      </c>
      <c r="E8" s="47">
        <v>998.82</v>
      </c>
      <c r="F8" s="10">
        <v>11.944573193262199</v>
      </c>
    </row>
    <row r="9" spans="1:6" x14ac:dyDescent="0.2">
      <c r="A9" s="9" t="s">
        <v>61</v>
      </c>
      <c r="B9" s="9" t="s">
        <v>922</v>
      </c>
      <c r="C9" s="9" t="s">
        <v>9</v>
      </c>
      <c r="D9" s="47">
        <v>90</v>
      </c>
      <c r="E9" s="47">
        <v>925.81470000000002</v>
      </c>
      <c r="F9" s="10">
        <v>11.0715258480488</v>
      </c>
    </row>
    <row r="10" spans="1:6" x14ac:dyDescent="0.2">
      <c r="A10" s="9" t="s">
        <v>753</v>
      </c>
      <c r="B10" s="9" t="s">
        <v>954</v>
      </c>
      <c r="C10" s="9" t="s">
        <v>18</v>
      </c>
      <c r="D10" s="47">
        <v>90</v>
      </c>
      <c r="E10" s="47">
        <v>914.09220000000005</v>
      </c>
      <c r="F10" s="10">
        <v>10.9313401696903</v>
      </c>
    </row>
    <row r="11" spans="1:6" x14ac:dyDescent="0.2">
      <c r="A11" s="9" t="s">
        <v>754</v>
      </c>
      <c r="B11" s="9" t="s">
        <v>955</v>
      </c>
      <c r="C11" s="9" t="s">
        <v>9</v>
      </c>
      <c r="D11" s="47">
        <v>90</v>
      </c>
      <c r="E11" s="47">
        <v>912.56489999999997</v>
      </c>
      <c r="F11" s="10">
        <v>10.9130756709437</v>
      </c>
    </row>
    <row r="12" spans="1:6" x14ac:dyDescent="0.2">
      <c r="A12" s="9" t="s">
        <v>84</v>
      </c>
      <c r="B12" s="9" t="s">
        <v>951</v>
      </c>
      <c r="C12" s="9" t="s">
        <v>9</v>
      </c>
      <c r="D12" s="47">
        <v>90</v>
      </c>
      <c r="E12" s="47">
        <v>887.79690000000005</v>
      </c>
      <c r="F12" s="10">
        <v>10.6168829747114</v>
      </c>
    </row>
    <row r="13" spans="1:6" x14ac:dyDescent="0.2">
      <c r="A13" s="9" t="s">
        <v>755</v>
      </c>
      <c r="B13" s="9" t="s">
        <v>965</v>
      </c>
      <c r="C13" s="9" t="s">
        <v>9</v>
      </c>
      <c r="D13" s="47">
        <v>60</v>
      </c>
      <c r="E13" s="47">
        <v>647.52</v>
      </c>
      <c r="F13" s="10">
        <v>7.7434873491731704</v>
      </c>
    </row>
    <row r="14" spans="1:6" x14ac:dyDescent="0.2">
      <c r="A14" s="9" t="s">
        <v>756</v>
      </c>
      <c r="B14" s="9" t="s">
        <v>957</v>
      </c>
      <c r="C14" s="9" t="s">
        <v>9</v>
      </c>
      <c r="D14" s="47">
        <v>75</v>
      </c>
      <c r="E14" s="47">
        <v>630.96</v>
      </c>
      <c r="F14" s="10">
        <v>7.5454515348318196</v>
      </c>
    </row>
    <row r="15" spans="1:6" x14ac:dyDescent="0.2">
      <c r="A15" s="9" t="s">
        <v>749</v>
      </c>
      <c r="B15" s="9" t="s">
        <v>958</v>
      </c>
      <c r="C15" s="9" t="s">
        <v>587</v>
      </c>
      <c r="D15" s="47">
        <v>58</v>
      </c>
      <c r="E15" s="47">
        <v>630.47275999999999</v>
      </c>
      <c r="F15" s="10">
        <v>7.5396247854248397</v>
      </c>
    </row>
    <row r="16" spans="1:6" x14ac:dyDescent="0.2">
      <c r="A16" s="9" t="s">
        <v>73</v>
      </c>
      <c r="B16" s="9" t="s">
        <v>953</v>
      </c>
      <c r="C16" s="9" t="s">
        <v>9</v>
      </c>
      <c r="D16" s="47">
        <v>60</v>
      </c>
      <c r="E16" s="47">
        <v>600.21479999999997</v>
      </c>
      <c r="F16" s="10">
        <v>7.1777793899593796</v>
      </c>
    </row>
    <row r="17" spans="1:6" x14ac:dyDescent="0.2">
      <c r="A17" s="9" t="s">
        <v>90</v>
      </c>
      <c r="B17" s="9" t="s">
        <v>962</v>
      </c>
      <c r="C17" s="9" t="s">
        <v>18</v>
      </c>
      <c r="D17" s="47">
        <v>470</v>
      </c>
      <c r="E17" s="47">
        <v>479.81031000000002</v>
      </c>
      <c r="F17" s="10">
        <v>5.7379000887815899</v>
      </c>
    </row>
    <row r="18" spans="1:6" x14ac:dyDescent="0.2">
      <c r="A18" s="9" t="s">
        <v>173</v>
      </c>
      <c r="B18" s="9" t="s">
        <v>966</v>
      </c>
      <c r="C18" s="9" t="s">
        <v>9</v>
      </c>
      <c r="D18" s="47">
        <v>2</v>
      </c>
      <c r="E18" s="47">
        <v>201.9442</v>
      </c>
      <c r="F18" s="10">
        <v>2.4149869624705</v>
      </c>
    </row>
    <row r="19" spans="1:6" x14ac:dyDescent="0.2">
      <c r="A19" s="9" t="s">
        <v>747</v>
      </c>
      <c r="B19" s="9" t="s">
        <v>967</v>
      </c>
      <c r="C19" s="9" t="s">
        <v>587</v>
      </c>
      <c r="D19" s="47">
        <v>10</v>
      </c>
      <c r="E19" s="47">
        <v>108.6807</v>
      </c>
      <c r="F19" s="10">
        <v>1.2996781961163899</v>
      </c>
    </row>
    <row r="20" spans="1:6" x14ac:dyDescent="0.2">
      <c r="A20" s="9" t="s">
        <v>757</v>
      </c>
      <c r="B20" s="9" t="s">
        <v>960</v>
      </c>
      <c r="C20" s="9" t="s">
        <v>9</v>
      </c>
      <c r="D20" s="47">
        <v>4</v>
      </c>
      <c r="E20" s="47">
        <v>39.868160000000003</v>
      </c>
      <c r="F20" s="10">
        <v>0.47677074467941</v>
      </c>
    </row>
    <row r="21" spans="1:6" x14ac:dyDescent="0.2">
      <c r="A21" s="9" t="s">
        <v>585</v>
      </c>
      <c r="B21" s="9" t="s">
        <v>968</v>
      </c>
      <c r="C21" s="9" t="s">
        <v>9</v>
      </c>
      <c r="D21" s="47">
        <v>1</v>
      </c>
      <c r="E21" s="47">
        <v>9.9887700000000006</v>
      </c>
      <c r="F21" s="10">
        <v>0.119452548382753</v>
      </c>
    </row>
    <row r="22" spans="1:6" x14ac:dyDescent="0.2">
      <c r="A22" s="8" t="s">
        <v>44</v>
      </c>
      <c r="B22" s="9"/>
      <c r="C22" s="9"/>
      <c r="D22" s="47"/>
      <c r="E22" s="46">
        <f>SUM(E8:E21)</f>
        <v>7988.5483999999997</v>
      </c>
      <c r="F22" s="11">
        <f>SUM(F8:F21)</f>
        <v>95.53252945647624</v>
      </c>
    </row>
    <row r="23" spans="1:6" x14ac:dyDescent="0.2">
      <c r="A23" s="9"/>
      <c r="B23" s="9"/>
      <c r="C23" s="9"/>
      <c r="D23" s="47"/>
      <c r="E23" s="47"/>
      <c r="F23" s="10"/>
    </row>
    <row r="24" spans="1:6" x14ac:dyDescent="0.2">
      <c r="A24" s="8" t="s">
        <v>44</v>
      </c>
      <c r="B24" s="9"/>
      <c r="C24" s="9"/>
      <c r="D24" s="47"/>
      <c r="E24" s="46">
        <v>7988.5483999999997</v>
      </c>
      <c r="F24" s="11">
        <v>95.53252945647624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49</v>
      </c>
      <c r="B26" s="9"/>
      <c r="C26" s="9"/>
      <c r="D26" s="47"/>
      <c r="E26" s="46">
        <v>373.57381839999999</v>
      </c>
      <c r="F26" s="11">
        <v>4.47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12" t="s">
        <v>50</v>
      </c>
      <c r="B28" s="6"/>
      <c r="C28" s="6"/>
      <c r="D28" s="72"/>
      <c r="E28" s="48">
        <v>8362.1238183999994</v>
      </c>
      <c r="F28" s="13">
        <f xml:space="preserve"> ROUND(SUM(F24:F27),2)</f>
        <v>100</v>
      </c>
    </row>
    <row r="29" spans="1:6" x14ac:dyDescent="0.2">
      <c r="A29" s="19" t="s">
        <v>226</v>
      </c>
    </row>
    <row r="31" spans="1:6" x14ac:dyDescent="0.2">
      <c r="A31" s="1" t="s">
        <v>51</v>
      </c>
    </row>
    <row r="32" spans="1:6" x14ac:dyDescent="0.2">
      <c r="A32" s="1" t="s">
        <v>816</v>
      </c>
    </row>
    <row r="33" spans="1:4" x14ac:dyDescent="0.2">
      <c r="A33" s="1" t="s">
        <v>52</v>
      </c>
      <c r="D33" s="27"/>
    </row>
    <row r="34" spans="1:4" x14ac:dyDescent="0.2">
      <c r="A34" s="3" t="s">
        <v>55</v>
      </c>
      <c r="D34" s="27">
        <v>10.248100000000001</v>
      </c>
    </row>
    <row r="35" spans="1:4" x14ac:dyDescent="0.2">
      <c r="A35" s="3" t="s">
        <v>54</v>
      </c>
      <c r="D35" s="27">
        <v>10.248100000000001</v>
      </c>
    </row>
    <row r="36" spans="1:4" x14ac:dyDescent="0.2">
      <c r="A36" s="3" t="s">
        <v>351</v>
      </c>
      <c r="D36" s="27">
        <v>10.192399999999999</v>
      </c>
    </row>
    <row r="37" spans="1:4" x14ac:dyDescent="0.2">
      <c r="A37" s="3" t="s">
        <v>53</v>
      </c>
      <c r="D37" s="27">
        <v>10.279500000000001</v>
      </c>
    </row>
    <row r="38" spans="1:4" x14ac:dyDescent="0.2">
      <c r="A38" s="3" t="s">
        <v>106</v>
      </c>
      <c r="D38" s="27">
        <v>10.223800000000001</v>
      </c>
    </row>
    <row r="40" spans="1:4" x14ac:dyDescent="0.2">
      <c r="A40" s="1" t="s">
        <v>56</v>
      </c>
    </row>
    <row r="41" spans="1:4" x14ac:dyDescent="0.2">
      <c r="A41" s="3" t="s">
        <v>55</v>
      </c>
      <c r="D41" s="14">
        <v>10.7448</v>
      </c>
    </row>
    <row r="42" spans="1:4" x14ac:dyDescent="0.2">
      <c r="A42" s="3" t="s">
        <v>54</v>
      </c>
      <c r="D42" s="14">
        <v>10.7448</v>
      </c>
    </row>
    <row r="43" spans="1:4" x14ac:dyDescent="0.2">
      <c r="A43" s="3" t="s">
        <v>351</v>
      </c>
      <c r="D43" s="14">
        <v>10.237399999999999</v>
      </c>
    </row>
    <row r="44" spans="1:4" x14ac:dyDescent="0.2">
      <c r="A44" s="3" t="s">
        <v>53</v>
      </c>
      <c r="D44" s="14">
        <v>10.8253</v>
      </c>
    </row>
    <row r="45" spans="1:4" x14ac:dyDescent="0.2">
      <c r="A45" s="3" t="s">
        <v>106</v>
      </c>
      <c r="D45" s="14">
        <v>10.317299999999999</v>
      </c>
    </row>
    <row r="47" spans="1:4" x14ac:dyDescent="0.2">
      <c r="A47" s="1" t="s">
        <v>57</v>
      </c>
      <c r="D47" s="15" t="s">
        <v>138</v>
      </c>
    </row>
    <row r="48" spans="1:4" x14ac:dyDescent="0.2">
      <c r="A48" s="20" t="s">
        <v>811</v>
      </c>
      <c r="B48" s="21"/>
      <c r="C48" s="85" t="s">
        <v>812</v>
      </c>
      <c r="D48" s="86"/>
    </row>
    <row r="49" spans="1:5" x14ac:dyDescent="0.2">
      <c r="A49" s="87"/>
      <c r="B49" s="88"/>
      <c r="C49" s="22" t="s">
        <v>813</v>
      </c>
      <c r="D49" s="22" t="s">
        <v>814</v>
      </c>
    </row>
    <row r="50" spans="1:5" x14ac:dyDescent="0.2">
      <c r="A50" s="23" t="s">
        <v>351</v>
      </c>
      <c r="B50" s="24"/>
      <c r="C50" s="25">
        <v>0.31694198800000001</v>
      </c>
      <c r="D50" s="25">
        <v>0.29348986050000003</v>
      </c>
    </row>
    <row r="51" spans="1:5" x14ac:dyDescent="0.2">
      <c r="A51" s="23" t="s">
        <v>106</v>
      </c>
      <c r="B51" s="24"/>
      <c r="C51" s="25">
        <v>0.31694198800000001</v>
      </c>
      <c r="D51" s="25">
        <v>0.29348986050000003</v>
      </c>
    </row>
    <row r="52" spans="1:5" x14ac:dyDescent="0.2">
      <c r="A52" s="28"/>
      <c r="B52" s="28"/>
      <c r="C52" s="29"/>
      <c r="D52" s="29"/>
    </row>
    <row r="53" spans="1:5" x14ac:dyDescent="0.2">
      <c r="A53" s="1" t="s">
        <v>59</v>
      </c>
      <c r="D53" s="18">
        <v>1.9611227080932314</v>
      </c>
      <c r="E53" s="2" t="s">
        <v>825</v>
      </c>
    </row>
    <row r="55" spans="1:5" x14ac:dyDescent="0.2">
      <c r="A55" s="16"/>
    </row>
  </sheetData>
  <mergeCells count="3">
    <mergeCell ref="A1:F1"/>
    <mergeCell ref="C48:D48"/>
    <mergeCell ref="A49:B4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B620-1FEE-43E3-A2DA-2A6AC19E3E63}">
  <sheetPr>
    <tabColor rgb="FF92D050"/>
  </sheetPr>
  <dimension ref="A1:F63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55.28515625" style="3" bestFit="1" customWidth="1"/>
    <col min="3" max="3" width="11.71093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752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73</v>
      </c>
      <c r="B8" s="9" t="s">
        <v>953</v>
      </c>
      <c r="C8" s="9" t="s">
        <v>9</v>
      </c>
      <c r="D8" s="47">
        <v>115</v>
      </c>
      <c r="E8" s="47">
        <v>1150.4117000000001</v>
      </c>
      <c r="F8" s="10">
        <v>11.299926474001399</v>
      </c>
    </row>
    <row r="9" spans="1:6" x14ac:dyDescent="0.2">
      <c r="A9" s="9" t="s">
        <v>76</v>
      </c>
      <c r="B9" s="9" t="s">
        <v>969</v>
      </c>
      <c r="C9" s="9" t="s">
        <v>9</v>
      </c>
      <c r="D9" s="47">
        <v>112</v>
      </c>
      <c r="E9" s="47">
        <v>1135.98352</v>
      </c>
      <c r="F9" s="10">
        <v>11.1582055812517</v>
      </c>
    </row>
    <row r="10" spans="1:6" x14ac:dyDescent="0.2">
      <c r="A10" s="9" t="s">
        <v>747</v>
      </c>
      <c r="B10" s="9" t="s">
        <v>967</v>
      </c>
      <c r="C10" s="9" t="s">
        <v>587</v>
      </c>
      <c r="D10" s="47">
        <v>103</v>
      </c>
      <c r="E10" s="47">
        <v>1119.41121</v>
      </c>
      <c r="F10" s="10">
        <v>10.995423957504</v>
      </c>
    </row>
    <row r="11" spans="1:6" x14ac:dyDescent="0.2">
      <c r="A11" s="9" t="s">
        <v>748</v>
      </c>
      <c r="B11" s="9" t="s">
        <v>1970</v>
      </c>
      <c r="C11" s="9" t="s">
        <v>9</v>
      </c>
      <c r="D11" s="47">
        <v>100</v>
      </c>
      <c r="E11" s="47">
        <v>1021.54</v>
      </c>
      <c r="F11" s="10">
        <v>10.034083354899201</v>
      </c>
    </row>
    <row r="12" spans="1:6" x14ac:dyDescent="0.2">
      <c r="A12" s="9" t="s">
        <v>749</v>
      </c>
      <c r="B12" s="9" t="s">
        <v>958</v>
      </c>
      <c r="C12" s="9" t="s">
        <v>587</v>
      </c>
      <c r="D12" s="47">
        <v>85</v>
      </c>
      <c r="E12" s="47">
        <v>923.96870000000001</v>
      </c>
      <c r="F12" s="10">
        <v>9.0756886202379707</v>
      </c>
    </row>
    <row r="13" spans="1:6" x14ac:dyDescent="0.2">
      <c r="A13" s="9" t="s">
        <v>745</v>
      </c>
      <c r="B13" s="9" t="s">
        <v>970</v>
      </c>
      <c r="C13" s="9" t="s">
        <v>9</v>
      </c>
      <c r="D13" s="47">
        <v>77</v>
      </c>
      <c r="E13" s="47">
        <v>789.92683</v>
      </c>
      <c r="F13" s="10">
        <v>7.7590614723763398</v>
      </c>
    </row>
    <row r="14" spans="1:6" x14ac:dyDescent="0.2">
      <c r="A14" s="9" t="s">
        <v>75</v>
      </c>
      <c r="B14" s="9" t="s">
        <v>947</v>
      </c>
      <c r="C14" s="9" t="s">
        <v>18</v>
      </c>
      <c r="D14" s="47">
        <v>75</v>
      </c>
      <c r="E14" s="47">
        <v>772.96424999999999</v>
      </c>
      <c r="F14" s="10">
        <v>7.5924464189920897</v>
      </c>
    </row>
    <row r="15" spans="1:6" x14ac:dyDescent="0.2">
      <c r="A15" s="9" t="s">
        <v>750</v>
      </c>
      <c r="B15" s="9" t="s">
        <v>971</v>
      </c>
      <c r="C15" s="9" t="s">
        <v>9</v>
      </c>
      <c r="D15" s="47">
        <v>70</v>
      </c>
      <c r="E15" s="47">
        <v>757.54070000000002</v>
      </c>
      <c r="F15" s="10">
        <v>7.4409484978842997</v>
      </c>
    </row>
    <row r="16" spans="1:6" x14ac:dyDescent="0.2">
      <c r="A16" s="9" t="s">
        <v>751</v>
      </c>
      <c r="B16" s="9" t="s">
        <v>972</v>
      </c>
      <c r="C16" s="9" t="s">
        <v>18</v>
      </c>
      <c r="D16" s="47">
        <v>21</v>
      </c>
      <c r="E16" s="47">
        <v>521.16539999999998</v>
      </c>
      <c r="F16" s="10">
        <v>5.1191505621800504</v>
      </c>
    </row>
    <row r="17" spans="1:6" x14ac:dyDescent="0.2">
      <c r="A17" s="9" t="s">
        <v>738</v>
      </c>
      <c r="B17" s="9" t="s">
        <v>973</v>
      </c>
      <c r="C17" s="9" t="s">
        <v>9</v>
      </c>
      <c r="D17" s="47">
        <v>33</v>
      </c>
      <c r="E17" s="47">
        <v>329.07369</v>
      </c>
      <c r="F17" s="10">
        <v>3.2323284799070802</v>
      </c>
    </row>
    <row r="18" spans="1:6" x14ac:dyDescent="0.2">
      <c r="A18" s="9" t="s">
        <v>96</v>
      </c>
      <c r="B18" s="9" t="s">
        <v>974</v>
      </c>
      <c r="C18" s="9" t="s">
        <v>9</v>
      </c>
      <c r="D18" s="47">
        <v>32</v>
      </c>
      <c r="E18" s="47">
        <v>325.85376000000002</v>
      </c>
      <c r="F18" s="10">
        <v>3.200700696348</v>
      </c>
    </row>
    <row r="19" spans="1:6" x14ac:dyDescent="0.2">
      <c r="A19" s="9" t="s">
        <v>90</v>
      </c>
      <c r="B19" s="9" t="s">
        <v>962</v>
      </c>
      <c r="C19" s="9" t="s">
        <v>18</v>
      </c>
      <c r="D19" s="47">
        <v>310</v>
      </c>
      <c r="E19" s="47">
        <v>316.47063000000003</v>
      </c>
      <c r="F19" s="10">
        <v>3.1085348403366302</v>
      </c>
    </row>
    <row r="20" spans="1:6" x14ac:dyDescent="0.2">
      <c r="A20" s="9" t="s">
        <v>744</v>
      </c>
      <c r="B20" s="9" t="s">
        <v>975</v>
      </c>
      <c r="C20" s="9" t="s">
        <v>72</v>
      </c>
      <c r="D20" s="47">
        <v>32</v>
      </c>
      <c r="E20" s="47">
        <v>274.12927999999999</v>
      </c>
      <c r="F20" s="10">
        <v>2.6926366520532898</v>
      </c>
    </row>
    <row r="21" spans="1:6" x14ac:dyDescent="0.2">
      <c r="A21" s="9" t="s">
        <v>731</v>
      </c>
      <c r="B21" s="9" t="s">
        <v>976</v>
      </c>
      <c r="C21" s="9" t="s">
        <v>72</v>
      </c>
      <c r="D21" s="47">
        <v>26</v>
      </c>
      <c r="E21" s="47">
        <v>128.84716</v>
      </c>
      <c r="F21" s="10">
        <v>1.2656020747910399</v>
      </c>
    </row>
    <row r="22" spans="1:6" x14ac:dyDescent="0.2">
      <c r="A22" s="9" t="s">
        <v>173</v>
      </c>
      <c r="B22" s="9" t="s">
        <v>966</v>
      </c>
      <c r="C22" s="9" t="s">
        <v>9</v>
      </c>
      <c r="D22" s="47">
        <v>1</v>
      </c>
      <c r="E22" s="47">
        <v>100.9721</v>
      </c>
      <c r="F22" s="10">
        <v>0.99179911498249895</v>
      </c>
    </row>
    <row r="23" spans="1:6" x14ac:dyDescent="0.2">
      <c r="A23" s="9" t="s">
        <v>585</v>
      </c>
      <c r="B23" s="9" t="s">
        <v>968</v>
      </c>
      <c r="C23" s="9" t="s">
        <v>9</v>
      </c>
      <c r="D23" s="47">
        <v>4</v>
      </c>
      <c r="E23" s="47">
        <v>39.955080000000002</v>
      </c>
      <c r="F23" s="10">
        <v>0.39245903554600697</v>
      </c>
    </row>
    <row r="24" spans="1:6" x14ac:dyDescent="0.2">
      <c r="A24" s="9" t="s">
        <v>722</v>
      </c>
      <c r="B24" s="9" t="s">
        <v>977</v>
      </c>
      <c r="C24" s="9" t="s">
        <v>9</v>
      </c>
      <c r="D24" s="47">
        <v>2</v>
      </c>
      <c r="E24" s="47">
        <v>22.249140000000001</v>
      </c>
      <c r="F24" s="10">
        <v>0.21854232368269799</v>
      </c>
    </row>
    <row r="25" spans="1:6" x14ac:dyDescent="0.2">
      <c r="A25" s="9" t="s">
        <v>586</v>
      </c>
      <c r="B25" s="9" t="s">
        <v>978</v>
      </c>
      <c r="C25" s="9" t="s">
        <v>587</v>
      </c>
      <c r="D25" s="47">
        <v>2</v>
      </c>
      <c r="E25" s="47">
        <v>22.014579999999999</v>
      </c>
      <c r="F25" s="10">
        <v>0.21623835654315801</v>
      </c>
    </row>
    <row r="26" spans="1:6" x14ac:dyDescent="0.2">
      <c r="A26" s="9" t="s">
        <v>717</v>
      </c>
      <c r="B26" s="9" t="s">
        <v>979</v>
      </c>
      <c r="C26" s="9" t="s">
        <v>9</v>
      </c>
      <c r="D26" s="47">
        <v>1</v>
      </c>
      <c r="E26" s="47">
        <v>9.9648699999999995</v>
      </c>
      <c r="F26" s="10">
        <v>9.7880000979633494E-2</v>
      </c>
    </row>
    <row r="27" spans="1:6" x14ac:dyDescent="0.2">
      <c r="A27" s="8" t="s">
        <v>44</v>
      </c>
      <c r="B27" s="9"/>
      <c r="C27" s="9"/>
      <c r="D27" s="47"/>
      <c r="E27" s="46">
        <f>SUM(E8:E26)</f>
        <v>9762.4425999999985</v>
      </c>
      <c r="F27" s="11">
        <f>SUM(F8:F26)</f>
        <v>95.891656514497072</v>
      </c>
    </row>
    <row r="28" spans="1:6" x14ac:dyDescent="0.2">
      <c r="A28" s="9"/>
      <c r="B28" s="9"/>
      <c r="C28" s="9"/>
      <c r="D28" s="47"/>
      <c r="E28" s="47"/>
      <c r="F28" s="10"/>
    </row>
    <row r="29" spans="1:6" x14ac:dyDescent="0.2">
      <c r="A29" s="8" t="s">
        <v>99</v>
      </c>
      <c r="B29" s="9"/>
      <c r="C29" s="9"/>
      <c r="D29" s="47"/>
      <c r="E29" s="47"/>
      <c r="F29" s="10"/>
    </row>
    <row r="30" spans="1:6" x14ac:dyDescent="0.2">
      <c r="A30" s="9" t="s">
        <v>102</v>
      </c>
      <c r="B30" s="9" t="s">
        <v>980</v>
      </c>
      <c r="C30" s="9" t="s">
        <v>9</v>
      </c>
      <c r="D30" s="47">
        <v>2</v>
      </c>
      <c r="E30" s="47">
        <v>19.826560000000001</v>
      </c>
      <c r="F30" s="10">
        <v>0.19474651573204299</v>
      </c>
    </row>
    <row r="31" spans="1:6" x14ac:dyDescent="0.2">
      <c r="A31" s="8" t="s">
        <v>44</v>
      </c>
      <c r="B31" s="9"/>
      <c r="C31" s="9"/>
      <c r="D31" s="47"/>
      <c r="E31" s="46">
        <f>SUM(E30:E30)</f>
        <v>19.826560000000001</v>
      </c>
      <c r="F31" s="11">
        <f>SUM(F30:F30)</f>
        <v>0.19474651573204299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44</v>
      </c>
      <c r="B33" s="9"/>
      <c r="C33" s="9"/>
      <c r="D33" s="47"/>
      <c r="E33" s="46">
        <v>9782.269159999998</v>
      </c>
      <c r="F33" s="11">
        <v>96.086403030229121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8" t="s">
        <v>49</v>
      </c>
      <c r="B35" s="9"/>
      <c r="C35" s="9"/>
      <c r="D35" s="47"/>
      <c r="E35" s="46">
        <v>398.43075629999998</v>
      </c>
      <c r="F35" s="11">
        <v>3.91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12" t="s">
        <v>50</v>
      </c>
      <c r="B37" s="6"/>
      <c r="C37" s="6"/>
      <c r="D37" s="72"/>
      <c r="E37" s="48">
        <v>10180.700756300001</v>
      </c>
      <c r="F37" s="13">
        <f xml:space="preserve"> ROUND(SUM(F33:F36),2)</f>
        <v>100</v>
      </c>
    </row>
    <row r="38" spans="1:6" x14ac:dyDescent="0.2">
      <c r="A38" s="19" t="s">
        <v>226</v>
      </c>
    </row>
    <row r="39" spans="1:6" x14ac:dyDescent="0.2">
      <c r="A39" s="1"/>
    </row>
    <row r="40" spans="1:6" x14ac:dyDescent="0.2">
      <c r="A40" s="1" t="s">
        <v>51</v>
      </c>
    </row>
    <row r="41" spans="1:6" x14ac:dyDescent="0.2">
      <c r="A41" s="1" t="s">
        <v>816</v>
      </c>
    </row>
    <row r="42" spans="1:6" x14ac:dyDescent="0.2">
      <c r="A42" s="1" t="s">
        <v>52</v>
      </c>
      <c r="D42" s="27"/>
    </row>
    <row r="43" spans="1:6" x14ac:dyDescent="0.2">
      <c r="A43" s="3" t="s">
        <v>537</v>
      </c>
      <c r="D43" s="27">
        <v>10.2698</v>
      </c>
    </row>
    <row r="44" spans="1:6" x14ac:dyDescent="0.2">
      <c r="A44" s="3" t="s">
        <v>808</v>
      </c>
      <c r="D44" s="27">
        <v>10.2698</v>
      </c>
    </row>
    <row r="45" spans="1:6" x14ac:dyDescent="0.2">
      <c r="A45" s="3" t="s">
        <v>817</v>
      </c>
      <c r="D45" s="27">
        <v>10.2698</v>
      </c>
    </row>
    <row r="46" spans="1:6" x14ac:dyDescent="0.2">
      <c r="A46" s="3" t="s">
        <v>809</v>
      </c>
      <c r="D46" s="27">
        <v>10.3147</v>
      </c>
    </row>
    <row r="47" spans="1:6" x14ac:dyDescent="0.2">
      <c r="A47" s="3" t="s">
        <v>810</v>
      </c>
      <c r="D47" s="27">
        <v>10.3147</v>
      </c>
    </row>
    <row r="49" spans="1:5" x14ac:dyDescent="0.2">
      <c r="A49" s="1" t="s">
        <v>56</v>
      </c>
    </row>
    <row r="50" spans="1:5" x14ac:dyDescent="0.2">
      <c r="A50" s="3" t="s">
        <v>537</v>
      </c>
      <c r="D50" s="14">
        <v>10.747299999999999</v>
      </c>
    </row>
    <row r="51" spans="1:5" x14ac:dyDescent="0.2">
      <c r="A51" s="3" t="s">
        <v>808</v>
      </c>
      <c r="D51" s="14">
        <v>10.747299999999999</v>
      </c>
    </row>
    <row r="52" spans="1:5" x14ac:dyDescent="0.2">
      <c r="A52" s="3" t="s">
        <v>817</v>
      </c>
      <c r="D52" s="14">
        <v>10.2433</v>
      </c>
    </row>
    <row r="53" spans="1:5" x14ac:dyDescent="0.2">
      <c r="A53" s="3" t="s">
        <v>809</v>
      </c>
      <c r="D53" s="14">
        <v>10.844799999999999</v>
      </c>
    </row>
    <row r="54" spans="1:5" x14ac:dyDescent="0.2">
      <c r="A54" s="3" t="s">
        <v>810</v>
      </c>
      <c r="D54" s="14">
        <v>10.844799999999999</v>
      </c>
    </row>
    <row r="56" spans="1:5" x14ac:dyDescent="0.2">
      <c r="A56" s="1" t="s">
        <v>57</v>
      </c>
      <c r="D56" s="15" t="s">
        <v>138</v>
      </c>
    </row>
    <row r="57" spans="1:5" x14ac:dyDescent="0.2">
      <c r="A57" s="20" t="s">
        <v>811</v>
      </c>
      <c r="B57" s="21"/>
      <c r="C57" s="85" t="s">
        <v>812</v>
      </c>
      <c r="D57" s="86"/>
    </row>
    <row r="58" spans="1:5" x14ac:dyDescent="0.2">
      <c r="A58" s="87"/>
      <c r="B58" s="88"/>
      <c r="C58" s="22" t="s">
        <v>813</v>
      </c>
      <c r="D58" s="22" t="s">
        <v>814</v>
      </c>
    </row>
    <row r="59" spans="1:5" x14ac:dyDescent="0.2">
      <c r="A59" s="23" t="s">
        <v>817</v>
      </c>
      <c r="B59" s="24"/>
      <c r="C59" s="25">
        <v>0.35295812300000001</v>
      </c>
      <c r="D59" s="25">
        <v>0.32684098100000003</v>
      </c>
    </row>
    <row r="61" spans="1:5" x14ac:dyDescent="0.2">
      <c r="A61" s="1" t="s">
        <v>59</v>
      </c>
      <c r="D61" s="18">
        <v>1.9367881277157699</v>
      </c>
      <c r="E61" s="2" t="s">
        <v>819</v>
      </c>
    </row>
    <row r="63" spans="1:5" x14ac:dyDescent="0.2">
      <c r="A63" s="16"/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2D99-F8B6-478F-8828-3C8162BAE15B}">
  <sheetPr>
    <tabColor rgb="FF92D050"/>
  </sheetPr>
  <dimension ref="A1:F66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51.85546875" style="3" customWidth="1"/>
    <col min="3" max="3" width="11.71093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746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739</v>
      </c>
      <c r="B8" s="9" t="s">
        <v>981</v>
      </c>
      <c r="C8" s="9" t="s">
        <v>9</v>
      </c>
      <c r="D8" s="47">
        <v>119</v>
      </c>
      <c r="E8" s="47">
        <v>1198.24551</v>
      </c>
      <c r="F8" s="10">
        <v>10.982229889177701</v>
      </c>
    </row>
    <row r="9" spans="1:6" x14ac:dyDescent="0.2">
      <c r="A9" s="9" t="s">
        <v>91</v>
      </c>
      <c r="B9" s="9" t="s">
        <v>950</v>
      </c>
      <c r="C9" s="9" t="s">
        <v>9</v>
      </c>
      <c r="D9" s="47">
        <v>114</v>
      </c>
      <c r="E9" s="47">
        <v>1154.0847000000001</v>
      </c>
      <c r="F9" s="10">
        <v>10.577484648352799</v>
      </c>
    </row>
    <row r="10" spans="1:6" x14ac:dyDescent="0.2">
      <c r="A10" s="9" t="s">
        <v>736</v>
      </c>
      <c r="B10" s="9" t="s">
        <v>982</v>
      </c>
      <c r="C10" s="9" t="s">
        <v>9</v>
      </c>
      <c r="D10" s="47">
        <v>99</v>
      </c>
      <c r="E10" s="47">
        <v>1089.85437</v>
      </c>
      <c r="F10" s="10">
        <v>9.9887970680273401</v>
      </c>
    </row>
    <row r="11" spans="1:6" x14ac:dyDescent="0.2">
      <c r="A11" s="9" t="s">
        <v>741</v>
      </c>
      <c r="B11" s="9" t="s">
        <v>983</v>
      </c>
      <c r="C11" s="9" t="s">
        <v>18</v>
      </c>
      <c r="D11" s="47">
        <v>100</v>
      </c>
      <c r="E11" s="47">
        <v>1016.812</v>
      </c>
      <c r="F11" s="10">
        <v>9.3193448628691709</v>
      </c>
    </row>
    <row r="12" spans="1:6" x14ac:dyDescent="0.2">
      <c r="A12" s="9" t="s">
        <v>742</v>
      </c>
      <c r="B12" s="9" t="s">
        <v>984</v>
      </c>
      <c r="C12" s="9" t="s">
        <v>18</v>
      </c>
      <c r="D12" s="47">
        <v>100</v>
      </c>
      <c r="E12" s="47">
        <v>1001.8819999999999</v>
      </c>
      <c r="F12" s="10">
        <v>9.1825075529213809</v>
      </c>
    </row>
    <row r="13" spans="1:6" x14ac:dyDescent="0.2">
      <c r="A13" s="9" t="s">
        <v>743</v>
      </c>
      <c r="B13" s="9" t="s">
        <v>1971</v>
      </c>
      <c r="C13" s="9" t="s">
        <v>9</v>
      </c>
      <c r="D13" s="47">
        <v>100</v>
      </c>
      <c r="E13" s="47">
        <v>991.57600000000002</v>
      </c>
      <c r="F13" s="10">
        <v>9.0880503984456897</v>
      </c>
    </row>
    <row r="14" spans="1:6" x14ac:dyDescent="0.2">
      <c r="A14" s="9" t="s">
        <v>744</v>
      </c>
      <c r="B14" s="9" t="s">
        <v>975</v>
      </c>
      <c r="C14" s="9" t="s">
        <v>72</v>
      </c>
      <c r="D14" s="47">
        <v>96</v>
      </c>
      <c r="E14" s="47">
        <v>822.38783999999998</v>
      </c>
      <c r="F14" s="10">
        <v>7.5373971707553302</v>
      </c>
    </row>
    <row r="15" spans="1:6" x14ac:dyDescent="0.2">
      <c r="A15" s="9" t="s">
        <v>81</v>
      </c>
      <c r="B15" s="9" t="s">
        <v>956</v>
      </c>
      <c r="C15" s="9" t="s">
        <v>18</v>
      </c>
      <c r="D15" s="47">
        <v>74</v>
      </c>
      <c r="E15" s="47">
        <v>808.82443999999998</v>
      </c>
      <c r="F15" s="10">
        <v>7.4130851031233203</v>
      </c>
    </row>
    <row r="16" spans="1:6" x14ac:dyDescent="0.2">
      <c r="A16" s="9" t="s">
        <v>96</v>
      </c>
      <c r="B16" s="9" t="s">
        <v>974</v>
      </c>
      <c r="C16" s="9" t="s">
        <v>9</v>
      </c>
      <c r="D16" s="47">
        <v>67</v>
      </c>
      <c r="E16" s="47">
        <v>682.25630999999998</v>
      </c>
      <c r="F16" s="10">
        <v>6.25305546921021</v>
      </c>
    </row>
    <row r="17" spans="1:6" x14ac:dyDescent="0.2">
      <c r="A17" s="9" t="s">
        <v>173</v>
      </c>
      <c r="B17" s="9" t="s">
        <v>966</v>
      </c>
      <c r="C17" s="9" t="s">
        <v>9</v>
      </c>
      <c r="D17" s="47">
        <v>5</v>
      </c>
      <c r="E17" s="47">
        <v>504.8605</v>
      </c>
      <c r="F17" s="10">
        <v>4.6271770072939402</v>
      </c>
    </row>
    <row r="18" spans="1:6" x14ac:dyDescent="0.2">
      <c r="A18" s="9" t="s">
        <v>93</v>
      </c>
      <c r="B18" s="9" t="s">
        <v>985</v>
      </c>
      <c r="C18" s="9" t="s">
        <v>9</v>
      </c>
      <c r="D18" s="47">
        <v>46</v>
      </c>
      <c r="E18" s="47">
        <v>479.07436000000001</v>
      </c>
      <c r="F18" s="10">
        <v>4.39084036753927</v>
      </c>
    </row>
    <row r="19" spans="1:6" x14ac:dyDescent="0.2">
      <c r="A19" s="9" t="s">
        <v>745</v>
      </c>
      <c r="B19" s="9" t="s">
        <v>970</v>
      </c>
      <c r="C19" s="9" t="s">
        <v>9</v>
      </c>
      <c r="D19" s="47">
        <v>23</v>
      </c>
      <c r="E19" s="47">
        <v>235.95217</v>
      </c>
      <c r="F19" s="10">
        <v>2.16256264026421</v>
      </c>
    </row>
    <row r="20" spans="1:6" x14ac:dyDescent="0.2">
      <c r="A20" s="9" t="s">
        <v>98</v>
      </c>
      <c r="B20" s="9" t="s">
        <v>1960</v>
      </c>
      <c r="C20" s="9" t="s">
        <v>9</v>
      </c>
      <c r="D20" s="47">
        <v>20</v>
      </c>
      <c r="E20" s="47">
        <v>196.47819999999999</v>
      </c>
      <c r="F20" s="10">
        <v>1.8007734997578499</v>
      </c>
    </row>
    <row r="21" spans="1:6" x14ac:dyDescent="0.2">
      <c r="A21" s="9" t="s">
        <v>738</v>
      </c>
      <c r="B21" s="9" t="s">
        <v>973</v>
      </c>
      <c r="C21" s="9" t="s">
        <v>9</v>
      </c>
      <c r="D21" s="47">
        <v>17</v>
      </c>
      <c r="E21" s="47">
        <v>169.52280999999999</v>
      </c>
      <c r="F21" s="10">
        <v>1.5537203814595499</v>
      </c>
    </row>
    <row r="22" spans="1:6" x14ac:dyDescent="0.2">
      <c r="A22" s="9" t="s">
        <v>586</v>
      </c>
      <c r="B22" s="9" t="s">
        <v>978</v>
      </c>
      <c r="C22" s="9" t="s">
        <v>587</v>
      </c>
      <c r="D22" s="47">
        <v>2</v>
      </c>
      <c r="E22" s="47">
        <v>22.014579999999999</v>
      </c>
      <c r="F22" s="10">
        <v>0.20176931726929101</v>
      </c>
    </row>
    <row r="23" spans="1:6" x14ac:dyDescent="0.2">
      <c r="A23" s="9" t="s">
        <v>731</v>
      </c>
      <c r="B23" s="9" t="s">
        <v>976</v>
      </c>
      <c r="C23" s="9" t="s">
        <v>72</v>
      </c>
      <c r="D23" s="47">
        <v>4</v>
      </c>
      <c r="E23" s="47">
        <v>19.82264</v>
      </c>
      <c r="F23" s="10">
        <v>0.18167962047311101</v>
      </c>
    </row>
    <row r="24" spans="1:6" x14ac:dyDescent="0.2">
      <c r="A24" s="9" t="s">
        <v>722</v>
      </c>
      <c r="B24" s="9" t="s">
        <v>977</v>
      </c>
      <c r="C24" s="9" t="s">
        <v>9</v>
      </c>
      <c r="D24" s="47">
        <v>1</v>
      </c>
      <c r="E24" s="47">
        <v>11.12457</v>
      </c>
      <c r="F24" s="10">
        <v>0.101959560155789</v>
      </c>
    </row>
    <row r="25" spans="1:6" x14ac:dyDescent="0.2">
      <c r="A25" s="8" t="s">
        <v>44</v>
      </c>
      <c r="B25" s="9"/>
      <c r="C25" s="9"/>
      <c r="D25" s="47"/>
      <c r="E25" s="46">
        <f>SUM(E8:E24)</f>
        <v>10404.773000000001</v>
      </c>
      <c r="F25" s="11">
        <f>SUM(F8:F24)</f>
        <v>95.362434557095966</v>
      </c>
    </row>
    <row r="26" spans="1:6" x14ac:dyDescent="0.2">
      <c r="A26" s="9"/>
      <c r="B26" s="9"/>
      <c r="C26" s="9"/>
      <c r="D26" s="47"/>
      <c r="E26" s="47"/>
      <c r="F26" s="10"/>
    </row>
    <row r="27" spans="1:6" x14ac:dyDescent="0.2">
      <c r="A27" s="8" t="s">
        <v>99</v>
      </c>
      <c r="B27" s="9"/>
      <c r="C27" s="9"/>
      <c r="D27" s="47"/>
      <c r="E27" s="47"/>
      <c r="F27" s="10"/>
    </row>
    <row r="28" spans="1:6" x14ac:dyDescent="0.2">
      <c r="A28" s="9" t="s">
        <v>102</v>
      </c>
      <c r="B28" s="9" t="s">
        <v>980</v>
      </c>
      <c r="C28" s="9" t="s">
        <v>9</v>
      </c>
      <c r="D28" s="47">
        <v>20</v>
      </c>
      <c r="E28" s="47">
        <v>198.26560000000001</v>
      </c>
      <c r="F28" s="10">
        <v>1.8171554828657399</v>
      </c>
    </row>
    <row r="29" spans="1:6" x14ac:dyDescent="0.2">
      <c r="A29" s="8" t="s">
        <v>44</v>
      </c>
      <c r="B29" s="9"/>
      <c r="C29" s="9"/>
      <c r="D29" s="47"/>
      <c r="E29" s="46">
        <f>SUM(E28:E28)</f>
        <v>198.26560000000001</v>
      </c>
      <c r="F29" s="11">
        <f>SUM(F28:F28)</f>
        <v>1.8171554828657399</v>
      </c>
    </row>
    <row r="30" spans="1:6" x14ac:dyDescent="0.2">
      <c r="A30" s="9"/>
      <c r="B30" s="9"/>
      <c r="C30" s="9"/>
      <c r="D30" s="47"/>
      <c r="E30" s="47"/>
      <c r="F30" s="10"/>
    </row>
    <row r="31" spans="1:6" x14ac:dyDescent="0.2">
      <c r="A31" s="8" t="s">
        <v>44</v>
      </c>
      <c r="B31" s="9"/>
      <c r="C31" s="9"/>
      <c r="D31" s="47"/>
      <c r="E31" s="46">
        <v>10603.038600000002</v>
      </c>
      <c r="F31" s="11">
        <v>97.17959003996171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49</v>
      </c>
      <c r="B33" s="9"/>
      <c r="C33" s="9"/>
      <c r="D33" s="47"/>
      <c r="E33" s="46">
        <v>307.72695800000002</v>
      </c>
      <c r="F33" s="11">
        <v>2.82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12" t="s">
        <v>50</v>
      </c>
      <c r="B35" s="6"/>
      <c r="C35" s="6"/>
      <c r="D35" s="72"/>
      <c r="E35" s="48">
        <v>10910.766958</v>
      </c>
      <c r="F35" s="13">
        <f xml:space="preserve"> ROUND(SUM(F31:F34),2)</f>
        <v>100</v>
      </c>
    </row>
    <row r="36" spans="1:6" x14ac:dyDescent="0.2">
      <c r="A36" s="19" t="s">
        <v>226</v>
      </c>
    </row>
    <row r="38" spans="1:6" x14ac:dyDescent="0.2">
      <c r="A38" s="1" t="s">
        <v>51</v>
      </c>
    </row>
    <row r="39" spans="1:6" x14ac:dyDescent="0.2">
      <c r="A39" s="1" t="s">
        <v>816</v>
      </c>
    </row>
    <row r="40" spans="1:6" x14ac:dyDescent="0.2">
      <c r="A40" s="1" t="s">
        <v>52</v>
      </c>
      <c r="D40" s="27"/>
    </row>
    <row r="41" spans="1:6" x14ac:dyDescent="0.2">
      <c r="A41" s="3" t="s">
        <v>537</v>
      </c>
      <c r="D41" s="27">
        <v>10.341799999999999</v>
      </c>
    </row>
    <row r="42" spans="1:6" x14ac:dyDescent="0.2">
      <c r="A42" s="3" t="s">
        <v>808</v>
      </c>
      <c r="D42" s="27">
        <v>10.341799999999999</v>
      </c>
    </row>
    <row r="43" spans="1:6" x14ac:dyDescent="0.2">
      <c r="A43" s="3" t="s">
        <v>817</v>
      </c>
      <c r="D43" s="27">
        <v>10.124000000000001</v>
      </c>
    </row>
    <row r="44" spans="1:6" x14ac:dyDescent="0.2">
      <c r="A44" s="3" t="s">
        <v>809</v>
      </c>
      <c r="D44" s="27">
        <v>10.3949</v>
      </c>
    </row>
    <row r="45" spans="1:6" x14ac:dyDescent="0.2">
      <c r="A45" s="3" t="s">
        <v>810</v>
      </c>
      <c r="D45" s="27">
        <v>10.3949</v>
      </c>
    </row>
    <row r="46" spans="1:6" x14ac:dyDescent="0.2">
      <c r="A46" s="3" t="s">
        <v>818</v>
      </c>
      <c r="D46" s="27">
        <v>10.1364</v>
      </c>
    </row>
    <row r="48" spans="1:6" x14ac:dyDescent="0.2">
      <c r="A48" s="1" t="s">
        <v>56</v>
      </c>
    </row>
    <row r="49" spans="1:5" x14ac:dyDescent="0.2">
      <c r="A49" s="3" t="s">
        <v>537</v>
      </c>
      <c r="D49" s="14">
        <v>10.8216</v>
      </c>
    </row>
    <row r="50" spans="1:5" x14ac:dyDescent="0.2">
      <c r="A50" s="3" t="s">
        <v>808</v>
      </c>
      <c r="D50" s="14">
        <v>10.177</v>
      </c>
    </row>
    <row r="51" spans="1:5" x14ac:dyDescent="0.2">
      <c r="A51" s="3" t="s">
        <v>817</v>
      </c>
      <c r="D51" s="14">
        <v>10.1431</v>
      </c>
    </row>
    <row r="52" spans="1:5" x14ac:dyDescent="0.2">
      <c r="A52" s="3" t="s">
        <v>809</v>
      </c>
      <c r="D52" s="14">
        <v>10.9282</v>
      </c>
    </row>
    <row r="53" spans="1:5" x14ac:dyDescent="0.2">
      <c r="A53" s="3" t="s">
        <v>810</v>
      </c>
      <c r="D53" s="14">
        <v>10.2835</v>
      </c>
    </row>
    <row r="54" spans="1:5" x14ac:dyDescent="0.2">
      <c r="A54" s="3" t="s">
        <v>818</v>
      </c>
      <c r="D54" s="14">
        <v>10.2051</v>
      </c>
    </row>
    <row r="56" spans="1:5" x14ac:dyDescent="0.2">
      <c r="A56" s="1" t="s">
        <v>57</v>
      </c>
      <c r="D56" s="15" t="s">
        <v>138</v>
      </c>
    </row>
    <row r="57" spans="1:5" x14ac:dyDescent="0.2">
      <c r="A57" s="20" t="s">
        <v>811</v>
      </c>
      <c r="B57" s="21"/>
      <c r="C57" s="85" t="s">
        <v>812</v>
      </c>
      <c r="D57" s="86"/>
    </row>
    <row r="58" spans="1:5" x14ac:dyDescent="0.2">
      <c r="A58" s="87"/>
      <c r="B58" s="88"/>
      <c r="C58" s="22" t="s">
        <v>813</v>
      </c>
      <c r="D58" s="22" t="s">
        <v>814</v>
      </c>
    </row>
    <row r="59" spans="1:5" x14ac:dyDescent="0.2">
      <c r="A59" s="3" t="s">
        <v>808</v>
      </c>
      <c r="B59" s="50"/>
      <c r="C59" s="31">
        <v>0.46460814150000002</v>
      </c>
      <c r="D59" s="31">
        <v>0.4302294545</v>
      </c>
    </row>
    <row r="60" spans="1:5" x14ac:dyDescent="0.2">
      <c r="A60" s="23" t="s">
        <v>351</v>
      </c>
      <c r="B60" s="24"/>
      <c r="C60" s="31">
        <v>0.3205436015</v>
      </c>
      <c r="D60" s="31">
        <v>0.29682497250000001</v>
      </c>
    </row>
    <row r="61" spans="1:5" x14ac:dyDescent="0.2">
      <c r="A61" s="3" t="s">
        <v>810</v>
      </c>
      <c r="B61" s="24"/>
      <c r="C61" s="31">
        <v>0.46460814150000002</v>
      </c>
      <c r="D61" s="31">
        <v>0.4302294545</v>
      </c>
    </row>
    <row r="62" spans="1:5" x14ac:dyDescent="0.2">
      <c r="A62" s="23" t="s">
        <v>106</v>
      </c>
      <c r="B62" s="24"/>
      <c r="C62" s="31">
        <v>0.3205436015</v>
      </c>
      <c r="D62" s="31">
        <v>0.29682497250000001</v>
      </c>
    </row>
    <row r="64" spans="1:5" x14ac:dyDescent="0.2">
      <c r="A64" s="1" t="s">
        <v>59</v>
      </c>
      <c r="D64" s="18">
        <v>1.8687121926441945</v>
      </c>
      <c r="E64" s="2" t="s">
        <v>825</v>
      </c>
    </row>
    <row r="66" spans="1:1" x14ac:dyDescent="0.2">
      <c r="A66" s="16"/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E5A4-3944-46BA-B2D7-91A0A54EE844}">
  <sheetPr>
    <tabColor rgb="FF92D050"/>
  </sheetPr>
  <dimension ref="A1:F5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3.5703125" style="3" customWidth="1"/>
    <col min="3" max="3" width="11.7109375" style="3" bestFit="1" customWidth="1"/>
    <col min="4" max="4" width="11.285156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740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98</v>
      </c>
      <c r="B8" s="9" t="s">
        <v>1960</v>
      </c>
      <c r="C8" s="9" t="s">
        <v>9</v>
      </c>
      <c r="D8" s="47">
        <v>105</v>
      </c>
      <c r="E8" s="47">
        <v>1031.51055</v>
      </c>
      <c r="F8" s="10">
        <v>11.042650896529601</v>
      </c>
    </row>
    <row r="9" spans="1:6" x14ac:dyDescent="0.2">
      <c r="A9" s="9" t="s">
        <v>725</v>
      </c>
      <c r="B9" s="9" t="s">
        <v>986</v>
      </c>
      <c r="C9" s="9" t="s">
        <v>18</v>
      </c>
      <c r="D9" s="47">
        <v>100</v>
      </c>
      <c r="E9" s="47">
        <v>1001.437</v>
      </c>
      <c r="F9" s="10">
        <v>10.7207039092988</v>
      </c>
    </row>
    <row r="10" spans="1:6" x14ac:dyDescent="0.2">
      <c r="A10" s="9" t="s">
        <v>731</v>
      </c>
      <c r="B10" s="9" t="s">
        <v>976</v>
      </c>
      <c r="C10" s="9" t="s">
        <v>72</v>
      </c>
      <c r="D10" s="47">
        <v>170</v>
      </c>
      <c r="E10" s="47">
        <v>842.46220000000005</v>
      </c>
      <c r="F10" s="10">
        <v>9.0188277455061492</v>
      </c>
    </row>
    <row r="11" spans="1:6" x14ac:dyDescent="0.2">
      <c r="A11" s="9" t="s">
        <v>733</v>
      </c>
      <c r="B11" s="9" t="s">
        <v>987</v>
      </c>
      <c r="C11" s="9" t="s">
        <v>72</v>
      </c>
      <c r="D11" s="47">
        <v>78</v>
      </c>
      <c r="E11" s="47">
        <v>776.20686000000001</v>
      </c>
      <c r="F11" s="10">
        <v>8.3095431049846606</v>
      </c>
    </row>
    <row r="12" spans="1:6" x14ac:dyDescent="0.2">
      <c r="A12" s="9" t="s">
        <v>81</v>
      </c>
      <c r="B12" s="9" t="s">
        <v>956</v>
      </c>
      <c r="C12" s="9" t="s">
        <v>18</v>
      </c>
      <c r="D12" s="47">
        <v>63</v>
      </c>
      <c r="E12" s="47">
        <v>688.59378000000004</v>
      </c>
      <c r="F12" s="10">
        <v>7.3716170155135199</v>
      </c>
    </row>
    <row r="13" spans="1:6" x14ac:dyDescent="0.2">
      <c r="A13" s="9" t="s">
        <v>736</v>
      </c>
      <c r="B13" s="9" t="s">
        <v>982</v>
      </c>
      <c r="C13" s="9" t="s">
        <v>9</v>
      </c>
      <c r="D13" s="47">
        <v>50</v>
      </c>
      <c r="E13" s="47">
        <v>550.43150000000003</v>
      </c>
      <c r="F13" s="10">
        <v>5.8925455459017204</v>
      </c>
    </row>
    <row r="14" spans="1:6" x14ac:dyDescent="0.2">
      <c r="A14" s="9" t="s">
        <v>97</v>
      </c>
      <c r="B14" s="9" t="s">
        <v>988</v>
      </c>
      <c r="C14" s="9" t="s">
        <v>18</v>
      </c>
      <c r="D14" s="47">
        <v>52</v>
      </c>
      <c r="E14" s="47">
        <v>520.61099999999999</v>
      </c>
      <c r="F14" s="10">
        <v>5.5733075399889698</v>
      </c>
    </row>
    <row r="15" spans="1:6" x14ac:dyDescent="0.2">
      <c r="A15" s="9" t="s">
        <v>737</v>
      </c>
      <c r="B15" s="9" t="s">
        <v>989</v>
      </c>
      <c r="C15" s="9" t="s">
        <v>18</v>
      </c>
      <c r="D15" s="47">
        <v>50</v>
      </c>
      <c r="E15" s="47">
        <v>517.46450000000004</v>
      </c>
      <c r="F15" s="10">
        <v>5.5396232494638502</v>
      </c>
    </row>
    <row r="16" spans="1:6" x14ac:dyDescent="0.2">
      <c r="A16" s="9" t="s">
        <v>738</v>
      </c>
      <c r="B16" s="9" t="s">
        <v>973</v>
      </c>
      <c r="C16" s="9" t="s">
        <v>9</v>
      </c>
      <c r="D16" s="47">
        <v>50</v>
      </c>
      <c r="E16" s="47">
        <v>498.59649999999999</v>
      </c>
      <c r="F16" s="10">
        <v>5.3376352648371101</v>
      </c>
    </row>
    <row r="17" spans="1:6" x14ac:dyDescent="0.2">
      <c r="A17" s="9" t="s">
        <v>722</v>
      </c>
      <c r="B17" s="9" t="s">
        <v>977</v>
      </c>
      <c r="C17" s="9" t="s">
        <v>9</v>
      </c>
      <c r="D17" s="47">
        <v>39</v>
      </c>
      <c r="E17" s="47">
        <v>433.85822999999999</v>
      </c>
      <c r="F17" s="10">
        <v>4.6445913446801397</v>
      </c>
    </row>
    <row r="18" spans="1:6" x14ac:dyDescent="0.2">
      <c r="A18" s="9" t="s">
        <v>739</v>
      </c>
      <c r="B18" s="9" t="s">
        <v>981</v>
      </c>
      <c r="C18" s="9" t="s">
        <v>9</v>
      </c>
      <c r="D18" s="47">
        <v>31</v>
      </c>
      <c r="E18" s="47">
        <v>312.14798999999999</v>
      </c>
      <c r="F18" s="10">
        <v>3.3416442339086299</v>
      </c>
    </row>
    <row r="19" spans="1:6" x14ac:dyDescent="0.2">
      <c r="A19" s="9" t="s">
        <v>40</v>
      </c>
      <c r="B19" s="9" t="s">
        <v>990</v>
      </c>
      <c r="C19" s="9" t="s">
        <v>9</v>
      </c>
      <c r="D19" s="47">
        <v>28</v>
      </c>
      <c r="E19" s="47">
        <v>281.19616000000002</v>
      </c>
      <c r="F19" s="10">
        <v>3.0102949779085502</v>
      </c>
    </row>
    <row r="20" spans="1:6" x14ac:dyDescent="0.2">
      <c r="A20" s="9" t="s">
        <v>710</v>
      </c>
      <c r="B20" s="9" t="s">
        <v>991</v>
      </c>
      <c r="C20" s="9" t="s">
        <v>9</v>
      </c>
      <c r="D20" s="47">
        <v>26</v>
      </c>
      <c r="E20" s="47">
        <v>263.96474000000001</v>
      </c>
      <c r="F20" s="10">
        <v>2.82582710648302</v>
      </c>
    </row>
    <row r="21" spans="1:6" x14ac:dyDescent="0.2">
      <c r="A21" s="9" t="s">
        <v>715</v>
      </c>
      <c r="B21" s="9" t="s">
        <v>992</v>
      </c>
      <c r="C21" s="9" t="s">
        <v>9</v>
      </c>
      <c r="D21" s="47">
        <v>21</v>
      </c>
      <c r="E21" s="47">
        <v>231.99141</v>
      </c>
      <c r="F21" s="10">
        <v>2.4835423657311799</v>
      </c>
    </row>
    <row r="22" spans="1:6" x14ac:dyDescent="0.2">
      <c r="A22" s="9" t="s">
        <v>173</v>
      </c>
      <c r="B22" s="9" t="s">
        <v>966</v>
      </c>
      <c r="C22" s="9" t="s">
        <v>9</v>
      </c>
      <c r="D22" s="47">
        <v>1</v>
      </c>
      <c r="E22" s="47">
        <v>100.9721</v>
      </c>
      <c r="F22" s="10">
        <v>1.08093867831936</v>
      </c>
    </row>
    <row r="23" spans="1:6" x14ac:dyDescent="0.2">
      <c r="A23" s="9" t="s">
        <v>586</v>
      </c>
      <c r="B23" s="9" t="s">
        <v>978</v>
      </c>
      <c r="C23" s="9" t="s">
        <v>587</v>
      </c>
      <c r="D23" s="47">
        <v>6</v>
      </c>
      <c r="E23" s="47">
        <v>66.04374</v>
      </c>
      <c r="F23" s="10">
        <v>0.70701939473248099</v>
      </c>
    </row>
    <row r="24" spans="1:6" x14ac:dyDescent="0.2">
      <c r="A24" s="9" t="s">
        <v>712</v>
      </c>
      <c r="B24" s="9" t="s">
        <v>1972</v>
      </c>
      <c r="C24" s="9" t="s">
        <v>9</v>
      </c>
      <c r="D24" s="47">
        <v>1</v>
      </c>
      <c r="E24" s="47">
        <v>10.04968</v>
      </c>
      <c r="F24" s="10">
        <v>0.107585043955038</v>
      </c>
    </row>
    <row r="25" spans="1:6" x14ac:dyDescent="0.2">
      <c r="A25" s="9" t="s">
        <v>585</v>
      </c>
      <c r="B25" s="9" t="s">
        <v>968</v>
      </c>
      <c r="C25" s="9" t="s">
        <v>9</v>
      </c>
      <c r="D25" s="47">
        <v>1</v>
      </c>
      <c r="E25" s="47">
        <v>9.9887700000000006</v>
      </c>
      <c r="F25" s="10">
        <v>0.106932982891671</v>
      </c>
    </row>
    <row r="26" spans="1:6" x14ac:dyDescent="0.2">
      <c r="A26" s="8" t="s">
        <v>44</v>
      </c>
      <c r="B26" s="9"/>
      <c r="C26" s="9"/>
      <c r="D26" s="47"/>
      <c r="E26" s="46">
        <f>SUM(E8:E25)</f>
        <v>8137.5267100000001</v>
      </c>
      <c r="F26" s="11">
        <f>SUM(F8:F25)</f>
        <v>87.114830400634446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8" t="s">
        <v>99</v>
      </c>
      <c r="B28" s="9"/>
      <c r="C28" s="9"/>
      <c r="D28" s="47"/>
      <c r="E28" s="47"/>
      <c r="F28" s="10"/>
    </row>
    <row r="29" spans="1:6" x14ac:dyDescent="0.2">
      <c r="A29" s="9" t="s">
        <v>707</v>
      </c>
      <c r="B29" s="9" t="s">
        <v>993</v>
      </c>
      <c r="C29" s="9" t="s">
        <v>72</v>
      </c>
      <c r="D29" s="47">
        <v>95</v>
      </c>
      <c r="E29" s="47">
        <v>949.93920000000003</v>
      </c>
      <c r="F29" s="10">
        <v>10.169403462260901</v>
      </c>
    </row>
    <row r="30" spans="1:6" x14ac:dyDescent="0.2">
      <c r="A30" s="9" t="s">
        <v>102</v>
      </c>
      <c r="B30" s="9" t="s">
        <v>980</v>
      </c>
      <c r="C30" s="9" t="s">
        <v>9</v>
      </c>
      <c r="D30" s="47">
        <v>3</v>
      </c>
      <c r="E30" s="47">
        <v>29.739840000000001</v>
      </c>
      <c r="F30" s="10">
        <v>0.31837451477219197</v>
      </c>
    </row>
    <row r="31" spans="1:6" x14ac:dyDescent="0.2">
      <c r="A31" s="8" t="s">
        <v>44</v>
      </c>
      <c r="B31" s="9"/>
      <c r="C31" s="9"/>
      <c r="D31" s="47"/>
      <c r="E31" s="46">
        <f>SUM(E29:E30)</f>
        <v>979.67903999999999</v>
      </c>
      <c r="F31" s="11">
        <f>SUM(F29:F30)</f>
        <v>10.487777977033092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44</v>
      </c>
      <c r="B33" s="9"/>
      <c r="C33" s="9"/>
      <c r="D33" s="47"/>
      <c r="E33" s="46">
        <v>9117.205750000001</v>
      </c>
      <c r="F33" s="11">
        <v>97.602608377667536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8" t="s">
        <v>49</v>
      </c>
      <c r="B35" s="9"/>
      <c r="C35" s="9"/>
      <c r="D35" s="47"/>
      <c r="E35" s="46">
        <v>223.93969010000001</v>
      </c>
      <c r="F35" s="11">
        <v>2.4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12" t="s">
        <v>50</v>
      </c>
      <c r="B37" s="6"/>
      <c r="C37" s="6"/>
      <c r="D37" s="72"/>
      <c r="E37" s="48">
        <v>9341.1496900999991</v>
      </c>
      <c r="F37" s="13">
        <f xml:space="preserve"> ROUND(SUM(F33:F36),2)</f>
        <v>100</v>
      </c>
    </row>
    <row r="38" spans="1:6" x14ac:dyDescent="0.2">
      <c r="A38" s="19" t="s">
        <v>226</v>
      </c>
    </row>
    <row r="40" spans="1:6" x14ac:dyDescent="0.2">
      <c r="A40" s="1" t="s">
        <v>51</v>
      </c>
    </row>
    <row r="41" spans="1:6" x14ac:dyDescent="0.2">
      <c r="A41" s="1" t="s">
        <v>816</v>
      </c>
    </row>
    <row r="42" spans="1:6" x14ac:dyDescent="0.2">
      <c r="A42" s="1" t="s">
        <v>52</v>
      </c>
      <c r="D42" s="27"/>
    </row>
    <row r="43" spans="1:6" x14ac:dyDescent="0.2">
      <c r="A43" s="3" t="s">
        <v>537</v>
      </c>
      <c r="D43" s="27">
        <v>10.422499999999999</v>
      </c>
    </row>
    <row r="44" spans="1:6" x14ac:dyDescent="0.2">
      <c r="A44" s="3" t="s">
        <v>808</v>
      </c>
      <c r="D44" s="27">
        <v>10.422499999999999</v>
      </c>
    </row>
    <row r="45" spans="1:6" x14ac:dyDescent="0.2">
      <c r="A45" s="3" t="s">
        <v>809</v>
      </c>
      <c r="D45" s="27">
        <v>10.4656</v>
      </c>
    </row>
    <row r="46" spans="1:6" x14ac:dyDescent="0.2">
      <c r="D46" s="26"/>
    </row>
    <row r="47" spans="1:6" x14ac:dyDescent="0.2">
      <c r="A47" s="1" t="s">
        <v>56</v>
      </c>
    </row>
    <row r="48" spans="1:6" x14ac:dyDescent="0.2">
      <c r="A48" s="3" t="s">
        <v>537</v>
      </c>
      <c r="D48" s="14">
        <v>10.905200000000001</v>
      </c>
    </row>
    <row r="49" spans="1:5" x14ac:dyDescent="0.2">
      <c r="A49" s="3" t="s">
        <v>808</v>
      </c>
      <c r="D49" s="14">
        <v>10.2554</v>
      </c>
    </row>
    <row r="50" spans="1:5" x14ac:dyDescent="0.2">
      <c r="A50" s="3" t="s">
        <v>809</v>
      </c>
      <c r="D50" s="14">
        <v>10.9872</v>
      </c>
    </row>
    <row r="52" spans="1:5" x14ac:dyDescent="0.2">
      <c r="A52" s="1" t="s">
        <v>57</v>
      </c>
      <c r="D52" s="15" t="s">
        <v>138</v>
      </c>
    </row>
    <row r="53" spans="1:5" x14ac:dyDescent="0.2">
      <c r="A53" s="20" t="s">
        <v>811</v>
      </c>
      <c r="B53" s="21"/>
      <c r="C53" s="85" t="s">
        <v>812</v>
      </c>
      <c r="D53" s="86"/>
    </row>
    <row r="54" spans="1:5" x14ac:dyDescent="0.2">
      <c r="A54" s="87"/>
      <c r="B54" s="88"/>
      <c r="C54" s="22" t="s">
        <v>813</v>
      </c>
      <c r="D54" s="22" t="s">
        <v>814</v>
      </c>
    </row>
    <row r="55" spans="1:5" x14ac:dyDescent="0.2">
      <c r="A55" s="30" t="s">
        <v>808</v>
      </c>
      <c r="B55" s="50"/>
      <c r="C55" s="36">
        <v>0.46820975500000001</v>
      </c>
      <c r="D55" s="36">
        <v>0.43356456650000003</v>
      </c>
    </row>
    <row r="56" spans="1:5" x14ac:dyDescent="0.2">
      <c r="B56" s="32"/>
      <c r="C56" s="33"/>
      <c r="D56" s="33"/>
    </row>
    <row r="57" spans="1:5" x14ac:dyDescent="0.2">
      <c r="A57" s="1" t="s">
        <v>59</v>
      </c>
      <c r="D57" s="18">
        <v>1.7759365122318964</v>
      </c>
      <c r="E57" s="2" t="s">
        <v>819</v>
      </c>
    </row>
    <row r="59" spans="1:5" x14ac:dyDescent="0.2">
      <c r="A59" s="16"/>
    </row>
  </sheetData>
  <mergeCells count="3">
    <mergeCell ref="A1:F1"/>
    <mergeCell ref="C53:D53"/>
    <mergeCell ref="A54:B5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629D-2C33-4E9E-BF9E-DDEA0BEBBFC9}">
  <sheetPr>
    <tabColor rgb="FF92D050"/>
  </sheetPr>
  <dimension ref="A1:F6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735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721</v>
      </c>
      <c r="B8" s="9" t="s">
        <v>994</v>
      </c>
      <c r="C8" s="9" t="s">
        <v>9</v>
      </c>
      <c r="D8" s="47">
        <v>173</v>
      </c>
      <c r="E8" s="47">
        <v>1716.8606500000001</v>
      </c>
      <c r="F8" s="10">
        <v>10.3199924376142</v>
      </c>
    </row>
    <row r="9" spans="1:6" x14ac:dyDescent="0.2">
      <c r="A9" s="9" t="s">
        <v>89</v>
      </c>
      <c r="B9" s="9" t="s">
        <v>1961</v>
      </c>
      <c r="C9" s="9" t="s">
        <v>9</v>
      </c>
      <c r="D9" s="47">
        <v>161</v>
      </c>
      <c r="E9" s="47">
        <v>1596.96866</v>
      </c>
      <c r="F9" s="10">
        <v>9.5993256612333795</v>
      </c>
    </row>
    <row r="10" spans="1:6" x14ac:dyDescent="0.2">
      <c r="A10" s="9" t="s">
        <v>97</v>
      </c>
      <c r="B10" s="9" t="s">
        <v>988</v>
      </c>
      <c r="C10" s="9" t="s">
        <v>18</v>
      </c>
      <c r="D10" s="47">
        <v>150</v>
      </c>
      <c r="E10" s="47">
        <v>1501.7625</v>
      </c>
      <c r="F10" s="10">
        <v>9.0270445904229497</v>
      </c>
    </row>
    <row r="11" spans="1:6" x14ac:dyDescent="0.2">
      <c r="A11" s="9" t="s">
        <v>706</v>
      </c>
      <c r="B11" s="9" t="s">
        <v>995</v>
      </c>
      <c r="C11" s="9" t="s">
        <v>72</v>
      </c>
      <c r="D11" s="47">
        <v>149</v>
      </c>
      <c r="E11" s="47">
        <v>1490.36058</v>
      </c>
      <c r="F11" s="10">
        <v>8.9585080273802404</v>
      </c>
    </row>
    <row r="12" spans="1:6" x14ac:dyDescent="0.2">
      <c r="A12" s="9" t="s">
        <v>731</v>
      </c>
      <c r="B12" s="9" t="s">
        <v>976</v>
      </c>
      <c r="C12" s="9" t="s">
        <v>72</v>
      </c>
      <c r="D12" s="47">
        <v>300</v>
      </c>
      <c r="E12" s="47">
        <v>1486.6980000000001</v>
      </c>
      <c r="F12" s="10">
        <v>8.93649238044806</v>
      </c>
    </row>
    <row r="13" spans="1:6" x14ac:dyDescent="0.2">
      <c r="A13" s="9" t="s">
        <v>732</v>
      </c>
      <c r="B13" s="9" t="s">
        <v>996</v>
      </c>
      <c r="C13" s="9" t="s">
        <v>9</v>
      </c>
      <c r="D13" s="47">
        <v>128</v>
      </c>
      <c r="E13" s="47">
        <v>1099.4982399999999</v>
      </c>
      <c r="F13" s="10">
        <v>6.6090474622795297</v>
      </c>
    </row>
    <row r="14" spans="1:6" x14ac:dyDescent="0.2">
      <c r="A14" s="9" t="s">
        <v>96</v>
      </c>
      <c r="B14" s="9" t="s">
        <v>974</v>
      </c>
      <c r="C14" s="9" t="s">
        <v>9</v>
      </c>
      <c r="D14" s="47">
        <v>100</v>
      </c>
      <c r="E14" s="47">
        <v>1018.293</v>
      </c>
      <c r="F14" s="10">
        <v>6.1209254573313396</v>
      </c>
    </row>
    <row r="15" spans="1:6" x14ac:dyDescent="0.2">
      <c r="A15" s="9" t="s">
        <v>715</v>
      </c>
      <c r="B15" s="9" t="s">
        <v>992</v>
      </c>
      <c r="C15" s="9" t="s">
        <v>9</v>
      </c>
      <c r="D15" s="47">
        <v>89</v>
      </c>
      <c r="E15" s="47">
        <v>983.20168999999999</v>
      </c>
      <c r="F15" s="10">
        <v>5.9099927565172301</v>
      </c>
    </row>
    <row r="16" spans="1:6" x14ac:dyDescent="0.2">
      <c r="A16" s="9" t="s">
        <v>722</v>
      </c>
      <c r="B16" s="9" t="s">
        <v>977</v>
      </c>
      <c r="C16" s="9" t="s">
        <v>9</v>
      </c>
      <c r="D16" s="47">
        <v>84</v>
      </c>
      <c r="E16" s="47">
        <v>934.46388000000002</v>
      </c>
      <c r="F16" s="10">
        <v>5.6170313967086303</v>
      </c>
    </row>
    <row r="17" spans="1:6" x14ac:dyDescent="0.2">
      <c r="A17" s="9" t="s">
        <v>702</v>
      </c>
      <c r="B17" s="9" t="s">
        <v>997</v>
      </c>
      <c r="C17" s="9" t="s">
        <v>9</v>
      </c>
      <c r="D17" s="47">
        <v>50</v>
      </c>
      <c r="E17" s="47">
        <v>498.31549999999999</v>
      </c>
      <c r="F17" s="10">
        <v>2.9953579468117701</v>
      </c>
    </row>
    <row r="18" spans="1:6" x14ac:dyDescent="0.2">
      <c r="A18" s="9" t="s">
        <v>40</v>
      </c>
      <c r="B18" s="9" t="s">
        <v>990</v>
      </c>
      <c r="C18" s="9" t="s">
        <v>9</v>
      </c>
      <c r="D18" s="47">
        <v>29</v>
      </c>
      <c r="E18" s="47">
        <v>291.23887999999999</v>
      </c>
      <c r="F18" s="10">
        <v>1.75062725046393</v>
      </c>
    </row>
    <row r="19" spans="1:6" x14ac:dyDescent="0.2">
      <c r="A19" s="9" t="s">
        <v>585</v>
      </c>
      <c r="B19" s="9" t="s">
        <v>968</v>
      </c>
      <c r="C19" s="9" t="s">
        <v>9</v>
      </c>
      <c r="D19" s="47">
        <v>24</v>
      </c>
      <c r="E19" s="47">
        <v>239.73048</v>
      </c>
      <c r="F19" s="10">
        <v>1.44101196603557</v>
      </c>
    </row>
    <row r="20" spans="1:6" x14ac:dyDescent="0.2">
      <c r="A20" s="9" t="s">
        <v>733</v>
      </c>
      <c r="B20" s="9" t="s">
        <v>987</v>
      </c>
      <c r="C20" s="9" t="s">
        <v>72</v>
      </c>
      <c r="D20" s="47">
        <v>22</v>
      </c>
      <c r="E20" s="47">
        <v>218.93013999999999</v>
      </c>
      <c r="F20" s="10">
        <v>1.3159818120159099</v>
      </c>
    </row>
    <row r="21" spans="1:6" x14ac:dyDescent="0.2">
      <c r="A21" s="9" t="s">
        <v>705</v>
      </c>
      <c r="B21" s="9" t="s">
        <v>964</v>
      </c>
      <c r="C21" s="9" t="s">
        <v>9</v>
      </c>
      <c r="D21" s="47">
        <v>15</v>
      </c>
      <c r="E21" s="47">
        <v>166.47</v>
      </c>
      <c r="F21" s="10">
        <v>1.0006456500063801</v>
      </c>
    </row>
    <row r="22" spans="1:6" x14ac:dyDescent="0.2">
      <c r="A22" s="9" t="s">
        <v>98</v>
      </c>
      <c r="B22" s="9" t="s">
        <v>1960</v>
      </c>
      <c r="C22" s="9" t="s">
        <v>9</v>
      </c>
      <c r="D22" s="47">
        <v>8</v>
      </c>
      <c r="E22" s="47">
        <v>78.591279999999998</v>
      </c>
      <c r="F22" s="10">
        <v>0.47240957806471801</v>
      </c>
    </row>
    <row r="23" spans="1:6" x14ac:dyDescent="0.2">
      <c r="A23" s="8" t="s">
        <v>44</v>
      </c>
      <c r="B23" s="9"/>
      <c r="C23" s="9"/>
      <c r="D23" s="47"/>
      <c r="E23" s="46">
        <f>SUM(E8:E22)</f>
        <v>13321.38348</v>
      </c>
      <c r="F23" s="11">
        <f>SUM(F8:F22)</f>
        <v>80.074394373333817</v>
      </c>
    </row>
    <row r="24" spans="1:6" x14ac:dyDescent="0.2">
      <c r="A24" s="9"/>
      <c r="B24" s="9"/>
      <c r="C24" s="9"/>
      <c r="D24" s="47"/>
      <c r="E24" s="47"/>
      <c r="F24" s="10"/>
    </row>
    <row r="25" spans="1:6" x14ac:dyDescent="0.2">
      <c r="A25" s="8" t="s">
        <v>99</v>
      </c>
      <c r="B25" s="9"/>
      <c r="C25" s="9"/>
      <c r="D25" s="47"/>
      <c r="E25" s="47"/>
      <c r="F25" s="10"/>
    </row>
    <row r="26" spans="1:6" x14ac:dyDescent="0.2">
      <c r="A26" s="9" t="s">
        <v>707</v>
      </c>
      <c r="B26" s="9" t="s">
        <v>993</v>
      </c>
      <c r="C26" s="9" t="s">
        <v>72</v>
      </c>
      <c r="D26" s="47">
        <v>150</v>
      </c>
      <c r="E26" s="47">
        <v>1499.904</v>
      </c>
      <c r="F26" s="10">
        <v>9.0158732085491202</v>
      </c>
    </row>
    <row r="27" spans="1:6" x14ac:dyDescent="0.2">
      <c r="A27" s="9" t="s">
        <v>734</v>
      </c>
      <c r="B27" s="9" t="s">
        <v>998</v>
      </c>
      <c r="C27" s="9" t="s">
        <v>9</v>
      </c>
      <c r="D27" s="47">
        <v>150</v>
      </c>
      <c r="E27" s="47">
        <v>1491.357</v>
      </c>
      <c r="F27" s="10">
        <v>8.9644974749598596</v>
      </c>
    </row>
    <row r="28" spans="1:6" x14ac:dyDescent="0.2">
      <c r="A28" s="9" t="s">
        <v>102</v>
      </c>
      <c r="B28" s="9" t="s">
        <v>980</v>
      </c>
      <c r="C28" s="9" t="s">
        <v>9</v>
      </c>
      <c r="D28" s="47">
        <v>2</v>
      </c>
      <c r="E28" s="47">
        <v>19.826560000000001</v>
      </c>
      <c r="F28" s="10">
        <v>0.11917679472932401</v>
      </c>
    </row>
    <row r="29" spans="1:6" x14ac:dyDescent="0.2">
      <c r="A29" s="8" t="s">
        <v>44</v>
      </c>
      <c r="B29" s="9"/>
      <c r="C29" s="9"/>
      <c r="D29" s="47"/>
      <c r="E29" s="46">
        <f>SUM(E26:E28)</f>
        <v>3011.0875599999999</v>
      </c>
      <c r="F29" s="11">
        <f>SUM(F26:F28)</f>
        <v>18.099547478238303</v>
      </c>
    </row>
    <row r="30" spans="1:6" x14ac:dyDescent="0.2">
      <c r="A30" s="9"/>
      <c r="B30" s="9"/>
      <c r="C30" s="9"/>
      <c r="D30" s="47"/>
      <c r="E30" s="47"/>
      <c r="F30" s="10"/>
    </row>
    <row r="31" spans="1:6" x14ac:dyDescent="0.2">
      <c r="A31" s="8" t="s">
        <v>44</v>
      </c>
      <c r="B31" s="9"/>
      <c r="C31" s="9"/>
      <c r="D31" s="47"/>
      <c r="E31" s="46">
        <v>16332.47104</v>
      </c>
      <c r="F31" s="11">
        <v>98.173941851572124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49</v>
      </c>
      <c r="B33" s="9"/>
      <c r="C33" s="9"/>
      <c r="D33" s="47"/>
      <c r="E33" s="46">
        <v>303.78879940000002</v>
      </c>
      <c r="F33" s="11">
        <v>1.83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12" t="s">
        <v>50</v>
      </c>
      <c r="B35" s="6"/>
      <c r="C35" s="6"/>
      <c r="D35" s="72"/>
      <c r="E35" s="48">
        <v>16636.258799399999</v>
      </c>
      <c r="F35" s="13">
        <f xml:space="preserve"> ROUND(SUM(F31:F34),2)</f>
        <v>100</v>
      </c>
    </row>
    <row r="36" spans="1:6" x14ac:dyDescent="0.2">
      <c r="A36" s="19" t="s">
        <v>226</v>
      </c>
    </row>
    <row r="38" spans="1:6" x14ac:dyDescent="0.2">
      <c r="A38" s="1" t="s">
        <v>51</v>
      </c>
    </row>
    <row r="39" spans="1:6" x14ac:dyDescent="0.2">
      <c r="A39" s="1" t="s">
        <v>816</v>
      </c>
    </row>
    <row r="40" spans="1:6" x14ac:dyDescent="0.2">
      <c r="A40" s="1" t="s">
        <v>52</v>
      </c>
    </row>
    <row r="41" spans="1:6" x14ac:dyDescent="0.2">
      <c r="A41" s="3" t="s">
        <v>537</v>
      </c>
      <c r="D41" s="14">
        <v>10.473000000000001</v>
      </c>
    </row>
    <row r="42" spans="1:6" x14ac:dyDescent="0.2">
      <c r="A42" s="3" t="s">
        <v>808</v>
      </c>
      <c r="D42" s="14">
        <v>10.473000000000001</v>
      </c>
    </row>
    <row r="43" spans="1:6" x14ac:dyDescent="0.2">
      <c r="A43" s="3" t="s">
        <v>817</v>
      </c>
      <c r="D43" s="14">
        <v>10.117000000000001</v>
      </c>
    </row>
    <row r="44" spans="1:6" x14ac:dyDescent="0.2">
      <c r="A44" s="3" t="s">
        <v>809</v>
      </c>
      <c r="D44" s="14">
        <v>10.5113</v>
      </c>
    </row>
    <row r="45" spans="1:6" x14ac:dyDescent="0.2">
      <c r="A45" s="3" t="s">
        <v>810</v>
      </c>
      <c r="D45" s="14">
        <v>10.5113</v>
      </c>
    </row>
    <row r="46" spans="1:6" x14ac:dyDescent="0.2">
      <c r="A46" s="3" t="s">
        <v>818</v>
      </c>
      <c r="D46" s="14">
        <v>10.1448</v>
      </c>
    </row>
    <row r="48" spans="1:6" x14ac:dyDescent="0.2">
      <c r="A48" s="1" t="s">
        <v>56</v>
      </c>
    </row>
    <row r="49" spans="1:4" x14ac:dyDescent="0.2">
      <c r="A49" s="3" t="s">
        <v>537</v>
      </c>
      <c r="D49" s="14">
        <v>10.9612</v>
      </c>
    </row>
    <row r="50" spans="1:4" x14ac:dyDescent="0.2">
      <c r="A50" s="3" t="s">
        <v>808</v>
      </c>
      <c r="D50" s="14">
        <v>10.2615</v>
      </c>
    </row>
    <row r="51" spans="1:4" x14ac:dyDescent="0.2">
      <c r="A51" s="3" t="s">
        <v>817</v>
      </c>
      <c r="D51" s="14">
        <v>10.158799999999999</v>
      </c>
    </row>
    <row r="52" spans="1:4" x14ac:dyDescent="0.2">
      <c r="A52" s="3" t="s">
        <v>809</v>
      </c>
      <c r="D52" s="14">
        <v>11.027100000000001</v>
      </c>
    </row>
    <row r="53" spans="1:4" x14ac:dyDescent="0.2">
      <c r="A53" s="3" t="s">
        <v>810</v>
      </c>
      <c r="D53" s="14">
        <v>10.327500000000001</v>
      </c>
    </row>
    <row r="54" spans="1:4" x14ac:dyDescent="0.2">
      <c r="A54" s="3" t="s">
        <v>818</v>
      </c>
      <c r="D54" s="14">
        <v>10.2134</v>
      </c>
    </row>
    <row r="57" spans="1:4" x14ac:dyDescent="0.2">
      <c r="A57" s="1" t="s">
        <v>57</v>
      </c>
      <c r="D57" s="15" t="s">
        <v>138</v>
      </c>
    </row>
    <row r="58" spans="1:4" x14ac:dyDescent="0.2">
      <c r="A58" s="20" t="s">
        <v>811</v>
      </c>
      <c r="B58" s="21"/>
      <c r="C58" s="85" t="s">
        <v>812</v>
      </c>
      <c r="D58" s="86"/>
    </row>
    <row r="59" spans="1:4" x14ac:dyDescent="0.2">
      <c r="A59" s="87"/>
      <c r="B59" s="88"/>
      <c r="C59" s="22" t="s">
        <v>813</v>
      </c>
      <c r="D59" s="22" t="s">
        <v>814</v>
      </c>
    </row>
    <row r="60" spans="1:4" x14ac:dyDescent="0.2">
      <c r="A60" s="3" t="s">
        <v>808</v>
      </c>
      <c r="B60" s="50"/>
      <c r="C60" s="31">
        <v>0.50422589000000007</v>
      </c>
      <c r="D60" s="31">
        <v>0.46691568700000002</v>
      </c>
    </row>
    <row r="61" spans="1:4" x14ac:dyDescent="0.2">
      <c r="A61" s="23" t="s">
        <v>351</v>
      </c>
      <c r="B61" s="24"/>
      <c r="C61" s="31">
        <v>0.30613714749999998</v>
      </c>
      <c r="D61" s="31">
        <v>0.28348452430000004</v>
      </c>
    </row>
    <row r="62" spans="1:4" x14ac:dyDescent="0.2">
      <c r="A62" s="30" t="s">
        <v>810</v>
      </c>
      <c r="B62" s="24"/>
      <c r="C62" s="31">
        <v>0.50422589000000007</v>
      </c>
      <c r="D62" s="31">
        <v>0.46691568700000002</v>
      </c>
    </row>
    <row r="63" spans="1:4" x14ac:dyDescent="0.2">
      <c r="A63" s="34" t="s">
        <v>818</v>
      </c>
      <c r="B63" s="24"/>
      <c r="C63" s="31">
        <v>0.30613714749999998</v>
      </c>
      <c r="D63" s="31">
        <v>0.28348452430000004</v>
      </c>
    </row>
    <row r="64" spans="1:4" x14ac:dyDescent="0.2">
      <c r="A64" s="1"/>
      <c r="D64" s="35"/>
    </row>
    <row r="65" spans="1:5" x14ac:dyDescent="0.2">
      <c r="A65" s="1" t="s">
        <v>59</v>
      </c>
      <c r="D65" s="18">
        <v>1.747193923020923</v>
      </c>
      <c r="E65" s="2" t="s">
        <v>819</v>
      </c>
    </row>
  </sheetData>
  <mergeCells count="3">
    <mergeCell ref="A1:F1"/>
    <mergeCell ref="C58:D58"/>
    <mergeCell ref="A59:B59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7C61-CD98-4552-B4B8-3A02AADF5637}">
  <sheetPr>
    <tabColor rgb="FF92D050"/>
  </sheetPr>
  <dimension ref="A1:F58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56" style="3" bestFit="1" customWidth="1"/>
    <col min="3" max="3" width="11.7109375" style="3" bestFit="1" customWidth="1"/>
    <col min="4" max="4" width="6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730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89</v>
      </c>
      <c r="B8" s="9" t="s">
        <v>1961</v>
      </c>
      <c r="C8" s="9" t="s">
        <v>9</v>
      </c>
      <c r="D8" s="47">
        <v>52</v>
      </c>
      <c r="E8" s="47">
        <v>515.79111999999998</v>
      </c>
      <c r="F8" s="10">
        <v>10.0397236651468</v>
      </c>
    </row>
    <row r="9" spans="1:6" x14ac:dyDescent="0.2">
      <c r="A9" s="9" t="s">
        <v>722</v>
      </c>
      <c r="B9" s="9" t="s">
        <v>977</v>
      </c>
      <c r="C9" s="9" t="s">
        <v>9</v>
      </c>
      <c r="D9" s="47">
        <v>45</v>
      </c>
      <c r="E9" s="47">
        <v>500.60565000000003</v>
      </c>
      <c r="F9" s="10">
        <v>9.7441429220634905</v>
      </c>
    </row>
    <row r="10" spans="1:6" x14ac:dyDescent="0.2">
      <c r="A10" s="9" t="s">
        <v>715</v>
      </c>
      <c r="B10" s="9" t="s">
        <v>992</v>
      </c>
      <c r="C10" s="9" t="s">
        <v>9</v>
      </c>
      <c r="D10" s="47">
        <v>45</v>
      </c>
      <c r="E10" s="47">
        <v>497.12445000000002</v>
      </c>
      <c r="F10" s="10">
        <v>9.6763823797278405</v>
      </c>
    </row>
    <row r="11" spans="1:6" x14ac:dyDescent="0.2">
      <c r="A11" s="9" t="s">
        <v>97</v>
      </c>
      <c r="B11" s="9" t="s">
        <v>988</v>
      </c>
      <c r="C11" s="9" t="s">
        <v>18</v>
      </c>
      <c r="D11" s="47">
        <v>46</v>
      </c>
      <c r="E11" s="47">
        <v>460.54050000000001</v>
      </c>
      <c r="F11" s="10">
        <v>8.9642864666001607</v>
      </c>
    </row>
    <row r="12" spans="1:6" x14ac:dyDescent="0.2">
      <c r="A12" s="9" t="s">
        <v>702</v>
      </c>
      <c r="B12" s="9" t="s">
        <v>997</v>
      </c>
      <c r="C12" s="9" t="s">
        <v>9</v>
      </c>
      <c r="D12" s="47">
        <v>46</v>
      </c>
      <c r="E12" s="47">
        <v>458.45026000000001</v>
      </c>
      <c r="F12" s="10">
        <v>8.9236005548422508</v>
      </c>
    </row>
    <row r="13" spans="1:6" x14ac:dyDescent="0.2">
      <c r="A13" s="9" t="s">
        <v>721</v>
      </c>
      <c r="B13" s="9" t="s">
        <v>994</v>
      </c>
      <c r="C13" s="9" t="s">
        <v>9</v>
      </c>
      <c r="D13" s="47">
        <v>45</v>
      </c>
      <c r="E13" s="47">
        <v>446.58224999999999</v>
      </c>
      <c r="F13" s="10">
        <v>8.6925932027668598</v>
      </c>
    </row>
    <row r="14" spans="1:6" x14ac:dyDescent="0.2">
      <c r="A14" s="9" t="s">
        <v>40</v>
      </c>
      <c r="B14" s="9" t="s">
        <v>990</v>
      </c>
      <c r="C14" s="9" t="s">
        <v>9</v>
      </c>
      <c r="D14" s="47">
        <v>38</v>
      </c>
      <c r="E14" s="47">
        <v>381.62335999999999</v>
      </c>
      <c r="F14" s="10">
        <v>7.4281873611256399</v>
      </c>
    </row>
    <row r="15" spans="1:6" x14ac:dyDescent="0.2">
      <c r="A15" s="9" t="s">
        <v>81</v>
      </c>
      <c r="B15" s="9" t="s">
        <v>956</v>
      </c>
      <c r="C15" s="9" t="s">
        <v>18</v>
      </c>
      <c r="D15" s="47">
        <v>34</v>
      </c>
      <c r="E15" s="47">
        <v>371.62204000000003</v>
      </c>
      <c r="F15" s="10">
        <v>7.2335145852804397</v>
      </c>
    </row>
    <row r="16" spans="1:6" x14ac:dyDescent="0.2">
      <c r="A16" s="9" t="s">
        <v>705</v>
      </c>
      <c r="B16" s="9" t="s">
        <v>964</v>
      </c>
      <c r="C16" s="9" t="s">
        <v>9</v>
      </c>
      <c r="D16" s="47">
        <v>28</v>
      </c>
      <c r="E16" s="47">
        <v>310.74400000000003</v>
      </c>
      <c r="F16" s="10">
        <v>6.0485412982727897</v>
      </c>
    </row>
    <row r="17" spans="1:6" x14ac:dyDescent="0.2">
      <c r="A17" s="9" t="s">
        <v>586</v>
      </c>
      <c r="B17" s="9" t="s">
        <v>978</v>
      </c>
      <c r="C17" s="9" t="s">
        <v>587</v>
      </c>
      <c r="D17" s="47">
        <v>20</v>
      </c>
      <c r="E17" s="47">
        <v>220.14580000000001</v>
      </c>
      <c r="F17" s="10">
        <v>4.2850737679289104</v>
      </c>
    </row>
    <row r="18" spans="1:6" x14ac:dyDescent="0.2">
      <c r="A18" s="9" t="s">
        <v>725</v>
      </c>
      <c r="B18" s="9" t="s">
        <v>986</v>
      </c>
      <c r="C18" s="9" t="s">
        <v>18</v>
      </c>
      <c r="D18" s="47">
        <v>20</v>
      </c>
      <c r="E18" s="47">
        <v>200.28739999999999</v>
      </c>
      <c r="F18" s="10">
        <v>3.89853580575548</v>
      </c>
    </row>
    <row r="19" spans="1:6" x14ac:dyDescent="0.2">
      <c r="A19" s="9" t="s">
        <v>714</v>
      </c>
      <c r="B19" s="9" t="s">
        <v>999</v>
      </c>
      <c r="C19" s="9" t="s">
        <v>9</v>
      </c>
      <c r="D19" s="47">
        <v>17</v>
      </c>
      <c r="E19" s="47">
        <v>147.01634000000001</v>
      </c>
      <c r="F19" s="10">
        <v>2.8616301650584202</v>
      </c>
    </row>
    <row r="20" spans="1:6" x14ac:dyDescent="0.2">
      <c r="A20" s="9" t="s">
        <v>585</v>
      </c>
      <c r="B20" s="9" t="s">
        <v>968</v>
      </c>
      <c r="C20" s="9" t="s">
        <v>9</v>
      </c>
      <c r="D20" s="47">
        <v>1</v>
      </c>
      <c r="E20" s="47">
        <v>9.9887700000000006</v>
      </c>
      <c r="F20" s="10">
        <v>0.194428493756753</v>
      </c>
    </row>
    <row r="21" spans="1:6" x14ac:dyDescent="0.2">
      <c r="A21" s="8" t="s">
        <v>44</v>
      </c>
      <c r="B21" s="9"/>
      <c r="C21" s="9"/>
      <c r="D21" s="47"/>
      <c r="E21" s="46">
        <f>SUM(E8:E20)</f>
        <v>4520.5219400000005</v>
      </c>
      <c r="F21" s="11">
        <f>SUM(F8:F20)</f>
        <v>87.990640668325838</v>
      </c>
    </row>
    <row r="22" spans="1:6" x14ac:dyDescent="0.2">
      <c r="A22" s="9"/>
      <c r="B22" s="9"/>
      <c r="C22" s="9"/>
      <c r="D22" s="47"/>
      <c r="E22" s="47"/>
      <c r="F22" s="10"/>
    </row>
    <row r="23" spans="1:6" x14ac:dyDescent="0.2">
      <c r="A23" s="8" t="s">
        <v>99</v>
      </c>
      <c r="B23" s="9"/>
      <c r="C23" s="9"/>
      <c r="D23" s="47"/>
      <c r="E23" s="47"/>
      <c r="F23" s="10"/>
    </row>
    <row r="24" spans="1:6" x14ac:dyDescent="0.2">
      <c r="A24" s="9" t="s">
        <v>707</v>
      </c>
      <c r="B24" s="9" t="s">
        <v>993</v>
      </c>
      <c r="C24" s="9" t="s">
        <v>72</v>
      </c>
      <c r="D24" s="47">
        <v>45</v>
      </c>
      <c r="E24" s="47">
        <v>449.97120000000001</v>
      </c>
      <c r="F24" s="10">
        <v>8.7585581257670793</v>
      </c>
    </row>
    <row r="25" spans="1:6" x14ac:dyDescent="0.2">
      <c r="A25" s="9" t="s">
        <v>102</v>
      </c>
      <c r="B25" s="9" t="s">
        <v>980</v>
      </c>
      <c r="C25" s="9" t="s">
        <v>9</v>
      </c>
      <c r="D25" s="47">
        <v>6</v>
      </c>
      <c r="E25" s="47">
        <v>59.479680000000002</v>
      </c>
      <c r="F25" s="10">
        <v>1.15775461758892</v>
      </c>
    </row>
    <row r="26" spans="1:6" x14ac:dyDescent="0.2">
      <c r="A26" s="8" t="s">
        <v>44</v>
      </c>
      <c r="B26" s="9"/>
      <c r="C26" s="9"/>
      <c r="D26" s="47"/>
      <c r="E26" s="46">
        <f>SUM(E24:E25)</f>
        <v>509.45087999999998</v>
      </c>
      <c r="F26" s="11">
        <f>SUM(F24:F25)</f>
        <v>9.9163127433559985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8" t="s">
        <v>44</v>
      </c>
      <c r="B28" s="9"/>
      <c r="C28" s="9"/>
      <c r="D28" s="47"/>
      <c r="E28" s="46">
        <v>5029.9728200000009</v>
      </c>
      <c r="F28" s="11">
        <v>97.90695341168184</v>
      </c>
    </row>
    <row r="29" spans="1:6" x14ac:dyDescent="0.2">
      <c r="A29" s="9"/>
      <c r="B29" s="9"/>
      <c r="C29" s="9"/>
      <c r="D29" s="47"/>
      <c r="E29" s="47"/>
      <c r="F29" s="10"/>
    </row>
    <row r="30" spans="1:6" x14ac:dyDescent="0.2">
      <c r="A30" s="8" t="s">
        <v>49</v>
      </c>
      <c r="B30" s="9"/>
      <c r="C30" s="9"/>
      <c r="D30" s="47"/>
      <c r="E30" s="46">
        <v>107.53315449999999</v>
      </c>
      <c r="F30" s="11">
        <v>2.09</v>
      </c>
    </row>
    <row r="31" spans="1:6" x14ac:dyDescent="0.2">
      <c r="A31" s="9"/>
      <c r="B31" s="9"/>
      <c r="C31" s="9"/>
      <c r="D31" s="47"/>
      <c r="E31" s="47"/>
      <c r="F31" s="10"/>
    </row>
    <row r="32" spans="1:6" x14ac:dyDescent="0.2">
      <c r="A32" s="12" t="s">
        <v>50</v>
      </c>
      <c r="B32" s="6"/>
      <c r="C32" s="6"/>
      <c r="D32" s="72"/>
      <c r="E32" s="48">
        <v>5137.5031545000002</v>
      </c>
      <c r="F32" s="13">
        <f xml:space="preserve"> ROUND(SUM(F28:F31),2)</f>
        <v>100</v>
      </c>
    </row>
    <row r="33" spans="1:4" x14ac:dyDescent="0.2">
      <c r="A33" s="19" t="s">
        <v>226</v>
      </c>
    </row>
    <row r="34" spans="1:4" x14ac:dyDescent="0.2">
      <c r="A34" s="1"/>
    </row>
    <row r="35" spans="1:4" x14ac:dyDescent="0.2">
      <c r="A35" s="1" t="s">
        <v>51</v>
      </c>
    </row>
    <row r="36" spans="1:4" x14ac:dyDescent="0.2">
      <c r="A36" s="1" t="s">
        <v>816</v>
      </c>
    </row>
    <row r="37" spans="1:4" x14ac:dyDescent="0.2">
      <c r="A37" s="1" t="s">
        <v>52</v>
      </c>
    </row>
    <row r="38" spans="1:4" x14ac:dyDescent="0.2">
      <c r="A38" s="3" t="s">
        <v>537</v>
      </c>
      <c r="D38" s="14">
        <v>10.4008</v>
      </c>
    </row>
    <row r="39" spans="1:4" x14ac:dyDescent="0.2">
      <c r="A39" s="3" t="s">
        <v>808</v>
      </c>
      <c r="D39" s="14">
        <v>10.4008</v>
      </c>
    </row>
    <row r="40" spans="1:4" x14ac:dyDescent="0.2">
      <c r="A40" s="3" t="s">
        <v>817</v>
      </c>
      <c r="D40" s="14">
        <v>10.121700000000001</v>
      </c>
    </row>
    <row r="41" spans="1:4" x14ac:dyDescent="0.2">
      <c r="A41" s="3" t="s">
        <v>809</v>
      </c>
      <c r="D41" s="14">
        <v>10.4495</v>
      </c>
    </row>
    <row r="42" spans="1:4" x14ac:dyDescent="0.2">
      <c r="A42" s="3" t="s">
        <v>818</v>
      </c>
      <c r="D42" s="14">
        <v>10.1601</v>
      </c>
    </row>
    <row r="44" spans="1:4" x14ac:dyDescent="0.2">
      <c r="A44" s="1" t="s">
        <v>56</v>
      </c>
    </row>
    <row r="45" spans="1:4" x14ac:dyDescent="0.2">
      <c r="A45" s="3" t="s">
        <v>537</v>
      </c>
      <c r="D45" s="14">
        <v>10.903600000000001</v>
      </c>
    </row>
    <row r="46" spans="1:4" x14ac:dyDescent="0.2">
      <c r="A46" s="3" t="s">
        <v>808</v>
      </c>
      <c r="D46" s="14">
        <v>10.3207</v>
      </c>
    </row>
    <row r="47" spans="1:4" x14ac:dyDescent="0.2">
      <c r="A47" s="3" t="s">
        <v>817</v>
      </c>
      <c r="D47" s="14">
        <v>10.0549</v>
      </c>
    </row>
    <row r="48" spans="1:4" x14ac:dyDescent="0.2">
      <c r="A48" s="3" t="s">
        <v>809</v>
      </c>
      <c r="D48" s="14">
        <v>10.969200000000001</v>
      </c>
    </row>
    <row r="49" spans="1:5" x14ac:dyDescent="0.2">
      <c r="A49" s="3" t="s">
        <v>818</v>
      </c>
      <c r="D49" s="14">
        <v>10.109400000000001</v>
      </c>
    </row>
    <row r="51" spans="1:5" x14ac:dyDescent="0.2">
      <c r="A51" s="1" t="s">
        <v>57</v>
      </c>
      <c r="D51" s="15" t="s">
        <v>138</v>
      </c>
    </row>
    <row r="52" spans="1:5" x14ac:dyDescent="0.2">
      <c r="A52" s="20" t="s">
        <v>811</v>
      </c>
      <c r="B52" s="21"/>
      <c r="C52" s="85" t="s">
        <v>812</v>
      </c>
      <c r="D52" s="86"/>
    </row>
    <row r="53" spans="1:5" x14ac:dyDescent="0.2">
      <c r="A53" s="87"/>
      <c r="B53" s="88"/>
      <c r="C53" s="22" t="s">
        <v>813</v>
      </c>
      <c r="D53" s="22" t="s">
        <v>814</v>
      </c>
    </row>
    <row r="54" spans="1:5" x14ac:dyDescent="0.2">
      <c r="A54" s="3" t="s">
        <v>808</v>
      </c>
      <c r="B54" s="50"/>
      <c r="C54" s="31">
        <v>0.41058393900000001</v>
      </c>
      <c r="D54" s="31">
        <v>0.3802027737</v>
      </c>
    </row>
    <row r="55" spans="1:5" x14ac:dyDescent="0.2">
      <c r="A55" s="23" t="s">
        <v>817</v>
      </c>
      <c r="B55" s="24"/>
      <c r="C55" s="31">
        <v>0.396177485</v>
      </c>
      <c r="D55" s="31">
        <v>0.36686232560000004</v>
      </c>
    </row>
    <row r="56" spans="1:5" x14ac:dyDescent="0.2">
      <c r="A56" s="23" t="s">
        <v>818</v>
      </c>
      <c r="B56" s="24"/>
      <c r="C56" s="31">
        <v>0.396177485</v>
      </c>
      <c r="D56" s="31">
        <v>0.36686232560000004</v>
      </c>
    </row>
    <row r="58" spans="1:5" x14ac:dyDescent="0.2">
      <c r="A58" s="1" t="s">
        <v>59</v>
      </c>
      <c r="D58" s="18">
        <v>1.7031881499978343</v>
      </c>
      <c r="E58" s="2" t="s">
        <v>825</v>
      </c>
    </row>
  </sheetData>
  <mergeCells count="3">
    <mergeCell ref="A1:F1"/>
    <mergeCell ref="C52:D52"/>
    <mergeCell ref="A53:B5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E9D5-AE94-49A5-905A-474CA0B01672}">
  <sheetPr>
    <tabColor rgb="FF92D050"/>
  </sheetPr>
  <dimension ref="A1:F6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729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722</v>
      </c>
      <c r="B8" s="9" t="s">
        <v>977</v>
      </c>
      <c r="C8" s="9" t="s">
        <v>9</v>
      </c>
      <c r="D8" s="47">
        <v>100</v>
      </c>
      <c r="E8" s="47">
        <v>1112.4570000000001</v>
      </c>
      <c r="F8" s="10">
        <v>9.9036205838002491</v>
      </c>
    </row>
    <row r="9" spans="1:6" x14ac:dyDescent="0.2">
      <c r="A9" s="9" t="s">
        <v>89</v>
      </c>
      <c r="B9" s="9" t="s">
        <v>1961</v>
      </c>
      <c r="C9" s="9" t="s">
        <v>9</v>
      </c>
      <c r="D9" s="47">
        <v>111</v>
      </c>
      <c r="E9" s="47">
        <v>1101.01566</v>
      </c>
      <c r="F9" s="10">
        <v>9.8017643409699602</v>
      </c>
    </row>
    <row r="10" spans="1:6" x14ac:dyDescent="0.2">
      <c r="A10" s="9" t="s">
        <v>40</v>
      </c>
      <c r="B10" s="9" t="s">
        <v>990</v>
      </c>
      <c r="C10" s="9" t="s">
        <v>9</v>
      </c>
      <c r="D10" s="47">
        <v>103</v>
      </c>
      <c r="E10" s="47">
        <v>1034.4001599999999</v>
      </c>
      <c r="F10" s="10">
        <v>9.2087215204383295</v>
      </c>
    </row>
    <row r="11" spans="1:6" x14ac:dyDescent="0.2">
      <c r="A11" s="9" t="s">
        <v>725</v>
      </c>
      <c r="B11" s="9" t="s">
        <v>986</v>
      </c>
      <c r="C11" s="9" t="s">
        <v>18</v>
      </c>
      <c r="D11" s="47">
        <v>101</v>
      </c>
      <c r="E11" s="47">
        <v>1011.45137</v>
      </c>
      <c r="F11" s="10">
        <v>9.0044204921583102</v>
      </c>
    </row>
    <row r="12" spans="1:6" x14ac:dyDescent="0.2">
      <c r="A12" s="9" t="s">
        <v>715</v>
      </c>
      <c r="B12" s="9" t="s">
        <v>992</v>
      </c>
      <c r="C12" s="9" t="s">
        <v>9</v>
      </c>
      <c r="D12" s="47">
        <v>84</v>
      </c>
      <c r="E12" s="47">
        <v>927.96564000000001</v>
      </c>
      <c r="F12" s="10">
        <v>8.2611908715243594</v>
      </c>
    </row>
    <row r="13" spans="1:6" x14ac:dyDescent="0.2">
      <c r="A13" s="9" t="s">
        <v>705</v>
      </c>
      <c r="B13" s="9" t="s">
        <v>964</v>
      </c>
      <c r="C13" s="9" t="s">
        <v>9</v>
      </c>
      <c r="D13" s="47">
        <v>77</v>
      </c>
      <c r="E13" s="47">
        <v>854.54600000000005</v>
      </c>
      <c r="F13" s="10">
        <v>7.6075743650353802</v>
      </c>
    </row>
    <row r="14" spans="1:6" x14ac:dyDescent="0.2">
      <c r="A14" s="9" t="s">
        <v>81</v>
      </c>
      <c r="B14" s="9" t="s">
        <v>956</v>
      </c>
      <c r="C14" s="9" t="s">
        <v>18</v>
      </c>
      <c r="D14" s="47">
        <v>70</v>
      </c>
      <c r="E14" s="47">
        <v>765.10419999999999</v>
      </c>
      <c r="F14" s="10">
        <v>6.8113209803812804</v>
      </c>
    </row>
    <row r="15" spans="1:6" x14ac:dyDescent="0.2">
      <c r="A15" s="9" t="s">
        <v>703</v>
      </c>
      <c r="B15" s="9" t="s">
        <v>1000</v>
      </c>
      <c r="C15" s="9" t="s">
        <v>9</v>
      </c>
      <c r="D15" s="47">
        <v>75</v>
      </c>
      <c r="E15" s="47">
        <v>744.16650000000004</v>
      </c>
      <c r="F15" s="10">
        <v>6.6249236304635497</v>
      </c>
    </row>
    <row r="16" spans="1:6" x14ac:dyDescent="0.2">
      <c r="A16" s="9" t="s">
        <v>719</v>
      </c>
      <c r="B16" s="9" t="s">
        <v>1001</v>
      </c>
      <c r="C16" s="9" t="s">
        <v>18</v>
      </c>
      <c r="D16" s="47">
        <v>56</v>
      </c>
      <c r="E16" s="47">
        <v>559.47807999999998</v>
      </c>
      <c r="F16" s="10">
        <v>4.9807395964725298</v>
      </c>
    </row>
    <row r="17" spans="1:6" x14ac:dyDescent="0.2">
      <c r="A17" s="9" t="s">
        <v>439</v>
      </c>
      <c r="B17" s="9" t="s">
        <v>1002</v>
      </c>
      <c r="C17" s="9" t="s">
        <v>9</v>
      </c>
      <c r="D17" s="47">
        <v>45</v>
      </c>
      <c r="E17" s="47">
        <v>445.48739999999998</v>
      </c>
      <c r="F17" s="10">
        <v>3.9659404223836598</v>
      </c>
    </row>
    <row r="18" spans="1:6" x14ac:dyDescent="0.2">
      <c r="A18" s="9" t="s">
        <v>721</v>
      </c>
      <c r="B18" s="9" t="s">
        <v>994</v>
      </c>
      <c r="C18" s="9" t="s">
        <v>9</v>
      </c>
      <c r="D18" s="47">
        <v>27</v>
      </c>
      <c r="E18" s="47">
        <v>267.94934999999998</v>
      </c>
      <c r="F18" s="10">
        <v>2.38541237825453</v>
      </c>
    </row>
    <row r="19" spans="1:6" x14ac:dyDescent="0.2">
      <c r="A19" s="9" t="s">
        <v>710</v>
      </c>
      <c r="B19" s="9" t="s">
        <v>991</v>
      </c>
      <c r="C19" s="9" t="s">
        <v>9</v>
      </c>
      <c r="D19" s="47">
        <v>11</v>
      </c>
      <c r="E19" s="47">
        <v>111.67739</v>
      </c>
      <c r="F19" s="10">
        <v>0.99420516779443002</v>
      </c>
    </row>
    <row r="20" spans="1:6" x14ac:dyDescent="0.2">
      <c r="A20" s="9" t="s">
        <v>586</v>
      </c>
      <c r="B20" s="9" t="s">
        <v>978</v>
      </c>
      <c r="C20" s="9" t="s">
        <v>587</v>
      </c>
      <c r="D20" s="47">
        <v>9</v>
      </c>
      <c r="E20" s="47">
        <v>99.065610000000007</v>
      </c>
      <c r="F20" s="10">
        <v>0.88192911217487702</v>
      </c>
    </row>
    <row r="21" spans="1:6" x14ac:dyDescent="0.2">
      <c r="A21" s="9" t="s">
        <v>720</v>
      </c>
      <c r="B21" s="9" t="s">
        <v>1973</v>
      </c>
      <c r="C21" s="9" t="s">
        <v>9</v>
      </c>
      <c r="D21" s="47">
        <v>8</v>
      </c>
      <c r="E21" s="47">
        <v>79.180000000000007</v>
      </c>
      <c r="F21" s="10">
        <v>0.70489796713518205</v>
      </c>
    </row>
    <row r="22" spans="1:6" x14ac:dyDescent="0.2">
      <c r="A22" s="9" t="s">
        <v>702</v>
      </c>
      <c r="B22" s="9" t="s">
        <v>997</v>
      </c>
      <c r="C22" s="9" t="s">
        <v>9</v>
      </c>
      <c r="D22" s="47">
        <v>4</v>
      </c>
      <c r="E22" s="47">
        <v>39.86524</v>
      </c>
      <c r="F22" s="10">
        <v>0.35489930077489501</v>
      </c>
    </row>
    <row r="23" spans="1:6" x14ac:dyDescent="0.2">
      <c r="A23" s="9" t="s">
        <v>704</v>
      </c>
      <c r="B23" s="9" t="s">
        <v>1003</v>
      </c>
      <c r="C23" s="9" t="s">
        <v>9</v>
      </c>
      <c r="D23" s="47">
        <v>3</v>
      </c>
      <c r="E23" s="47">
        <v>38.379937499999997</v>
      </c>
      <c r="F23" s="10">
        <v>0.341676432464326</v>
      </c>
    </row>
    <row r="24" spans="1:6" x14ac:dyDescent="0.2">
      <c r="A24" s="9" t="s">
        <v>97</v>
      </c>
      <c r="B24" s="9" t="s">
        <v>988</v>
      </c>
      <c r="C24" s="9" t="s">
        <v>18</v>
      </c>
      <c r="D24" s="47">
        <v>1</v>
      </c>
      <c r="E24" s="47">
        <v>10.011749999999999</v>
      </c>
      <c r="F24" s="10">
        <v>8.9129353655792706E-2</v>
      </c>
    </row>
    <row r="25" spans="1:6" x14ac:dyDescent="0.2">
      <c r="A25" s="9" t="s">
        <v>585</v>
      </c>
      <c r="B25" s="9" t="s">
        <v>968</v>
      </c>
      <c r="C25" s="9" t="s">
        <v>9</v>
      </c>
      <c r="D25" s="47">
        <v>1</v>
      </c>
      <c r="E25" s="47">
        <v>9.9887700000000006</v>
      </c>
      <c r="F25" s="10">
        <v>8.89247747812692E-2</v>
      </c>
    </row>
    <row r="26" spans="1:6" x14ac:dyDescent="0.2">
      <c r="A26" s="8" t="s">
        <v>44</v>
      </c>
      <c r="B26" s="9"/>
      <c r="C26" s="9"/>
      <c r="D26" s="47"/>
      <c r="E26" s="46">
        <f>SUM(E8:E25)</f>
        <v>9212.1900575</v>
      </c>
      <c r="F26" s="11">
        <f>SUM(F8:F25)</f>
        <v>82.011291290662911</v>
      </c>
    </row>
    <row r="27" spans="1:6" x14ac:dyDescent="0.2">
      <c r="A27" s="9"/>
      <c r="B27" s="9"/>
      <c r="C27" s="9"/>
      <c r="D27" s="47"/>
      <c r="E27" s="47"/>
      <c r="F27" s="10"/>
    </row>
    <row r="28" spans="1:6" x14ac:dyDescent="0.2">
      <c r="A28" s="8" t="s">
        <v>99</v>
      </c>
      <c r="B28" s="9"/>
      <c r="C28" s="9"/>
      <c r="D28" s="47"/>
      <c r="E28" s="47"/>
      <c r="F28" s="10"/>
    </row>
    <row r="29" spans="1:6" x14ac:dyDescent="0.2">
      <c r="A29" s="9" t="s">
        <v>707</v>
      </c>
      <c r="B29" s="9" t="s">
        <v>993</v>
      </c>
      <c r="C29" s="9" t="s">
        <v>72</v>
      </c>
      <c r="D29" s="47">
        <v>100</v>
      </c>
      <c r="E29" s="47">
        <v>999.93600000000004</v>
      </c>
      <c r="F29" s="10">
        <v>8.9019051991069205</v>
      </c>
    </row>
    <row r="30" spans="1:6" x14ac:dyDescent="0.2">
      <c r="A30" s="9" t="s">
        <v>723</v>
      </c>
      <c r="B30" s="9" t="s">
        <v>1004</v>
      </c>
      <c r="C30" s="9" t="s">
        <v>9</v>
      </c>
      <c r="D30" s="47">
        <v>72</v>
      </c>
      <c r="E30" s="47">
        <v>715.84415999999999</v>
      </c>
      <c r="F30" s="10">
        <v>6.3727847078756303</v>
      </c>
    </row>
    <row r="31" spans="1:6" x14ac:dyDescent="0.2">
      <c r="A31" s="8" t="s">
        <v>44</v>
      </c>
      <c r="B31" s="9"/>
      <c r="C31" s="9"/>
      <c r="D31" s="47"/>
      <c r="E31" s="46">
        <f>SUM(E29:E30)</f>
        <v>1715.78016</v>
      </c>
      <c r="F31" s="11">
        <f>SUM(F29:F30)</f>
        <v>15.274689906982552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44</v>
      </c>
      <c r="B33" s="9"/>
      <c r="C33" s="9"/>
      <c r="D33" s="47"/>
      <c r="E33" s="46">
        <v>10927.9702175</v>
      </c>
      <c r="F33" s="11">
        <v>97.285981197645455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8" t="s">
        <v>49</v>
      </c>
      <c r="B35" s="9"/>
      <c r="C35" s="9"/>
      <c r="D35" s="47"/>
      <c r="E35" s="46">
        <v>304.86137300000001</v>
      </c>
      <c r="F35" s="11">
        <v>2.71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12" t="s">
        <v>50</v>
      </c>
      <c r="B37" s="6"/>
      <c r="C37" s="6"/>
      <c r="D37" s="72"/>
      <c r="E37" s="48">
        <v>11232.831373000001</v>
      </c>
      <c r="F37" s="13">
        <f xml:space="preserve"> ROUND(SUM(F33:F36),2)</f>
        <v>100</v>
      </c>
    </row>
    <row r="38" spans="1:6" x14ac:dyDescent="0.2">
      <c r="A38" s="19" t="s">
        <v>226</v>
      </c>
    </row>
    <row r="40" spans="1:6" x14ac:dyDescent="0.2">
      <c r="A40" s="1" t="s">
        <v>51</v>
      </c>
    </row>
    <row r="41" spans="1:6" x14ac:dyDescent="0.2">
      <c r="A41" s="1" t="s">
        <v>816</v>
      </c>
    </row>
    <row r="42" spans="1:6" x14ac:dyDescent="0.2">
      <c r="A42" s="1" t="s">
        <v>52</v>
      </c>
    </row>
    <row r="43" spans="1:6" x14ac:dyDescent="0.2">
      <c r="A43" s="3" t="s">
        <v>537</v>
      </c>
      <c r="D43" s="14">
        <v>10.423500000000001</v>
      </c>
    </row>
    <row r="44" spans="1:6" x14ac:dyDescent="0.2">
      <c r="A44" s="3" t="s">
        <v>808</v>
      </c>
      <c r="D44" s="14">
        <v>10.423500000000001</v>
      </c>
    </row>
    <row r="45" spans="1:6" x14ac:dyDescent="0.2">
      <c r="A45" s="3" t="s">
        <v>817</v>
      </c>
      <c r="D45" s="14">
        <v>10.1343</v>
      </c>
    </row>
    <row r="46" spans="1:6" x14ac:dyDescent="0.2">
      <c r="A46" s="3" t="s">
        <v>809</v>
      </c>
      <c r="D46" s="14">
        <v>10.473599999999999</v>
      </c>
    </row>
    <row r="47" spans="1:6" x14ac:dyDescent="0.2">
      <c r="A47" s="3" t="s">
        <v>810</v>
      </c>
      <c r="D47" s="14">
        <v>10.473599999999999</v>
      </c>
    </row>
    <row r="48" spans="1:6" x14ac:dyDescent="0.2">
      <c r="A48" s="3" t="s">
        <v>818</v>
      </c>
      <c r="D48" s="14">
        <v>10.153700000000001</v>
      </c>
    </row>
    <row r="50" spans="1:4" x14ac:dyDescent="0.2">
      <c r="A50" s="1" t="s">
        <v>56</v>
      </c>
    </row>
    <row r="51" spans="1:4" x14ac:dyDescent="0.2">
      <c r="A51" s="3" t="s">
        <v>537</v>
      </c>
      <c r="D51" s="14">
        <v>10.924200000000001</v>
      </c>
    </row>
    <row r="52" spans="1:4" x14ac:dyDescent="0.2">
      <c r="A52" s="3" t="s">
        <v>808</v>
      </c>
      <c r="D52" s="14">
        <v>10.3362</v>
      </c>
    </row>
    <row r="53" spans="1:4" x14ac:dyDescent="0.2">
      <c r="A53" s="3" t="s">
        <v>817</v>
      </c>
      <c r="D53" s="14">
        <v>10.0495</v>
      </c>
    </row>
    <row r="54" spans="1:4" x14ac:dyDescent="0.2">
      <c r="A54" s="3" t="s">
        <v>809</v>
      </c>
      <c r="D54" s="14">
        <v>10.9899</v>
      </c>
    </row>
    <row r="55" spans="1:4" x14ac:dyDescent="0.2">
      <c r="A55" s="3" t="s">
        <v>810</v>
      </c>
      <c r="D55" s="14">
        <v>10.401899999999999</v>
      </c>
    </row>
    <row r="56" spans="1:4" x14ac:dyDescent="0.2">
      <c r="A56" s="3" t="s">
        <v>818</v>
      </c>
      <c r="D56" s="14">
        <v>10.0825</v>
      </c>
    </row>
    <row r="58" spans="1:4" x14ac:dyDescent="0.2">
      <c r="A58" s="1" t="s">
        <v>57</v>
      </c>
      <c r="D58" s="35" t="s">
        <v>138</v>
      </c>
    </row>
    <row r="59" spans="1:4" x14ac:dyDescent="0.2">
      <c r="A59" s="20" t="s">
        <v>811</v>
      </c>
      <c r="B59" s="21"/>
      <c r="C59" s="85" t="s">
        <v>812</v>
      </c>
      <c r="D59" s="86"/>
    </row>
    <row r="60" spans="1:4" x14ac:dyDescent="0.2">
      <c r="A60" s="87"/>
      <c r="B60" s="88"/>
      <c r="C60" s="22" t="s">
        <v>813</v>
      </c>
      <c r="D60" s="22" t="s">
        <v>814</v>
      </c>
    </row>
    <row r="61" spans="1:4" x14ac:dyDescent="0.2">
      <c r="A61" s="3" t="s">
        <v>808</v>
      </c>
      <c r="B61" s="50"/>
      <c r="C61" s="36">
        <v>0.4141855525</v>
      </c>
      <c r="D61" s="36">
        <v>0.38353788580000003</v>
      </c>
    </row>
    <row r="62" spans="1:4" x14ac:dyDescent="0.2">
      <c r="A62" s="23" t="s">
        <v>817</v>
      </c>
      <c r="B62" s="24"/>
      <c r="C62" s="36">
        <v>0.40698232550000002</v>
      </c>
      <c r="D62" s="36">
        <v>0.37686766170000002</v>
      </c>
    </row>
    <row r="63" spans="1:4" x14ac:dyDescent="0.2">
      <c r="A63" s="3" t="s">
        <v>810</v>
      </c>
      <c r="B63" s="24"/>
      <c r="C63" s="36">
        <v>0.4141855525</v>
      </c>
      <c r="D63" s="36">
        <v>0.38353788580000003</v>
      </c>
    </row>
    <row r="64" spans="1:4" x14ac:dyDescent="0.2">
      <c r="A64" s="23" t="s">
        <v>818</v>
      </c>
      <c r="B64" s="24"/>
      <c r="C64" s="36">
        <v>0.40698232550000002</v>
      </c>
      <c r="D64" s="36">
        <v>0.37686766170000002</v>
      </c>
    </row>
    <row r="66" spans="1:5" x14ac:dyDescent="0.2">
      <c r="A66" s="1" t="s">
        <v>59</v>
      </c>
      <c r="D66" s="18">
        <v>1.679965852963144</v>
      </c>
      <c r="E66" s="2" t="s">
        <v>825</v>
      </c>
    </row>
  </sheetData>
  <mergeCells count="3">
    <mergeCell ref="A1:F1"/>
    <mergeCell ref="C59:D59"/>
    <mergeCell ref="A60:B6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2A5E-B26F-40A4-B010-E6838B73FF6E}">
  <sheetPr>
    <tabColor rgb="FF92D050"/>
  </sheetPr>
  <dimension ref="A1:F58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49.140625" style="3" bestFit="1" customWidth="1"/>
    <col min="3" max="3" width="11.7109375" style="3" bestFit="1" customWidth="1"/>
    <col min="4" max="4" width="7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728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722</v>
      </c>
      <c r="B8" s="9" t="s">
        <v>977</v>
      </c>
      <c r="C8" s="9" t="s">
        <v>9</v>
      </c>
      <c r="D8" s="47">
        <v>61</v>
      </c>
      <c r="E8" s="47">
        <v>678.59876999999994</v>
      </c>
      <c r="F8" s="10">
        <v>9.9481447921254098</v>
      </c>
    </row>
    <row r="9" spans="1:6" x14ac:dyDescent="0.2">
      <c r="A9" s="9" t="s">
        <v>725</v>
      </c>
      <c r="B9" s="9" t="s">
        <v>986</v>
      </c>
      <c r="C9" s="9" t="s">
        <v>18</v>
      </c>
      <c r="D9" s="47">
        <v>61</v>
      </c>
      <c r="E9" s="47">
        <v>610.87657000000002</v>
      </c>
      <c r="F9" s="10">
        <v>8.9553486347712301</v>
      </c>
    </row>
    <row r="10" spans="1:6" x14ac:dyDescent="0.2">
      <c r="A10" s="9" t="s">
        <v>719</v>
      </c>
      <c r="B10" s="9" t="s">
        <v>1001</v>
      </c>
      <c r="C10" s="9" t="s">
        <v>18</v>
      </c>
      <c r="D10" s="47">
        <v>61</v>
      </c>
      <c r="E10" s="47">
        <v>609.43147999999997</v>
      </c>
      <c r="F10" s="10">
        <v>8.9341638563819998</v>
      </c>
    </row>
    <row r="11" spans="1:6" x14ac:dyDescent="0.2">
      <c r="A11" s="9" t="s">
        <v>703</v>
      </c>
      <c r="B11" s="9" t="s">
        <v>1000</v>
      </c>
      <c r="C11" s="9" t="s">
        <v>9</v>
      </c>
      <c r="D11" s="47">
        <v>61</v>
      </c>
      <c r="E11" s="47">
        <v>605.25541999999996</v>
      </c>
      <c r="F11" s="10">
        <v>8.8729435132614203</v>
      </c>
    </row>
    <row r="12" spans="1:6" x14ac:dyDescent="0.2">
      <c r="A12" s="9" t="s">
        <v>720</v>
      </c>
      <c r="B12" s="9" t="s">
        <v>1973</v>
      </c>
      <c r="C12" s="9" t="s">
        <v>9</v>
      </c>
      <c r="D12" s="47">
        <v>61</v>
      </c>
      <c r="E12" s="47">
        <v>603.74749999999995</v>
      </c>
      <c r="F12" s="10">
        <v>8.8508376575509207</v>
      </c>
    </row>
    <row r="13" spans="1:6" x14ac:dyDescent="0.2">
      <c r="A13" s="9" t="s">
        <v>173</v>
      </c>
      <c r="B13" s="9" t="s">
        <v>966</v>
      </c>
      <c r="C13" s="9" t="s">
        <v>9</v>
      </c>
      <c r="D13" s="47">
        <v>5</v>
      </c>
      <c r="E13" s="47">
        <v>504.8605</v>
      </c>
      <c r="F13" s="10">
        <v>7.4011707298332299</v>
      </c>
    </row>
    <row r="14" spans="1:6" x14ac:dyDescent="0.2">
      <c r="A14" s="9" t="s">
        <v>81</v>
      </c>
      <c r="B14" s="9" t="s">
        <v>956</v>
      </c>
      <c r="C14" s="9" t="s">
        <v>18</v>
      </c>
      <c r="D14" s="47">
        <v>40</v>
      </c>
      <c r="E14" s="47">
        <v>437.20240000000001</v>
      </c>
      <c r="F14" s="10">
        <v>6.4093142677885098</v>
      </c>
    </row>
    <row r="15" spans="1:6" x14ac:dyDescent="0.2">
      <c r="A15" s="9" t="s">
        <v>40</v>
      </c>
      <c r="B15" s="9" t="s">
        <v>990</v>
      </c>
      <c r="C15" s="9" t="s">
        <v>9</v>
      </c>
      <c r="D15" s="47">
        <v>36</v>
      </c>
      <c r="E15" s="47">
        <v>361.53791999999999</v>
      </c>
      <c r="F15" s="10">
        <v>5.3000856102404299</v>
      </c>
    </row>
    <row r="16" spans="1:6" x14ac:dyDescent="0.2">
      <c r="A16" s="9" t="s">
        <v>439</v>
      </c>
      <c r="B16" s="9" t="s">
        <v>1002</v>
      </c>
      <c r="C16" s="9" t="s">
        <v>9</v>
      </c>
      <c r="D16" s="47">
        <v>36</v>
      </c>
      <c r="E16" s="47">
        <v>356.38992000000002</v>
      </c>
      <c r="F16" s="10">
        <v>5.2246167888191</v>
      </c>
    </row>
    <row r="17" spans="1:6" x14ac:dyDescent="0.2">
      <c r="A17" s="9" t="s">
        <v>705</v>
      </c>
      <c r="B17" s="9" t="s">
        <v>964</v>
      </c>
      <c r="C17" s="9" t="s">
        <v>9</v>
      </c>
      <c r="D17" s="47">
        <v>30</v>
      </c>
      <c r="E17" s="47">
        <v>332.94</v>
      </c>
      <c r="F17" s="10">
        <v>4.8808448725750502</v>
      </c>
    </row>
    <row r="18" spans="1:6" x14ac:dyDescent="0.2">
      <c r="A18" s="9" t="s">
        <v>586</v>
      </c>
      <c r="B18" s="9" t="s">
        <v>978</v>
      </c>
      <c r="C18" s="9" t="s">
        <v>587</v>
      </c>
      <c r="D18" s="47">
        <v>10</v>
      </c>
      <c r="E18" s="47">
        <v>110.0729</v>
      </c>
      <c r="F18" s="10">
        <v>1.6136503561436499</v>
      </c>
    </row>
    <row r="19" spans="1:6" x14ac:dyDescent="0.2">
      <c r="A19" s="9" t="s">
        <v>710</v>
      </c>
      <c r="B19" s="9" t="s">
        <v>991</v>
      </c>
      <c r="C19" s="9" t="s">
        <v>9</v>
      </c>
      <c r="D19" s="47">
        <v>10</v>
      </c>
      <c r="E19" s="47">
        <v>101.5249</v>
      </c>
      <c r="F19" s="10">
        <v>1.4883381017711701</v>
      </c>
    </row>
    <row r="20" spans="1:6" x14ac:dyDescent="0.2">
      <c r="A20" s="9" t="s">
        <v>89</v>
      </c>
      <c r="B20" s="9" t="s">
        <v>1961</v>
      </c>
      <c r="C20" s="9" t="s">
        <v>9</v>
      </c>
      <c r="D20" s="47">
        <v>5</v>
      </c>
      <c r="E20" s="47">
        <v>49.595300000000002</v>
      </c>
      <c r="F20" s="10">
        <v>0.727058826541783</v>
      </c>
    </row>
    <row r="21" spans="1:6" x14ac:dyDescent="0.2">
      <c r="A21" s="9" t="s">
        <v>585</v>
      </c>
      <c r="B21" s="9" t="s">
        <v>968</v>
      </c>
      <c r="C21" s="9" t="s">
        <v>9</v>
      </c>
      <c r="D21" s="47">
        <v>2</v>
      </c>
      <c r="E21" s="47">
        <v>19.977540000000001</v>
      </c>
      <c r="F21" s="10">
        <v>0.29286740456437499</v>
      </c>
    </row>
    <row r="22" spans="1:6" x14ac:dyDescent="0.2">
      <c r="A22" s="9" t="s">
        <v>715</v>
      </c>
      <c r="B22" s="9" t="s">
        <v>992</v>
      </c>
      <c r="C22" s="9" t="s">
        <v>9</v>
      </c>
      <c r="D22" s="47">
        <v>1</v>
      </c>
      <c r="E22" s="47">
        <v>11.04721</v>
      </c>
      <c r="F22" s="10">
        <v>0.16195025615654399</v>
      </c>
    </row>
    <row r="23" spans="1:6" x14ac:dyDescent="0.2">
      <c r="A23" s="9" t="s">
        <v>713</v>
      </c>
      <c r="B23" s="9" t="s">
        <v>1005</v>
      </c>
      <c r="C23" s="9" t="s">
        <v>9</v>
      </c>
      <c r="D23" s="47">
        <v>1</v>
      </c>
      <c r="E23" s="47">
        <v>9.9323700000000006</v>
      </c>
      <c r="F23" s="10">
        <v>0.145606887688527</v>
      </c>
    </row>
    <row r="24" spans="1:6" x14ac:dyDescent="0.2">
      <c r="A24" s="8" t="s">
        <v>44</v>
      </c>
      <c r="B24" s="9"/>
      <c r="C24" s="9"/>
      <c r="D24" s="47"/>
      <c r="E24" s="46">
        <f>SUM(E8:E23)</f>
        <v>5402.9906999999994</v>
      </c>
      <c r="F24" s="11">
        <f>SUM(F8:F23)</f>
        <v>79.206942556213363</v>
      </c>
    </row>
    <row r="25" spans="1:6" x14ac:dyDescent="0.2">
      <c r="A25" s="9"/>
      <c r="B25" s="9"/>
      <c r="C25" s="9"/>
      <c r="D25" s="47"/>
      <c r="E25" s="47"/>
      <c r="F25" s="10"/>
    </row>
    <row r="26" spans="1:6" x14ac:dyDescent="0.2">
      <c r="A26" s="8" t="s">
        <v>99</v>
      </c>
      <c r="B26" s="9"/>
      <c r="C26" s="9"/>
      <c r="D26" s="47"/>
      <c r="E26" s="47"/>
      <c r="F26" s="10"/>
    </row>
    <row r="27" spans="1:6" x14ac:dyDescent="0.2">
      <c r="A27" s="9" t="s">
        <v>707</v>
      </c>
      <c r="B27" s="9" t="s">
        <v>993</v>
      </c>
      <c r="C27" s="9" t="s">
        <v>72</v>
      </c>
      <c r="D27" s="47">
        <v>61</v>
      </c>
      <c r="E27" s="47">
        <v>609.96096</v>
      </c>
      <c r="F27" s="10">
        <v>8.9419259448758197</v>
      </c>
    </row>
    <row r="28" spans="1:6" x14ac:dyDescent="0.2">
      <c r="A28" s="9" t="s">
        <v>723</v>
      </c>
      <c r="B28" s="9" t="s">
        <v>1004</v>
      </c>
      <c r="C28" s="9" t="s">
        <v>9</v>
      </c>
      <c r="D28" s="47">
        <v>61</v>
      </c>
      <c r="E28" s="47">
        <v>606.47907999999995</v>
      </c>
      <c r="F28" s="10">
        <v>8.8908821647805407</v>
      </c>
    </row>
    <row r="29" spans="1:6" x14ac:dyDescent="0.2">
      <c r="A29" s="8" t="s">
        <v>44</v>
      </c>
      <c r="B29" s="9"/>
      <c r="C29" s="9"/>
      <c r="D29" s="47"/>
      <c r="E29" s="46">
        <f>SUM(E27:E28)</f>
        <v>1216.44004</v>
      </c>
      <c r="F29" s="11">
        <f>SUM(F27:F28)</f>
        <v>17.832808109656362</v>
      </c>
    </row>
    <row r="30" spans="1:6" x14ac:dyDescent="0.2">
      <c r="A30" s="9"/>
      <c r="B30" s="9"/>
      <c r="C30" s="9"/>
      <c r="D30" s="47"/>
      <c r="E30" s="47"/>
      <c r="F30" s="10"/>
    </row>
    <row r="31" spans="1:6" x14ac:dyDescent="0.2">
      <c r="A31" s="8" t="s">
        <v>44</v>
      </c>
      <c r="B31" s="9"/>
      <c r="C31" s="9"/>
      <c r="D31" s="47"/>
      <c r="E31" s="46">
        <v>6619.4307399999998</v>
      </c>
      <c r="F31" s="11">
        <v>97.039750665869718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49</v>
      </c>
      <c r="B33" s="9"/>
      <c r="C33" s="9"/>
      <c r="D33" s="47"/>
      <c r="E33" s="46">
        <v>201.93000409999999</v>
      </c>
      <c r="F33" s="11">
        <v>2.96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12" t="s">
        <v>50</v>
      </c>
      <c r="B35" s="6"/>
      <c r="C35" s="6"/>
      <c r="D35" s="72"/>
      <c r="E35" s="48">
        <v>6821.3600041</v>
      </c>
      <c r="F35" s="13">
        <f xml:space="preserve"> ROUND(SUM(F31:F34),2)</f>
        <v>100</v>
      </c>
    </row>
    <row r="36" spans="1:6" x14ac:dyDescent="0.2">
      <c r="A36" s="19" t="s">
        <v>226</v>
      </c>
    </row>
    <row r="37" spans="1:6" x14ac:dyDescent="0.2">
      <c r="A37" s="1"/>
    </row>
    <row r="38" spans="1:6" x14ac:dyDescent="0.2">
      <c r="A38" s="1" t="s">
        <v>51</v>
      </c>
    </row>
    <row r="39" spans="1:6" x14ac:dyDescent="0.2">
      <c r="A39" s="1" t="s">
        <v>816</v>
      </c>
    </row>
    <row r="40" spans="1:6" x14ac:dyDescent="0.2">
      <c r="A40" s="1" t="s">
        <v>52</v>
      </c>
    </row>
    <row r="41" spans="1:6" x14ac:dyDescent="0.2">
      <c r="A41" s="3" t="s">
        <v>537</v>
      </c>
      <c r="D41" s="14">
        <v>10.487399999999999</v>
      </c>
    </row>
    <row r="42" spans="1:6" x14ac:dyDescent="0.2">
      <c r="A42" s="3" t="s">
        <v>808</v>
      </c>
      <c r="D42" s="14">
        <v>10.487399999999999</v>
      </c>
    </row>
    <row r="43" spans="1:6" x14ac:dyDescent="0.2">
      <c r="A43" s="3" t="s">
        <v>817</v>
      </c>
      <c r="D43" s="14">
        <v>10.1317</v>
      </c>
    </row>
    <row r="44" spans="1:6" x14ac:dyDescent="0.2">
      <c r="A44" s="3" t="s">
        <v>809</v>
      </c>
      <c r="D44" s="14">
        <v>10.5304</v>
      </c>
    </row>
    <row r="46" spans="1:6" x14ac:dyDescent="0.2">
      <c r="A46" s="1" t="s">
        <v>56</v>
      </c>
    </row>
    <row r="47" spans="1:6" x14ac:dyDescent="0.2">
      <c r="A47" s="3" t="s">
        <v>537</v>
      </c>
      <c r="D47" s="14">
        <v>10.9917</v>
      </c>
    </row>
    <row r="48" spans="1:6" x14ac:dyDescent="0.2">
      <c r="A48" s="3" t="s">
        <v>808</v>
      </c>
      <c r="D48" s="14">
        <v>10.3271</v>
      </c>
    </row>
    <row r="49" spans="1:5" x14ac:dyDescent="0.2">
      <c r="A49" s="3" t="s">
        <v>817</v>
      </c>
      <c r="D49" s="14">
        <v>10.0573</v>
      </c>
    </row>
    <row r="50" spans="1:5" x14ac:dyDescent="0.2">
      <c r="A50" s="3" t="s">
        <v>809</v>
      </c>
      <c r="D50" s="14">
        <v>11.046799999999999</v>
      </c>
    </row>
    <row r="52" spans="1:5" x14ac:dyDescent="0.2">
      <c r="A52" s="1" t="s">
        <v>57</v>
      </c>
      <c r="D52" s="15" t="s">
        <v>138</v>
      </c>
    </row>
    <row r="53" spans="1:5" x14ac:dyDescent="0.2">
      <c r="A53" s="20" t="s">
        <v>811</v>
      </c>
      <c r="B53" s="21"/>
      <c r="C53" s="85" t="s">
        <v>812</v>
      </c>
      <c r="D53" s="86"/>
    </row>
    <row r="54" spans="1:5" x14ac:dyDescent="0.2">
      <c r="A54" s="87"/>
      <c r="B54" s="88"/>
      <c r="C54" s="22" t="s">
        <v>813</v>
      </c>
      <c r="D54" s="22" t="s">
        <v>814</v>
      </c>
    </row>
    <row r="55" spans="1:5" x14ac:dyDescent="0.2">
      <c r="A55" s="3" t="s">
        <v>808</v>
      </c>
      <c r="B55" s="50"/>
      <c r="C55" s="31">
        <v>0.46820975500000001</v>
      </c>
      <c r="D55" s="31">
        <v>0.43356456650000003</v>
      </c>
    </row>
    <row r="56" spans="1:5" x14ac:dyDescent="0.2">
      <c r="A56" s="23" t="s">
        <v>817</v>
      </c>
      <c r="B56" s="24"/>
      <c r="C56" s="31">
        <v>0.39977909850000004</v>
      </c>
      <c r="D56" s="31">
        <v>0.37019743760000001</v>
      </c>
    </row>
    <row r="58" spans="1:5" x14ac:dyDescent="0.2">
      <c r="A58" s="1" t="s">
        <v>59</v>
      </c>
      <c r="D58" s="18">
        <v>1.6686466304877108</v>
      </c>
      <c r="E58" s="2" t="s">
        <v>825</v>
      </c>
    </row>
  </sheetData>
  <mergeCells count="3">
    <mergeCell ref="A1:F1"/>
    <mergeCell ref="C53:D53"/>
    <mergeCell ref="A54:B5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2267-5F21-47D2-A3C4-CE43098317A7}">
  <sheetPr>
    <tabColor rgb="FF92D050"/>
  </sheetPr>
  <dimension ref="A1:F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66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727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722</v>
      </c>
      <c r="B8" s="9" t="s">
        <v>977</v>
      </c>
      <c r="C8" s="9" t="s">
        <v>9</v>
      </c>
      <c r="D8" s="47">
        <v>67</v>
      </c>
      <c r="E8" s="47">
        <v>745.34618999999998</v>
      </c>
      <c r="F8" s="10">
        <v>9.8941890733135391</v>
      </c>
    </row>
    <row r="9" spans="1:6" x14ac:dyDescent="0.2">
      <c r="A9" s="9" t="s">
        <v>714</v>
      </c>
      <c r="B9" s="9" t="s">
        <v>999</v>
      </c>
      <c r="C9" s="9" t="s">
        <v>9</v>
      </c>
      <c r="D9" s="47">
        <v>86</v>
      </c>
      <c r="E9" s="47">
        <v>743.72972000000004</v>
      </c>
      <c r="F9" s="10">
        <v>9.8727310447813998</v>
      </c>
    </row>
    <row r="10" spans="1:6" x14ac:dyDescent="0.2">
      <c r="A10" s="9" t="s">
        <v>40</v>
      </c>
      <c r="B10" s="9" t="s">
        <v>990</v>
      </c>
      <c r="C10" s="9" t="s">
        <v>9</v>
      </c>
      <c r="D10" s="47">
        <v>72</v>
      </c>
      <c r="E10" s="47">
        <v>723.07583999999997</v>
      </c>
      <c r="F10" s="10">
        <v>9.59855859101528</v>
      </c>
    </row>
    <row r="11" spans="1:6" x14ac:dyDescent="0.2">
      <c r="A11" s="9" t="s">
        <v>725</v>
      </c>
      <c r="B11" s="9" t="s">
        <v>986</v>
      </c>
      <c r="C11" s="9" t="s">
        <v>18</v>
      </c>
      <c r="D11" s="47">
        <v>68</v>
      </c>
      <c r="E11" s="47">
        <v>680.97716000000003</v>
      </c>
      <c r="F11" s="10">
        <v>9.0397145193001993</v>
      </c>
    </row>
    <row r="12" spans="1:6" x14ac:dyDescent="0.2">
      <c r="A12" s="9" t="s">
        <v>719</v>
      </c>
      <c r="B12" s="9" t="s">
        <v>1001</v>
      </c>
      <c r="C12" s="9" t="s">
        <v>18</v>
      </c>
      <c r="D12" s="47">
        <v>68</v>
      </c>
      <c r="E12" s="47">
        <v>679.36623999999995</v>
      </c>
      <c r="F12" s="10">
        <v>9.0183301649212204</v>
      </c>
    </row>
    <row r="13" spans="1:6" x14ac:dyDescent="0.2">
      <c r="A13" s="9" t="s">
        <v>703</v>
      </c>
      <c r="B13" s="9" t="s">
        <v>1000</v>
      </c>
      <c r="C13" s="9" t="s">
        <v>9</v>
      </c>
      <c r="D13" s="47">
        <v>68</v>
      </c>
      <c r="E13" s="47">
        <v>674.71096</v>
      </c>
      <c r="F13" s="10">
        <v>8.9565330817306403</v>
      </c>
    </row>
    <row r="14" spans="1:6" x14ac:dyDescent="0.2">
      <c r="A14" s="9" t="s">
        <v>720</v>
      </c>
      <c r="B14" s="9" t="s">
        <v>1973</v>
      </c>
      <c r="C14" s="9" t="s">
        <v>9</v>
      </c>
      <c r="D14" s="47">
        <v>68</v>
      </c>
      <c r="E14" s="47">
        <v>673.03</v>
      </c>
      <c r="F14" s="10">
        <v>8.93421897281344</v>
      </c>
    </row>
    <row r="15" spans="1:6" x14ac:dyDescent="0.2">
      <c r="A15" s="9" t="s">
        <v>726</v>
      </c>
      <c r="B15" s="9" t="s">
        <v>1006</v>
      </c>
      <c r="C15" s="9" t="s">
        <v>9</v>
      </c>
      <c r="D15" s="47">
        <v>50</v>
      </c>
      <c r="E15" s="47">
        <v>511.16750000000002</v>
      </c>
      <c r="F15" s="10">
        <v>6.7855554385177701</v>
      </c>
    </row>
    <row r="16" spans="1:6" x14ac:dyDescent="0.2">
      <c r="A16" s="9" t="s">
        <v>717</v>
      </c>
      <c r="B16" s="9" t="s">
        <v>979</v>
      </c>
      <c r="C16" s="9" t="s">
        <v>9</v>
      </c>
      <c r="D16" s="47">
        <v>16</v>
      </c>
      <c r="E16" s="47">
        <v>159.43791999999999</v>
      </c>
      <c r="F16" s="10">
        <v>2.1164781508252402</v>
      </c>
    </row>
    <row r="17" spans="1:6" x14ac:dyDescent="0.2">
      <c r="A17" s="9" t="s">
        <v>585</v>
      </c>
      <c r="B17" s="9" t="s">
        <v>968</v>
      </c>
      <c r="C17" s="9" t="s">
        <v>9</v>
      </c>
      <c r="D17" s="47">
        <v>7</v>
      </c>
      <c r="E17" s="47">
        <v>69.921390000000002</v>
      </c>
      <c r="F17" s="10">
        <v>0.92818003527849902</v>
      </c>
    </row>
    <row r="18" spans="1:6" x14ac:dyDescent="0.2">
      <c r="A18" s="9" t="s">
        <v>89</v>
      </c>
      <c r="B18" s="9" t="s">
        <v>1961</v>
      </c>
      <c r="C18" s="9" t="s">
        <v>9</v>
      </c>
      <c r="D18" s="47">
        <v>6</v>
      </c>
      <c r="E18" s="47">
        <v>59.514360000000003</v>
      </c>
      <c r="F18" s="10">
        <v>0.79003064390420796</v>
      </c>
    </row>
    <row r="19" spans="1:6" x14ac:dyDescent="0.2">
      <c r="A19" s="9" t="s">
        <v>715</v>
      </c>
      <c r="B19" s="9" t="s">
        <v>992</v>
      </c>
      <c r="C19" s="9" t="s">
        <v>9</v>
      </c>
      <c r="D19" s="47">
        <v>4</v>
      </c>
      <c r="E19" s="47">
        <v>44.188839999999999</v>
      </c>
      <c r="F19" s="10">
        <v>0.58659015603259501</v>
      </c>
    </row>
    <row r="20" spans="1:6" x14ac:dyDescent="0.2">
      <c r="A20" s="9" t="s">
        <v>586</v>
      </c>
      <c r="B20" s="9" t="s">
        <v>978</v>
      </c>
      <c r="C20" s="9" t="s">
        <v>587</v>
      </c>
      <c r="D20" s="47">
        <v>3</v>
      </c>
      <c r="E20" s="47">
        <v>33.02187</v>
      </c>
      <c r="F20" s="10">
        <v>0.43835284827092302</v>
      </c>
    </row>
    <row r="21" spans="1:6" x14ac:dyDescent="0.2">
      <c r="A21" s="9" t="s">
        <v>710</v>
      </c>
      <c r="B21" s="9" t="s">
        <v>991</v>
      </c>
      <c r="C21" s="9" t="s">
        <v>9</v>
      </c>
      <c r="D21" s="47">
        <v>3</v>
      </c>
      <c r="E21" s="47">
        <v>30.457470000000001</v>
      </c>
      <c r="F21" s="10">
        <v>0.40431140712582803</v>
      </c>
    </row>
    <row r="22" spans="1:6" x14ac:dyDescent="0.2">
      <c r="A22" s="9" t="s">
        <v>692</v>
      </c>
      <c r="B22" s="9" t="s">
        <v>1007</v>
      </c>
      <c r="C22" s="9" t="s">
        <v>18</v>
      </c>
      <c r="D22" s="47">
        <v>1</v>
      </c>
      <c r="E22" s="47">
        <v>9.9311600000000002</v>
      </c>
      <c r="F22" s="10">
        <v>0.13183239691253901</v>
      </c>
    </row>
    <row r="23" spans="1:6" x14ac:dyDescent="0.2">
      <c r="A23" s="8" t="s">
        <v>44</v>
      </c>
      <c r="B23" s="9"/>
      <c r="C23" s="9"/>
      <c r="D23" s="47"/>
      <c r="E23" s="46">
        <f>SUM(E8:E22)</f>
        <v>5837.87662</v>
      </c>
      <c r="F23" s="11">
        <f>SUM(F8:F22)</f>
        <v>77.495606524743337</v>
      </c>
    </row>
    <row r="24" spans="1:6" x14ac:dyDescent="0.2">
      <c r="A24" s="9"/>
      <c r="B24" s="9"/>
      <c r="C24" s="9"/>
      <c r="D24" s="47"/>
      <c r="E24" s="47"/>
      <c r="F24" s="10"/>
    </row>
    <row r="25" spans="1:6" x14ac:dyDescent="0.2">
      <c r="A25" s="8" t="s">
        <v>99</v>
      </c>
      <c r="B25" s="9"/>
      <c r="C25" s="9"/>
      <c r="D25" s="47"/>
      <c r="E25" s="47"/>
      <c r="F25" s="10"/>
    </row>
    <row r="26" spans="1:6" x14ac:dyDescent="0.2">
      <c r="A26" s="9" t="s">
        <v>723</v>
      </c>
      <c r="B26" s="9" t="s">
        <v>1004</v>
      </c>
      <c r="C26" s="9" t="s">
        <v>9</v>
      </c>
      <c r="D26" s="47">
        <v>68</v>
      </c>
      <c r="E26" s="47">
        <v>676.07503999999994</v>
      </c>
      <c r="F26" s="10">
        <v>8.9746407283681293</v>
      </c>
    </row>
    <row r="27" spans="1:6" x14ac:dyDescent="0.2">
      <c r="A27" s="9" t="s">
        <v>707</v>
      </c>
      <c r="B27" s="9" t="s">
        <v>993</v>
      </c>
      <c r="C27" s="9" t="s">
        <v>72</v>
      </c>
      <c r="D27" s="47">
        <v>67</v>
      </c>
      <c r="E27" s="47">
        <v>669.95712000000003</v>
      </c>
      <c r="F27" s="10">
        <v>8.8934276517769693</v>
      </c>
    </row>
    <row r="28" spans="1:6" x14ac:dyDescent="0.2">
      <c r="A28" s="9" t="s">
        <v>102</v>
      </c>
      <c r="B28" s="9" t="s">
        <v>980</v>
      </c>
      <c r="C28" s="9" t="s">
        <v>9</v>
      </c>
      <c r="D28" s="47">
        <v>12</v>
      </c>
      <c r="E28" s="47">
        <v>118.95936</v>
      </c>
      <c r="F28" s="10">
        <v>1.57914056001329</v>
      </c>
    </row>
    <row r="29" spans="1:6" x14ac:dyDescent="0.2">
      <c r="A29" s="8" t="s">
        <v>44</v>
      </c>
      <c r="B29" s="9"/>
      <c r="C29" s="9"/>
      <c r="D29" s="47"/>
      <c r="E29" s="46">
        <f>SUM(E26:E28)</f>
        <v>1464.99152</v>
      </c>
      <c r="F29" s="11">
        <f>SUM(F26:F28)</f>
        <v>19.447208940158387</v>
      </c>
    </row>
    <row r="30" spans="1:6" x14ac:dyDescent="0.2">
      <c r="A30" s="9"/>
      <c r="B30" s="9"/>
      <c r="C30" s="9"/>
      <c r="D30" s="47"/>
      <c r="E30" s="47"/>
      <c r="F30" s="10"/>
    </row>
    <row r="31" spans="1:6" x14ac:dyDescent="0.2">
      <c r="A31" s="8" t="s">
        <v>44</v>
      </c>
      <c r="B31" s="9"/>
      <c r="C31" s="9"/>
      <c r="D31" s="47"/>
      <c r="E31" s="46">
        <v>7302.8681400000005</v>
      </c>
      <c r="F31" s="11">
        <v>96.942815464901727</v>
      </c>
    </row>
    <row r="32" spans="1:6" x14ac:dyDescent="0.2">
      <c r="A32" s="9"/>
      <c r="B32" s="9"/>
      <c r="C32" s="9"/>
      <c r="D32" s="47"/>
      <c r="E32" s="47"/>
      <c r="F32" s="10"/>
    </row>
    <row r="33" spans="1:6" x14ac:dyDescent="0.2">
      <c r="A33" s="8" t="s">
        <v>49</v>
      </c>
      <c r="B33" s="9"/>
      <c r="C33" s="9"/>
      <c r="D33" s="47"/>
      <c r="E33" s="46">
        <v>230.30108129999999</v>
      </c>
      <c r="F33" s="11">
        <v>3.06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12" t="s">
        <v>50</v>
      </c>
      <c r="B35" s="6"/>
      <c r="C35" s="6"/>
      <c r="D35" s="72"/>
      <c r="E35" s="48">
        <v>7533.1710813</v>
      </c>
      <c r="F35" s="13">
        <f xml:space="preserve"> ROUND(SUM(F31:F34),2)</f>
        <v>100</v>
      </c>
    </row>
    <row r="36" spans="1:6" x14ac:dyDescent="0.2">
      <c r="A36" s="19" t="s">
        <v>226</v>
      </c>
    </row>
    <row r="38" spans="1:6" x14ac:dyDescent="0.2">
      <c r="A38" s="1" t="s">
        <v>51</v>
      </c>
    </row>
    <row r="39" spans="1:6" x14ac:dyDescent="0.2">
      <c r="A39" s="1" t="s">
        <v>816</v>
      </c>
    </row>
    <row r="40" spans="1:6" x14ac:dyDescent="0.2">
      <c r="A40" s="1" t="s">
        <v>52</v>
      </c>
    </row>
    <row r="41" spans="1:6" x14ac:dyDescent="0.2">
      <c r="A41" s="3" t="s">
        <v>537</v>
      </c>
      <c r="D41" s="14">
        <v>10.5021</v>
      </c>
    </row>
    <row r="42" spans="1:6" x14ac:dyDescent="0.2">
      <c r="A42" s="3" t="s">
        <v>808</v>
      </c>
      <c r="D42" s="14">
        <v>10.5021</v>
      </c>
    </row>
    <row r="43" spans="1:6" x14ac:dyDescent="0.2">
      <c r="A43" s="3" t="s">
        <v>809</v>
      </c>
      <c r="D43" s="14">
        <v>10.548999999999999</v>
      </c>
    </row>
    <row r="45" spans="1:6" x14ac:dyDescent="0.2">
      <c r="A45" s="1" t="s">
        <v>56</v>
      </c>
    </row>
    <row r="46" spans="1:6" x14ac:dyDescent="0.2">
      <c r="A46" s="3" t="s">
        <v>537</v>
      </c>
      <c r="D46" s="14">
        <v>11.013299999999999</v>
      </c>
    </row>
    <row r="47" spans="1:6" x14ac:dyDescent="0.2">
      <c r="A47" s="3" t="s">
        <v>808</v>
      </c>
      <c r="D47" s="14">
        <v>10.479900000000001</v>
      </c>
    </row>
    <row r="48" spans="1:6" x14ac:dyDescent="0.2">
      <c r="A48" s="3" t="s">
        <v>809</v>
      </c>
      <c r="D48" s="14">
        <v>11.0718</v>
      </c>
    </row>
    <row r="50" spans="1:5" x14ac:dyDescent="0.2">
      <c r="A50" s="1" t="s">
        <v>57</v>
      </c>
      <c r="D50" s="35" t="s">
        <v>138</v>
      </c>
    </row>
    <row r="51" spans="1:5" x14ac:dyDescent="0.2">
      <c r="A51" s="20" t="s">
        <v>811</v>
      </c>
      <c r="B51" s="21"/>
      <c r="C51" s="85" t="s">
        <v>812</v>
      </c>
      <c r="D51" s="86"/>
    </row>
    <row r="52" spans="1:5" x14ac:dyDescent="0.2">
      <c r="A52" s="87"/>
      <c r="B52" s="88"/>
      <c r="C52" s="22" t="s">
        <v>813</v>
      </c>
      <c r="D52" s="22" t="s">
        <v>814</v>
      </c>
    </row>
    <row r="53" spans="1:5" x14ac:dyDescent="0.2">
      <c r="A53" s="30" t="s">
        <v>808</v>
      </c>
      <c r="B53" s="50"/>
      <c r="C53" s="31">
        <v>0.37096619050000001</v>
      </c>
      <c r="D53" s="31">
        <v>0.34351654120000003</v>
      </c>
    </row>
    <row r="55" spans="1:5" x14ac:dyDescent="0.2">
      <c r="A55" s="1" t="s">
        <v>59</v>
      </c>
      <c r="D55" s="18">
        <v>1.6835321293792331</v>
      </c>
      <c r="E55" s="2" t="s">
        <v>825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C6E9-F7DF-45AD-A7D6-3871F55DEACD}">
  <sheetPr>
    <tabColor rgb="FF92D050"/>
  </sheetPr>
  <dimension ref="A1:F73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5703125" style="2" bestFit="1" customWidth="1"/>
    <col min="3" max="3" width="2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1689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301393</v>
      </c>
      <c r="E7" s="60">
        <v>7365.2914375</v>
      </c>
      <c r="F7" s="10">
        <v>12.156870860210853</v>
      </c>
    </row>
    <row r="8" spans="1:6" x14ac:dyDescent="0.2">
      <c r="A8" s="10" t="s">
        <v>265</v>
      </c>
      <c r="B8" s="10" t="s">
        <v>266</v>
      </c>
      <c r="C8" s="10" t="s">
        <v>267</v>
      </c>
      <c r="D8" s="54">
        <v>538776</v>
      </c>
      <c r="E8" s="60">
        <v>4356.2733479999997</v>
      </c>
      <c r="F8" s="10">
        <v>7.1902996606187415</v>
      </c>
    </row>
    <row r="9" spans="1:6" x14ac:dyDescent="0.2">
      <c r="A9" s="10" t="s">
        <v>281</v>
      </c>
      <c r="B9" s="10" t="s">
        <v>282</v>
      </c>
      <c r="C9" s="10" t="s">
        <v>283</v>
      </c>
      <c r="D9" s="54">
        <v>411721</v>
      </c>
      <c r="E9" s="60">
        <v>3763.5416610000002</v>
      </c>
      <c r="F9" s="10">
        <v>6.2119592059659698</v>
      </c>
    </row>
    <row r="10" spans="1:6" x14ac:dyDescent="0.2">
      <c r="A10" s="10" t="s">
        <v>319</v>
      </c>
      <c r="B10" s="10" t="s">
        <v>320</v>
      </c>
      <c r="C10" s="10" t="s">
        <v>267</v>
      </c>
      <c r="D10" s="54">
        <v>902639</v>
      </c>
      <c r="E10" s="60">
        <v>3260.7833875000001</v>
      </c>
      <c r="F10" s="10">
        <v>5.3821254571310897</v>
      </c>
    </row>
    <row r="11" spans="1:6" x14ac:dyDescent="0.2">
      <c r="A11" s="10" t="s">
        <v>270</v>
      </c>
      <c r="B11" s="10" t="s">
        <v>271</v>
      </c>
      <c r="C11" s="10" t="s">
        <v>272</v>
      </c>
      <c r="D11" s="54">
        <v>405492</v>
      </c>
      <c r="E11" s="60">
        <v>2968.2014399999998</v>
      </c>
      <c r="F11" s="10">
        <v>4.899200785111077</v>
      </c>
    </row>
    <row r="12" spans="1:6" x14ac:dyDescent="0.2">
      <c r="A12" s="10" t="s">
        <v>273</v>
      </c>
      <c r="B12" s="10" t="s">
        <v>274</v>
      </c>
      <c r="C12" s="10" t="s">
        <v>267</v>
      </c>
      <c r="D12" s="54">
        <v>197693</v>
      </c>
      <c r="E12" s="60">
        <v>2920.1233029999999</v>
      </c>
      <c r="F12" s="10">
        <v>4.8198448346143081</v>
      </c>
    </row>
    <row r="13" spans="1:6" x14ac:dyDescent="0.2">
      <c r="A13" s="10" t="s">
        <v>1487</v>
      </c>
      <c r="B13" s="10" t="s">
        <v>1488</v>
      </c>
      <c r="C13" s="10" t="s">
        <v>272</v>
      </c>
      <c r="D13" s="54">
        <v>126574</v>
      </c>
      <c r="E13" s="60">
        <v>2844.3076409999999</v>
      </c>
      <c r="F13" s="10">
        <v>4.694706376762837</v>
      </c>
    </row>
    <row r="14" spans="1:6" x14ac:dyDescent="0.2">
      <c r="A14" s="10" t="s">
        <v>313</v>
      </c>
      <c r="B14" s="10" t="s">
        <v>314</v>
      </c>
      <c r="C14" s="10" t="s">
        <v>267</v>
      </c>
      <c r="D14" s="54">
        <v>643546</v>
      </c>
      <c r="E14" s="60">
        <v>2812.939566</v>
      </c>
      <c r="F14" s="10">
        <v>4.6429314211966739</v>
      </c>
    </row>
    <row r="15" spans="1:6" x14ac:dyDescent="0.2">
      <c r="A15" s="10" t="s">
        <v>293</v>
      </c>
      <c r="B15" s="10" t="s">
        <v>294</v>
      </c>
      <c r="C15" s="10" t="s">
        <v>295</v>
      </c>
      <c r="D15" s="54">
        <v>98278</v>
      </c>
      <c r="E15" s="60">
        <v>2506.5312509999999</v>
      </c>
      <c r="F15" s="10">
        <v>4.1371854710792979</v>
      </c>
    </row>
    <row r="16" spans="1:6" x14ac:dyDescent="0.2">
      <c r="A16" s="10" t="s">
        <v>284</v>
      </c>
      <c r="B16" s="10" t="s">
        <v>285</v>
      </c>
      <c r="C16" s="10" t="s">
        <v>286</v>
      </c>
      <c r="D16" s="54">
        <v>343240</v>
      </c>
      <c r="E16" s="60">
        <v>2249.4233399999998</v>
      </c>
      <c r="F16" s="10">
        <v>3.7128128990380054</v>
      </c>
    </row>
    <row r="17" spans="1:6" x14ac:dyDescent="0.2">
      <c r="A17" s="10" t="s">
        <v>1690</v>
      </c>
      <c r="B17" s="10" t="s">
        <v>1691</v>
      </c>
      <c r="C17" s="10" t="s">
        <v>1572</v>
      </c>
      <c r="D17" s="54">
        <v>116490</v>
      </c>
      <c r="E17" s="60">
        <v>1809.32268</v>
      </c>
      <c r="F17" s="10">
        <v>2.9863994319655336</v>
      </c>
    </row>
    <row r="18" spans="1:6" x14ac:dyDescent="0.2">
      <c r="A18" s="10" t="s">
        <v>1570</v>
      </c>
      <c r="B18" s="10" t="s">
        <v>1571</v>
      </c>
      <c r="C18" s="10" t="s">
        <v>1572</v>
      </c>
      <c r="D18" s="54">
        <v>1262673</v>
      </c>
      <c r="E18" s="60">
        <v>1775.9495744999999</v>
      </c>
      <c r="F18" s="10">
        <v>2.9313150490581541</v>
      </c>
    </row>
    <row r="19" spans="1:6" x14ac:dyDescent="0.2">
      <c r="A19" s="10" t="s">
        <v>363</v>
      </c>
      <c r="B19" s="10" t="s">
        <v>364</v>
      </c>
      <c r="C19" s="10" t="s">
        <v>301</v>
      </c>
      <c r="D19" s="54">
        <v>551423</v>
      </c>
      <c r="E19" s="60">
        <v>1599.4024115</v>
      </c>
      <c r="F19" s="10">
        <v>2.6399129939541268</v>
      </c>
    </row>
    <row r="20" spans="1:6" x14ac:dyDescent="0.2">
      <c r="A20" s="10" t="s">
        <v>299</v>
      </c>
      <c r="B20" s="10" t="s">
        <v>300</v>
      </c>
      <c r="C20" s="10" t="s">
        <v>301</v>
      </c>
      <c r="D20" s="54">
        <v>397644</v>
      </c>
      <c r="E20" s="60">
        <v>1560.5538779999999</v>
      </c>
      <c r="F20" s="10">
        <v>2.5757910771398778</v>
      </c>
    </row>
    <row r="21" spans="1:6" x14ac:dyDescent="0.2">
      <c r="A21" s="10" t="s">
        <v>1427</v>
      </c>
      <c r="B21" s="10" t="s">
        <v>1428</v>
      </c>
      <c r="C21" s="10" t="s">
        <v>367</v>
      </c>
      <c r="D21" s="54">
        <v>1247117</v>
      </c>
      <c r="E21" s="60">
        <v>1497.1639585</v>
      </c>
      <c r="F21" s="10">
        <v>2.4711620788524411</v>
      </c>
    </row>
    <row r="22" spans="1:6" x14ac:dyDescent="0.2">
      <c r="A22" s="10" t="s">
        <v>1650</v>
      </c>
      <c r="B22" s="10" t="s">
        <v>1651</v>
      </c>
      <c r="C22" s="10" t="s">
        <v>292</v>
      </c>
      <c r="D22" s="54">
        <v>183307</v>
      </c>
      <c r="E22" s="60">
        <v>1437.6768010000001</v>
      </c>
      <c r="F22" s="10">
        <v>2.372974831585279</v>
      </c>
    </row>
    <row r="23" spans="1:6" x14ac:dyDescent="0.2">
      <c r="A23" s="10" t="s">
        <v>373</v>
      </c>
      <c r="B23" s="10" t="s">
        <v>374</v>
      </c>
      <c r="C23" s="10" t="s">
        <v>375</v>
      </c>
      <c r="D23" s="54">
        <v>278178</v>
      </c>
      <c r="E23" s="60">
        <v>1403.1298320000001</v>
      </c>
      <c r="F23" s="10">
        <v>2.315952914080917</v>
      </c>
    </row>
    <row r="24" spans="1:6" x14ac:dyDescent="0.2">
      <c r="A24" s="10" t="s">
        <v>892</v>
      </c>
      <c r="B24" s="10" t="s">
        <v>893</v>
      </c>
      <c r="C24" s="10" t="s">
        <v>289</v>
      </c>
      <c r="D24" s="54">
        <v>101394</v>
      </c>
      <c r="E24" s="60">
        <v>1377.082611</v>
      </c>
      <c r="F24" s="10">
        <v>2.2729603584364586</v>
      </c>
    </row>
    <row r="25" spans="1:6" x14ac:dyDescent="0.2">
      <c r="A25" s="10" t="s">
        <v>1417</v>
      </c>
      <c r="B25" s="10" t="s">
        <v>1418</v>
      </c>
      <c r="C25" s="10" t="s">
        <v>272</v>
      </c>
      <c r="D25" s="54">
        <v>114846</v>
      </c>
      <c r="E25" s="60">
        <v>1222.7079389999999</v>
      </c>
      <c r="F25" s="10">
        <v>2.0181553765132416</v>
      </c>
    </row>
    <row r="26" spans="1:6" x14ac:dyDescent="0.2">
      <c r="A26" s="10" t="s">
        <v>1423</v>
      </c>
      <c r="B26" s="10" t="s">
        <v>1424</v>
      </c>
      <c r="C26" s="10" t="s">
        <v>283</v>
      </c>
      <c r="D26" s="54">
        <v>121898</v>
      </c>
      <c r="E26" s="60">
        <v>1221.1132150000001</v>
      </c>
      <c r="F26" s="10">
        <v>2.0155231855279716</v>
      </c>
    </row>
    <row r="27" spans="1:6" x14ac:dyDescent="0.2">
      <c r="A27" s="10" t="s">
        <v>353</v>
      </c>
      <c r="B27" s="10" t="s">
        <v>354</v>
      </c>
      <c r="C27" s="10" t="s">
        <v>301</v>
      </c>
      <c r="D27" s="54">
        <v>752083</v>
      </c>
      <c r="E27" s="60">
        <v>1172.4973970000001</v>
      </c>
      <c r="F27" s="10">
        <v>1.9352797591537771</v>
      </c>
    </row>
    <row r="28" spans="1:6" x14ac:dyDescent="0.2">
      <c r="A28" s="10" t="s">
        <v>1432</v>
      </c>
      <c r="B28" s="10" t="s">
        <v>1433</v>
      </c>
      <c r="C28" s="10" t="s">
        <v>277</v>
      </c>
      <c r="D28" s="54">
        <v>9600668</v>
      </c>
      <c r="E28" s="60">
        <v>1166.481162</v>
      </c>
      <c r="F28" s="10">
        <v>1.9253495897123754</v>
      </c>
    </row>
    <row r="29" spans="1:6" x14ac:dyDescent="0.2">
      <c r="A29" s="10" t="s">
        <v>1535</v>
      </c>
      <c r="B29" s="10" t="s">
        <v>1536</v>
      </c>
      <c r="C29" s="10" t="s">
        <v>367</v>
      </c>
      <c r="D29" s="54">
        <v>248911</v>
      </c>
      <c r="E29" s="60">
        <v>949.96883149999996</v>
      </c>
      <c r="F29" s="10">
        <v>1.5679825440404922</v>
      </c>
    </row>
    <row r="30" spans="1:6" x14ac:dyDescent="0.2">
      <c r="A30" s="10" t="s">
        <v>317</v>
      </c>
      <c r="B30" s="10" t="s">
        <v>318</v>
      </c>
      <c r="C30" s="10" t="s">
        <v>295</v>
      </c>
      <c r="D30" s="54">
        <v>387005</v>
      </c>
      <c r="E30" s="60">
        <v>935.39108499999998</v>
      </c>
      <c r="F30" s="10">
        <v>1.5439210682472757</v>
      </c>
    </row>
    <row r="31" spans="1:6" x14ac:dyDescent="0.2">
      <c r="A31" s="10" t="s">
        <v>331</v>
      </c>
      <c r="B31" s="10" t="s">
        <v>332</v>
      </c>
      <c r="C31" s="10" t="s">
        <v>286</v>
      </c>
      <c r="D31" s="54">
        <v>484457</v>
      </c>
      <c r="E31" s="60">
        <v>787.48485349999999</v>
      </c>
      <c r="F31" s="10">
        <v>1.2997926490225953</v>
      </c>
    </row>
    <row r="32" spans="1:6" x14ac:dyDescent="0.2">
      <c r="A32" s="10" t="s">
        <v>1692</v>
      </c>
      <c r="B32" s="10" t="s">
        <v>1693</v>
      </c>
      <c r="C32" s="10" t="s">
        <v>1447</v>
      </c>
      <c r="D32" s="54">
        <v>580358</v>
      </c>
      <c r="E32" s="60">
        <v>725.15732100000002</v>
      </c>
      <c r="F32" s="10">
        <v>1.1969171864468355</v>
      </c>
    </row>
    <row r="33" spans="1:6" x14ac:dyDescent="0.2">
      <c r="A33" s="10" t="s">
        <v>1694</v>
      </c>
      <c r="B33" s="10" t="s">
        <v>1695</v>
      </c>
      <c r="C33" s="10" t="s">
        <v>1696</v>
      </c>
      <c r="D33" s="54">
        <v>166757</v>
      </c>
      <c r="E33" s="60">
        <v>712.8027965</v>
      </c>
      <c r="F33" s="10">
        <v>1.1765252766140331</v>
      </c>
    </row>
    <row r="34" spans="1:6" x14ac:dyDescent="0.2">
      <c r="A34" s="10" t="s">
        <v>1652</v>
      </c>
      <c r="B34" s="10" t="s">
        <v>1653</v>
      </c>
      <c r="C34" s="10" t="s">
        <v>292</v>
      </c>
      <c r="D34" s="54">
        <v>244622</v>
      </c>
      <c r="E34" s="60">
        <v>688.12168599999995</v>
      </c>
      <c r="F34" s="10">
        <v>1.1357875711775001</v>
      </c>
    </row>
    <row r="35" spans="1:6" x14ac:dyDescent="0.2">
      <c r="A35" s="10" t="s">
        <v>880</v>
      </c>
      <c r="B35" s="10" t="s">
        <v>881</v>
      </c>
      <c r="C35" s="10" t="s">
        <v>267</v>
      </c>
      <c r="D35" s="54">
        <v>631101</v>
      </c>
      <c r="E35" s="60">
        <v>686.3223375</v>
      </c>
      <c r="F35" s="10">
        <v>1.1328176347489642</v>
      </c>
    </row>
    <row r="36" spans="1:6" x14ac:dyDescent="0.2">
      <c r="A36" s="10" t="s">
        <v>1661</v>
      </c>
      <c r="B36" s="10" t="s">
        <v>1662</v>
      </c>
      <c r="C36" s="10" t="s">
        <v>289</v>
      </c>
      <c r="D36" s="54">
        <v>7836</v>
      </c>
      <c r="E36" s="60">
        <v>602.61582599999997</v>
      </c>
      <c r="F36" s="10">
        <v>0.99465483982096592</v>
      </c>
    </row>
    <row r="37" spans="1:6" x14ac:dyDescent="0.2">
      <c r="A37" s="10" t="s">
        <v>1681</v>
      </c>
      <c r="B37" s="10" t="s">
        <v>1682</v>
      </c>
      <c r="C37" s="10" t="s">
        <v>367</v>
      </c>
      <c r="D37" s="54">
        <v>593597</v>
      </c>
      <c r="E37" s="60">
        <v>513.16460649999999</v>
      </c>
      <c r="F37" s="10">
        <v>0.84701004762534482</v>
      </c>
    </row>
    <row r="38" spans="1:6" x14ac:dyDescent="0.2">
      <c r="A38" s="10" t="s">
        <v>1697</v>
      </c>
      <c r="B38" s="10" t="s">
        <v>1698</v>
      </c>
      <c r="C38" s="10" t="s">
        <v>367</v>
      </c>
      <c r="D38" s="54">
        <v>12795</v>
      </c>
      <c r="E38" s="60">
        <v>230.7770175</v>
      </c>
      <c r="F38" s="10">
        <v>0.38091179732113895</v>
      </c>
    </row>
    <row r="39" spans="1:6" x14ac:dyDescent="0.2">
      <c r="A39" s="10" t="s">
        <v>1627</v>
      </c>
      <c r="B39" s="10" t="s">
        <v>1628</v>
      </c>
      <c r="C39" s="10" t="s">
        <v>330</v>
      </c>
      <c r="D39" s="54">
        <v>32642</v>
      </c>
      <c r="E39" s="60">
        <v>222.12880999999999</v>
      </c>
      <c r="F39" s="10">
        <v>0.36663739383799682</v>
      </c>
    </row>
    <row r="40" spans="1:6" x14ac:dyDescent="0.2">
      <c r="A40" s="10" t="s">
        <v>1677</v>
      </c>
      <c r="B40" s="10" t="s">
        <v>1678</v>
      </c>
      <c r="C40" s="10" t="s">
        <v>272</v>
      </c>
      <c r="D40" s="54">
        <v>36661</v>
      </c>
      <c r="E40" s="60">
        <v>178.6673835</v>
      </c>
      <c r="F40" s="10">
        <v>0.29490161069288545</v>
      </c>
    </row>
    <row r="41" spans="1:6" x14ac:dyDescent="0.2">
      <c r="A41" s="10" t="s">
        <v>1685</v>
      </c>
      <c r="B41" s="10" t="s">
        <v>1686</v>
      </c>
      <c r="C41" s="10" t="s">
        <v>330</v>
      </c>
      <c r="D41" s="54">
        <v>30548</v>
      </c>
      <c r="E41" s="60">
        <v>32.182318000000002</v>
      </c>
      <c r="F41" s="10">
        <v>5.311891419751294E-2</v>
      </c>
    </row>
    <row r="42" spans="1:6" x14ac:dyDescent="0.2">
      <c r="A42" s="11" t="s">
        <v>44</v>
      </c>
      <c r="B42" s="10"/>
      <c r="C42" s="10"/>
      <c r="D42" s="54"/>
      <c r="E42" s="61">
        <f xml:space="preserve"> SUM(E7:E41)</f>
        <v>59555.282706999998</v>
      </c>
      <c r="F42" s="11">
        <f>SUM(F7:F41)</f>
        <v>98.299692151502512</v>
      </c>
    </row>
    <row r="43" spans="1:6" x14ac:dyDescent="0.2">
      <c r="A43" s="10"/>
      <c r="B43" s="10"/>
      <c r="C43" s="10"/>
      <c r="D43" s="54"/>
      <c r="E43" s="60"/>
      <c r="F43" s="10"/>
    </row>
    <row r="44" spans="1:6" x14ac:dyDescent="0.2">
      <c r="A44" s="11" t="s">
        <v>803</v>
      </c>
      <c r="B44" s="10"/>
      <c r="C44" s="10"/>
      <c r="D44" s="54"/>
      <c r="E44" s="60"/>
      <c r="F44" s="10"/>
    </row>
    <row r="45" spans="1:6" x14ac:dyDescent="0.2">
      <c r="A45" s="10" t="s">
        <v>138</v>
      </c>
      <c r="B45" s="10" t="s">
        <v>1497</v>
      </c>
      <c r="C45" s="10" t="s">
        <v>272</v>
      </c>
      <c r="D45" s="54">
        <v>489000</v>
      </c>
      <c r="E45" s="60">
        <v>4.8899999999999999E-2</v>
      </c>
      <c r="F45" s="64" t="s">
        <v>804</v>
      </c>
    </row>
    <row r="46" spans="1:6" x14ac:dyDescent="0.2">
      <c r="A46" s="10" t="s">
        <v>138</v>
      </c>
      <c r="B46" s="10" t="s">
        <v>389</v>
      </c>
      <c r="C46" s="10" t="s">
        <v>367</v>
      </c>
      <c r="D46" s="54">
        <v>98000</v>
      </c>
      <c r="E46" s="60">
        <v>9.7999999999999997E-3</v>
      </c>
      <c r="F46" s="64" t="s">
        <v>804</v>
      </c>
    </row>
    <row r="47" spans="1:6" x14ac:dyDescent="0.2">
      <c r="A47" s="10" t="s">
        <v>1480</v>
      </c>
      <c r="B47" s="10" t="s">
        <v>1481</v>
      </c>
      <c r="C47" s="10" t="s">
        <v>1482</v>
      </c>
      <c r="D47" s="54">
        <v>44170</v>
      </c>
      <c r="E47" s="60">
        <v>4.4169999999999999E-3</v>
      </c>
      <c r="F47" s="64" t="s">
        <v>804</v>
      </c>
    </row>
    <row r="48" spans="1:6" x14ac:dyDescent="0.2">
      <c r="A48" s="10" t="s">
        <v>138</v>
      </c>
      <c r="B48" s="10" t="s">
        <v>1699</v>
      </c>
      <c r="C48" s="10" t="s">
        <v>272</v>
      </c>
      <c r="D48" s="54">
        <v>23815</v>
      </c>
      <c r="E48" s="60">
        <v>2.3814999999999999E-3</v>
      </c>
      <c r="F48" s="64" t="s">
        <v>804</v>
      </c>
    </row>
    <row r="49" spans="1:6" x14ac:dyDescent="0.2">
      <c r="A49" s="11" t="s">
        <v>44</v>
      </c>
      <c r="B49" s="10"/>
      <c r="C49" s="10"/>
      <c r="D49" s="54"/>
      <c r="E49" s="61">
        <f>SUM(E45:E48)</f>
        <v>6.5498500000000001E-2</v>
      </c>
      <c r="F49" s="11">
        <f>SUM(F45:F48)</f>
        <v>0</v>
      </c>
    </row>
    <row r="50" spans="1:6" x14ac:dyDescent="0.2">
      <c r="A50" s="10"/>
      <c r="B50" s="10"/>
      <c r="C50" s="10"/>
      <c r="D50" s="54"/>
      <c r="E50" s="60"/>
      <c r="F50" s="10"/>
    </row>
    <row r="51" spans="1:6" x14ac:dyDescent="0.2">
      <c r="A51" s="11" t="s">
        <v>44</v>
      </c>
      <c r="B51" s="10"/>
      <c r="C51" s="10"/>
      <c r="D51" s="54"/>
      <c r="E51" s="61">
        <v>59555.348205499999</v>
      </c>
      <c r="F51" s="11">
        <v>98.299800260843838</v>
      </c>
    </row>
    <row r="52" spans="1:6" x14ac:dyDescent="0.2">
      <c r="A52" s="10"/>
      <c r="B52" s="10"/>
      <c r="C52" s="10"/>
      <c r="D52" s="54"/>
      <c r="E52" s="60"/>
      <c r="F52" s="10"/>
    </row>
    <row r="53" spans="1:6" x14ac:dyDescent="0.2">
      <c r="A53" s="11" t="s">
        <v>49</v>
      </c>
      <c r="B53" s="10"/>
      <c r="C53" s="10"/>
      <c r="D53" s="54"/>
      <c r="E53" s="61">
        <v>1030.0731762999999</v>
      </c>
      <c r="F53" s="11">
        <v>1.7</v>
      </c>
    </row>
    <row r="54" spans="1:6" x14ac:dyDescent="0.2">
      <c r="A54" s="10"/>
      <c r="B54" s="10"/>
      <c r="C54" s="10"/>
      <c r="D54" s="54"/>
      <c r="E54" s="60"/>
      <c r="F54" s="10"/>
    </row>
    <row r="55" spans="1:6" x14ac:dyDescent="0.2">
      <c r="A55" s="13" t="s">
        <v>50</v>
      </c>
      <c r="B55" s="7"/>
      <c r="C55" s="7"/>
      <c r="D55" s="65"/>
      <c r="E55" s="62">
        <v>60585.421381799999</v>
      </c>
      <c r="F55" s="13">
        <f xml:space="preserve"> ROUND(SUM(F51:F54),2)</f>
        <v>100</v>
      </c>
    </row>
    <row r="56" spans="1:6" x14ac:dyDescent="0.2">
      <c r="F56" s="26" t="s">
        <v>1483</v>
      </c>
    </row>
    <row r="57" spans="1:6" x14ac:dyDescent="0.2">
      <c r="A57" s="1" t="s">
        <v>51</v>
      </c>
      <c r="B57" s="3"/>
      <c r="C57" s="3"/>
      <c r="D57" s="3"/>
    </row>
    <row r="58" spans="1:6" x14ac:dyDescent="0.2">
      <c r="A58" s="1" t="s">
        <v>1463</v>
      </c>
      <c r="B58" s="3"/>
      <c r="C58" s="3"/>
      <c r="D58" s="3"/>
    </row>
    <row r="59" spans="1:6" x14ac:dyDescent="0.2">
      <c r="A59" s="1" t="s">
        <v>52</v>
      </c>
      <c r="B59" s="3"/>
      <c r="C59" s="3"/>
      <c r="D59" s="3"/>
    </row>
    <row r="60" spans="1:6" x14ac:dyDescent="0.2">
      <c r="A60" s="3" t="s">
        <v>537</v>
      </c>
      <c r="B60" s="3"/>
      <c r="C60" s="3"/>
      <c r="D60" s="14">
        <v>69.755399999999995</v>
      </c>
    </row>
    <row r="61" spans="1:6" x14ac:dyDescent="0.2">
      <c r="A61" s="3" t="s">
        <v>808</v>
      </c>
      <c r="B61" s="3"/>
      <c r="C61" s="3"/>
      <c r="D61" s="14">
        <v>17.721</v>
      </c>
    </row>
    <row r="62" spans="1:6" x14ac:dyDescent="0.2">
      <c r="A62" s="3" t="s">
        <v>809</v>
      </c>
      <c r="B62" s="3"/>
      <c r="C62" s="3"/>
      <c r="D62" s="14">
        <v>72.521600000000007</v>
      </c>
    </row>
    <row r="63" spans="1:6" x14ac:dyDescent="0.2">
      <c r="A63" s="3" t="s">
        <v>810</v>
      </c>
      <c r="B63" s="3"/>
      <c r="C63" s="3"/>
      <c r="D63" s="14">
        <v>18.616800000000001</v>
      </c>
    </row>
    <row r="64" spans="1:6" x14ac:dyDescent="0.2">
      <c r="A64" s="3"/>
      <c r="B64" s="3"/>
      <c r="C64" s="3"/>
      <c r="D64" s="14"/>
    </row>
    <row r="65" spans="1:4" x14ac:dyDescent="0.2">
      <c r="A65" s="1" t="s">
        <v>56</v>
      </c>
      <c r="B65" s="3"/>
      <c r="C65" s="3"/>
      <c r="D65" s="3"/>
    </row>
    <row r="66" spans="1:4" x14ac:dyDescent="0.2">
      <c r="A66" s="3" t="s">
        <v>537</v>
      </c>
      <c r="B66" s="3"/>
      <c r="C66" s="3"/>
      <c r="D66" s="14">
        <v>75.168000000000006</v>
      </c>
    </row>
    <row r="67" spans="1:4" x14ac:dyDescent="0.2">
      <c r="A67" s="3" t="s">
        <v>808</v>
      </c>
      <c r="B67" s="3"/>
      <c r="C67" s="3"/>
      <c r="D67" s="14">
        <v>19.0961</v>
      </c>
    </row>
    <row r="68" spans="1:4" x14ac:dyDescent="0.2">
      <c r="A68" s="3" t="s">
        <v>809</v>
      </c>
      <c r="B68" s="3"/>
      <c r="C68" s="3"/>
      <c r="D68" s="14">
        <v>78.376300000000001</v>
      </c>
    </row>
    <row r="69" spans="1:4" x14ac:dyDescent="0.2">
      <c r="A69" s="3" t="s">
        <v>810</v>
      </c>
      <c r="B69" s="3"/>
      <c r="C69" s="3"/>
      <c r="D69" s="14">
        <v>20.117999999999999</v>
      </c>
    </row>
    <row r="70" spans="1:4" x14ac:dyDescent="0.2">
      <c r="A70" s="3"/>
      <c r="B70" s="3"/>
      <c r="C70" s="3"/>
      <c r="D70" s="3"/>
    </row>
    <row r="71" spans="1:4" x14ac:dyDescent="0.2">
      <c r="A71" s="1" t="s">
        <v>57</v>
      </c>
      <c r="B71" s="3"/>
      <c r="C71" s="3"/>
      <c r="D71" s="15" t="s">
        <v>58</v>
      </c>
    </row>
    <row r="72" spans="1:4" x14ac:dyDescent="0.2">
      <c r="A72" s="1"/>
      <c r="B72" s="3"/>
      <c r="C72" s="3"/>
      <c r="D72" s="15"/>
    </row>
    <row r="73" spans="1:4" x14ac:dyDescent="0.2">
      <c r="A73" s="16" t="s">
        <v>1464</v>
      </c>
      <c r="B73" s="3"/>
      <c r="C73" s="3"/>
      <c r="D73" s="59">
        <v>3.1268080775128049E-2</v>
      </c>
    </row>
  </sheetData>
  <mergeCells count="1">
    <mergeCell ref="A1:F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38D4-2412-4FB8-AEC4-788B93CF6FF8}">
  <sheetPr>
    <tabColor rgb="FF92D050"/>
  </sheetPr>
  <dimension ref="A1:F6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9.1406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724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714</v>
      </c>
      <c r="B8" s="9" t="s">
        <v>999</v>
      </c>
      <c r="C8" s="9" t="s">
        <v>9</v>
      </c>
      <c r="D8" s="47">
        <v>107</v>
      </c>
      <c r="E8" s="47">
        <v>925.33813999999995</v>
      </c>
      <c r="F8" s="10">
        <v>9.8359127529674399</v>
      </c>
    </row>
    <row r="9" spans="1:6" x14ac:dyDescent="0.2">
      <c r="A9" s="9" t="s">
        <v>692</v>
      </c>
      <c r="B9" s="9" t="s">
        <v>1007</v>
      </c>
      <c r="C9" s="9" t="s">
        <v>18</v>
      </c>
      <c r="D9" s="47">
        <v>87</v>
      </c>
      <c r="E9" s="47">
        <v>864.01092000000006</v>
      </c>
      <c r="F9" s="10">
        <v>9.1840330138462996</v>
      </c>
    </row>
    <row r="10" spans="1:6" x14ac:dyDescent="0.2">
      <c r="A10" s="9" t="s">
        <v>439</v>
      </c>
      <c r="B10" s="9" t="s">
        <v>1002</v>
      </c>
      <c r="C10" s="9" t="s">
        <v>9</v>
      </c>
      <c r="D10" s="47">
        <v>84</v>
      </c>
      <c r="E10" s="47">
        <v>831.57647999999995</v>
      </c>
      <c r="F10" s="10">
        <v>8.8392700474874797</v>
      </c>
    </row>
    <row r="11" spans="1:6" x14ac:dyDescent="0.2">
      <c r="A11" s="9" t="s">
        <v>702</v>
      </c>
      <c r="B11" s="9" t="s">
        <v>997</v>
      </c>
      <c r="C11" s="9" t="s">
        <v>9</v>
      </c>
      <c r="D11" s="47">
        <v>83</v>
      </c>
      <c r="E11" s="47">
        <v>827.20372999999995</v>
      </c>
      <c r="F11" s="10">
        <v>8.79278975489893</v>
      </c>
    </row>
    <row r="12" spans="1:6" x14ac:dyDescent="0.2">
      <c r="A12" s="9" t="s">
        <v>717</v>
      </c>
      <c r="B12" s="9" t="s">
        <v>979</v>
      </c>
      <c r="C12" s="9" t="s">
        <v>9</v>
      </c>
      <c r="D12" s="47">
        <v>83</v>
      </c>
      <c r="E12" s="47">
        <v>827.08420999999998</v>
      </c>
      <c r="F12" s="10">
        <v>8.7915193130556606</v>
      </c>
    </row>
    <row r="13" spans="1:6" x14ac:dyDescent="0.2">
      <c r="A13" s="9" t="s">
        <v>718</v>
      </c>
      <c r="B13" s="9" t="s">
        <v>1008</v>
      </c>
      <c r="C13" s="9" t="s">
        <v>9</v>
      </c>
      <c r="D13" s="47">
        <v>80</v>
      </c>
      <c r="E13" s="47">
        <v>795.03359999999998</v>
      </c>
      <c r="F13" s="10">
        <v>8.4508362805380699</v>
      </c>
    </row>
    <row r="14" spans="1:6" x14ac:dyDescent="0.2">
      <c r="A14" s="9" t="s">
        <v>704</v>
      </c>
      <c r="B14" s="9" t="s">
        <v>1003</v>
      </c>
      <c r="C14" s="9" t="s">
        <v>9</v>
      </c>
      <c r="D14" s="47">
        <v>62</v>
      </c>
      <c r="E14" s="47">
        <v>793.18537500000002</v>
      </c>
      <c r="F14" s="10">
        <v>8.4311905109950001</v>
      </c>
    </row>
    <row r="15" spans="1:6" x14ac:dyDescent="0.2">
      <c r="A15" s="9" t="s">
        <v>719</v>
      </c>
      <c r="B15" s="9" t="s">
        <v>1001</v>
      </c>
      <c r="C15" s="9" t="s">
        <v>18</v>
      </c>
      <c r="D15" s="47">
        <v>65</v>
      </c>
      <c r="E15" s="47">
        <v>649.39419999999996</v>
      </c>
      <c r="F15" s="10">
        <v>6.9027574001035896</v>
      </c>
    </row>
    <row r="16" spans="1:6" x14ac:dyDescent="0.2">
      <c r="A16" s="9" t="s">
        <v>173</v>
      </c>
      <c r="B16" s="9" t="s">
        <v>966</v>
      </c>
      <c r="C16" s="9" t="s">
        <v>9</v>
      </c>
      <c r="D16" s="47">
        <v>5</v>
      </c>
      <c r="E16" s="47">
        <v>504.8605</v>
      </c>
      <c r="F16" s="10">
        <v>5.3664315948540899</v>
      </c>
    </row>
    <row r="17" spans="1:6" x14ac:dyDescent="0.2">
      <c r="A17" s="9" t="s">
        <v>720</v>
      </c>
      <c r="B17" s="9" t="s">
        <v>1973</v>
      </c>
      <c r="C17" s="9" t="s">
        <v>9</v>
      </c>
      <c r="D17" s="47">
        <v>13</v>
      </c>
      <c r="E17" s="47">
        <v>128.66749999999999</v>
      </c>
      <c r="F17" s="10">
        <v>1.36767550091736</v>
      </c>
    </row>
    <row r="18" spans="1:6" x14ac:dyDescent="0.2">
      <c r="A18" s="9" t="s">
        <v>89</v>
      </c>
      <c r="B18" s="9" t="s">
        <v>1961</v>
      </c>
      <c r="C18" s="9" t="s">
        <v>9</v>
      </c>
      <c r="D18" s="47">
        <v>11</v>
      </c>
      <c r="E18" s="47">
        <v>109.10966000000001</v>
      </c>
      <c r="F18" s="10">
        <v>1.1597847855551899</v>
      </c>
    </row>
    <row r="19" spans="1:6" x14ac:dyDescent="0.2">
      <c r="A19" s="9" t="s">
        <v>703</v>
      </c>
      <c r="B19" s="9" t="s">
        <v>1000</v>
      </c>
      <c r="C19" s="9" t="s">
        <v>9</v>
      </c>
      <c r="D19" s="47">
        <v>8</v>
      </c>
      <c r="E19" s="47">
        <v>79.377759999999995</v>
      </c>
      <c r="F19" s="10">
        <v>0.84374855864688403</v>
      </c>
    </row>
    <row r="20" spans="1:6" x14ac:dyDescent="0.2">
      <c r="A20" s="9" t="s">
        <v>586</v>
      </c>
      <c r="B20" s="9" t="s">
        <v>978</v>
      </c>
      <c r="C20" s="9" t="s">
        <v>587</v>
      </c>
      <c r="D20" s="47">
        <v>6</v>
      </c>
      <c r="E20" s="47">
        <v>66.04374</v>
      </c>
      <c r="F20" s="10">
        <v>0.70201414643912297</v>
      </c>
    </row>
    <row r="21" spans="1:6" x14ac:dyDescent="0.2">
      <c r="A21" s="9" t="s">
        <v>721</v>
      </c>
      <c r="B21" s="9" t="s">
        <v>994</v>
      </c>
      <c r="C21" s="9" t="s">
        <v>9</v>
      </c>
      <c r="D21" s="47">
        <v>5</v>
      </c>
      <c r="E21" s="47">
        <v>49.620249999999999</v>
      </c>
      <c r="F21" s="10">
        <v>0.52744010938577801</v>
      </c>
    </row>
    <row r="22" spans="1:6" x14ac:dyDescent="0.2">
      <c r="A22" s="9" t="s">
        <v>710</v>
      </c>
      <c r="B22" s="9" t="s">
        <v>991</v>
      </c>
      <c r="C22" s="9" t="s">
        <v>9</v>
      </c>
      <c r="D22" s="47">
        <v>3</v>
      </c>
      <c r="E22" s="47">
        <v>30.457470000000001</v>
      </c>
      <c r="F22" s="10">
        <v>0.323748697525991</v>
      </c>
    </row>
    <row r="23" spans="1:6" x14ac:dyDescent="0.2">
      <c r="A23" s="9" t="s">
        <v>585</v>
      </c>
      <c r="B23" s="9" t="s">
        <v>968</v>
      </c>
      <c r="C23" s="9" t="s">
        <v>9</v>
      </c>
      <c r="D23" s="47">
        <v>3</v>
      </c>
      <c r="E23" s="47">
        <v>29.96631</v>
      </c>
      <c r="F23" s="10">
        <v>0.31852789585477997</v>
      </c>
    </row>
    <row r="24" spans="1:6" x14ac:dyDescent="0.2">
      <c r="A24" s="9" t="s">
        <v>713</v>
      </c>
      <c r="B24" s="9" t="s">
        <v>1005</v>
      </c>
      <c r="C24" s="9" t="s">
        <v>9</v>
      </c>
      <c r="D24" s="47">
        <v>3</v>
      </c>
      <c r="E24" s="47">
        <v>29.79711</v>
      </c>
      <c r="F24" s="10">
        <v>0.31672937878749202</v>
      </c>
    </row>
    <row r="25" spans="1:6" x14ac:dyDescent="0.2">
      <c r="A25" s="9" t="s">
        <v>722</v>
      </c>
      <c r="B25" s="9" t="s">
        <v>977</v>
      </c>
      <c r="C25" s="9" t="s">
        <v>9</v>
      </c>
      <c r="D25" s="47">
        <v>1</v>
      </c>
      <c r="E25" s="47">
        <v>11.12457</v>
      </c>
      <c r="F25" s="10">
        <v>0.118248989428101</v>
      </c>
    </row>
    <row r="26" spans="1:6" x14ac:dyDescent="0.2">
      <c r="A26" s="9" t="s">
        <v>40</v>
      </c>
      <c r="B26" s="9" t="s">
        <v>990</v>
      </c>
      <c r="C26" s="9" t="s">
        <v>9</v>
      </c>
      <c r="D26" s="47">
        <v>1</v>
      </c>
      <c r="E26" s="47">
        <v>10.042719999999999</v>
      </c>
      <c r="F26" s="10">
        <v>0.106749428616961</v>
      </c>
    </row>
    <row r="27" spans="1:6" x14ac:dyDescent="0.2">
      <c r="A27" s="8" t="s">
        <v>44</v>
      </c>
      <c r="B27" s="9"/>
      <c r="C27" s="9"/>
      <c r="D27" s="47"/>
      <c r="E27" s="46">
        <f>SUM(E8:E26)</f>
        <v>7561.8942450000004</v>
      </c>
      <c r="F27" s="11">
        <f>SUM(F8:F26)</f>
        <v>80.379408159904216</v>
      </c>
    </row>
    <row r="28" spans="1:6" x14ac:dyDescent="0.2">
      <c r="A28" s="9"/>
      <c r="B28" s="9"/>
      <c r="C28" s="9"/>
      <c r="D28" s="47"/>
      <c r="E28" s="47"/>
      <c r="F28" s="10"/>
    </row>
    <row r="29" spans="1:6" x14ac:dyDescent="0.2">
      <c r="A29" s="8" t="s">
        <v>99</v>
      </c>
      <c r="B29" s="9"/>
      <c r="C29" s="9"/>
      <c r="D29" s="47"/>
      <c r="E29" s="47"/>
      <c r="F29" s="10"/>
    </row>
    <row r="30" spans="1:6" x14ac:dyDescent="0.2">
      <c r="A30" s="9" t="s">
        <v>707</v>
      </c>
      <c r="B30" s="9" t="s">
        <v>993</v>
      </c>
      <c r="C30" s="9" t="s">
        <v>72</v>
      </c>
      <c r="D30" s="47">
        <v>82</v>
      </c>
      <c r="E30" s="47">
        <v>819.94752000000005</v>
      </c>
      <c r="F30" s="10">
        <v>8.7156596276600293</v>
      </c>
    </row>
    <row r="31" spans="1:6" x14ac:dyDescent="0.2">
      <c r="A31" s="9" t="s">
        <v>723</v>
      </c>
      <c r="B31" s="9" t="s">
        <v>1004</v>
      </c>
      <c r="C31" s="9" t="s">
        <v>9</v>
      </c>
      <c r="D31" s="47">
        <v>49</v>
      </c>
      <c r="E31" s="47">
        <v>487.17171999999999</v>
      </c>
      <c r="F31" s="10">
        <v>5.1784081153653503</v>
      </c>
    </row>
    <row r="32" spans="1:6" x14ac:dyDescent="0.2">
      <c r="A32" s="9" t="s">
        <v>102</v>
      </c>
      <c r="B32" s="9" t="s">
        <v>980</v>
      </c>
      <c r="C32" s="9" t="s">
        <v>9</v>
      </c>
      <c r="D32" s="47">
        <v>27</v>
      </c>
      <c r="E32" s="47">
        <v>267.65856000000002</v>
      </c>
      <c r="F32" s="10">
        <v>2.8450856286383099</v>
      </c>
    </row>
    <row r="33" spans="1:6" x14ac:dyDescent="0.2">
      <c r="A33" s="8" t="s">
        <v>44</v>
      </c>
      <c r="B33" s="9"/>
      <c r="C33" s="9"/>
      <c r="D33" s="47"/>
      <c r="E33" s="46">
        <f>SUM(E30:E32)</f>
        <v>1574.7778000000001</v>
      </c>
      <c r="F33" s="11">
        <f>SUM(F30:F32)</f>
        <v>16.73915337166369</v>
      </c>
    </row>
    <row r="34" spans="1:6" x14ac:dyDescent="0.2">
      <c r="A34" s="9"/>
      <c r="B34" s="9"/>
      <c r="C34" s="9"/>
      <c r="D34" s="47"/>
      <c r="E34" s="47"/>
      <c r="F34" s="10"/>
    </row>
    <row r="35" spans="1:6" x14ac:dyDescent="0.2">
      <c r="A35" s="8" t="s">
        <v>44</v>
      </c>
      <c r="B35" s="9"/>
      <c r="C35" s="9"/>
      <c r="D35" s="47"/>
      <c r="E35" s="46">
        <v>9136.6720450000012</v>
      </c>
      <c r="F35" s="11">
        <v>97.118561531567906</v>
      </c>
    </row>
    <row r="36" spans="1:6" x14ac:dyDescent="0.2">
      <c r="A36" s="9"/>
      <c r="B36" s="9"/>
      <c r="C36" s="9"/>
      <c r="D36" s="47"/>
      <c r="E36" s="47"/>
      <c r="F36" s="10"/>
    </row>
    <row r="37" spans="1:6" x14ac:dyDescent="0.2">
      <c r="A37" s="8" t="s">
        <v>49</v>
      </c>
      <c r="B37" s="9"/>
      <c r="C37" s="9"/>
      <c r="D37" s="47"/>
      <c r="E37" s="46">
        <v>271.08058949999997</v>
      </c>
      <c r="F37" s="11">
        <v>2.88</v>
      </c>
    </row>
    <row r="38" spans="1:6" x14ac:dyDescent="0.2">
      <c r="A38" s="9"/>
      <c r="B38" s="9"/>
      <c r="C38" s="9"/>
      <c r="D38" s="47"/>
      <c r="E38" s="47"/>
      <c r="F38" s="10"/>
    </row>
    <row r="39" spans="1:6" x14ac:dyDescent="0.2">
      <c r="A39" s="12" t="s">
        <v>50</v>
      </c>
      <c r="B39" s="6"/>
      <c r="C39" s="6"/>
      <c r="D39" s="72"/>
      <c r="E39" s="48">
        <v>9407.7505894999995</v>
      </c>
      <c r="F39" s="13">
        <f xml:space="preserve"> ROUND(SUM(F35:F38),2)</f>
        <v>100</v>
      </c>
    </row>
    <row r="40" spans="1:6" x14ac:dyDescent="0.2">
      <c r="A40" s="19" t="s">
        <v>226</v>
      </c>
    </row>
    <row r="41" spans="1:6" x14ac:dyDescent="0.2">
      <c r="A41" s="1"/>
    </row>
    <row r="42" spans="1:6" x14ac:dyDescent="0.2">
      <c r="A42" s="1" t="s">
        <v>51</v>
      </c>
    </row>
    <row r="43" spans="1:6" x14ac:dyDescent="0.2">
      <c r="A43" s="1" t="s">
        <v>816</v>
      </c>
    </row>
    <row r="44" spans="1:6" x14ac:dyDescent="0.2">
      <c r="A44" s="1" t="s">
        <v>52</v>
      </c>
    </row>
    <row r="45" spans="1:6" x14ac:dyDescent="0.2">
      <c r="A45" s="3" t="s">
        <v>537</v>
      </c>
      <c r="D45" s="14">
        <v>10.5501</v>
      </c>
    </row>
    <row r="46" spans="1:6" x14ac:dyDescent="0.2">
      <c r="A46" s="3" t="s">
        <v>808</v>
      </c>
      <c r="D46" s="14">
        <v>10.5501</v>
      </c>
    </row>
    <row r="47" spans="1:6" x14ac:dyDescent="0.2">
      <c r="A47" s="3" t="s">
        <v>817</v>
      </c>
      <c r="D47" s="14">
        <v>10.3081</v>
      </c>
    </row>
    <row r="48" spans="1:6" x14ac:dyDescent="0.2">
      <c r="A48" s="3" t="s">
        <v>809</v>
      </c>
      <c r="D48" s="14">
        <v>10.6015</v>
      </c>
    </row>
    <row r="49" spans="1:4" x14ac:dyDescent="0.2">
      <c r="A49" s="3" t="s">
        <v>810</v>
      </c>
      <c r="D49" s="14">
        <v>10.6015</v>
      </c>
    </row>
    <row r="51" spans="1:4" x14ac:dyDescent="0.2">
      <c r="A51" s="1" t="s">
        <v>56</v>
      </c>
    </row>
    <row r="52" spans="1:4" x14ac:dyDescent="0.2">
      <c r="A52" s="3" t="s">
        <v>537</v>
      </c>
      <c r="D52" s="14">
        <v>11.0715</v>
      </c>
    </row>
    <row r="53" spans="1:4" x14ac:dyDescent="0.2">
      <c r="A53" s="3" t="s">
        <v>808</v>
      </c>
      <c r="D53" s="14">
        <v>10.507899999999999</v>
      </c>
    </row>
    <row r="54" spans="1:4" x14ac:dyDescent="0.2">
      <c r="A54" s="3" t="s">
        <v>817</v>
      </c>
      <c r="D54" s="14">
        <v>10.199400000000001</v>
      </c>
    </row>
    <row r="55" spans="1:4" x14ac:dyDescent="0.2">
      <c r="A55" s="3" t="s">
        <v>809</v>
      </c>
      <c r="D55" s="14">
        <v>11.127000000000001</v>
      </c>
    </row>
    <row r="56" spans="1:4" x14ac:dyDescent="0.2">
      <c r="A56" s="3" t="s">
        <v>810</v>
      </c>
      <c r="D56" s="14">
        <v>10.563499999999999</v>
      </c>
    </row>
    <row r="58" spans="1:4" x14ac:dyDescent="0.2">
      <c r="A58" s="1" t="s">
        <v>57</v>
      </c>
      <c r="D58" s="15" t="s">
        <v>138</v>
      </c>
    </row>
    <row r="59" spans="1:4" x14ac:dyDescent="0.2">
      <c r="A59" s="20" t="s">
        <v>811</v>
      </c>
      <c r="B59" s="21"/>
      <c r="C59" s="85" t="s">
        <v>812</v>
      </c>
      <c r="D59" s="86"/>
    </row>
    <row r="60" spans="1:4" x14ac:dyDescent="0.2">
      <c r="A60" s="87"/>
      <c r="B60" s="88"/>
      <c r="C60" s="22" t="s">
        <v>813</v>
      </c>
      <c r="D60" s="22" t="s">
        <v>814</v>
      </c>
    </row>
    <row r="61" spans="1:4" x14ac:dyDescent="0.2">
      <c r="A61" s="49" t="s">
        <v>808</v>
      </c>
      <c r="B61" s="50"/>
      <c r="C61" s="25">
        <v>0.38897425800000002</v>
      </c>
      <c r="D61" s="25">
        <v>0.36019210140000002</v>
      </c>
    </row>
    <row r="62" spans="1:4" x14ac:dyDescent="0.2">
      <c r="A62" s="23" t="s">
        <v>817</v>
      </c>
      <c r="B62" s="24"/>
      <c r="C62" s="25">
        <v>0.43219362</v>
      </c>
      <c r="D62" s="25">
        <v>0.40021344600000003</v>
      </c>
    </row>
    <row r="63" spans="1:4" x14ac:dyDescent="0.2">
      <c r="A63" s="23" t="s">
        <v>810</v>
      </c>
      <c r="B63" s="24"/>
      <c r="C63" s="25">
        <v>0.38897425800000002</v>
      </c>
      <c r="D63" s="25">
        <v>0.36019210140000002</v>
      </c>
    </row>
    <row r="65" spans="1:5" x14ac:dyDescent="0.2">
      <c r="A65" s="1" t="s">
        <v>59</v>
      </c>
      <c r="D65" s="18">
        <v>1.6141094877514368</v>
      </c>
      <c r="E65" s="2" t="s">
        <v>825</v>
      </c>
    </row>
  </sheetData>
  <mergeCells count="3">
    <mergeCell ref="A1:F1"/>
    <mergeCell ref="C59:D59"/>
    <mergeCell ref="A60:B6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999F-B1A8-4EAC-9689-538B656651F6}">
  <sheetPr>
    <tabColor rgb="FF92D050"/>
  </sheetPr>
  <dimension ref="A1:J5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716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89</v>
      </c>
      <c r="B8" s="9" t="s">
        <v>1961</v>
      </c>
      <c r="C8" s="9" t="s">
        <v>9</v>
      </c>
      <c r="D8" s="47">
        <v>113</v>
      </c>
      <c r="E8" s="47">
        <v>1120.8537799999999</v>
      </c>
      <c r="F8" s="10">
        <v>9.9106508946322602</v>
      </c>
    </row>
    <row r="9" spans="1:6" x14ac:dyDescent="0.2">
      <c r="A9" s="9" t="s">
        <v>692</v>
      </c>
      <c r="B9" s="9" t="s">
        <v>1007</v>
      </c>
      <c r="C9" s="9" t="s">
        <v>18</v>
      </c>
      <c r="D9" s="47">
        <v>106</v>
      </c>
      <c r="E9" s="47">
        <v>1052.7029600000001</v>
      </c>
      <c r="F9" s="10">
        <v>9.3080575883020398</v>
      </c>
    </row>
    <row r="10" spans="1:6" x14ac:dyDescent="0.2">
      <c r="A10" s="9" t="s">
        <v>43</v>
      </c>
      <c r="B10" s="9" t="s">
        <v>1009</v>
      </c>
      <c r="C10" s="9" t="s">
        <v>9</v>
      </c>
      <c r="D10" s="47">
        <v>99</v>
      </c>
      <c r="E10" s="47">
        <v>1002.71457</v>
      </c>
      <c r="F10" s="10">
        <v>8.8660574889896004</v>
      </c>
    </row>
    <row r="11" spans="1:6" x14ac:dyDescent="0.2">
      <c r="A11" s="9" t="s">
        <v>439</v>
      </c>
      <c r="B11" s="9" t="s">
        <v>1002</v>
      </c>
      <c r="C11" s="9" t="s">
        <v>9</v>
      </c>
      <c r="D11" s="47">
        <v>100</v>
      </c>
      <c r="E11" s="47">
        <v>989.97199999999998</v>
      </c>
      <c r="F11" s="10">
        <v>8.7533869827881396</v>
      </c>
    </row>
    <row r="12" spans="1:6" x14ac:dyDescent="0.2">
      <c r="A12" s="9" t="s">
        <v>710</v>
      </c>
      <c r="B12" s="9" t="s">
        <v>991</v>
      </c>
      <c r="C12" s="9" t="s">
        <v>9</v>
      </c>
      <c r="D12" s="47">
        <v>97</v>
      </c>
      <c r="E12" s="47">
        <v>984.79152999999997</v>
      </c>
      <c r="F12" s="10">
        <v>8.7075809815449503</v>
      </c>
    </row>
    <row r="13" spans="1:6" x14ac:dyDescent="0.2">
      <c r="A13" s="9" t="s">
        <v>694</v>
      </c>
      <c r="B13" s="9" t="s">
        <v>1010</v>
      </c>
      <c r="C13" s="9" t="s">
        <v>18</v>
      </c>
      <c r="D13" s="47">
        <v>100</v>
      </c>
      <c r="E13" s="47">
        <v>980.90499999999997</v>
      </c>
      <c r="F13" s="10">
        <v>8.6732160690926694</v>
      </c>
    </row>
    <row r="14" spans="1:6" x14ac:dyDescent="0.2">
      <c r="A14" s="9" t="s">
        <v>702</v>
      </c>
      <c r="B14" s="9" t="s">
        <v>997</v>
      </c>
      <c r="C14" s="9" t="s">
        <v>9</v>
      </c>
      <c r="D14" s="47">
        <v>73</v>
      </c>
      <c r="E14" s="47">
        <v>727.54062999999996</v>
      </c>
      <c r="F14" s="10">
        <v>6.43295434627594</v>
      </c>
    </row>
    <row r="15" spans="1:6" x14ac:dyDescent="0.2">
      <c r="A15" s="9" t="s">
        <v>173</v>
      </c>
      <c r="B15" s="9" t="s">
        <v>966</v>
      </c>
      <c r="C15" s="9" t="s">
        <v>9</v>
      </c>
      <c r="D15" s="47">
        <v>5</v>
      </c>
      <c r="E15" s="47">
        <v>504.8605</v>
      </c>
      <c r="F15" s="10">
        <v>4.4640043645920402</v>
      </c>
    </row>
    <row r="16" spans="1:6" x14ac:dyDescent="0.2">
      <c r="A16" s="9" t="s">
        <v>711</v>
      </c>
      <c r="B16" s="9" t="s">
        <v>1974</v>
      </c>
      <c r="C16" s="9" t="s">
        <v>18</v>
      </c>
      <c r="D16" s="47">
        <v>50</v>
      </c>
      <c r="E16" s="47">
        <v>504.68150000000003</v>
      </c>
      <c r="F16" s="10">
        <v>4.4624216367270897</v>
      </c>
    </row>
    <row r="17" spans="1:10" x14ac:dyDescent="0.2">
      <c r="A17" s="9" t="s">
        <v>712</v>
      </c>
      <c r="B17" s="9" t="s">
        <v>1972</v>
      </c>
      <c r="C17" s="9" t="s">
        <v>9</v>
      </c>
      <c r="D17" s="47">
        <v>49</v>
      </c>
      <c r="E17" s="47">
        <v>492.43432000000001</v>
      </c>
      <c r="F17" s="10">
        <v>4.3541313962072996</v>
      </c>
    </row>
    <row r="18" spans="1:10" x14ac:dyDescent="0.2">
      <c r="A18" s="9" t="s">
        <v>713</v>
      </c>
      <c r="B18" s="9" t="s">
        <v>1005</v>
      </c>
      <c r="C18" s="9" t="s">
        <v>9</v>
      </c>
      <c r="D18" s="47">
        <v>46</v>
      </c>
      <c r="E18" s="47">
        <v>456.88902000000002</v>
      </c>
      <c r="F18" s="10">
        <v>4.03983789465443</v>
      </c>
    </row>
    <row r="19" spans="1:10" x14ac:dyDescent="0.2">
      <c r="A19" s="9" t="s">
        <v>586</v>
      </c>
      <c r="B19" s="9" t="s">
        <v>978</v>
      </c>
      <c r="C19" s="9" t="s">
        <v>587</v>
      </c>
      <c r="D19" s="47">
        <v>21</v>
      </c>
      <c r="E19" s="47">
        <v>231.15308999999999</v>
      </c>
      <c r="F19" s="10">
        <v>2.0438683609609698</v>
      </c>
    </row>
    <row r="20" spans="1:10" x14ac:dyDescent="0.2">
      <c r="A20" s="9" t="s">
        <v>714</v>
      </c>
      <c r="B20" s="9" t="s">
        <v>999</v>
      </c>
      <c r="C20" s="9" t="s">
        <v>9</v>
      </c>
      <c r="D20" s="47">
        <v>18</v>
      </c>
      <c r="E20" s="47">
        <v>155.66435999999999</v>
      </c>
      <c r="F20" s="10">
        <v>1.3763928500079301</v>
      </c>
    </row>
    <row r="21" spans="1:10" x14ac:dyDescent="0.2">
      <c r="A21" s="9" t="s">
        <v>40</v>
      </c>
      <c r="B21" s="9" t="s">
        <v>990</v>
      </c>
      <c r="C21" s="9" t="s">
        <v>9</v>
      </c>
      <c r="D21" s="47">
        <v>9</v>
      </c>
      <c r="E21" s="47">
        <v>90.384479999999996</v>
      </c>
      <c r="F21" s="10">
        <v>0.799184553379364</v>
      </c>
    </row>
    <row r="22" spans="1:10" x14ac:dyDescent="0.2">
      <c r="A22" s="9" t="s">
        <v>715</v>
      </c>
      <c r="B22" s="9" t="s">
        <v>992</v>
      </c>
      <c r="C22" s="9" t="s">
        <v>9</v>
      </c>
      <c r="D22" s="47">
        <v>6</v>
      </c>
      <c r="E22" s="47">
        <v>66.283259999999999</v>
      </c>
      <c r="F22" s="10">
        <v>0.58608023788628605</v>
      </c>
    </row>
    <row r="23" spans="1:10" x14ac:dyDescent="0.2">
      <c r="A23" s="9" t="s">
        <v>81</v>
      </c>
      <c r="B23" s="9" t="s">
        <v>956</v>
      </c>
      <c r="C23" s="9" t="s">
        <v>18</v>
      </c>
      <c r="D23" s="47">
        <v>3</v>
      </c>
      <c r="E23" s="47">
        <v>32.790179999999999</v>
      </c>
      <c r="F23" s="10">
        <v>0.28993257867422501</v>
      </c>
    </row>
    <row r="24" spans="1:10" x14ac:dyDescent="0.2">
      <c r="A24" s="9" t="s">
        <v>585</v>
      </c>
      <c r="B24" s="9" t="s">
        <v>968</v>
      </c>
      <c r="C24" s="9" t="s">
        <v>9</v>
      </c>
      <c r="D24" s="47">
        <v>3</v>
      </c>
      <c r="E24" s="47">
        <v>29.96631</v>
      </c>
      <c r="F24" s="10">
        <v>0.26496376450666698</v>
      </c>
    </row>
    <row r="25" spans="1:10" x14ac:dyDescent="0.2">
      <c r="A25" s="8" t="s">
        <v>44</v>
      </c>
      <c r="B25" s="9"/>
      <c r="C25" s="9"/>
      <c r="D25" s="47"/>
      <c r="E25" s="46">
        <f>SUM(E8:E24)</f>
        <v>9424.5874900000017</v>
      </c>
      <c r="F25" s="11">
        <f>SUM(F8:F24)</f>
        <v>83.332721989221895</v>
      </c>
    </row>
    <row r="26" spans="1:10" x14ac:dyDescent="0.2">
      <c r="A26" s="9"/>
      <c r="B26" s="9"/>
      <c r="C26" s="9"/>
      <c r="D26" s="47"/>
      <c r="E26" s="47"/>
      <c r="F26" s="10"/>
    </row>
    <row r="27" spans="1:10" x14ac:dyDescent="0.2">
      <c r="A27" s="8" t="s">
        <v>99</v>
      </c>
      <c r="B27" s="9"/>
      <c r="C27" s="9"/>
      <c r="D27" s="47"/>
      <c r="E27" s="47"/>
      <c r="F27" s="10"/>
    </row>
    <row r="28" spans="1:10" x14ac:dyDescent="0.2">
      <c r="A28" s="9" t="s">
        <v>708</v>
      </c>
      <c r="B28" s="9" t="s">
        <v>1011</v>
      </c>
      <c r="C28" s="9" t="s">
        <v>9</v>
      </c>
      <c r="D28" s="47">
        <v>100</v>
      </c>
      <c r="E28" s="47">
        <v>988.86400000000003</v>
      </c>
      <c r="F28" s="10">
        <v>8.7435899857246593</v>
      </c>
    </row>
    <row r="29" spans="1:10" x14ac:dyDescent="0.2">
      <c r="A29" s="9" t="s">
        <v>102</v>
      </c>
      <c r="B29" s="9" t="s">
        <v>980</v>
      </c>
      <c r="C29" s="9" t="s">
        <v>9</v>
      </c>
      <c r="D29" s="47">
        <v>56</v>
      </c>
      <c r="E29" s="47">
        <v>555.14368000000002</v>
      </c>
      <c r="F29" s="10">
        <v>4.9086110133307903</v>
      </c>
    </row>
    <row r="30" spans="1:10" x14ac:dyDescent="0.2">
      <c r="A30" s="8" t="s">
        <v>44</v>
      </c>
      <c r="B30" s="9"/>
      <c r="C30" s="9"/>
      <c r="D30" s="47"/>
      <c r="E30" s="46">
        <f>SUM(E28:E29)</f>
        <v>1544.0076800000002</v>
      </c>
      <c r="F30" s="11">
        <f>SUM(F28:F29)</f>
        <v>13.652200999055449</v>
      </c>
    </row>
    <row r="31" spans="1:10" x14ac:dyDescent="0.2">
      <c r="A31" s="9"/>
      <c r="B31" s="9"/>
      <c r="C31" s="9"/>
      <c r="D31" s="47"/>
      <c r="E31" s="47"/>
      <c r="F31" s="10"/>
    </row>
    <row r="32" spans="1:10" x14ac:dyDescent="0.2">
      <c r="A32" s="8" t="s">
        <v>44</v>
      </c>
      <c r="B32" s="9"/>
      <c r="C32" s="9"/>
      <c r="D32" s="47"/>
      <c r="E32" s="46">
        <v>10968.595170000002</v>
      </c>
      <c r="F32" s="11">
        <v>96.984922988277333</v>
      </c>
      <c r="I32" s="2"/>
      <c r="J32" s="2"/>
    </row>
    <row r="33" spans="1:10" x14ac:dyDescent="0.2">
      <c r="A33" s="9"/>
      <c r="B33" s="9"/>
      <c r="C33" s="9"/>
      <c r="D33" s="47"/>
      <c r="E33" s="47"/>
      <c r="F33" s="10"/>
    </row>
    <row r="34" spans="1:10" x14ac:dyDescent="0.2">
      <c r="A34" s="8" t="s">
        <v>49</v>
      </c>
      <c r="B34" s="9"/>
      <c r="C34" s="9"/>
      <c r="D34" s="47"/>
      <c r="E34" s="46">
        <v>340.98795660000002</v>
      </c>
      <c r="F34" s="11">
        <v>3.02</v>
      </c>
      <c r="I34" s="2"/>
      <c r="J34" s="2"/>
    </row>
    <row r="35" spans="1:10" x14ac:dyDescent="0.2">
      <c r="A35" s="9"/>
      <c r="B35" s="9"/>
      <c r="C35" s="9"/>
      <c r="D35" s="47"/>
      <c r="E35" s="47"/>
      <c r="F35" s="10"/>
    </row>
    <row r="36" spans="1:10" x14ac:dyDescent="0.2">
      <c r="A36" s="12" t="s">
        <v>50</v>
      </c>
      <c r="B36" s="6"/>
      <c r="C36" s="6"/>
      <c r="D36" s="72"/>
      <c r="E36" s="48">
        <v>11309.5879566</v>
      </c>
      <c r="F36" s="13">
        <f xml:space="preserve"> ROUND(SUM(F32:F35),2)</f>
        <v>100</v>
      </c>
      <c r="I36" s="2"/>
      <c r="J36" s="2"/>
    </row>
    <row r="37" spans="1:10" x14ac:dyDescent="0.2">
      <c r="A37" s="19" t="s">
        <v>226</v>
      </c>
    </row>
    <row r="38" spans="1:10" x14ac:dyDescent="0.2">
      <c r="A38" s="1"/>
    </row>
    <row r="39" spans="1:10" x14ac:dyDescent="0.2">
      <c r="A39" s="1" t="s">
        <v>51</v>
      </c>
    </row>
    <row r="40" spans="1:10" x14ac:dyDescent="0.2">
      <c r="A40" s="1" t="s">
        <v>816</v>
      </c>
    </row>
    <row r="41" spans="1:10" x14ac:dyDescent="0.2">
      <c r="A41" s="1" t="s">
        <v>52</v>
      </c>
    </row>
    <row r="42" spans="1:10" x14ac:dyDescent="0.2">
      <c r="A42" s="3" t="s">
        <v>537</v>
      </c>
      <c r="D42" s="14">
        <v>10.5639</v>
      </c>
    </row>
    <row r="43" spans="1:10" x14ac:dyDescent="0.2">
      <c r="A43" s="3" t="s">
        <v>826</v>
      </c>
      <c r="D43" s="14">
        <v>10.1614</v>
      </c>
    </row>
    <row r="44" spans="1:10" x14ac:dyDescent="0.2">
      <c r="A44" s="3" t="s">
        <v>817</v>
      </c>
      <c r="D44" s="14">
        <v>10.1456</v>
      </c>
    </row>
    <row r="45" spans="1:10" x14ac:dyDescent="0.2">
      <c r="A45" s="3" t="s">
        <v>809</v>
      </c>
      <c r="D45" s="14">
        <v>10.616899999999999</v>
      </c>
    </row>
    <row r="47" spans="1:10" x14ac:dyDescent="0.2">
      <c r="A47" s="1" t="s">
        <v>56</v>
      </c>
    </row>
    <row r="48" spans="1:10" x14ac:dyDescent="0.2">
      <c r="A48" s="3" t="s">
        <v>537</v>
      </c>
      <c r="D48" s="14">
        <v>11.071099999999999</v>
      </c>
    </row>
    <row r="49" spans="1:5" x14ac:dyDescent="0.2">
      <c r="A49" s="3" t="s">
        <v>826</v>
      </c>
      <c r="D49" s="14">
        <v>10.6493</v>
      </c>
    </row>
    <row r="50" spans="1:5" x14ac:dyDescent="0.2">
      <c r="A50" s="3" t="s">
        <v>817</v>
      </c>
      <c r="D50" s="14">
        <v>10.0562</v>
      </c>
    </row>
    <row r="51" spans="1:5" x14ac:dyDescent="0.2">
      <c r="A51" s="3" t="s">
        <v>809</v>
      </c>
      <c r="D51" s="14">
        <v>11.1266</v>
      </c>
    </row>
    <row r="53" spans="1:5" x14ac:dyDescent="0.2">
      <c r="A53" s="1" t="s">
        <v>57</v>
      </c>
      <c r="D53" s="35" t="s">
        <v>138</v>
      </c>
    </row>
    <row r="54" spans="1:5" x14ac:dyDescent="0.2">
      <c r="A54" s="20" t="s">
        <v>811</v>
      </c>
      <c r="B54" s="21"/>
      <c r="C54" s="85" t="s">
        <v>812</v>
      </c>
      <c r="D54" s="86"/>
    </row>
    <row r="55" spans="1:5" x14ac:dyDescent="0.2">
      <c r="A55" s="87"/>
      <c r="B55" s="88"/>
      <c r="C55" s="22" t="s">
        <v>813</v>
      </c>
      <c r="D55" s="22" t="s">
        <v>814</v>
      </c>
    </row>
    <row r="56" spans="1:5" x14ac:dyDescent="0.2">
      <c r="A56" s="23" t="s">
        <v>817</v>
      </c>
      <c r="B56" s="24"/>
      <c r="C56" s="31">
        <v>0.41058393900000001</v>
      </c>
      <c r="D56" s="31">
        <v>0.3802027737</v>
      </c>
    </row>
    <row r="58" spans="1:5" x14ac:dyDescent="0.2">
      <c r="A58" s="1" t="s">
        <v>59</v>
      </c>
      <c r="D58" s="18">
        <v>1.5857038328974904</v>
      </c>
      <c r="E58" s="2" t="s">
        <v>825</v>
      </c>
    </row>
  </sheetData>
  <mergeCells count="3">
    <mergeCell ref="A1:F1"/>
    <mergeCell ref="C54:D54"/>
    <mergeCell ref="A55:B5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D788-790A-4158-9485-C013B5E3067A}">
  <sheetPr>
    <tabColor rgb="FF92D050"/>
  </sheetPr>
  <dimension ref="A1:J67"/>
  <sheetViews>
    <sheetView showGridLines="0" workbookViewId="0">
      <selection sqref="A1:F1"/>
    </sheetView>
  </sheetViews>
  <sheetFormatPr defaultRowHeight="11.25" x14ac:dyDescent="0.2"/>
  <cols>
    <col min="1" max="1" width="59.85546875" style="3" bestFit="1" customWidth="1"/>
    <col min="2" max="2" width="59.5703125" style="3" customWidth="1"/>
    <col min="3" max="3" width="11.7109375" style="3" bestFit="1" customWidth="1"/>
    <col min="4" max="4" width="11.85546875" style="3" customWidth="1"/>
    <col min="5" max="5" width="21.42578125" style="2" customWidth="1"/>
    <col min="6" max="6" width="13.5703125" style="2" bestFit="1" customWidth="1"/>
    <col min="7" max="16384" width="9.140625" style="3"/>
  </cols>
  <sheetData>
    <row r="1" spans="1:6" x14ac:dyDescent="0.2">
      <c r="A1" s="89" t="s">
        <v>709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692</v>
      </c>
      <c r="B8" s="9" t="s">
        <v>1007</v>
      </c>
      <c r="C8" s="9" t="s">
        <v>18</v>
      </c>
      <c r="D8" s="47">
        <v>156</v>
      </c>
      <c r="E8" s="47">
        <v>1549.2609600000001</v>
      </c>
      <c r="F8" s="10">
        <v>8.9853782798153308</v>
      </c>
    </row>
    <row r="9" spans="1:6" x14ac:dyDescent="0.2">
      <c r="A9" s="9" t="s">
        <v>693</v>
      </c>
      <c r="B9" s="9" t="s">
        <v>1012</v>
      </c>
      <c r="C9" s="9" t="s">
        <v>9</v>
      </c>
      <c r="D9" s="47">
        <v>150</v>
      </c>
      <c r="E9" s="47">
        <v>1523.28</v>
      </c>
      <c r="F9" s="10">
        <v>8.8346943345665192</v>
      </c>
    </row>
    <row r="10" spans="1:6" x14ac:dyDescent="0.2">
      <c r="A10" s="9" t="s">
        <v>694</v>
      </c>
      <c r="B10" s="9" t="s">
        <v>1010</v>
      </c>
      <c r="C10" s="9" t="s">
        <v>18</v>
      </c>
      <c r="D10" s="47">
        <v>150</v>
      </c>
      <c r="E10" s="47">
        <v>1471.3575000000001</v>
      </c>
      <c r="F10" s="10">
        <v>8.5335550715377106</v>
      </c>
    </row>
    <row r="11" spans="1:6" x14ac:dyDescent="0.2">
      <c r="A11" s="9" t="s">
        <v>173</v>
      </c>
      <c r="B11" s="9" t="s">
        <v>966</v>
      </c>
      <c r="C11" s="9" t="s">
        <v>9</v>
      </c>
      <c r="D11" s="47">
        <v>14</v>
      </c>
      <c r="E11" s="47">
        <v>1413.6094000000001</v>
      </c>
      <c r="F11" s="10">
        <v>8.1986285892744508</v>
      </c>
    </row>
    <row r="12" spans="1:6" x14ac:dyDescent="0.2">
      <c r="A12" s="9" t="s">
        <v>695</v>
      </c>
      <c r="B12" s="9" t="s">
        <v>1013</v>
      </c>
      <c r="C12" s="9" t="s">
        <v>9</v>
      </c>
      <c r="D12" s="47">
        <v>100</v>
      </c>
      <c r="E12" s="47">
        <v>1020.976</v>
      </c>
      <c r="F12" s="10">
        <v>5.9214398422669401</v>
      </c>
    </row>
    <row r="13" spans="1:6" x14ac:dyDescent="0.2">
      <c r="A13" s="9" t="s">
        <v>696</v>
      </c>
      <c r="B13" s="9" t="s">
        <v>1014</v>
      </c>
      <c r="C13" s="9" t="s">
        <v>9</v>
      </c>
      <c r="D13" s="47">
        <v>100</v>
      </c>
      <c r="E13" s="47">
        <v>996.80899999999997</v>
      </c>
      <c r="F13" s="10">
        <v>5.7812764724442802</v>
      </c>
    </row>
    <row r="14" spans="1:6" x14ac:dyDescent="0.2">
      <c r="A14" s="9" t="s">
        <v>697</v>
      </c>
      <c r="B14" s="9" t="s">
        <v>1015</v>
      </c>
      <c r="C14" s="9" t="s">
        <v>9</v>
      </c>
      <c r="D14" s="47">
        <v>40</v>
      </c>
      <c r="E14" s="47">
        <v>995.31200000000001</v>
      </c>
      <c r="F14" s="10">
        <v>5.77259419642224</v>
      </c>
    </row>
    <row r="15" spans="1:6" x14ac:dyDescent="0.2">
      <c r="A15" s="9" t="s">
        <v>698</v>
      </c>
      <c r="B15" s="9" t="s">
        <v>1016</v>
      </c>
      <c r="C15" s="9" t="s">
        <v>72</v>
      </c>
      <c r="D15" s="47">
        <v>800</v>
      </c>
      <c r="E15" s="47">
        <v>816.57119999999998</v>
      </c>
      <c r="F15" s="10">
        <v>4.7359362391747997</v>
      </c>
    </row>
    <row r="16" spans="1:6" x14ac:dyDescent="0.2">
      <c r="A16" s="9" t="s">
        <v>439</v>
      </c>
      <c r="B16" s="9" t="s">
        <v>1002</v>
      </c>
      <c r="C16" s="9" t="s">
        <v>9</v>
      </c>
      <c r="D16" s="47">
        <v>62</v>
      </c>
      <c r="E16" s="47">
        <v>613.78264000000001</v>
      </c>
      <c r="F16" s="10">
        <v>3.5598064782989902</v>
      </c>
    </row>
    <row r="17" spans="1:6" x14ac:dyDescent="0.2">
      <c r="A17" s="9" t="s">
        <v>699</v>
      </c>
      <c r="B17" s="9" t="s">
        <v>1017</v>
      </c>
      <c r="C17" s="9" t="s">
        <v>9</v>
      </c>
      <c r="D17" s="47">
        <v>40</v>
      </c>
      <c r="E17" s="47">
        <v>516.76649999999995</v>
      </c>
      <c r="F17" s="10">
        <v>2.9971338623521402</v>
      </c>
    </row>
    <row r="18" spans="1:6" x14ac:dyDescent="0.2">
      <c r="A18" s="9" t="s">
        <v>700</v>
      </c>
      <c r="B18" s="9" t="s">
        <v>1018</v>
      </c>
      <c r="C18" s="9" t="s">
        <v>9</v>
      </c>
      <c r="D18" s="47">
        <v>50</v>
      </c>
      <c r="E18" s="47">
        <v>514.0865</v>
      </c>
      <c r="F18" s="10">
        <v>2.9815904423527702</v>
      </c>
    </row>
    <row r="19" spans="1:6" x14ac:dyDescent="0.2">
      <c r="A19" s="9" t="s">
        <v>701</v>
      </c>
      <c r="B19" s="9" t="s">
        <v>1019</v>
      </c>
      <c r="C19" s="9" t="s">
        <v>9</v>
      </c>
      <c r="D19" s="47">
        <v>50</v>
      </c>
      <c r="E19" s="47">
        <v>513.59</v>
      </c>
      <c r="F19" s="10">
        <v>2.9787108498043802</v>
      </c>
    </row>
    <row r="20" spans="1:6" x14ac:dyDescent="0.2">
      <c r="A20" s="9" t="s">
        <v>702</v>
      </c>
      <c r="B20" s="9" t="s">
        <v>997</v>
      </c>
      <c r="C20" s="9" t="s">
        <v>9</v>
      </c>
      <c r="D20" s="47">
        <v>44</v>
      </c>
      <c r="E20" s="47">
        <v>438.51763999999997</v>
      </c>
      <c r="F20" s="10">
        <v>2.54330740882535</v>
      </c>
    </row>
    <row r="21" spans="1:6" x14ac:dyDescent="0.2">
      <c r="A21" s="9" t="s">
        <v>703</v>
      </c>
      <c r="B21" s="9" t="s">
        <v>1000</v>
      </c>
      <c r="C21" s="9" t="s">
        <v>9</v>
      </c>
      <c r="D21" s="47">
        <v>38</v>
      </c>
      <c r="E21" s="47">
        <v>377.04435999999998</v>
      </c>
      <c r="F21" s="10">
        <v>2.1867756887586398</v>
      </c>
    </row>
    <row r="22" spans="1:6" x14ac:dyDescent="0.2">
      <c r="A22" s="9" t="s">
        <v>89</v>
      </c>
      <c r="B22" s="9" t="s">
        <v>1961</v>
      </c>
      <c r="C22" s="9" t="s">
        <v>9</v>
      </c>
      <c r="D22" s="47">
        <v>31</v>
      </c>
      <c r="E22" s="47">
        <v>307.49086</v>
      </c>
      <c r="F22" s="10">
        <v>1.78338044139816</v>
      </c>
    </row>
    <row r="23" spans="1:6" x14ac:dyDescent="0.2">
      <c r="A23" s="9" t="s">
        <v>585</v>
      </c>
      <c r="B23" s="9" t="s">
        <v>968</v>
      </c>
      <c r="C23" s="9" t="s">
        <v>9</v>
      </c>
      <c r="D23" s="47">
        <v>25</v>
      </c>
      <c r="E23" s="47">
        <v>249.71924999999999</v>
      </c>
      <c r="F23" s="10">
        <v>1.44831760622289</v>
      </c>
    </row>
    <row r="24" spans="1:6" x14ac:dyDescent="0.2">
      <c r="A24" s="9" t="s">
        <v>704</v>
      </c>
      <c r="B24" s="9" t="s">
        <v>1003</v>
      </c>
      <c r="C24" s="9" t="s">
        <v>9</v>
      </c>
      <c r="D24" s="47">
        <v>15</v>
      </c>
      <c r="E24" s="47">
        <v>191.8996875</v>
      </c>
      <c r="F24" s="10">
        <v>1.11297665692541</v>
      </c>
    </row>
    <row r="25" spans="1:6" x14ac:dyDescent="0.2">
      <c r="A25" s="9" t="s">
        <v>705</v>
      </c>
      <c r="B25" s="9" t="s">
        <v>964</v>
      </c>
      <c r="C25" s="9" t="s">
        <v>9</v>
      </c>
      <c r="D25" s="47">
        <v>10</v>
      </c>
      <c r="E25" s="47">
        <v>110.98</v>
      </c>
      <c r="F25" s="10">
        <v>0.64365998191415397</v>
      </c>
    </row>
    <row r="26" spans="1:6" x14ac:dyDescent="0.2">
      <c r="A26" s="9" t="s">
        <v>40</v>
      </c>
      <c r="B26" s="9" t="s">
        <v>990</v>
      </c>
      <c r="C26" s="9" t="s">
        <v>9</v>
      </c>
      <c r="D26" s="47">
        <v>5</v>
      </c>
      <c r="E26" s="47">
        <v>50.2136</v>
      </c>
      <c r="F26" s="10">
        <v>0.29122801286578298</v>
      </c>
    </row>
    <row r="27" spans="1:6" x14ac:dyDescent="0.2">
      <c r="A27" s="9" t="s">
        <v>686</v>
      </c>
      <c r="B27" s="9" t="s">
        <v>1020</v>
      </c>
      <c r="C27" s="9" t="s">
        <v>9</v>
      </c>
      <c r="D27" s="47">
        <v>3</v>
      </c>
      <c r="E27" s="47">
        <v>29.977679999999999</v>
      </c>
      <c r="F27" s="10">
        <v>0.17386405628607199</v>
      </c>
    </row>
    <row r="28" spans="1:6" x14ac:dyDescent="0.2">
      <c r="A28" s="9" t="s">
        <v>706</v>
      </c>
      <c r="B28" s="9" t="s">
        <v>995</v>
      </c>
      <c r="C28" s="9" t="s">
        <v>72</v>
      </c>
      <c r="D28" s="47">
        <v>1</v>
      </c>
      <c r="E28" s="47">
        <v>10.002420000000001</v>
      </c>
      <c r="F28" s="10">
        <v>5.8011871294807803E-2</v>
      </c>
    </row>
    <row r="29" spans="1:6" x14ac:dyDescent="0.2">
      <c r="A29" s="8" t="s">
        <v>44</v>
      </c>
      <c r="B29" s="9"/>
      <c r="C29" s="9"/>
      <c r="D29" s="47"/>
      <c r="E29" s="46">
        <f>SUM(E8:E28)</f>
        <v>13711.247197499999</v>
      </c>
      <c r="F29" s="11">
        <f>SUM(F8:F28)</f>
        <v>79.52226638280186</v>
      </c>
    </row>
    <row r="30" spans="1:6" x14ac:dyDescent="0.2">
      <c r="A30" s="9"/>
      <c r="B30" s="9"/>
      <c r="C30" s="9"/>
      <c r="D30" s="47"/>
      <c r="E30" s="47"/>
      <c r="F30" s="10"/>
    </row>
    <row r="31" spans="1:6" x14ac:dyDescent="0.2">
      <c r="A31" s="8" t="s">
        <v>99</v>
      </c>
      <c r="B31" s="9"/>
      <c r="C31" s="9"/>
      <c r="D31" s="47"/>
      <c r="E31" s="47"/>
      <c r="F31" s="10"/>
    </row>
    <row r="32" spans="1:6" x14ac:dyDescent="0.2">
      <c r="A32" s="9" t="s">
        <v>707</v>
      </c>
      <c r="B32" s="9" t="s">
        <v>993</v>
      </c>
      <c r="C32" s="9" t="s">
        <v>72</v>
      </c>
      <c r="D32" s="47">
        <v>150</v>
      </c>
      <c r="E32" s="47">
        <v>1499.904</v>
      </c>
      <c r="F32" s="10">
        <v>8.6991185935571007</v>
      </c>
    </row>
    <row r="33" spans="1:10" x14ac:dyDescent="0.2">
      <c r="A33" s="9" t="s">
        <v>708</v>
      </c>
      <c r="B33" s="9" t="s">
        <v>1011</v>
      </c>
      <c r="C33" s="9" t="s">
        <v>9</v>
      </c>
      <c r="D33" s="47">
        <v>150</v>
      </c>
      <c r="E33" s="47">
        <v>1483.296</v>
      </c>
      <c r="F33" s="10">
        <v>8.6027957878296704</v>
      </c>
    </row>
    <row r="34" spans="1:10" x14ac:dyDescent="0.2">
      <c r="A34" s="8" t="s">
        <v>44</v>
      </c>
      <c r="B34" s="9"/>
      <c r="C34" s="9"/>
      <c r="D34" s="47"/>
      <c r="E34" s="46">
        <f>SUM(E32:E33)</f>
        <v>2983.2</v>
      </c>
      <c r="F34" s="11">
        <f>SUM(F32:F33)</f>
        <v>17.301914381386773</v>
      </c>
    </row>
    <row r="35" spans="1:10" x14ac:dyDescent="0.2">
      <c r="A35" s="9"/>
      <c r="B35" s="9"/>
      <c r="C35" s="9"/>
      <c r="D35" s="47"/>
      <c r="E35" s="47"/>
      <c r="F35" s="10"/>
    </row>
    <row r="36" spans="1:10" x14ac:dyDescent="0.2">
      <c r="A36" s="8" t="s">
        <v>44</v>
      </c>
      <c r="B36" s="9"/>
      <c r="C36" s="9"/>
      <c r="D36" s="47"/>
      <c r="E36" s="46">
        <v>16694.447197499998</v>
      </c>
      <c r="F36" s="11">
        <v>96.82418076418864</v>
      </c>
      <c r="I36" s="2"/>
      <c r="J36" s="2"/>
    </row>
    <row r="37" spans="1:10" x14ac:dyDescent="0.2">
      <c r="A37" s="9"/>
      <c r="B37" s="9"/>
      <c r="C37" s="9"/>
      <c r="D37" s="47"/>
      <c r="E37" s="47"/>
      <c r="F37" s="10"/>
    </row>
    <row r="38" spans="1:10" x14ac:dyDescent="0.2">
      <c r="A38" s="8" t="s">
        <v>49</v>
      </c>
      <c r="B38" s="9"/>
      <c r="C38" s="9"/>
      <c r="D38" s="47"/>
      <c r="E38" s="46">
        <v>547.57267009999998</v>
      </c>
      <c r="F38" s="11">
        <v>3.18</v>
      </c>
      <c r="I38" s="2"/>
      <c r="J38" s="2"/>
    </row>
    <row r="39" spans="1:10" x14ac:dyDescent="0.2">
      <c r="A39" s="9"/>
      <c r="B39" s="9"/>
      <c r="C39" s="9"/>
      <c r="D39" s="47"/>
      <c r="E39" s="47"/>
      <c r="F39" s="10"/>
    </row>
    <row r="40" spans="1:10" x14ac:dyDescent="0.2">
      <c r="A40" s="12" t="s">
        <v>50</v>
      </c>
      <c r="B40" s="6"/>
      <c r="C40" s="6"/>
      <c r="D40" s="72"/>
      <c r="E40" s="48">
        <v>17242.022670099999</v>
      </c>
      <c r="F40" s="13">
        <f xml:space="preserve"> ROUND(SUM(F36:F39),2)</f>
        <v>100</v>
      </c>
      <c r="I40" s="2"/>
      <c r="J40" s="2"/>
    </row>
    <row r="41" spans="1:10" x14ac:dyDescent="0.2">
      <c r="A41" s="19" t="s">
        <v>226</v>
      </c>
    </row>
    <row r="43" spans="1:10" x14ac:dyDescent="0.2">
      <c r="A43" s="1" t="s">
        <v>51</v>
      </c>
    </row>
    <row r="44" spans="1:10" x14ac:dyDescent="0.2">
      <c r="A44" s="1" t="s">
        <v>816</v>
      </c>
    </row>
    <row r="45" spans="1:10" x14ac:dyDescent="0.2">
      <c r="A45" s="1" t="s">
        <v>52</v>
      </c>
    </row>
    <row r="46" spans="1:10" x14ac:dyDescent="0.2">
      <c r="A46" s="3" t="s">
        <v>537</v>
      </c>
      <c r="D46" s="14">
        <v>10.547700000000001</v>
      </c>
    </row>
    <row r="47" spans="1:10" x14ac:dyDescent="0.2">
      <c r="A47" s="3" t="s">
        <v>826</v>
      </c>
      <c r="D47" s="14">
        <v>10.198399999999999</v>
      </c>
    </row>
    <row r="48" spans="1:10" x14ac:dyDescent="0.2">
      <c r="A48" s="3" t="s">
        <v>817</v>
      </c>
      <c r="D48" s="14">
        <v>10.194699999999999</v>
      </c>
    </row>
    <row r="49" spans="1:4" x14ac:dyDescent="0.2">
      <c r="A49" s="3" t="s">
        <v>809</v>
      </c>
      <c r="D49" s="14">
        <v>10.6006</v>
      </c>
    </row>
    <row r="50" spans="1:4" x14ac:dyDescent="0.2">
      <c r="A50" s="3" t="s">
        <v>810</v>
      </c>
      <c r="D50" s="14">
        <v>10.2209</v>
      </c>
    </row>
    <row r="51" spans="1:4" x14ac:dyDescent="0.2">
      <c r="A51" s="3" t="s">
        <v>818</v>
      </c>
      <c r="D51" s="14">
        <v>10.2157</v>
      </c>
    </row>
    <row r="53" spans="1:4" x14ac:dyDescent="0.2">
      <c r="A53" s="1" t="s">
        <v>56</v>
      </c>
    </row>
    <row r="54" spans="1:4" x14ac:dyDescent="0.2">
      <c r="A54" s="3" t="s">
        <v>537</v>
      </c>
      <c r="D54" s="14">
        <v>11.0489</v>
      </c>
    </row>
    <row r="55" spans="1:4" x14ac:dyDescent="0.2">
      <c r="A55" s="3" t="s">
        <v>826</v>
      </c>
      <c r="D55" s="14">
        <v>10.6831</v>
      </c>
    </row>
    <row r="56" spans="1:4" x14ac:dyDescent="0.2">
      <c r="A56" s="3" t="s">
        <v>817</v>
      </c>
      <c r="D56" s="14">
        <v>10.199999999999999</v>
      </c>
    </row>
    <row r="57" spans="1:4" x14ac:dyDescent="0.2">
      <c r="A57" s="3" t="s">
        <v>809</v>
      </c>
      <c r="D57" s="14">
        <v>11.1043</v>
      </c>
    </row>
    <row r="58" spans="1:4" x14ac:dyDescent="0.2">
      <c r="A58" s="3" t="s">
        <v>810</v>
      </c>
      <c r="D58" s="14">
        <v>10.7066</v>
      </c>
    </row>
    <row r="59" spans="1:4" x14ac:dyDescent="0.2">
      <c r="A59" s="3" t="s">
        <v>818</v>
      </c>
      <c r="D59" s="14">
        <v>10.222099999999999</v>
      </c>
    </row>
    <row r="61" spans="1:4" x14ac:dyDescent="0.2">
      <c r="A61" s="1" t="s">
        <v>57</v>
      </c>
      <c r="D61" s="15" t="s">
        <v>138</v>
      </c>
    </row>
    <row r="62" spans="1:4" x14ac:dyDescent="0.2">
      <c r="A62" s="20" t="s">
        <v>811</v>
      </c>
      <c r="B62" s="21"/>
      <c r="C62" s="85" t="s">
        <v>812</v>
      </c>
      <c r="D62" s="86"/>
    </row>
    <row r="63" spans="1:4" x14ac:dyDescent="0.2">
      <c r="A63" s="87"/>
      <c r="B63" s="88"/>
      <c r="C63" s="22" t="s">
        <v>813</v>
      </c>
      <c r="D63" s="22" t="s">
        <v>814</v>
      </c>
    </row>
    <row r="64" spans="1:4" x14ac:dyDescent="0.2">
      <c r="A64" s="23" t="s">
        <v>817</v>
      </c>
      <c r="B64" s="24"/>
      <c r="C64" s="25">
        <v>0.338551669</v>
      </c>
      <c r="D64" s="25">
        <v>0.31350053280000001</v>
      </c>
    </row>
    <row r="65" spans="1:5" x14ac:dyDescent="0.2">
      <c r="A65" s="23" t="s">
        <v>818</v>
      </c>
      <c r="B65" s="24"/>
      <c r="C65" s="25">
        <v>0.338551669</v>
      </c>
      <c r="D65" s="25">
        <v>0.31350053280000001</v>
      </c>
    </row>
    <row r="66" spans="1:5" x14ac:dyDescent="0.2">
      <c r="A66" s="28"/>
      <c r="B66" s="28"/>
      <c r="C66" s="29"/>
      <c r="D66" s="29"/>
    </row>
    <row r="67" spans="1:5" x14ac:dyDescent="0.2">
      <c r="A67" s="1" t="s">
        <v>59</v>
      </c>
      <c r="D67" s="18">
        <v>1.5843847375547684</v>
      </c>
      <c r="E67" s="2" t="s">
        <v>819</v>
      </c>
    </row>
  </sheetData>
  <mergeCells count="3">
    <mergeCell ref="A1:F1"/>
    <mergeCell ref="C62:D62"/>
    <mergeCell ref="A63:B6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35F5-3C47-4194-8EC9-F430E845504F}">
  <sheetPr>
    <tabColor rgb="FF92D050"/>
  </sheetPr>
  <dimension ref="A1:J6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710937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691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584</v>
      </c>
      <c r="B8" s="9" t="s">
        <v>1934</v>
      </c>
      <c r="C8" s="9" t="s">
        <v>72</v>
      </c>
      <c r="D8" s="47">
        <v>26</v>
      </c>
      <c r="E8" s="47">
        <v>261.96352000000002</v>
      </c>
      <c r="F8" s="10">
        <v>10.827494117269501</v>
      </c>
    </row>
    <row r="9" spans="1:6" x14ac:dyDescent="0.2">
      <c r="A9" s="9" t="s">
        <v>583</v>
      </c>
      <c r="B9" s="9" t="s">
        <v>1021</v>
      </c>
      <c r="C9" s="9" t="s">
        <v>9</v>
      </c>
      <c r="D9" s="47">
        <v>26</v>
      </c>
      <c r="E9" s="47">
        <v>261.19209999999998</v>
      </c>
      <c r="F9" s="10">
        <v>10.795609733092901</v>
      </c>
    </row>
    <row r="10" spans="1:6" x14ac:dyDescent="0.2">
      <c r="A10" s="9" t="s">
        <v>83</v>
      </c>
      <c r="B10" s="9" t="s">
        <v>1022</v>
      </c>
      <c r="C10" s="9" t="s">
        <v>9</v>
      </c>
      <c r="D10" s="47">
        <v>24</v>
      </c>
      <c r="E10" s="47">
        <v>239.50152</v>
      </c>
      <c r="F10" s="10">
        <v>9.8990931976983294</v>
      </c>
    </row>
    <row r="11" spans="1:6" x14ac:dyDescent="0.2">
      <c r="A11" s="9" t="s">
        <v>663</v>
      </c>
      <c r="B11" s="9" t="s">
        <v>1023</v>
      </c>
      <c r="C11" s="9" t="s">
        <v>9</v>
      </c>
      <c r="D11" s="47">
        <v>21</v>
      </c>
      <c r="E11" s="47">
        <v>211.19112000000001</v>
      </c>
      <c r="F11" s="10">
        <v>8.7289658095125802</v>
      </c>
    </row>
    <row r="12" spans="1:6" x14ac:dyDescent="0.2">
      <c r="A12" s="9" t="s">
        <v>688</v>
      </c>
      <c r="B12" s="9" t="s">
        <v>1024</v>
      </c>
      <c r="C12" s="9" t="s">
        <v>9</v>
      </c>
      <c r="D12" s="47">
        <v>20</v>
      </c>
      <c r="E12" s="47">
        <v>202.41759999999999</v>
      </c>
      <c r="F12" s="10">
        <v>8.36633808108785</v>
      </c>
    </row>
    <row r="13" spans="1:6" x14ac:dyDescent="0.2">
      <c r="A13" s="9" t="s">
        <v>689</v>
      </c>
      <c r="B13" s="9" t="s">
        <v>1025</v>
      </c>
      <c r="C13" s="9" t="s">
        <v>9</v>
      </c>
      <c r="D13" s="47">
        <v>20</v>
      </c>
      <c r="E13" s="47">
        <v>200.73480000000001</v>
      </c>
      <c r="F13" s="10">
        <v>8.2967844764464793</v>
      </c>
    </row>
    <row r="14" spans="1:6" x14ac:dyDescent="0.2">
      <c r="A14" s="9" t="s">
        <v>588</v>
      </c>
      <c r="B14" s="9" t="s">
        <v>1026</v>
      </c>
      <c r="C14" s="9" t="s">
        <v>9</v>
      </c>
      <c r="D14" s="47">
        <v>2</v>
      </c>
      <c r="E14" s="47">
        <v>199.74860000000001</v>
      </c>
      <c r="F14" s="10">
        <v>8.2560227906268207</v>
      </c>
    </row>
    <row r="15" spans="1:6" x14ac:dyDescent="0.2">
      <c r="A15" s="9" t="s">
        <v>687</v>
      </c>
      <c r="B15" s="9" t="s">
        <v>1027</v>
      </c>
      <c r="C15" s="9" t="s">
        <v>9</v>
      </c>
      <c r="D15" s="47">
        <v>19</v>
      </c>
      <c r="E15" s="47">
        <v>189.57097999999999</v>
      </c>
      <c r="F15" s="10">
        <v>7.8353607050135103</v>
      </c>
    </row>
    <row r="16" spans="1:6" x14ac:dyDescent="0.2">
      <c r="A16" s="9" t="s">
        <v>686</v>
      </c>
      <c r="B16" s="9" t="s">
        <v>1020</v>
      </c>
      <c r="C16" s="9" t="s">
        <v>9</v>
      </c>
      <c r="D16" s="47">
        <v>15</v>
      </c>
      <c r="E16" s="47">
        <v>149.88839999999999</v>
      </c>
      <c r="F16" s="10">
        <v>6.19519759563065</v>
      </c>
    </row>
    <row r="17" spans="1:10" x14ac:dyDescent="0.2">
      <c r="A17" s="9" t="s">
        <v>92</v>
      </c>
      <c r="B17" s="9" t="s">
        <v>1028</v>
      </c>
      <c r="C17" s="9" t="s">
        <v>9</v>
      </c>
      <c r="D17" s="47">
        <v>13</v>
      </c>
      <c r="E17" s="47">
        <v>129.80941999999999</v>
      </c>
      <c r="F17" s="10">
        <v>5.3652918216100103</v>
      </c>
    </row>
    <row r="18" spans="1:10" x14ac:dyDescent="0.2">
      <c r="A18" s="9" t="s">
        <v>661</v>
      </c>
      <c r="B18" s="9" t="s">
        <v>1029</v>
      </c>
      <c r="C18" s="9" t="s">
        <v>9</v>
      </c>
      <c r="D18" s="47">
        <v>3</v>
      </c>
      <c r="E18" s="47">
        <v>29.98818</v>
      </c>
      <c r="F18" s="10">
        <v>1.2394735058439399</v>
      </c>
    </row>
    <row r="19" spans="1:10" x14ac:dyDescent="0.2">
      <c r="A19" s="8" t="s">
        <v>44</v>
      </c>
      <c r="B19" s="9"/>
      <c r="C19" s="9"/>
      <c r="D19" s="47"/>
      <c r="E19" s="46">
        <f>SUM(E8:E18)</f>
        <v>2076.0062400000002</v>
      </c>
      <c r="F19" s="11">
        <f>SUM(F8:F18)</f>
        <v>85.805631833832578</v>
      </c>
    </row>
    <row r="20" spans="1:10" x14ac:dyDescent="0.2">
      <c r="A20" s="9"/>
      <c r="B20" s="9"/>
      <c r="C20" s="9"/>
      <c r="D20" s="47"/>
      <c r="E20" s="47"/>
      <c r="F20" s="10"/>
    </row>
    <row r="21" spans="1:10" x14ac:dyDescent="0.2">
      <c r="A21" s="8" t="s">
        <v>99</v>
      </c>
      <c r="B21" s="9"/>
      <c r="C21" s="9"/>
      <c r="D21" s="47"/>
      <c r="E21" s="47"/>
      <c r="F21" s="10"/>
    </row>
    <row r="22" spans="1:10" x14ac:dyDescent="0.2">
      <c r="A22" s="9" t="s">
        <v>610</v>
      </c>
      <c r="B22" s="9" t="s">
        <v>1030</v>
      </c>
      <c r="C22" s="9" t="s">
        <v>9</v>
      </c>
      <c r="D22" s="47">
        <v>22</v>
      </c>
      <c r="E22" s="47">
        <v>219.60774000000001</v>
      </c>
      <c r="F22" s="10">
        <v>9.0768421227385296</v>
      </c>
    </row>
    <row r="23" spans="1:10" x14ac:dyDescent="0.2">
      <c r="A23" s="8" t="s">
        <v>44</v>
      </c>
      <c r="B23" s="9"/>
      <c r="C23" s="9"/>
      <c r="D23" s="47"/>
      <c r="E23" s="46">
        <f>SUM(E22:E22)</f>
        <v>219.60774000000001</v>
      </c>
      <c r="F23" s="11">
        <f>SUM(F22:F22)</f>
        <v>9.0768421227385296</v>
      </c>
    </row>
    <row r="24" spans="1:10" x14ac:dyDescent="0.2">
      <c r="A24" s="9"/>
      <c r="B24" s="9"/>
      <c r="C24" s="9"/>
      <c r="D24" s="47"/>
      <c r="E24" s="47"/>
      <c r="F24" s="10"/>
    </row>
    <row r="25" spans="1:10" x14ac:dyDescent="0.2">
      <c r="A25" s="8" t="s">
        <v>222</v>
      </c>
      <c r="B25" s="9"/>
      <c r="C25" s="9"/>
      <c r="D25" s="47"/>
      <c r="E25" s="47"/>
      <c r="F25" s="10"/>
    </row>
    <row r="26" spans="1:10" x14ac:dyDescent="0.2">
      <c r="A26" s="9" t="s">
        <v>472</v>
      </c>
      <c r="B26" s="9" t="s">
        <v>1031</v>
      </c>
      <c r="C26" s="9" t="s">
        <v>405</v>
      </c>
      <c r="D26" s="47">
        <v>5</v>
      </c>
      <c r="E26" s="47">
        <v>23.787075000000002</v>
      </c>
      <c r="F26" s="10">
        <v>0.98316901005738999</v>
      </c>
    </row>
    <row r="27" spans="1:10" x14ac:dyDescent="0.2">
      <c r="A27" s="9" t="s">
        <v>558</v>
      </c>
      <c r="B27" s="9" t="s">
        <v>1941</v>
      </c>
      <c r="C27" s="9" t="s">
        <v>48</v>
      </c>
      <c r="D27" s="47">
        <v>3</v>
      </c>
      <c r="E27" s="47">
        <v>14.2044</v>
      </c>
      <c r="F27" s="10">
        <v>0.58709723185634199</v>
      </c>
    </row>
    <row r="28" spans="1:10" x14ac:dyDescent="0.2">
      <c r="A28" s="9" t="s">
        <v>470</v>
      </c>
      <c r="B28" s="9" t="s">
        <v>1032</v>
      </c>
      <c r="C28" s="9" t="s">
        <v>408</v>
      </c>
      <c r="D28" s="47">
        <v>2</v>
      </c>
      <c r="E28" s="47">
        <v>9.5108499999999996</v>
      </c>
      <c r="F28" s="10">
        <v>0.39310310239087098</v>
      </c>
    </row>
    <row r="29" spans="1:10" x14ac:dyDescent="0.2">
      <c r="A29" s="8" t="s">
        <v>44</v>
      </c>
      <c r="B29" s="9"/>
      <c r="C29" s="9"/>
      <c r="D29" s="47"/>
      <c r="E29" s="46">
        <f>SUM(E26:E28)</f>
        <v>47.502324999999999</v>
      </c>
      <c r="F29" s="11">
        <f>SUM(F26:F28)</f>
        <v>1.9633693443046027</v>
      </c>
    </row>
    <row r="30" spans="1:10" x14ac:dyDescent="0.2">
      <c r="A30" s="9"/>
      <c r="B30" s="9"/>
      <c r="C30" s="9"/>
      <c r="D30" s="47"/>
      <c r="E30" s="47"/>
      <c r="F30" s="10"/>
    </row>
    <row r="31" spans="1:10" x14ac:dyDescent="0.2">
      <c r="A31" s="8" t="s">
        <v>44</v>
      </c>
      <c r="B31" s="9"/>
      <c r="C31" s="9"/>
      <c r="D31" s="47"/>
      <c r="E31" s="46">
        <v>2343.116305</v>
      </c>
      <c r="F31" s="11">
        <v>96.845843300875714</v>
      </c>
      <c r="I31" s="2"/>
      <c r="J31" s="2"/>
    </row>
    <row r="32" spans="1:10" x14ac:dyDescent="0.2">
      <c r="A32" s="9"/>
      <c r="B32" s="9"/>
      <c r="C32" s="9"/>
      <c r="D32" s="47"/>
      <c r="E32" s="47"/>
      <c r="F32" s="10"/>
    </row>
    <row r="33" spans="1:10" x14ac:dyDescent="0.2">
      <c r="A33" s="8" t="s">
        <v>49</v>
      </c>
      <c r="B33" s="9"/>
      <c r="C33" s="9"/>
      <c r="D33" s="47"/>
      <c r="E33" s="46">
        <v>76.308883199999997</v>
      </c>
      <c r="F33" s="11">
        <v>3.15</v>
      </c>
      <c r="I33" s="2"/>
      <c r="J33" s="2"/>
    </row>
    <row r="34" spans="1:10" x14ac:dyDescent="0.2">
      <c r="A34" s="9"/>
      <c r="B34" s="9"/>
      <c r="C34" s="9"/>
      <c r="D34" s="47"/>
      <c r="E34" s="47"/>
      <c r="F34" s="10"/>
    </row>
    <row r="35" spans="1:10" x14ac:dyDescent="0.2">
      <c r="A35" s="12" t="s">
        <v>50</v>
      </c>
      <c r="B35" s="6"/>
      <c r="C35" s="6"/>
      <c r="D35" s="72"/>
      <c r="E35" s="48">
        <v>2419.4288832000002</v>
      </c>
      <c r="F35" s="13">
        <f xml:space="preserve"> ROUND(SUM(F31:F34),2)</f>
        <v>100</v>
      </c>
      <c r="I35" s="2"/>
      <c r="J35" s="2"/>
    </row>
    <row r="36" spans="1:10" x14ac:dyDescent="0.2">
      <c r="A36" s="19" t="s">
        <v>226</v>
      </c>
    </row>
    <row r="37" spans="1:10" x14ac:dyDescent="0.2">
      <c r="A37" s="1"/>
    </row>
    <row r="38" spans="1:10" x14ac:dyDescent="0.2">
      <c r="A38" s="1" t="s">
        <v>51</v>
      </c>
    </row>
    <row r="39" spans="1:10" x14ac:dyDescent="0.2">
      <c r="A39" s="1" t="s">
        <v>816</v>
      </c>
    </row>
    <row r="40" spans="1:10" x14ac:dyDescent="0.2">
      <c r="A40" s="1" t="s">
        <v>52</v>
      </c>
    </row>
    <row r="41" spans="1:10" x14ac:dyDescent="0.2">
      <c r="A41" s="3" t="s">
        <v>537</v>
      </c>
      <c r="D41" s="14">
        <v>11.073399999999999</v>
      </c>
    </row>
    <row r="42" spans="1:10" x14ac:dyDescent="0.2">
      <c r="A42" s="3" t="s">
        <v>808</v>
      </c>
      <c r="D42" s="14">
        <v>10.7584</v>
      </c>
    </row>
    <row r="43" spans="1:10" x14ac:dyDescent="0.2">
      <c r="A43" s="3" t="s">
        <v>817</v>
      </c>
      <c r="D43" s="14">
        <v>10.1783</v>
      </c>
    </row>
    <row r="44" spans="1:10" x14ac:dyDescent="0.2">
      <c r="A44" s="3" t="s">
        <v>809</v>
      </c>
      <c r="D44" s="14">
        <v>11.1221</v>
      </c>
    </row>
    <row r="45" spans="1:10" x14ac:dyDescent="0.2">
      <c r="A45" s="3" t="s">
        <v>810</v>
      </c>
      <c r="D45" s="14">
        <v>10.8071</v>
      </c>
    </row>
    <row r="46" spans="1:10" x14ac:dyDescent="0.2">
      <c r="A46" s="3" t="s">
        <v>818</v>
      </c>
      <c r="D46" s="14">
        <v>10.2049</v>
      </c>
    </row>
    <row r="48" spans="1:10" x14ac:dyDescent="0.2">
      <c r="A48" s="1" t="s">
        <v>56</v>
      </c>
    </row>
    <row r="49" spans="1:5" x14ac:dyDescent="0.2">
      <c r="A49" s="3" t="s">
        <v>537</v>
      </c>
      <c r="D49" s="14">
        <v>11.580500000000001</v>
      </c>
    </row>
    <row r="50" spans="1:5" x14ac:dyDescent="0.2">
      <c r="A50" s="3" t="s">
        <v>808</v>
      </c>
      <c r="D50" s="14">
        <v>10.3451</v>
      </c>
    </row>
    <row r="51" spans="1:5" x14ac:dyDescent="0.2">
      <c r="A51" s="3" t="s">
        <v>817</v>
      </c>
      <c r="D51" s="14">
        <v>10.1754</v>
      </c>
    </row>
    <row r="52" spans="1:5" x14ac:dyDescent="0.2">
      <c r="A52" s="3" t="s">
        <v>809</v>
      </c>
      <c r="D52" s="14">
        <v>11.631399999999999</v>
      </c>
    </row>
    <row r="53" spans="1:5" x14ac:dyDescent="0.2">
      <c r="A53" s="3" t="s">
        <v>810</v>
      </c>
      <c r="D53" s="14">
        <v>10.396000000000001</v>
      </c>
    </row>
    <row r="54" spans="1:5" x14ac:dyDescent="0.2">
      <c r="A54" s="3" t="s">
        <v>818</v>
      </c>
      <c r="D54" s="14">
        <v>10.2033</v>
      </c>
    </row>
    <row r="56" spans="1:5" x14ac:dyDescent="0.2">
      <c r="A56" s="1" t="s">
        <v>57</v>
      </c>
      <c r="D56" s="35" t="s">
        <v>138</v>
      </c>
    </row>
    <row r="57" spans="1:5" x14ac:dyDescent="0.2">
      <c r="A57" s="20" t="s">
        <v>811</v>
      </c>
      <c r="B57" s="21"/>
      <c r="C57" s="85" t="s">
        <v>812</v>
      </c>
      <c r="D57" s="86"/>
    </row>
    <row r="58" spans="1:5" x14ac:dyDescent="0.2">
      <c r="A58" s="87"/>
      <c r="B58" s="88"/>
      <c r="C58" s="22" t="s">
        <v>813</v>
      </c>
      <c r="D58" s="22" t="s">
        <v>814</v>
      </c>
    </row>
    <row r="59" spans="1:5" x14ac:dyDescent="0.2">
      <c r="A59" s="49" t="s">
        <v>808</v>
      </c>
      <c r="B59" s="50"/>
      <c r="C59" s="31">
        <v>0.64829042999999997</v>
      </c>
      <c r="D59" s="31">
        <v>0.60032016900000007</v>
      </c>
    </row>
    <row r="60" spans="1:5" x14ac:dyDescent="0.2">
      <c r="A60" s="23" t="s">
        <v>817</v>
      </c>
      <c r="B60" s="24"/>
      <c r="C60" s="31">
        <v>0.33134844200000002</v>
      </c>
      <c r="D60" s="31">
        <v>0.3068303087</v>
      </c>
    </row>
    <row r="61" spans="1:5" x14ac:dyDescent="0.2">
      <c r="A61" s="23" t="s">
        <v>810</v>
      </c>
      <c r="B61" s="24"/>
      <c r="C61" s="31">
        <v>0.64829042999999997</v>
      </c>
      <c r="D61" s="31">
        <v>0.60032016900000007</v>
      </c>
    </row>
    <row r="62" spans="1:5" x14ac:dyDescent="0.2">
      <c r="A62" s="23" t="s">
        <v>827</v>
      </c>
      <c r="B62" s="24"/>
      <c r="C62" s="31">
        <v>0.33134844200000002</v>
      </c>
      <c r="D62" s="31">
        <v>0.3068303087</v>
      </c>
    </row>
    <row r="64" spans="1:5" x14ac:dyDescent="0.2">
      <c r="A64" s="1" t="s">
        <v>59</v>
      </c>
      <c r="D64" s="18">
        <v>0.68952771992634443</v>
      </c>
      <c r="E64" s="2" t="s">
        <v>819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D64E-F73F-48F2-BEFC-55246C6F3A8D}">
  <sheetPr>
    <tabColor rgb="FF92D050"/>
  </sheetPr>
  <dimension ref="A1:J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8.710937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89" t="s">
        <v>690</v>
      </c>
      <c r="B1" s="89"/>
      <c r="C1" s="89"/>
      <c r="D1" s="89"/>
      <c r="E1" s="89"/>
      <c r="F1" s="8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584</v>
      </c>
      <c r="B8" s="9" t="s">
        <v>1934</v>
      </c>
      <c r="C8" s="9" t="s">
        <v>72</v>
      </c>
      <c r="D8" s="47">
        <v>38</v>
      </c>
      <c r="E8" s="47">
        <v>382.86975999999999</v>
      </c>
      <c r="F8" s="10">
        <v>10.6047013230276</v>
      </c>
    </row>
    <row r="9" spans="1:6" x14ac:dyDescent="0.2">
      <c r="A9" s="9" t="s">
        <v>583</v>
      </c>
      <c r="B9" s="9" t="s">
        <v>1021</v>
      </c>
      <c r="C9" s="9" t="s">
        <v>9</v>
      </c>
      <c r="D9" s="47">
        <v>37</v>
      </c>
      <c r="E9" s="47">
        <v>371.69645000000003</v>
      </c>
      <c r="F9" s="10">
        <v>10.295223720671199</v>
      </c>
    </row>
    <row r="10" spans="1:6" x14ac:dyDescent="0.2">
      <c r="A10" s="9" t="s">
        <v>83</v>
      </c>
      <c r="B10" s="9" t="s">
        <v>1022</v>
      </c>
      <c r="C10" s="9" t="s">
        <v>9</v>
      </c>
      <c r="D10" s="47">
        <v>34</v>
      </c>
      <c r="E10" s="47">
        <v>339.29381999999998</v>
      </c>
      <c r="F10" s="10">
        <v>9.3977378152014506</v>
      </c>
    </row>
    <row r="11" spans="1:6" x14ac:dyDescent="0.2">
      <c r="A11" s="9" t="s">
        <v>663</v>
      </c>
      <c r="B11" s="9" t="s">
        <v>1023</v>
      </c>
      <c r="C11" s="9" t="s">
        <v>9</v>
      </c>
      <c r="D11" s="47">
        <v>32</v>
      </c>
      <c r="E11" s="47">
        <v>321.81504000000001</v>
      </c>
      <c r="F11" s="10">
        <v>8.9136117212761707</v>
      </c>
    </row>
    <row r="12" spans="1:6" x14ac:dyDescent="0.2">
      <c r="A12" s="9" t="s">
        <v>686</v>
      </c>
      <c r="B12" s="9" t="s">
        <v>1020</v>
      </c>
      <c r="C12" s="9" t="s">
        <v>9</v>
      </c>
      <c r="D12" s="47">
        <v>32</v>
      </c>
      <c r="E12" s="47">
        <v>319.76191999999998</v>
      </c>
      <c r="F12" s="10">
        <v>8.8567445391296005</v>
      </c>
    </row>
    <row r="13" spans="1:6" x14ac:dyDescent="0.2">
      <c r="A13" s="9" t="s">
        <v>92</v>
      </c>
      <c r="B13" s="9" t="s">
        <v>1028</v>
      </c>
      <c r="C13" s="9" t="s">
        <v>9</v>
      </c>
      <c r="D13" s="47">
        <v>32</v>
      </c>
      <c r="E13" s="47">
        <v>319.53088000000002</v>
      </c>
      <c r="F13" s="10">
        <v>8.8503452084703405</v>
      </c>
    </row>
    <row r="14" spans="1:6" x14ac:dyDescent="0.2">
      <c r="A14" s="9" t="s">
        <v>687</v>
      </c>
      <c r="B14" s="9" t="s">
        <v>1027</v>
      </c>
      <c r="C14" s="9" t="s">
        <v>9</v>
      </c>
      <c r="D14" s="47">
        <v>31</v>
      </c>
      <c r="E14" s="47">
        <v>309.30002000000002</v>
      </c>
      <c r="F14" s="10">
        <v>8.5669715239628097</v>
      </c>
    </row>
    <row r="15" spans="1:6" x14ac:dyDescent="0.2">
      <c r="A15" s="9" t="s">
        <v>688</v>
      </c>
      <c r="B15" s="9" t="s">
        <v>1024</v>
      </c>
      <c r="C15" s="9" t="s">
        <v>9</v>
      </c>
      <c r="D15" s="47">
        <v>30</v>
      </c>
      <c r="E15" s="47">
        <v>303.62639999999999</v>
      </c>
      <c r="F15" s="10">
        <v>8.4098239719588204</v>
      </c>
    </row>
    <row r="16" spans="1:6" x14ac:dyDescent="0.2">
      <c r="A16" s="9" t="s">
        <v>689</v>
      </c>
      <c r="B16" s="9" t="s">
        <v>1025</v>
      </c>
      <c r="C16" s="9" t="s">
        <v>9</v>
      </c>
      <c r="D16" s="47">
        <v>30</v>
      </c>
      <c r="E16" s="47">
        <v>301.10219999999998</v>
      </c>
      <c r="F16" s="10">
        <v>8.3399088470881892</v>
      </c>
    </row>
    <row r="17" spans="1:10" x14ac:dyDescent="0.2">
      <c r="A17" s="9" t="s">
        <v>588</v>
      </c>
      <c r="B17" s="9" t="s">
        <v>1026</v>
      </c>
      <c r="C17" s="9" t="s">
        <v>9</v>
      </c>
      <c r="D17" s="47">
        <v>2</v>
      </c>
      <c r="E17" s="47">
        <v>199.74860000000001</v>
      </c>
      <c r="F17" s="10">
        <v>5.5326235289329704</v>
      </c>
    </row>
    <row r="18" spans="1:10" x14ac:dyDescent="0.2">
      <c r="A18" s="9" t="s">
        <v>661</v>
      </c>
      <c r="B18" s="9" t="s">
        <v>1029</v>
      </c>
      <c r="C18" s="9" t="s">
        <v>9</v>
      </c>
      <c r="D18" s="47">
        <v>6</v>
      </c>
      <c r="E18" s="47">
        <v>59.97636</v>
      </c>
      <c r="F18" s="10">
        <v>1.6612212576997001</v>
      </c>
    </row>
    <row r="19" spans="1:10" x14ac:dyDescent="0.2">
      <c r="A19" s="8" t="s">
        <v>44</v>
      </c>
      <c r="B19" s="9"/>
      <c r="C19" s="9"/>
      <c r="D19" s="47"/>
      <c r="E19" s="46">
        <f>SUM(E8:E18)</f>
        <v>3228.7214499999995</v>
      </c>
      <c r="F19" s="11">
        <f>SUM(F8:F18)</f>
        <v>89.428913457418844</v>
      </c>
    </row>
    <row r="20" spans="1:10" x14ac:dyDescent="0.2">
      <c r="A20" s="9"/>
      <c r="B20" s="9"/>
      <c r="C20" s="9"/>
      <c r="D20" s="47"/>
      <c r="E20" s="47"/>
      <c r="F20" s="10"/>
    </row>
    <row r="21" spans="1:10" x14ac:dyDescent="0.2">
      <c r="A21" s="8" t="s">
        <v>99</v>
      </c>
      <c r="B21" s="9"/>
      <c r="C21" s="9"/>
      <c r="D21" s="47"/>
      <c r="E21" s="47"/>
      <c r="F21" s="10"/>
    </row>
    <row r="22" spans="1:10" x14ac:dyDescent="0.2">
      <c r="A22" s="9" t="s">
        <v>610</v>
      </c>
      <c r="B22" s="9" t="s">
        <v>1030</v>
      </c>
      <c r="C22" s="9" t="s">
        <v>9</v>
      </c>
      <c r="D22" s="47">
        <v>22</v>
      </c>
      <c r="E22" s="47">
        <v>219.60774000000001</v>
      </c>
      <c r="F22" s="10">
        <v>6.0826806769098498</v>
      </c>
    </row>
    <row r="23" spans="1:10" x14ac:dyDescent="0.2">
      <c r="A23" s="8" t="s">
        <v>44</v>
      </c>
      <c r="B23" s="9"/>
      <c r="C23" s="9"/>
      <c r="D23" s="47"/>
      <c r="E23" s="46">
        <f>SUM(E22:E22)</f>
        <v>219.60774000000001</v>
      </c>
      <c r="F23" s="11">
        <f>SUM(F22:F22)</f>
        <v>6.0826806769098498</v>
      </c>
    </row>
    <row r="24" spans="1:10" x14ac:dyDescent="0.2">
      <c r="A24" s="9"/>
      <c r="B24" s="9"/>
      <c r="C24" s="9"/>
      <c r="D24" s="47"/>
      <c r="E24" s="47"/>
      <c r="F24" s="10"/>
    </row>
    <row r="25" spans="1:10" x14ac:dyDescent="0.2">
      <c r="A25" s="8" t="s">
        <v>222</v>
      </c>
      <c r="B25" s="9"/>
      <c r="C25" s="9"/>
      <c r="D25" s="47"/>
      <c r="E25" s="47"/>
      <c r="F25" s="10"/>
    </row>
    <row r="26" spans="1:10" x14ac:dyDescent="0.2">
      <c r="A26" s="9" t="s">
        <v>472</v>
      </c>
      <c r="B26" s="9" t="s">
        <v>1031</v>
      </c>
      <c r="C26" s="9" t="s">
        <v>405</v>
      </c>
      <c r="D26" s="47">
        <v>5</v>
      </c>
      <c r="E26" s="47">
        <v>23.787075000000002</v>
      </c>
      <c r="F26" s="10">
        <v>0.65885283215748802</v>
      </c>
    </row>
    <row r="27" spans="1:10" x14ac:dyDescent="0.2">
      <c r="A27" s="9" t="s">
        <v>558</v>
      </c>
      <c r="B27" s="9" t="s">
        <v>1941</v>
      </c>
      <c r="C27" s="9" t="s">
        <v>48</v>
      </c>
      <c r="D27" s="47">
        <v>4</v>
      </c>
      <c r="E27" s="47">
        <v>18.9392</v>
      </c>
      <c r="F27" s="10">
        <v>0.52457671062108702</v>
      </c>
    </row>
    <row r="28" spans="1:10" x14ac:dyDescent="0.2">
      <c r="A28" s="9" t="s">
        <v>470</v>
      </c>
      <c r="B28" s="9" t="s">
        <v>1032</v>
      </c>
      <c r="C28" s="9" t="s">
        <v>408</v>
      </c>
      <c r="D28" s="47">
        <v>3</v>
      </c>
      <c r="E28" s="47">
        <v>14.266275</v>
      </c>
      <c r="F28" s="10">
        <v>0.39514634262882598</v>
      </c>
    </row>
    <row r="29" spans="1:10" x14ac:dyDescent="0.2">
      <c r="A29" s="8" t="s">
        <v>44</v>
      </c>
      <c r="B29" s="9"/>
      <c r="C29" s="9"/>
      <c r="D29" s="47"/>
      <c r="E29" s="46">
        <f>SUM(E26:E28)</f>
        <v>56.992550000000001</v>
      </c>
      <c r="F29" s="11">
        <f>SUM(F26:F28)</f>
        <v>1.578575885407401</v>
      </c>
    </row>
    <row r="30" spans="1:10" x14ac:dyDescent="0.2">
      <c r="A30" s="9"/>
      <c r="B30" s="9"/>
      <c r="C30" s="9"/>
      <c r="D30" s="47"/>
      <c r="E30" s="47"/>
      <c r="F30" s="10"/>
    </row>
    <row r="31" spans="1:10" x14ac:dyDescent="0.2">
      <c r="A31" s="8" t="s">
        <v>44</v>
      </c>
      <c r="B31" s="9"/>
      <c r="C31" s="9"/>
      <c r="D31" s="47"/>
      <c r="E31" s="46">
        <v>3505.3217399999994</v>
      </c>
      <c r="F31" s="11">
        <v>97.090170019736092</v>
      </c>
      <c r="I31" s="2"/>
      <c r="J31" s="2"/>
    </row>
    <row r="32" spans="1:10" x14ac:dyDescent="0.2">
      <c r="A32" s="9"/>
      <c r="B32" s="9"/>
      <c r="C32" s="9"/>
      <c r="D32" s="47"/>
      <c r="E32" s="47"/>
      <c r="F32" s="10"/>
    </row>
    <row r="33" spans="1:10" x14ac:dyDescent="0.2">
      <c r="A33" s="8" t="s">
        <v>49</v>
      </c>
      <c r="B33" s="9"/>
      <c r="C33" s="9"/>
      <c r="D33" s="47"/>
      <c r="E33" s="46">
        <v>105.05758950000001</v>
      </c>
      <c r="F33" s="11">
        <v>2.91</v>
      </c>
      <c r="I33" s="2"/>
      <c r="J33" s="2"/>
    </row>
    <row r="34" spans="1:10" x14ac:dyDescent="0.2">
      <c r="A34" s="9"/>
      <c r="B34" s="9"/>
      <c r="C34" s="9"/>
      <c r="D34" s="47"/>
      <c r="E34" s="47"/>
      <c r="F34" s="10"/>
    </row>
    <row r="35" spans="1:10" x14ac:dyDescent="0.2">
      <c r="A35" s="12" t="s">
        <v>50</v>
      </c>
      <c r="B35" s="6"/>
      <c r="C35" s="6"/>
      <c r="D35" s="72"/>
      <c r="E35" s="48">
        <v>3610.3775894999999</v>
      </c>
      <c r="F35" s="13">
        <f xml:space="preserve"> ROUND(SUM(F31:F34),2)</f>
        <v>100</v>
      </c>
      <c r="I35" s="2"/>
      <c r="J35" s="2"/>
    </row>
    <row r="36" spans="1:10" x14ac:dyDescent="0.2">
      <c r="A36" s="1" t="s">
        <v>226</v>
      </c>
    </row>
    <row r="38" spans="1:10" x14ac:dyDescent="0.2">
      <c r="A38" s="1" t="s">
        <v>51</v>
      </c>
    </row>
    <row r="39" spans="1:10" x14ac:dyDescent="0.2">
      <c r="A39" s="1" t="s">
        <v>816</v>
      </c>
    </row>
    <row r="40" spans="1:10" x14ac:dyDescent="0.2">
      <c r="A40" s="1" t="s">
        <v>52</v>
      </c>
    </row>
    <row r="41" spans="1:10" x14ac:dyDescent="0.2">
      <c r="A41" s="3" t="s">
        <v>537</v>
      </c>
      <c r="D41" s="14">
        <v>11.1595</v>
      </c>
    </row>
    <row r="42" spans="1:10" x14ac:dyDescent="0.2">
      <c r="A42" s="3" t="s">
        <v>826</v>
      </c>
      <c r="D42" s="14">
        <v>10.6332</v>
      </c>
    </row>
    <row r="43" spans="1:10" x14ac:dyDescent="0.2">
      <c r="A43" s="3" t="s">
        <v>809</v>
      </c>
      <c r="D43" s="14">
        <v>11.2098</v>
      </c>
    </row>
    <row r="45" spans="1:10" x14ac:dyDescent="0.2">
      <c r="A45" s="1" t="s">
        <v>56</v>
      </c>
    </row>
    <row r="46" spans="1:10" x14ac:dyDescent="0.2">
      <c r="A46" s="3" t="s">
        <v>537</v>
      </c>
      <c r="D46" s="14">
        <v>11.671799999999999</v>
      </c>
    </row>
    <row r="47" spans="1:10" x14ac:dyDescent="0.2">
      <c r="A47" s="3" t="s">
        <v>826</v>
      </c>
      <c r="D47" s="14">
        <v>10.120699999999999</v>
      </c>
    </row>
    <row r="48" spans="1:10" x14ac:dyDescent="0.2">
      <c r="A48" s="3" t="s">
        <v>809</v>
      </c>
      <c r="D48" s="14">
        <v>11.724399999999999</v>
      </c>
    </row>
    <row r="50" spans="1:5" x14ac:dyDescent="0.2">
      <c r="A50" s="1" t="s">
        <v>57</v>
      </c>
      <c r="D50" s="15" t="s">
        <v>138</v>
      </c>
    </row>
    <row r="51" spans="1:5" x14ac:dyDescent="0.2">
      <c r="A51" s="20" t="s">
        <v>811</v>
      </c>
      <c r="B51" s="21"/>
      <c r="C51" s="85" t="s">
        <v>812</v>
      </c>
      <c r="D51" s="86"/>
    </row>
    <row r="52" spans="1:5" x14ac:dyDescent="0.2">
      <c r="A52" s="74"/>
      <c r="B52" s="73"/>
      <c r="C52" s="22" t="s">
        <v>813</v>
      </c>
      <c r="D52" s="22" t="s">
        <v>814</v>
      </c>
    </row>
    <row r="53" spans="1:5" x14ac:dyDescent="0.2">
      <c r="A53" s="30" t="s">
        <v>826</v>
      </c>
      <c r="B53" s="50"/>
      <c r="C53" s="31">
        <v>0.72032269999999998</v>
      </c>
      <c r="D53" s="31">
        <v>0.66702241000000007</v>
      </c>
    </row>
    <row r="55" spans="1:5" x14ac:dyDescent="0.2">
      <c r="A55" s="1" t="s">
        <v>59</v>
      </c>
      <c r="D55" s="18">
        <v>0.69370928078619432</v>
      </c>
      <c r="E55" s="2" t="s">
        <v>825</v>
      </c>
    </row>
  </sheetData>
  <mergeCells count="2">
    <mergeCell ref="A1:F1"/>
    <mergeCell ref="C51:D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BF3E-1E30-4866-A20C-1DC833803D6F}">
  <sheetPr>
    <tabColor rgb="FF92D050"/>
  </sheetPr>
  <dimension ref="A1:F64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27.7109375" style="2" bestFit="1" customWidth="1"/>
    <col min="3" max="3" width="19.140625" style="2" bestFit="1" customWidth="1"/>
    <col min="4" max="4" width="12.855468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1700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313</v>
      </c>
      <c r="B7" s="10" t="s">
        <v>314</v>
      </c>
      <c r="C7" s="10" t="s">
        <v>267</v>
      </c>
      <c r="D7" s="54">
        <v>18000000</v>
      </c>
      <c r="E7" s="55">
        <v>78678</v>
      </c>
      <c r="F7" s="10">
        <v>9.0937831968538809</v>
      </c>
    </row>
    <row r="8" spans="1:6" x14ac:dyDescent="0.2">
      <c r="A8" s="10" t="s">
        <v>319</v>
      </c>
      <c r="B8" s="10" t="s">
        <v>320</v>
      </c>
      <c r="C8" s="10" t="s">
        <v>267</v>
      </c>
      <c r="D8" s="54">
        <v>21000000</v>
      </c>
      <c r="E8" s="55">
        <v>75862.5</v>
      </c>
      <c r="F8" s="10">
        <v>8.7683612670800937</v>
      </c>
    </row>
    <row r="9" spans="1:6" x14ac:dyDescent="0.2">
      <c r="A9" s="10" t="s">
        <v>275</v>
      </c>
      <c r="B9" s="10" t="s">
        <v>276</v>
      </c>
      <c r="C9" s="10" t="s">
        <v>277</v>
      </c>
      <c r="D9" s="54">
        <v>15000000</v>
      </c>
      <c r="E9" s="55">
        <v>51997.5</v>
      </c>
      <c r="F9" s="10">
        <v>6.0099899816773394</v>
      </c>
    </row>
    <row r="10" spans="1:6" x14ac:dyDescent="0.2">
      <c r="A10" s="10" t="s">
        <v>353</v>
      </c>
      <c r="B10" s="10" t="s">
        <v>354</v>
      </c>
      <c r="C10" s="10" t="s">
        <v>301</v>
      </c>
      <c r="D10" s="54">
        <v>31000000</v>
      </c>
      <c r="E10" s="55">
        <v>48329</v>
      </c>
      <c r="F10" s="10">
        <v>5.5859763608728139</v>
      </c>
    </row>
    <row r="11" spans="1:6" x14ac:dyDescent="0.2">
      <c r="A11" s="10" t="s">
        <v>268</v>
      </c>
      <c r="B11" s="10" t="s">
        <v>269</v>
      </c>
      <c r="C11" s="10" t="s">
        <v>267</v>
      </c>
      <c r="D11" s="54">
        <v>1900000</v>
      </c>
      <c r="E11" s="55">
        <v>46431.25</v>
      </c>
      <c r="F11" s="10">
        <v>5.3666300752296925</v>
      </c>
    </row>
    <row r="12" spans="1:6" x14ac:dyDescent="0.2">
      <c r="A12" s="10" t="s">
        <v>265</v>
      </c>
      <c r="B12" s="10" t="s">
        <v>266</v>
      </c>
      <c r="C12" s="10" t="s">
        <v>267</v>
      </c>
      <c r="D12" s="54">
        <v>5500000</v>
      </c>
      <c r="E12" s="55">
        <v>44470.25</v>
      </c>
      <c r="F12" s="10">
        <v>5.1399732099175282</v>
      </c>
    </row>
    <row r="13" spans="1:6" x14ac:dyDescent="0.2">
      <c r="A13" s="10" t="s">
        <v>355</v>
      </c>
      <c r="B13" s="10" t="s">
        <v>356</v>
      </c>
      <c r="C13" s="10" t="s">
        <v>292</v>
      </c>
      <c r="D13" s="54">
        <v>27000000</v>
      </c>
      <c r="E13" s="55">
        <v>38164.5</v>
      </c>
      <c r="F13" s="10">
        <v>4.4111402020428834</v>
      </c>
    </row>
    <row r="14" spans="1:6" x14ac:dyDescent="0.2">
      <c r="A14" s="10" t="s">
        <v>1701</v>
      </c>
      <c r="B14" s="10" t="s">
        <v>1702</v>
      </c>
      <c r="C14" s="10" t="s">
        <v>283</v>
      </c>
      <c r="D14" s="54">
        <v>825000</v>
      </c>
      <c r="E14" s="55">
        <v>37585.762499999997</v>
      </c>
      <c r="F14" s="10">
        <v>4.3442483980711346</v>
      </c>
    </row>
    <row r="15" spans="1:6" x14ac:dyDescent="0.2">
      <c r="A15" s="10" t="s">
        <v>1703</v>
      </c>
      <c r="B15" s="10" t="s">
        <v>1704</v>
      </c>
      <c r="C15" s="10" t="s">
        <v>295</v>
      </c>
      <c r="D15" s="54">
        <v>400000</v>
      </c>
      <c r="E15" s="55">
        <v>35551.800000000003</v>
      </c>
      <c r="F15" s="10">
        <v>4.1091583601249377</v>
      </c>
    </row>
    <row r="16" spans="1:6" x14ac:dyDescent="0.2">
      <c r="A16" s="10" t="s">
        <v>1432</v>
      </c>
      <c r="B16" s="10" t="s">
        <v>1433</v>
      </c>
      <c r="C16" s="10" t="s">
        <v>277</v>
      </c>
      <c r="D16" s="54">
        <v>250000000</v>
      </c>
      <c r="E16" s="55">
        <v>30375</v>
      </c>
      <c r="F16" s="10">
        <v>3.5108119754497653</v>
      </c>
    </row>
    <row r="17" spans="1:6" x14ac:dyDescent="0.2">
      <c r="A17" s="10" t="s">
        <v>357</v>
      </c>
      <c r="B17" s="10" t="s">
        <v>358</v>
      </c>
      <c r="C17" s="10" t="s">
        <v>280</v>
      </c>
      <c r="D17" s="54">
        <v>10500000</v>
      </c>
      <c r="E17" s="55">
        <v>25735.5</v>
      </c>
      <c r="F17" s="10">
        <v>2.9745679537181049</v>
      </c>
    </row>
    <row r="18" spans="1:6" x14ac:dyDescent="0.2">
      <c r="A18" s="10" t="s">
        <v>1419</v>
      </c>
      <c r="B18" s="10" t="s">
        <v>1420</v>
      </c>
      <c r="C18" s="10" t="s">
        <v>286</v>
      </c>
      <c r="D18" s="54">
        <v>29000000</v>
      </c>
      <c r="E18" s="55">
        <v>23098.5</v>
      </c>
      <c r="F18" s="10">
        <v>2.6697774622197996</v>
      </c>
    </row>
    <row r="19" spans="1:6" x14ac:dyDescent="0.2">
      <c r="A19" s="10" t="s">
        <v>1522</v>
      </c>
      <c r="B19" s="10" t="s">
        <v>1523</v>
      </c>
      <c r="C19" s="10" t="s">
        <v>1454</v>
      </c>
      <c r="D19" s="54">
        <v>4160000</v>
      </c>
      <c r="E19" s="55">
        <v>22555.52</v>
      </c>
      <c r="F19" s="10">
        <v>2.6070185918846649</v>
      </c>
    </row>
    <row r="20" spans="1:6" x14ac:dyDescent="0.2">
      <c r="A20" s="10" t="s">
        <v>299</v>
      </c>
      <c r="B20" s="10" t="s">
        <v>300</v>
      </c>
      <c r="C20" s="10" t="s">
        <v>301</v>
      </c>
      <c r="D20" s="54">
        <v>5000000</v>
      </c>
      <c r="E20" s="55">
        <v>19622.5</v>
      </c>
      <c r="F20" s="10">
        <v>2.2680134317123626</v>
      </c>
    </row>
    <row r="21" spans="1:6" x14ac:dyDescent="0.2">
      <c r="A21" s="10" t="s">
        <v>1692</v>
      </c>
      <c r="B21" s="10" t="s">
        <v>1693</v>
      </c>
      <c r="C21" s="10" t="s">
        <v>1447</v>
      </c>
      <c r="D21" s="54">
        <v>15514887</v>
      </c>
      <c r="E21" s="55">
        <v>19385.851306500001</v>
      </c>
      <c r="F21" s="10">
        <v>2.2406610344411089</v>
      </c>
    </row>
    <row r="22" spans="1:6" x14ac:dyDescent="0.2">
      <c r="A22" s="10" t="s">
        <v>1705</v>
      </c>
      <c r="B22" s="10" t="s">
        <v>1706</v>
      </c>
      <c r="C22" s="10" t="s">
        <v>310</v>
      </c>
      <c r="D22" s="54">
        <v>4000000</v>
      </c>
      <c r="E22" s="55">
        <v>19204</v>
      </c>
      <c r="F22" s="10">
        <v>2.2196422444950548</v>
      </c>
    </row>
    <row r="23" spans="1:6" x14ac:dyDescent="0.2">
      <c r="A23" s="10" t="s">
        <v>293</v>
      </c>
      <c r="B23" s="10" t="s">
        <v>294</v>
      </c>
      <c r="C23" s="10" t="s">
        <v>295</v>
      </c>
      <c r="D23" s="54">
        <v>675000</v>
      </c>
      <c r="E23" s="55">
        <v>17215.537499999999</v>
      </c>
      <c r="F23" s="10">
        <v>1.9898112006190787</v>
      </c>
    </row>
    <row r="24" spans="1:6" x14ac:dyDescent="0.2">
      <c r="A24" s="10" t="s">
        <v>1577</v>
      </c>
      <c r="B24" s="10" t="s">
        <v>1578</v>
      </c>
      <c r="C24" s="10" t="s">
        <v>283</v>
      </c>
      <c r="D24" s="54">
        <v>4500000</v>
      </c>
      <c r="E24" s="55">
        <v>15354</v>
      </c>
      <c r="F24" s="10">
        <v>1.774650438553274</v>
      </c>
    </row>
    <row r="25" spans="1:6" x14ac:dyDescent="0.2">
      <c r="A25" s="10" t="s">
        <v>1707</v>
      </c>
      <c r="B25" s="10" t="s">
        <v>1708</v>
      </c>
      <c r="C25" s="10" t="s">
        <v>367</v>
      </c>
      <c r="D25" s="54">
        <v>2000000</v>
      </c>
      <c r="E25" s="55">
        <v>14474</v>
      </c>
      <c r="F25" s="10">
        <v>1.6729380257665811</v>
      </c>
    </row>
    <row r="26" spans="1:6" x14ac:dyDescent="0.2">
      <c r="A26" s="10" t="s">
        <v>1709</v>
      </c>
      <c r="B26" s="10" t="s">
        <v>1710</v>
      </c>
      <c r="C26" s="10" t="s">
        <v>1454</v>
      </c>
      <c r="D26" s="54">
        <v>3200000</v>
      </c>
      <c r="E26" s="55">
        <v>14110.4</v>
      </c>
      <c r="F26" s="10">
        <v>1.6309123061197159</v>
      </c>
    </row>
    <row r="27" spans="1:6" x14ac:dyDescent="0.2">
      <c r="A27" s="10" t="s">
        <v>1711</v>
      </c>
      <c r="B27" s="10" t="s">
        <v>1712</v>
      </c>
      <c r="C27" s="10" t="s">
        <v>1454</v>
      </c>
      <c r="D27" s="54">
        <v>12000000</v>
      </c>
      <c r="E27" s="55">
        <v>12714</v>
      </c>
      <c r="F27" s="10">
        <v>1.4695132001931956</v>
      </c>
    </row>
    <row r="28" spans="1:6" x14ac:dyDescent="0.2">
      <c r="A28" s="10" t="s">
        <v>1713</v>
      </c>
      <c r="B28" s="10" t="s">
        <v>1714</v>
      </c>
      <c r="C28" s="10" t="s">
        <v>295</v>
      </c>
      <c r="D28" s="54">
        <v>2300000</v>
      </c>
      <c r="E28" s="55">
        <v>12302.7</v>
      </c>
      <c r="F28" s="10">
        <v>1.4219742054441427</v>
      </c>
    </row>
    <row r="29" spans="1:6" x14ac:dyDescent="0.2">
      <c r="A29" s="10" t="s">
        <v>1715</v>
      </c>
      <c r="B29" s="10" t="s">
        <v>1716</v>
      </c>
      <c r="C29" s="10" t="s">
        <v>283</v>
      </c>
      <c r="D29" s="54">
        <v>11500000</v>
      </c>
      <c r="E29" s="55">
        <v>11753</v>
      </c>
      <c r="F29" s="10">
        <v>1.3584386221386369</v>
      </c>
    </row>
    <row r="30" spans="1:6" x14ac:dyDescent="0.2">
      <c r="A30" s="10" t="s">
        <v>1613</v>
      </c>
      <c r="B30" s="10" t="s">
        <v>1614</v>
      </c>
      <c r="C30" s="10" t="s">
        <v>1596</v>
      </c>
      <c r="D30" s="54">
        <v>970264</v>
      </c>
      <c r="E30" s="55">
        <v>11382.652115999999</v>
      </c>
      <c r="F30" s="10">
        <v>1.3156329666249025</v>
      </c>
    </row>
    <row r="31" spans="1:6" x14ac:dyDescent="0.2">
      <c r="A31" s="10" t="s">
        <v>1717</v>
      </c>
      <c r="B31" s="10" t="s">
        <v>1718</v>
      </c>
      <c r="C31" s="10" t="s">
        <v>367</v>
      </c>
      <c r="D31" s="54">
        <v>3000000</v>
      </c>
      <c r="E31" s="55">
        <v>8896.5</v>
      </c>
      <c r="F31" s="10">
        <v>1.028277818587287</v>
      </c>
    </row>
    <row r="32" spans="1:6" x14ac:dyDescent="0.2">
      <c r="A32" s="10" t="s">
        <v>1562</v>
      </c>
      <c r="B32" s="10" t="s">
        <v>1563</v>
      </c>
      <c r="C32" s="10" t="s">
        <v>310</v>
      </c>
      <c r="D32" s="54">
        <v>175000</v>
      </c>
      <c r="E32" s="55">
        <v>8554.2625000000007</v>
      </c>
      <c r="F32" s="10">
        <v>0.98872122555196218</v>
      </c>
    </row>
    <row r="33" spans="1:6" x14ac:dyDescent="0.2">
      <c r="A33" s="10" t="s">
        <v>906</v>
      </c>
      <c r="B33" s="10" t="s">
        <v>907</v>
      </c>
      <c r="C33" s="10" t="s">
        <v>280</v>
      </c>
      <c r="D33" s="54">
        <v>2500000</v>
      </c>
      <c r="E33" s="55">
        <v>7798.75</v>
      </c>
      <c r="F33" s="10">
        <v>0.90139736275025051</v>
      </c>
    </row>
    <row r="34" spans="1:6" x14ac:dyDescent="0.2">
      <c r="A34" s="10" t="s">
        <v>1719</v>
      </c>
      <c r="B34" s="10" t="s">
        <v>1720</v>
      </c>
      <c r="C34" s="10" t="s">
        <v>1416</v>
      </c>
      <c r="D34" s="54">
        <v>525000</v>
      </c>
      <c r="E34" s="55">
        <v>7063.0874999999996</v>
      </c>
      <c r="F34" s="10">
        <v>0.81636780835060219</v>
      </c>
    </row>
    <row r="35" spans="1:6" x14ac:dyDescent="0.2">
      <c r="A35" s="11" t="s">
        <v>44</v>
      </c>
      <c r="B35" s="10"/>
      <c r="C35" s="10"/>
      <c r="D35" s="10"/>
      <c r="E35" s="56">
        <v>758666.32342249993</v>
      </c>
      <c r="F35" s="11">
        <v>87.688388926490759</v>
      </c>
    </row>
    <row r="36" spans="1:6" x14ac:dyDescent="0.2">
      <c r="A36" s="11"/>
      <c r="B36" s="10"/>
      <c r="C36" s="10"/>
      <c r="D36" s="10"/>
      <c r="E36" s="56"/>
      <c r="F36" s="11"/>
    </row>
    <row r="37" spans="1:6" x14ac:dyDescent="0.2">
      <c r="A37" s="11" t="s">
        <v>1498</v>
      </c>
      <c r="B37" s="10"/>
      <c r="C37" s="10"/>
      <c r="D37" s="54"/>
      <c r="E37" s="55"/>
      <c r="F37" s="10"/>
    </row>
    <row r="38" spans="1:6" x14ac:dyDescent="0.2">
      <c r="A38" s="10" t="s">
        <v>1499</v>
      </c>
      <c r="B38" s="10" t="s">
        <v>1721</v>
      </c>
      <c r="C38" s="10" t="s">
        <v>272</v>
      </c>
      <c r="D38" s="54">
        <v>450000</v>
      </c>
      <c r="E38" s="55">
        <v>19578.716416699997</v>
      </c>
      <c r="F38" s="10">
        <v>2.2629528250102147</v>
      </c>
    </row>
    <row r="39" spans="1:6" x14ac:dyDescent="0.2">
      <c r="A39" s="11" t="s">
        <v>44</v>
      </c>
      <c r="B39" s="10"/>
      <c r="C39" s="10"/>
      <c r="D39" s="54"/>
      <c r="E39" s="56">
        <v>19578.716416699997</v>
      </c>
      <c r="F39" s="11">
        <v>2.2629528250102147</v>
      </c>
    </row>
    <row r="40" spans="1:6" x14ac:dyDescent="0.2">
      <c r="A40" s="10"/>
      <c r="B40" s="10"/>
      <c r="C40" s="10"/>
      <c r="D40" s="10"/>
      <c r="E40" s="55"/>
      <c r="F40" s="10"/>
    </row>
    <row r="41" spans="1:6" x14ac:dyDescent="0.2">
      <c r="A41" s="11" t="s">
        <v>44</v>
      </c>
      <c r="B41" s="10"/>
      <c r="C41" s="10"/>
      <c r="D41" s="10"/>
      <c r="E41" s="56">
        <v>778245.03983919998</v>
      </c>
      <c r="F41" s="56">
        <v>89.951341751500976</v>
      </c>
    </row>
    <row r="42" spans="1:6" x14ac:dyDescent="0.2">
      <c r="A42" s="10"/>
      <c r="B42" s="10"/>
      <c r="C42" s="10"/>
      <c r="D42" s="10"/>
      <c r="E42" s="55"/>
      <c r="F42" s="10"/>
    </row>
    <row r="43" spans="1:6" x14ac:dyDescent="0.2">
      <c r="A43" s="11" t="s">
        <v>49</v>
      </c>
      <c r="B43" s="10"/>
      <c r="C43" s="10"/>
      <c r="D43" s="10"/>
      <c r="E43" s="56">
        <v>86939.430659499994</v>
      </c>
      <c r="F43" s="11">
        <v>10.048658248498999</v>
      </c>
    </row>
    <row r="44" spans="1:6" x14ac:dyDescent="0.2">
      <c r="A44" s="10"/>
      <c r="B44" s="10"/>
      <c r="C44" s="10"/>
      <c r="D44" s="10"/>
      <c r="E44" s="55"/>
      <c r="F44" s="10"/>
    </row>
    <row r="45" spans="1:6" x14ac:dyDescent="0.2">
      <c r="A45" s="13" t="s">
        <v>50</v>
      </c>
      <c r="B45" s="7"/>
      <c r="C45" s="7"/>
      <c r="D45" s="7"/>
      <c r="E45" s="57">
        <v>865184.47049869993</v>
      </c>
      <c r="F45" s="13">
        <v>99.999999999999972</v>
      </c>
    </row>
    <row r="47" spans="1:6" x14ac:dyDescent="0.2">
      <c r="A47" s="1" t="s">
        <v>51</v>
      </c>
      <c r="B47" s="3"/>
      <c r="C47" s="3"/>
      <c r="D47" s="3"/>
    </row>
    <row r="48" spans="1:6" x14ac:dyDescent="0.2">
      <c r="A48" s="1" t="s">
        <v>1463</v>
      </c>
      <c r="B48" s="3"/>
      <c r="C48" s="3"/>
      <c r="D48" s="3"/>
    </row>
    <row r="49" spans="1:4" x14ac:dyDescent="0.2">
      <c r="A49" s="1" t="s">
        <v>52</v>
      </c>
      <c r="B49" s="3"/>
      <c r="C49" s="3"/>
      <c r="D49" s="3"/>
    </row>
    <row r="50" spans="1:4" x14ac:dyDescent="0.2">
      <c r="A50" s="3" t="s">
        <v>537</v>
      </c>
      <c r="B50" s="3"/>
      <c r="C50" s="3"/>
      <c r="D50" s="14">
        <v>38.049700000000001</v>
      </c>
    </row>
    <row r="51" spans="1:4" x14ac:dyDescent="0.2">
      <c r="A51" s="3" t="s">
        <v>808</v>
      </c>
      <c r="B51" s="3"/>
      <c r="C51" s="3"/>
      <c r="D51" s="14">
        <v>22.370699999999999</v>
      </c>
    </row>
    <row r="52" spans="1:4" x14ac:dyDescent="0.2">
      <c r="A52" s="3" t="s">
        <v>809</v>
      </c>
      <c r="B52" s="3"/>
      <c r="C52" s="3"/>
      <c r="D52" s="14">
        <v>40.575600000000001</v>
      </c>
    </row>
    <row r="53" spans="1:4" x14ac:dyDescent="0.2">
      <c r="A53" s="3" t="s">
        <v>810</v>
      </c>
      <c r="B53" s="3"/>
      <c r="C53" s="3"/>
      <c r="D53" s="14">
        <v>24.282800000000002</v>
      </c>
    </row>
    <row r="54" spans="1:4" x14ac:dyDescent="0.2">
      <c r="A54" s="3"/>
      <c r="B54" s="3"/>
      <c r="C54" s="3"/>
      <c r="D54" s="14"/>
    </row>
    <row r="55" spans="1:4" x14ac:dyDescent="0.2">
      <c r="A55" s="1" t="s">
        <v>56</v>
      </c>
      <c r="B55" s="3"/>
      <c r="C55" s="3"/>
      <c r="D55" s="3"/>
    </row>
    <row r="56" spans="1:4" x14ac:dyDescent="0.2">
      <c r="A56" s="3" t="s">
        <v>537</v>
      </c>
      <c r="B56" s="3"/>
      <c r="C56" s="3"/>
      <c r="D56" s="14">
        <v>42.669499999999999</v>
      </c>
    </row>
    <row r="57" spans="1:4" x14ac:dyDescent="0.2">
      <c r="A57" s="3" t="s">
        <v>808</v>
      </c>
      <c r="B57" s="3"/>
      <c r="C57" s="3"/>
      <c r="D57" s="14">
        <v>25.0869</v>
      </c>
    </row>
    <row r="58" spans="1:4" x14ac:dyDescent="0.2">
      <c r="A58" s="3" t="s">
        <v>809</v>
      </c>
      <c r="B58" s="3"/>
      <c r="C58" s="3"/>
      <c r="D58" s="14">
        <v>45.738999999999997</v>
      </c>
    </row>
    <row r="59" spans="1:4" x14ac:dyDescent="0.2">
      <c r="A59" s="3" t="s">
        <v>810</v>
      </c>
      <c r="B59" s="3"/>
      <c r="C59" s="3"/>
      <c r="D59" s="14">
        <v>27.372900000000001</v>
      </c>
    </row>
    <row r="60" spans="1:4" x14ac:dyDescent="0.2">
      <c r="A60" s="3"/>
      <c r="B60" s="3"/>
      <c r="C60" s="3"/>
      <c r="D60" s="3"/>
    </row>
    <row r="61" spans="1:4" x14ac:dyDescent="0.2">
      <c r="A61" s="1" t="s">
        <v>57</v>
      </c>
      <c r="B61" s="3"/>
      <c r="C61" s="3"/>
      <c r="D61" s="15" t="s">
        <v>58</v>
      </c>
    </row>
    <row r="62" spans="1:4" x14ac:dyDescent="0.2">
      <c r="A62" s="1"/>
      <c r="B62" s="3"/>
      <c r="C62" s="3"/>
      <c r="D62" s="15"/>
    </row>
    <row r="63" spans="1:4" x14ac:dyDescent="0.2">
      <c r="A63" s="16" t="s">
        <v>1464</v>
      </c>
      <c r="B63" s="3"/>
      <c r="C63" s="3"/>
      <c r="D63" s="59">
        <v>0.20349868142126151</v>
      </c>
    </row>
    <row r="64" spans="1:4" x14ac:dyDescent="0.2">
      <c r="A64" s="3"/>
      <c r="B64" s="3"/>
      <c r="C64" s="3"/>
      <c r="D64" s="3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CFCF-7011-48A5-8378-BA30E01E3565}">
  <sheetPr>
    <tabColor rgb="FF92D050"/>
  </sheetPr>
  <dimension ref="A1:F96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2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1722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313</v>
      </c>
      <c r="B7" s="10" t="s">
        <v>314</v>
      </c>
      <c r="C7" s="10" t="s">
        <v>267</v>
      </c>
      <c r="D7" s="54">
        <v>1604200</v>
      </c>
      <c r="E7" s="60">
        <v>7011.9582</v>
      </c>
      <c r="F7" s="10">
        <v>7.3575489879853864</v>
      </c>
    </row>
    <row r="8" spans="1:6" x14ac:dyDescent="0.2">
      <c r="A8" s="10" t="s">
        <v>268</v>
      </c>
      <c r="B8" s="10" t="s">
        <v>269</v>
      </c>
      <c r="C8" s="10" t="s">
        <v>267</v>
      </c>
      <c r="D8" s="54">
        <v>283200</v>
      </c>
      <c r="E8" s="60">
        <v>6920.7</v>
      </c>
      <c r="F8" s="10">
        <v>7.2617930439389191</v>
      </c>
    </row>
    <row r="9" spans="1:6" x14ac:dyDescent="0.2">
      <c r="A9" s="10" t="s">
        <v>270</v>
      </c>
      <c r="B9" s="10" t="s">
        <v>271</v>
      </c>
      <c r="C9" s="10" t="s">
        <v>272</v>
      </c>
      <c r="D9" s="54">
        <v>615444</v>
      </c>
      <c r="E9" s="60">
        <v>4505.05008</v>
      </c>
      <c r="F9" s="10">
        <v>4.7270856031240296</v>
      </c>
    </row>
    <row r="10" spans="1:6" x14ac:dyDescent="0.2">
      <c r="A10" s="10" t="s">
        <v>355</v>
      </c>
      <c r="B10" s="10" t="s">
        <v>356</v>
      </c>
      <c r="C10" s="10" t="s">
        <v>292</v>
      </c>
      <c r="D10" s="54">
        <v>2650145</v>
      </c>
      <c r="E10" s="60">
        <v>3745.9799575000002</v>
      </c>
      <c r="F10" s="10">
        <v>3.9306040137714549</v>
      </c>
    </row>
    <row r="11" spans="1:6" x14ac:dyDescent="0.2">
      <c r="A11" s="10" t="s">
        <v>290</v>
      </c>
      <c r="B11" s="10" t="s">
        <v>291</v>
      </c>
      <c r="C11" s="10" t="s">
        <v>292</v>
      </c>
      <c r="D11" s="54">
        <v>1509054</v>
      </c>
      <c r="E11" s="60">
        <v>3122.2327260000002</v>
      </c>
      <c r="F11" s="10">
        <v>3.2761148281568704</v>
      </c>
    </row>
    <row r="12" spans="1:6" x14ac:dyDescent="0.2">
      <c r="A12" s="10" t="s">
        <v>1414</v>
      </c>
      <c r="B12" s="10" t="s">
        <v>1415</v>
      </c>
      <c r="C12" s="10" t="s">
        <v>1416</v>
      </c>
      <c r="D12" s="54">
        <v>434134</v>
      </c>
      <c r="E12" s="60">
        <v>2720.2836440000001</v>
      </c>
      <c r="F12" s="10">
        <v>2.8543553171702309</v>
      </c>
    </row>
    <row r="13" spans="1:6" x14ac:dyDescent="0.2">
      <c r="A13" s="10" t="s">
        <v>1421</v>
      </c>
      <c r="B13" s="10" t="s">
        <v>1422</v>
      </c>
      <c r="C13" s="10" t="s">
        <v>367</v>
      </c>
      <c r="D13" s="54">
        <v>284585</v>
      </c>
      <c r="E13" s="60">
        <v>2528.5377250000001</v>
      </c>
      <c r="F13" s="10">
        <v>2.65315902477237</v>
      </c>
    </row>
    <row r="14" spans="1:6" x14ac:dyDescent="0.2">
      <c r="A14" s="10" t="s">
        <v>278</v>
      </c>
      <c r="B14" s="10" t="s">
        <v>279</v>
      </c>
      <c r="C14" s="10" t="s">
        <v>280</v>
      </c>
      <c r="D14" s="54">
        <v>1224255</v>
      </c>
      <c r="E14" s="60">
        <v>2402.6004375000002</v>
      </c>
      <c r="F14" s="10">
        <v>2.521014802606977</v>
      </c>
    </row>
    <row r="15" spans="1:6" x14ac:dyDescent="0.2">
      <c r="A15" s="10" t="s">
        <v>1573</v>
      </c>
      <c r="B15" s="10" t="s">
        <v>1574</v>
      </c>
      <c r="C15" s="10" t="s">
        <v>310</v>
      </c>
      <c r="D15" s="54">
        <v>419757</v>
      </c>
      <c r="E15" s="60">
        <v>2127.9581115000001</v>
      </c>
      <c r="F15" s="10">
        <v>2.2328364777961909</v>
      </c>
    </row>
    <row r="16" spans="1:6" x14ac:dyDescent="0.2">
      <c r="A16" s="10" t="s">
        <v>385</v>
      </c>
      <c r="B16" s="10" t="s">
        <v>386</v>
      </c>
      <c r="C16" s="10" t="s">
        <v>307</v>
      </c>
      <c r="D16" s="54">
        <v>1002100</v>
      </c>
      <c r="E16" s="60">
        <v>2010.7136499999999</v>
      </c>
      <c r="F16" s="10">
        <v>2.1098135155292144</v>
      </c>
    </row>
    <row r="17" spans="1:6" x14ac:dyDescent="0.2">
      <c r="A17" s="10" t="s">
        <v>335</v>
      </c>
      <c r="B17" s="10" t="s">
        <v>336</v>
      </c>
      <c r="C17" s="10" t="s">
        <v>337</v>
      </c>
      <c r="D17" s="54">
        <v>747000</v>
      </c>
      <c r="E17" s="60">
        <v>1895.886</v>
      </c>
      <c r="F17" s="10">
        <v>1.9893264795325878</v>
      </c>
    </row>
    <row r="18" spans="1:6" x14ac:dyDescent="0.2">
      <c r="A18" s="10" t="s">
        <v>363</v>
      </c>
      <c r="B18" s="10" t="s">
        <v>364</v>
      </c>
      <c r="C18" s="10" t="s">
        <v>301</v>
      </c>
      <c r="D18" s="54">
        <v>639633</v>
      </c>
      <c r="E18" s="60">
        <v>1855.2555165000001</v>
      </c>
      <c r="F18" s="10">
        <v>1.9466934854059572</v>
      </c>
    </row>
    <row r="19" spans="1:6" x14ac:dyDescent="0.2">
      <c r="A19" s="10" t="s">
        <v>357</v>
      </c>
      <c r="B19" s="10" t="s">
        <v>358</v>
      </c>
      <c r="C19" s="10" t="s">
        <v>280</v>
      </c>
      <c r="D19" s="54">
        <v>753388</v>
      </c>
      <c r="E19" s="60">
        <v>1846.5539879999999</v>
      </c>
      <c r="F19" s="10">
        <v>1.9375630940968498</v>
      </c>
    </row>
    <row r="20" spans="1:6" x14ac:dyDescent="0.2">
      <c r="A20" s="10" t="s">
        <v>1427</v>
      </c>
      <c r="B20" s="10" t="s">
        <v>1428</v>
      </c>
      <c r="C20" s="10" t="s">
        <v>367</v>
      </c>
      <c r="D20" s="54">
        <v>1505501</v>
      </c>
      <c r="E20" s="60">
        <v>1807.3539505000001</v>
      </c>
      <c r="F20" s="10">
        <v>1.8964310468126675</v>
      </c>
    </row>
    <row r="21" spans="1:6" x14ac:dyDescent="0.2">
      <c r="A21" s="10" t="s">
        <v>1445</v>
      </c>
      <c r="B21" s="10" t="s">
        <v>1446</v>
      </c>
      <c r="C21" s="10" t="s">
        <v>1447</v>
      </c>
      <c r="D21" s="54">
        <v>1517846</v>
      </c>
      <c r="E21" s="60">
        <v>1653.693217</v>
      </c>
      <c r="F21" s="10">
        <v>1.735197003196147</v>
      </c>
    </row>
    <row r="22" spans="1:6" x14ac:dyDescent="0.2">
      <c r="A22" s="10" t="s">
        <v>1436</v>
      </c>
      <c r="B22" s="10" t="s">
        <v>1437</v>
      </c>
      <c r="C22" s="10" t="s">
        <v>267</v>
      </c>
      <c r="D22" s="54">
        <v>1505600</v>
      </c>
      <c r="E22" s="60">
        <v>1632.0704000000001</v>
      </c>
      <c r="F22" s="10">
        <v>1.7125084858379369</v>
      </c>
    </row>
    <row r="23" spans="1:6" x14ac:dyDescent="0.2">
      <c r="A23" s="10" t="s">
        <v>1723</v>
      </c>
      <c r="B23" s="10" t="s">
        <v>1724</v>
      </c>
      <c r="C23" s="10" t="s">
        <v>1482</v>
      </c>
      <c r="D23" s="54">
        <v>140800</v>
      </c>
      <c r="E23" s="60">
        <v>1475.3728000000001</v>
      </c>
      <c r="F23" s="10">
        <v>1.5480879009719661</v>
      </c>
    </row>
    <row r="24" spans="1:6" x14ac:dyDescent="0.2">
      <c r="A24" s="10" t="s">
        <v>1438</v>
      </c>
      <c r="B24" s="10" t="s">
        <v>1439</v>
      </c>
      <c r="C24" s="10" t="s">
        <v>1440</v>
      </c>
      <c r="D24" s="54">
        <v>136944</v>
      </c>
      <c r="E24" s="60">
        <v>1452.0857040000001</v>
      </c>
      <c r="F24" s="10">
        <v>1.5236530790975404</v>
      </c>
    </row>
    <row r="25" spans="1:6" x14ac:dyDescent="0.2">
      <c r="A25" s="10" t="s">
        <v>321</v>
      </c>
      <c r="B25" s="10" t="s">
        <v>322</v>
      </c>
      <c r="C25" s="10" t="s">
        <v>289</v>
      </c>
      <c r="D25" s="54">
        <v>114045</v>
      </c>
      <c r="E25" s="60">
        <v>1286.0854650000001</v>
      </c>
      <c r="F25" s="10">
        <v>1.3494713661404123</v>
      </c>
    </row>
    <row r="26" spans="1:6" x14ac:dyDescent="0.2">
      <c r="A26" s="10" t="s">
        <v>1423</v>
      </c>
      <c r="B26" s="10" t="s">
        <v>1424</v>
      </c>
      <c r="C26" s="10" t="s">
        <v>283</v>
      </c>
      <c r="D26" s="54">
        <v>126875</v>
      </c>
      <c r="E26" s="60">
        <v>1270.9703125000001</v>
      </c>
      <c r="F26" s="10">
        <v>1.33361124949288</v>
      </c>
    </row>
    <row r="27" spans="1:6" x14ac:dyDescent="0.2">
      <c r="A27" s="10" t="s">
        <v>1429</v>
      </c>
      <c r="B27" s="10" t="s">
        <v>1430</v>
      </c>
      <c r="C27" s="10" t="s">
        <v>1431</v>
      </c>
      <c r="D27" s="54">
        <v>753071</v>
      </c>
      <c r="E27" s="60">
        <v>1263.2766025000001</v>
      </c>
      <c r="F27" s="10">
        <v>1.3255383479424467</v>
      </c>
    </row>
    <row r="28" spans="1:6" x14ac:dyDescent="0.2">
      <c r="A28" s="10" t="s">
        <v>1443</v>
      </c>
      <c r="B28" s="10" t="s">
        <v>1444</v>
      </c>
      <c r="C28" s="10" t="s">
        <v>295</v>
      </c>
      <c r="D28" s="54">
        <v>494940</v>
      </c>
      <c r="E28" s="60">
        <v>1240.0721699999999</v>
      </c>
      <c r="F28" s="10">
        <v>1.3011902637143988</v>
      </c>
    </row>
    <row r="29" spans="1:6" x14ac:dyDescent="0.2">
      <c r="A29" s="10" t="s">
        <v>361</v>
      </c>
      <c r="B29" s="10" t="s">
        <v>362</v>
      </c>
      <c r="C29" s="10" t="s">
        <v>272</v>
      </c>
      <c r="D29" s="54">
        <v>171952</v>
      </c>
      <c r="E29" s="60">
        <v>1215.0128319999999</v>
      </c>
      <c r="F29" s="10">
        <v>1.2748958532683292</v>
      </c>
    </row>
    <row r="30" spans="1:6" x14ac:dyDescent="0.2">
      <c r="A30" s="10" t="s">
        <v>281</v>
      </c>
      <c r="B30" s="10" t="s">
        <v>282</v>
      </c>
      <c r="C30" s="10" t="s">
        <v>283</v>
      </c>
      <c r="D30" s="54">
        <v>114691</v>
      </c>
      <c r="E30" s="60">
        <v>1048.390431</v>
      </c>
      <c r="F30" s="10">
        <v>1.1000613144866742</v>
      </c>
    </row>
    <row r="31" spans="1:6" x14ac:dyDescent="0.2">
      <c r="A31" s="10" t="s">
        <v>353</v>
      </c>
      <c r="B31" s="10" t="s">
        <v>354</v>
      </c>
      <c r="C31" s="10" t="s">
        <v>301</v>
      </c>
      <c r="D31" s="54">
        <v>672460</v>
      </c>
      <c r="E31" s="60">
        <v>1048.3651400000001</v>
      </c>
      <c r="F31" s="10">
        <v>1.1000347769965542</v>
      </c>
    </row>
    <row r="32" spans="1:6" x14ac:dyDescent="0.2">
      <c r="A32" s="10" t="s">
        <v>293</v>
      </c>
      <c r="B32" s="10" t="s">
        <v>294</v>
      </c>
      <c r="C32" s="10" t="s">
        <v>295</v>
      </c>
      <c r="D32" s="54">
        <v>40000</v>
      </c>
      <c r="E32" s="60">
        <v>1020.18</v>
      </c>
      <c r="F32" s="10">
        <v>1.0704605065333863</v>
      </c>
    </row>
    <row r="33" spans="1:6" x14ac:dyDescent="0.2">
      <c r="A33" s="10" t="s">
        <v>898</v>
      </c>
      <c r="B33" s="10" t="s">
        <v>899</v>
      </c>
      <c r="C33" s="10" t="s">
        <v>292</v>
      </c>
      <c r="D33" s="54">
        <v>1363566</v>
      </c>
      <c r="E33" s="60">
        <v>940.86054000000001</v>
      </c>
      <c r="F33" s="10">
        <v>0.98723171423246414</v>
      </c>
    </row>
    <row r="34" spans="1:6" x14ac:dyDescent="0.2">
      <c r="A34" s="10" t="s">
        <v>379</v>
      </c>
      <c r="B34" s="10" t="s">
        <v>380</v>
      </c>
      <c r="C34" s="10" t="s">
        <v>286</v>
      </c>
      <c r="D34" s="54">
        <v>32930</v>
      </c>
      <c r="E34" s="60">
        <v>930.94756500000005</v>
      </c>
      <c r="F34" s="10">
        <v>0.97683016917203092</v>
      </c>
    </row>
    <row r="35" spans="1:6" x14ac:dyDescent="0.2">
      <c r="A35" s="10" t="s">
        <v>1419</v>
      </c>
      <c r="B35" s="10" t="s">
        <v>1420</v>
      </c>
      <c r="C35" s="10" t="s">
        <v>286</v>
      </c>
      <c r="D35" s="54">
        <v>1158906</v>
      </c>
      <c r="E35" s="60">
        <v>923.06862899999999</v>
      </c>
      <c r="F35" s="10">
        <v>0.96856291258838478</v>
      </c>
    </row>
    <row r="36" spans="1:6" x14ac:dyDescent="0.2">
      <c r="A36" s="10" t="s">
        <v>1455</v>
      </c>
      <c r="B36" s="10" t="s">
        <v>1456</v>
      </c>
      <c r="C36" s="10" t="s">
        <v>304</v>
      </c>
      <c r="D36" s="54">
        <v>1809748</v>
      </c>
      <c r="E36" s="60">
        <v>894.01551199999994</v>
      </c>
      <c r="F36" s="10">
        <v>0.93807788608306841</v>
      </c>
    </row>
    <row r="37" spans="1:6" x14ac:dyDescent="0.2">
      <c r="A37" s="10" t="s">
        <v>305</v>
      </c>
      <c r="B37" s="10" t="s">
        <v>306</v>
      </c>
      <c r="C37" s="10" t="s">
        <v>307</v>
      </c>
      <c r="D37" s="54">
        <v>99400</v>
      </c>
      <c r="E37" s="60">
        <v>751.26520000000005</v>
      </c>
      <c r="F37" s="10">
        <v>0.78829199409212669</v>
      </c>
    </row>
    <row r="38" spans="1:6" x14ac:dyDescent="0.2">
      <c r="A38" s="10" t="s">
        <v>906</v>
      </c>
      <c r="B38" s="10" t="s">
        <v>907</v>
      </c>
      <c r="C38" s="10" t="s">
        <v>280</v>
      </c>
      <c r="D38" s="54">
        <v>235629</v>
      </c>
      <c r="E38" s="60">
        <v>735.04466549999995</v>
      </c>
      <c r="F38" s="10">
        <v>0.77127201567938353</v>
      </c>
    </row>
    <row r="39" spans="1:6" x14ac:dyDescent="0.2">
      <c r="A39" s="10" t="s">
        <v>376</v>
      </c>
      <c r="B39" s="10" t="s">
        <v>377</v>
      </c>
      <c r="C39" s="10" t="s">
        <v>378</v>
      </c>
      <c r="D39" s="54">
        <v>439349</v>
      </c>
      <c r="E39" s="60">
        <v>711.52570549999996</v>
      </c>
      <c r="F39" s="10">
        <v>0.74659390217516031</v>
      </c>
    </row>
    <row r="40" spans="1:6" x14ac:dyDescent="0.2">
      <c r="A40" s="10" t="s">
        <v>1725</v>
      </c>
      <c r="B40" s="10" t="s">
        <v>1726</v>
      </c>
      <c r="C40" s="10" t="s">
        <v>1447</v>
      </c>
      <c r="D40" s="54">
        <v>192709</v>
      </c>
      <c r="E40" s="60">
        <v>509.32988699999999</v>
      </c>
      <c r="F40" s="10">
        <v>0.53443267740066691</v>
      </c>
    </row>
    <row r="41" spans="1:6" x14ac:dyDescent="0.2">
      <c r="A41" s="10" t="s">
        <v>886</v>
      </c>
      <c r="B41" s="10" t="s">
        <v>887</v>
      </c>
      <c r="C41" s="10" t="s">
        <v>286</v>
      </c>
      <c r="D41" s="54">
        <v>539545</v>
      </c>
      <c r="E41" s="60">
        <v>470.75301250000001</v>
      </c>
      <c r="F41" s="10">
        <v>0.49395450627621357</v>
      </c>
    </row>
    <row r="42" spans="1:6" x14ac:dyDescent="0.2">
      <c r="A42" s="11" t="s">
        <v>44</v>
      </c>
      <c r="B42" s="10"/>
      <c r="C42" s="10"/>
      <c r="D42" s="54"/>
      <c r="E42" s="61">
        <v>66973.449776999987</v>
      </c>
      <c r="F42" s="11">
        <v>70.274297646077869</v>
      </c>
    </row>
    <row r="43" spans="1:6" x14ac:dyDescent="0.2">
      <c r="A43" s="10"/>
      <c r="B43" s="10"/>
      <c r="C43" s="10"/>
      <c r="D43" s="54"/>
      <c r="E43" s="60"/>
      <c r="F43" s="10"/>
    </row>
    <row r="44" spans="1:6" x14ac:dyDescent="0.2">
      <c r="A44" s="11" t="s">
        <v>1727</v>
      </c>
      <c r="B44" s="10"/>
      <c r="C44" s="10"/>
      <c r="D44" s="54"/>
      <c r="E44" s="60"/>
      <c r="F44" s="10"/>
    </row>
    <row r="45" spans="1:6" x14ac:dyDescent="0.2">
      <c r="A45" s="10" t="s">
        <v>806</v>
      </c>
      <c r="B45" s="10" t="s">
        <v>807</v>
      </c>
      <c r="C45" s="10"/>
      <c r="D45" s="54">
        <v>439200</v>
      </c>
      <c r="E45" s="55">
        <v>1611.29304</v>
      </c>
      <c r="F45" s="10">
        <v>1.6907070946030305</v>
      </c>
    </row>
    <row r="46" spans="1:6" x14ac:dyDescent="0.2">
      <c r="A46" s="11" t="s">
        <v>44</v>
      </c>
      <c r="B46" s="10"/>
      <c r="C46" s="10"/>
      <c r="D46" s="54"/>
      <c r="E46" s="56">
        <v>1611.29304</v>
      </c>
      <c r="F46" s="46">
        <v>1.6907070946030305</v>
      </c>
    </row>
    <row r="47" spans="1:6" x14ac:dyDescent="0.2">
      <c r="A47" s="10"/>
      <c r="B47" s="10"/>
      <c r="C47" s="10"/>
      <c r="D47" s="54"/>
      <c r="E47" s="60"/>
      <c r="F47" s="10"/>
    </row>
    <row r="48" spans="1:6" x14ac:dyDescent="0.2">
      <c r="A48" s="10"/>
      <c r="B48" s="10"/>
      <c r="C48" s="10"/>
      <c r="D48" s="54"/>
      <c r="E48" s="60"/>
      <c r="F48" s="10"/>
    </row>
    <row r="49" spans="1:6" x14ac:dyDescent="0.2">
      <c r="A49" s="11" t="s">
        <v>1498</v>
      </c>
      <c r="B49" s="10"/>
      <c r="C49" s="10"/>
      <c r="D49" s="54"/>
      <c r="E49" s="60"/>
      <c r="F49" s="10"/>
    </row>
    <row r="50" spans="1:6" x14ac:dyDescent="0.2">
      <c r="A50" s="9" t="s">
        <v>1728</v>
      </c>
      <c r="B50" s="10" t="s">
        <v>1729</v>
      </c>
      <c r="C50" s="10" t="s">
        <v>1585</v>
      </c>
      <c r="D50" s="54">
        <v>7989938</v>
      </c>
      <c r="E50" s="60">
        <v>2718.0814188999998</v>
      </c>
      <c r="F50" s="10">
        <v>2.8520445533873229</v>
      </c>
    </row>
    <row r="51" spans="1:6" x14ac:dyDescent="0.2">
      <c r="A51" s="9" t="s">
        <v>1730</v>
      </c>
      <c r="B51" s="10" t="s">
        <v>1731</v>
      </c>
      <c r="C51" s="10" t="s">
        <v>1447</v>
      </c>
      <c r="D51" s="54">
        <v>2562198</v>
      </c>
      <c r="E51" s="60">
        <v>1997.2842092000001</v>
      </c>
      <c r="F51" s="10">
        <v>2.0957221924281657</v>
      </c>
    </row>
    <row r="52" spans="1:6" x14ac:dyDescent="0.2">
      <c r="A52" s="9" t="s">
        <v>1732</v>
      </c>
      <c r="B52" s="10" t="s">
        <v>1733</v>
      </c>
      <c r="C52" s="10" t="s">
        <v>289</v>
      </c>
      <c r="D52" s="54">
        <v>440700</v>
      </c>
      <c r="E52" s="60">
        <v>1727.0105776</v>
      </c>
      <c r="F52" s="10">
        <v>1.8121278771258131</v>
      </c>
    </row>
    <row r="53" spans="1:6" x14ac:dyDescent="0.2">
      <c r="A53" s="9" t="s">
        <v>1734</v>
      </c>
      <c r="B53" s="10" t="s">
        <v>1735</v>
      </c>
      <c r="C53" s="10" t="s">
        <v>289</v>
      </c>
      <c r="D53" s="54">
        <v>851378</v>
      </c>
      <c r="E53" s="60">
        <v>1652.5540867</v>
      </c>
      <c r="F53" s="10">
        <v>1.7340017298150323</v>
      </c>
    </row>
    <row r="54" spans="1:6" x14ac:dyDescent="0.2">
      <c r="A54" s="9" t="s">
        <v>1736</v>
      </c>
      <c r="B54" s="10" t="s">
        <v>1737</v>
      </c>
      <c r="C54" s="10" t="s">
        <v>307</v>
      </c>
      <c r="D54" s="54">
        <v>340000</v>
      </c>
      <c r="E54" s="60">
        <v>1489.3666985</v>
      </c>
      <c r="F54" s="10">
        <v>1.5627715015882171</v>
      </c>
    </row>
    <row r="55" spans="1:6" x14ac:dyDescent="0.2">
      <c r="A55" s="9" t="s">
        <v>1738</v>
      </c>
      <c r="B55" s="10" t="s">
        <v>1739</v>
      </c>
      <c r="C55" s="10" t="s">
        <v>295</v>
      </c>
      <c r="D55" s="54">
        <v>5150</v>
      </c>
      <c r="E55" s="60">
        <v>1383.3022991</v>
      </c>
      <c r="F55" s="10">
        <v>1.4514796210309786</v>
      </c>
    </row>
    <row r="56" spans="1:6" x14ac:dyDescent="0.2">
      <c r="A56" s="9" t="s">
        <v>1740</v>
      </c>
      <c r="B56" s="10" t="s">
        <v>1741</v>
      </c>
      <c r="C56" s="10" t="s">
        <v>1447</v>
      </c>
      <c r="D56" s="54">
        <v>1975462</v>
      </c>
      <c r="E56" s="60">
        <v>1345.8026556</v>
      </c>
      <c r="F56" s="10">
        <v>1.4121317732238943</v>
      </c>
    </row>
    <row r="57" spans="1:6" x14ac:dyDescent="0.2">
      <c r="A57" s="9" t="s">
        <v>1742</v>
      </c>
      <c r="B57" s="10" t="s">
        <v>1743</v>
      </c>
      <c r="C57" s="10" t="s">
        <v>295</v>
      </c>
      <c r="D57" s="54">
        <v>2678400</v>
      </c>
      <c r="E57" s="60">
        <v>1339.5230475000001</v>
      </c>
      <c r="F57" s="10">
        <v>1.4055426688819574</v>
      </c>
    </row>
    <row r="58" spans="1:6" x14ac:dyDescent="0.2">
      <c r="A58" s="9" t="s">
        <v>1744</v>
      </c>
      <c r="B58" s="10" t="s">
        <v>1745</v>
      </c>
      <c r="C58" s="10" t="s">
        <v>298</v>
      </c>
      <c r="D58" s="54">
        <v>3204100</v>
      </c>
      <c r="E58" s="60">
        <v>1333.4762711999999</v>
      </c>
      <c r="F58" s="10">
        <v>1.3991978716687281</v>
      </c>
    </row>
    <row r="59" spans="1:6" x14ac:dyDescent="0.2">
      <c r="A59" s="9" t="s">
        <v>1746</v>
      </c>
      <c r="B59" s="10" t="s">
        <v>1747</v>
      </c>
      <c r="C59" s="10" t="s">
        <v>272</v>
      </c>
      <c r="D59" s="54">
        <v>633055</v>
      </c>
      <c r="E59" s="60">
        <v>878.2121042</v>
      </c>
      <c r="F59" s="10">
        <v>0.92149559284212879</v>
      </c>
    </row>
    <row r="60" spans="1:6" x14ac:dyDescent="0.2">
      <c r="A60" s="9" t="s">
        <v>1748</v>
      </c>
      <c r="B60" s="10" t="s">
        <v>1749</v>
      </c>
      <c r="C60" s="10" t="s">
        <v>295</v>
      </c>
      <c r="D60" s="54">
        <v>70700</v>
      </c>
      <c r="E60" s="60">
        <v>866.62433920000001</v>
      </c>
      <c r="F60" s="10">
        <v>0.90933671422120921</v>
      </c>
    </row>
    <row r="61" spans="1:6" x14ac:dyDescent="0.2">
      <c r="A61" s="9" t="s">
        <v>1750</v>
      </c>
      <c r="B61" s="10" t="s">
        <v>1751</v>
      </c>
      <c r="C61" s="10" t="s">
        <v>295</v>
      </c>
      <c r="D61" s="54">
        <v>500000</v>
      </c>
      <c r="E61" s="60">
        <v>858.71129239999993</v>
      </c>
      <c r="F61" s="10">
        <v>0.90103366565551446</v>
      </c>
    </row>
    <row r="62" spans="1:6" x14ac:dyDescent="0.2">
      <c r="A62" s="9" t="s">
        <v>1752</v>
      </c>
      <c r="B62" s="10" t="s">
        <v>1753</v>
      </c>
      <c r="C62" s="10" t="s">
        <v>330</v>
      </c>
      <c r="D62" s="54">
        <v>2826000</v>
      </c>
      <c r="E62" s="60">
        <v>821.53558229999999</v>
      </c>
      <c r="F62" s="10">
        <v>0.86202571660300964</v>
      </c>
    </row>
    <row r="63" spans="1:6" x14ac:dyDescent="0.2">
      <c r="A63" s="9" t="s">
        <v>1754</v>
      </c>
      <c r="B63" s="10" t="s">
        <v>1755</v>
      </c>
      <c r="C63" s="10" t="s">
        <v>1756</v>
      </c>
      <c r="D63" s="54">
        <v>187038</v>
      </c>
      <c r="E63" s="60">
        <v>719.83974579999995</v>
      </c>
      <c r="F63" s="10">
        <v>0.75531770757310668</v>
      </c>
    </row>
    <row r="64" spans="1:6" x14ac:dyDescent="0.2">
      <c r="A64" s="9" t="s">
        <v>1757</v>
      </c>
      <c r="B64" s="10" t="s">
        <v>1758</v>
      </c>
      <c r="C64" s="10" t="s">
        <v>267</v>
      </c>
      <c r="D64" s="54">
        <v>300000</v>
      </c>
      <c r="E64" s="60">
        <v>631.11356109999997</v>
      </c>
      <c r="F64" s="10">
        <v>0.66221857152188357</v>
      </c>
    </row>
    <row r="65" spans="1:6" x14ac:dyDescent="0.2">
      <c r="A65" s="9" t="s">
        <v>1759</v>
      </c>
      <c r="B65" s="10" t="s">
        <v>1760</v>
      </c>
      <c r="C65" s="10" t="s">
        <v>1503</v>
      </c>
      <c r="D65" s="54">
        <v>500000</v>
      </c>
      <c r="E65" s="60">
        <v>601.76529690000007</v>
      </c>
      <c r="F65" s="10">
        <v>0.63142385121624389</v>
      </c>
    </row>
    <row r="66" spans="1:6" x14ac:dyDescent="0.2">
      <c r="A66" s="9" t="s">
        <v>1761</v>
      </c>
      <c r="B66" s="10" t="s">
        <v>1762</v>
      </c>
      <c r="C66" s="10" t="s">
        <v>367</v>
      </c>
      <c r="D66" s="54">
        <v>25000</v>
      </c>
      <c r="E66" s="60">
        <v>574.90099209999994</v>
      </c>
      <c r="F66" s="10">
        <v>0.60323551452676227</v>
      </c>
    </row>
    <row r="67" spans="1:6" x14ac:dyDescent="0.2">
      <c r="A67" s="9" t="s">
        <v>1763</v>
      </c>
      <c r="B67" s="10" t="s">
        <v>1764</v>
      </c>
      <c r="C67" s="10" t="s">
        <v>367</v>
      </c>
      <c r="D67" s="54">
        <v>500000</v>
      </c>
      <c r="E67" s="60">
        <v>509.84027070000002</v>
      </c>
      <c r="F67" s="10">
        <v>0.53496821582920739</v>
      </c>
    </row>
    <row r="68" spans="1:6" x14ac:dyDescent="0.2">
      <c r="A68" s="11" t="s">
        <v>44</v>
      </c>
      <c r="B68" s="10"/>
      <c r="C68" s="10"/>
      <c r="D68" s="54"/>
      <c r="E68" s="56">
        <v>21448.944449000002</v>
      </c>
      <c r="F68" s="56">
        <v>22.506075339139176</v>
      </c>
    </row>
    <row r="69" spans="1:6" x14ac:dyDescent="0.2">
      <c r="A69" s="10"/>
      <c r="B69" s="10"/>
      <c r="C69" s="10"/>
      <c r="D69" s="10"/>
      <c r="E69" s="55"/>
      <c r="F69" s="10"/>
    </row>
    <row r="70" spans="1:6" x14ac:dyDescent="0.2">
      <c r="A70" s="11" t="s">
        <v>44</v>
      </c>
      <c r="B70" s="10"/>
      <c r="C70" s="10"/>
      <c r="D70" s="10"/>
      <c r="E70" s="56">
        <v>90033.687265999994</v>
      </c>
      <c r="F70" s="11">
        <v>94.471080079820069</v>
      </c>
    </row>
    <row r="71" spans="1:6" x14ac:dyDescent="0.2">
      <c r="A71" s="10"/>
      <c r="B71" s="10"/>
      <c r="C71" s="10"/>
      <c r="D71" s="10"/>
      <c r="E71" s="55"/>
      <c r="F71" s="10"/>
    </row>
    <row r="72" spans="1:6" x14ac:dyDescent="0.2">
      <c r="A72" s="11" t="s">
        <v>49</v>
      </c>
      <c r="B72" s="10"/>
      <c r="C72" s="10"/>
      <c r="D72" s="10"/>
      <c r="E72" s="56">
        <v>5269.2215077000001</v>
      </c>
      <c r="F72" s="11">
        <v>5.5289199201799244</v>
      </c>
    </row>
    <row r="73" spans="1:6" x14ac:dyDescent="0.2">
      <c r="A73" s="10"/>
      <c r="B73" s="10"/>
      <c r="C73" s="10"/>
      <c r="D73" s="10"/>
      <c r="E73" s="55"/>
      <c r="F73" s="10"/>
    </row>
    <row r="74" spans="1:6" x14ac:dyDescent="0.2">
      <c r="A74" s="13" t="s">
        <v>50</v>
      </c>
      <c r="B74" s="7"/>
      <c r="C74" s="7"/>
      <c r="D74" s="7"/>
      <c r="E74" s="57">
        <v>95302.908773699994</v>
      </c>
      <c r="F74" s="57">
        <v>100</v>
      </c>
    </row>
    <row r="76" spans="1:6" x14ac:dyDescent="0.2">
      <c r="A76" s="1" t="s">
        <v>51</v>
      </c>
      <c r="B76" s="3"/>
      <c r="C76" s="3"/>
      <c r="D76" s="3"/>
    </row>
    <row r="77" spans="1:6" x14ac:dyDescent="0.2">
      <c r="A77" s="1" t="s">
        <v>1463</v>
      </c>
      <c r="B77" s="3"/>
      <c r="C77" s="3"/>
      <c r="D77" s="3"/>
    </row>
    <row r="78" spans="1:6" x14ac:dyDescent="0.2">
      <c r="A78" s="1" t="s">
        <v>52</v>
      </c>
      <c r="B78" s="3"/>
      <c r="C78" s="3"/>
      <c r="D78" s="3"/>
    </row>
    <row r="79" spans="1:6" x14ac:dyDescent="0.2">
      <c r="A79" s="3" t="s">
        <v>537</v>
      </c>
      <c r="B79" s="3"/>
      <c r="C79" s="3"/>
      <c r="D79" s="14">
        <v>44.009900000000002</v>
      </c>
    </row>
    <row r="80" spans="1:6" x14ac:dyDescent="0.2">
      <c r="A80" s="3" t="s">
        <v>808</v>
      </c>
      <c r="B80" s="3"/>
      <c r="C80" s="3"/>
      <c r="D80" s="14">
        <v>14.8757</v>
      </c>
    </row>
    <row r="81" spans="1:4" x14ac:dyDescent="0.2">
      <c r="A81" s="3" t="s">
        <v>809</v>
      </c>
      <c r="B81" s="3"/>
      <c r="C81" s="3"/>
      <c r="D81" s="14">
        <v>45.661999999999999</v>
      </c>
    </row>
    <row r="82" spans="1:4" x14ac:dyDescent="0.2">
      <c r="A82" s="3" t="s">
        <v>810</v>
      </c>
      <c r="B82" s="3"/>
      <c r="C82" s="3"/>
      <c r="D82" s="14">
        <v>15.5724</v>
      </c>
    </row>
    <row r="83" spans="1:4" x14ac:dyDescent="0.2">
      <c r="A83" s="3"/>
      <c r="B83" s="3"/>
      <c r="C83" s="3"/>
      <c r="D83" s="14"/>
    </row>
    <row r="84" spans="1:4" x14ac:dyDescent="0.2">
      <c r="A84" s="1" t="s">
        <v>56</v>
      </c>
      <c r="B84" s="3"/>
      <c r="C84" s="3"/>
      <c r="D84" s="3"/>
    </row>
    <row r="85" spans="1:4" x14ac:dyDescent="0.2">
      <c r="A85" s="3" t="s">
        <v>537</v>
      </c>
      <c r="B85" s="3"/>
      <c r="C85" s="3"/>
      <c r="D85" s="14">
        <v>46.550699999999999</v>
      </c>
    </row>
    <row r="86" spans="1:4" x14ac:dyDescent="0.2">
      <c r="A86" s="3" t="s">
        <v>808</v>
      </c>
      <c r="B86" s="3"/>
      <c r="C86" s="3"/>
      <c r="D86" s="14">
        <v>14.932499999999999</v>
      </c>
    </row>
    <row r="87" spans="1:4" x14ac:dyDescent="0.2">
      <c r="A87" s="3" t="s">
        <v>809</v>
      </c>
      <c r="B87" s="3"/>
      <c r="C87" s="3"/>
      <c r="D87" s="14">
        <v>48.437899999999999</v>
      </c>
    </row>
    <row r="88" spans="1:4" x14ac:dyDescent="0.2">
      <c r="A88" s="3" t="s">
        <v>810</v>
      </c>
      <c r="B88" s="3"/>
      <c r="C88" s="3"/>
      <c r="D88" s="14">
        <v>15.7127</v>
      </c>
    </row>
    <row r="89" spans="1:4" x14ac:dyDescent="0.2">
      <c r="A89" s="3"/>
      <c r="B89" s="3"/>
      <c r="C89" s="3"/>
      <c r="D89" s="3"/>
    </row>
    <row r="90" spans="1:4" x14ac:dyDescent="0.2">
      <c r="A90" s="1" t="s">
        <v>57</v>
      </c>
      <c r="B90" s="3"/>
      <c r="C90" s="3"/>
      <c r="D90" s="15" t="s">
        <v>138</v>
      </c>
    </row>
    <row r="91" spans="1:4" x14ac:dyDescent="0.2">
      <c r="A91" s="20" t="s">
        <v>811</v>
      </c>
      <c r="B91" s="21"/>
      <c r="C91" s="85" t="s">
        <v>812</v>
      </c>
      <c r="D91" s="86"/>
    </row>
    <row r="92" spans="1:4" x14ac:dyDescent="0.2">
      <c r="A92" s="87"/>
      <c r="B92" s="88"/>
      <c r="C92" s="22" t="s">
        <v>813</v>
      </c>
      <c r="D92" s="22" t="s">
        <v>814</v>
      </c>
    </row>
    <row r="93" spans="1:4" x14ac:dyDescent="0.2">
      <c r="A93" s="23" t="s">
        <v>808</v>
      </c>
      <c r="B93" s="24"/>
      <c r="C93" s="25">
        <v>0.70000393640000003</v>
      </c>
      <c r="D93" s="25">
        <v>0.70000393640000003</v>
      </c>
    </row>
    <row r="94" spans="1:4" x14ac:dyDescent="0.2">
      <c r="A94" s="23" t="s">
        <v>810</v>
      </c>
      <c r="B94" s="24"/>
      <c r="C94" s="25">
        <v>0.70000393640000003</v>
      </c>
      <c r="D94" s="25">
        <v>0.70000393640000003</v>
      </c>
    </row>
    <row r="95" spans="1:4" x14ac:dyDescent="0.2">
      <c r="A95" s="1"/>
      <c r="B95" s="3"/>
      <c r="C95" s="3"/>
      <c r="D95" s="15"/>
    </row>
    <row r="96" spans="1:4" x14ac:dyDescent="0.2">
      <c r="A96" s="16" t="s">
        <v>1464</v>
      </c>
      <c r="B96" s="3"/>
      <c r="C96" s="3"/>
      <c r="D96" s="59">
        <v>0.26378286799906359</v>
      </c>
    </row>
  </sheetData>
  <mergeCells count="3">
    <mergeCell ref="A1:F1"/>
    <mergeCell ref="C91:D91"/>
    <mergeCell ref="A92:B9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0601-0311-4012-9FEA-C1F37847EB0D}">
  <sheetPr>
    <tabColor rgb="FF92D050"/>
  </sheetPr>
  <dimension ref="A1:F93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1.42578125" style="2" bestFit="1" customWidth="1"/>
    <col min="3" max="3" width="20" style="2" bestFit="1" customWidth="1"/>
    <col min="4" max="4" width="12.85546875" style="2" bestFit="1" customWidth="1"/>
    <col min="5" max="5" width="24.140625" style="2" bestFit="1" customWidth="1"/>
    <col min="6" max="6" width="14.140625" style="2" bestFit="1" customWidth="1"/>
    <col min="7" max="16384" width="9.140625" style="3"/>
  </cols>
  <sheetData>
    <row r="1" spans="1:6" x14ac:dyDescent="0.2">
      <c r="A1" s="84" t="s">
        <v>1765</v>
      </c>
      <c r="B1" s="84"/>
      <c r="C1" s="84"/>
      <c r="D1" s="84"/>
      <c r="E1" s="84"/>
      <c r="F1" s="84"/>
    </row>
    <row r="3" spans="1:6" s="1" customFormat="1" x14ac:dyDescent="0.2">
      <c r="A3" s="5" t="s">
        <v>0</v>
      </c>
      <c r="B3" s="5" t="s">
        <v>1</v>
      </c>
      <c r="C3" s="5" t="s">
        <v>1413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264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0" t="s">
        <v>268</v>
      </c>
      <c r="B7" s="10" t="s">
        <v>269</v>
      </c>
      <c r="C7" s="10" t="s">
        <v>267</v>
      </c>
      <c r="D7" s="54">
        <v>4300000</v>
      </c>
      <c r="E7" s="60">
        <v>105081.25</v>
      </c>
      <c r="F7" s="10">
        <v>9.2848249062402068</v>
      </c>
    </row>
    <row r="8" spans="1:6" x14ac:dyDescent="0.2">
      <c r="A8" s="10" t="s">
        <v>270</v>
      </c>
      <c r="B8" s="10" t="s">
        <v>271</v>
      </c>
      <c r="C8" s="10" t="s">
        <v>272</v>
      </c>
      <c r="D8" s="54">
        <v>9600000</v>
      </c>
      <c r="E8" s="60">
        <v>70272</v>
      </c>
      <c r="F8" s="10">
        <v>6.2091307042056689</v>
      </c>
    </row>
    <row r="9" spans="1:6" x14ac:dyDescent="0.2">
      <c r="A9" s="10" t="s">
        <v>275</v>
      </c>
      <c r="B9" s="10" t="s">
        <v>276</v>
      </c>
      <c r="C9" s="10" t="s">
        <v>277</v>
      </c>
      <c r="D9" s="54">
        <v>19500000</v>
      </c>
      <c r="E9" s="60">
        <v>67596.75</v>
      </c>
      <c r="F9" s="10">
        <v>5.9727495436235563</v>
      </c>
    </row>
    <row r="10" spans="1:6" x14ac:dyDescent="0.2">
      <c r="A10" s="10" t="s">
        <v>313</v>
      </c>
      <c r="B10" s="10" t="s">
        <v>314</v>
      </c>
      <c r="C10" s="10" t="s">
        <v>267</v>
      </c>
      <c r="D10" s="54">
        <v>12500000</v>
      </c>
      <c r="E10" s="60">
        <v>54637.5</v>
      </c>
      <c r="F10" s="10">
        <v>4.8276892482217271</v>
      </c>
    </row>
    <row r="11" spans="1:6" x14ac:dyDescent="0.2">
      <c r="A11" s="10" t="s">
        <v>1690</v>
      </c>
      <c r="B11" s="10" t="s">
        <v>1691</v>
      </c>
      <c r="C11" s="10" t="s">
        <v>1572</v>
      </c>
      <c r="D11" s="54">
        <v>2800000</v>
      </c>
      <c r="E11" s="60">
        <v>43489.599999999999</v>
      </c>
      <c r="F11" s="10">
        <v>3.8426771783017823</v>
      </c>
    </row>
    <row r="12" spans="1:6" x14ac:dyDescent="0.2">
      <c r="A12" s="10" t="s">
        <v>284</v>
      </c>
      <c r="B12" s="10" t="s">
        <v>285</v>
      </c>
      <c r="C12" s="10" t="s">
        <v>286</v>
      </c>
      <c r="D12" s="54">
        <v>5700000</v>
      </c>
      <c r="E12" s="60">
        <v>37354.949999999997</v>
      </c>
      <c r="F12" s="10">
        <v>3.3006285149002097</v>
      </c>
    </row>
    <row r="13" spans="1:6" x14ac:dyDescent="0.2">
      <c r="A13" s="10" t="s">
        <v>273</v>
      </c>
      <c r="B13" s="10" t="s">
        <v>274</v>
      </c>
      <c r="C13" s="10" t="s">
        <v>267</v>
      </c>
      <c r="D13" s="54">
        <v>2500000</v>
      </c>
      <c r="E13" s="60">
        <v>36927.5</v>
      </c>
      <c r="F13" s="10">
        <v>3.2628596607404776</v>
      </c>
    </row>
    <row r="14" spans="1:6" x14ac:dyDescent="0.2">
      <c r="A14" s="10" t="s">
        <v>265</v>
      </c>
      <c r="B14" s="10" t="s">
        <v>266</v>
      </c>
      <c r="C14" s="10" t="s">
        <v>267</v>
      </c>
      <c r="D14" s="54">
        <v>4500000</v>
      </c>
      <c r="E14" s="60">
        <v>36384.75</v>
      </c>
      <c r="F14" s="10">
        <v>3.2149030679338457</v>
      </c>
    </row>
    <row r="15" spans="1:6" x14ac:dyDescent="0.2">
      <c r="A15" s="10" t="s">
        <v>1417</v>
      </c>
      <c r="B15" s="10" t="s">
        <v>1418</v>
      </c>
      <c r="C15" s="10" t="s">
        <v>272</v>
      </c>
      <c r="D15" s="54">
        <v>3000000</v>
      </c>
      <c r="E15" s="60">
        <v>31939.5</v>
      </c>
      <c r="F15" s="10">
        <v>2.8221273071348039</v>
      </c>
    </row>
    <row r="16" spans="1:6" x14ac:dyDescent="0.2">
      <c r="A16" s="10" t="s">
        <v>331</v>
      </c>
      <c r="B16" s="10" t="s">
        <v>332</v>
      </c>
      <c r="C16" s="10" t="s">
        <v>286</v>
      </c>
      <c r="D16" s="54">
        <v>16500000</v>
      </c>
      <c r="E16" s="60">
        <v>26820.75</v>
      </c>
      <c r="F16" s="10">
        <v>2.3698420755752529</v>
      </c>
    </row>
    <row r="17" spans="1:6" x14ac:dyDescent="0.2">
      <c r="A17" s="10" t="s">
        <v>281</v>
      </c>
      <c r="B17" s="10" t="s">
        <v>282</v>
      </c>
      <c r="C17" s="10" t="s">
        <v>283</v>
      </c>
      <c r="D17" s="54">
        <v>2900000</v>
      </c>
      <c r="E17" s="60">
        <v>26508.9</v>
      </c>
      <c r="F17" s="10">
        <v>2.3422874676217789</v>
      </c>
    </row>
    <row r="18" spans="1:6" x14ac:dyDescent="0.2">
      <c r="A18" s="10" t="s">
        <v>296</v>
      </c>
      <c r="B18" s="10" t="s">
        <v>297</v>
      </c>
      <c r="C18" s="10" t="s">
        <v>298</v>
      </c>
      <c r="D18" s="54">
        <v>4000000</v>
      </c>
      <c r="E18" s="60">
        <v>25736</v>
      </c>
      <c r="F18" s="10">
        <v>2.2739951588603864</v>
      </c>
    </row>
    <row r="19" spans="1:6" x14ac:dyDescent="0.2">
      <c r="A19" s="10" t="s">
        <v>1766</v>
      </c>
      <c r="B19" s="10" t="s">
        <v>1767</v>
      </c>
      <c r="C19" s="10" t="s">
        <v>289</v>
      </c>
      <c r="D19" s="54">
        <v>6500000</v>
      </c>
      <c r="E19" s="60">
        <v>24085.75</v>
      </c>
      <c r="F19" s="10">
        <v>2.1281814927541793</v>
      </c>
    </row>
    <row r="20" spans="1:6" x14ac:dyDescent="0.2">
      <c r="A20" s="10" t="s">
        <v>311</v>
      </c>
      <c r="B20" s="10" t="s">
        <v>312</v>
      </c>
      <c r="C20" s="10" t="s">
        <v>289</v>
      </c>
      <c r="D20" s="54">
        <v>1760000</v>
      </c>
      <c r="E20" s="60">
        <v>23566.400000000001</v>
      </c>
      <c r="F20" s="10">
        <v>2.0822924895775343</v>
      </c>
    </row>
    <row r="21" spans="1:6" x14ac:dyDescent="0.2">
      <c r="A21" s="10" t="s">
        <v>319</v>
      </c>
      <c r="B21" s="10" t="s">
        <v>320</v>
      </c>
      <c r="C21" s="10" t="s">
        <v>267</v>
      </c>
      <c r="D21" s="54">
        <v>6500000</v>
      </c>
      <c r="E21" s="60">
        <v>23481.25</v>
      </c>
      <c r="F21" s="10">
        <v>2.0747687606461942</v>
      </c>
    </row>
    <row r="22" spans="1:6" x14ac:dyDescent="0.2">
      <c r="A22" s="10" t="s">
        <v>1432</v>
      </c>
      <c r="B22" s="10" t="s">
        <v>1433</v>
      </c>
      <c r="C22" s="10" t="s">
        <v>277</v>
      </c>
      <c r="D22" s="54">
        <v>187000000</v>
      </c>
      <c r="E22" s="60">
        <v>22720.5</v>
      </c>
      <c r="F22" s="10">
        <v>2.0075500080388333</v>
      </c>
    </row>
    <row r="23" spans="1:6" x14ac:dyDescent="0.2">
      <c r="A23" s="10" t="s">
        <v>902</v>
      </c>
      <c r="B23" s="10" t="s">
        <v>903</v>
      </c>
      <c r="C23" s="10" t="s">
        <v>289</v>
      </c>
      <c r="D23" s="54">
        <v>5600000</v>
      </c>
      <c r="E23" s="60">
        <v>22428</v>
      </c>
      <c r="F23" s="10">
        <v>1.981705137664002</v>
      </c>
    </row>
    <row r="24" spans="1:6" x14ac:dyDescent="0.2">
      <c r="A24" s="10" t="s">
        <v>328</v>
      </c>
      <c r="B24" s="10" t="s">
        <v>329</v>
      </c>
      <c r="C24" s="10" t="s">
        <v>330</v>
      </c>
      <c r="D24" s="54">
        <v>10000000</v>
      </c>
      <c r="E24" s="60">
        <v>21535</v>
      </c>
      <c r="F24" s="10">
        <v>1.9028009693059691</v>
      </c>
    </row>
    <row r="25" spans="1:6" x14ac:dyDescent="0.2">
      <c r="A25" s="10" t="s">
        <v>1768</v>
      </c>
      <c r="B25" s="10" t="s">
        <v>1769</v>
      </c>
      <c r="C25" s="10" t="s">
        <v>295</v>
      </c>
      <c r="D25" s="54">
        <v>2800000</v>
      </c>
      <c r="E25" s="60">
        <v>21133</v>
      </c>
      <c r="F25" s="10">
        <v>1.8672808397651754</v>
      </c>
    </row>
    <row r="26" spans="1:6" x14ac:dyDescent="0.2">
      <c r="A26" s="10" t="s">
        <v>1770</v>
      </c>
      <c r="B26" s="10" t="s">
        <v>1771</v>
      </c>
      <c r="C26" s="10" t="s">
        <v>283</v>
      </c>
      <c r="D26" s="54">
        <v>1350000</v>
      </c>
      <c r="E26" s="60">
        <v>21089.025000000001</v>
      </c>
      <c r="F26" s="10">
        <v>1.863395273355831</v>
      </c>
    </row>
    <row r="27" spans="1:6" x14ac:dyDescent="0.2">
      <c r="A27" s="10" t="s">
        <v>361</v>
      </c>
      <c r="B27" s="10" t="s">
        <v>362</v>
      </c>
      <c r="C27" s="10" t="s">
        <v>272</v>
      </c>
      <c r="D27" s="54">
        <v>2900000</v>
      </c>
      <c r="E27" s="60">
        <v>20491.400000000001</v>
      </c>
      <c r="F27" s="10">
        <v>1.8105900061498186</v>
      </c>
    </row>
    <row r="28" spans="1:6" x14ac:dyDescent="0.2">
      <c r="A28" s="10" t="s">
        <v>355</v>
      </c>
      <c r="B28" s="10" t="s">
        <v>356</v>
      </c>
      <c r="C28" s="10" t="s">
        <v>292</v>
      </c>
      <c r="D28" s="54">
        <v>14000000</v>
      </c>
      <c r="E28" s="60">
        <v>19789</v>
      </c>
      <c r="F28" s="10">
        <v>1.7485269738377445</v>
      </c>
    </row>
    <row r="29" spans="1:6" x14ac:dyDescent="0.2">
      <c r="A29" s="10" t="s">
        <v>363</v>
      </c>
      <c r="B29" s="10" t="s">
        <v>364</v>
      </c>
      <c r="C29" s="10" t="s">
        <v>301</v>
      </c>
      <c r="D29" s="54">
        <v>6000000</v>
      </c>
      <c r="E29" s="60">
        <v>17403</v>
      </c>
      <c r="F29" s="10">
        <v>1.5377035184040764</v>
      </c>
    </row>
    <row r="30" spans="1:6" x14ac:dyDescent="0.2">
      <c r="A30" s="10" t="s">
        <v>317</v>
      </c>
      <c r="B30" s="10" t="s">
        <v>318</v>
      </c>
      <c r="C30" s="10" t="s">
        <v>295</v>
      </c>
      <c r="D30" s="54">
        <v>7000000</v>
      </c>
      <c r="E30" s="60">
        <v>16919</v>
      </c>
      <c r="F30" s="10">
        <v>1.4949379893052097</v>
      </c>
    </row>
    <row r="31" spans="1:6" x14ac:dyDescent="0.2">
      <c r="A31" s="10" t="s">
        <v>293</v>
      </c>
      <c r="B31" s="10" t="s">
        <v>294</v>
      </c>
      <c r="C31" s="10" t="s">
        <v>295</v>
      </c>
      <c r="D31" s="54">
        <v>600000</v>
      </c>
      <c r="E31" s="60">
        <v>15302.7</v>
      </c>
      <c r="F31" s="10">
        <v>1.3521240953331068</v>
      </c>
    </row>
    <row r="32" spans="1:6" x14ac:dyDescent="0.2">
      <c r="A32" s="10" t="s">
        <v>302</v>
      </c>
      <c r="B32" s="10" t="s">
        <v>303</v>
      </c>
      <c r="C32" s="10" t="s">
        <v>304</v>
      </c>
      <c r="D32" s="54">
        <v>7200000</v>
      </c>
      <c r="E32" s="60">
        <v>14907.6</v>
      </c>
      <c r="F32" s="10">
        <v>1.3172136396575653</v>
      </c>
    </row>
    <row r="33" spans="1:6" x14ac:dyDescent="0.2">
      <c r="A33" s="10" t="s">
        <v>880</v>
      </c>
      <c r="B33" s="10" t="s">
        <v>881</v>
      </c>
      <c r="C33" s="10" t="s">
        <v>267</v>
      </c>
      <c r="D33" s="54">
        <v>11929129</v>
      </c>
      <c r="E33" s="60">
        <v>12972.927787500001</v>
      </c>
      <c r="F33" s="10">
        <v>1.14626884461534</v>
      </c>
    </row>
    <row r="34" spans="1:6" x14ac:dyDescent="0.2">
      <c r="A34" s="10" t="s">
        <v>1675</v>
      </c>
      <c r="B34" s="10" t="s">
        <v>1676</v>
      </c>
      <c r="C34" s="10" t="s">
        <v>1585</v>
      </c>
      <c r="D34" s="54">
        <v>1200000</v>
      </c>
      <c r="E34" s="60">
        <v>12699.6</v>
      </c>
      <c r="F34" s="10">
        <v>1.1221180027767861</v>
      </c>
    </row>
    <row r="35" spans="1:6" x14ac:dyDescent="0.2">
      <c r="A35" s="10" t="s">
        <v>1487</v>
      </c>
      <c r="B35" s="10" t="s">
        <v>1488</v>
      </c>
      <c r="C35" s="10" t="s">
        <v>272</v>
      </c>
      <c r="D35" s="54">
        <v>550000</v>
      </c>
      <c r="E35" s="60">
        <v>12359.325000000001</v>
      </c>
      <c r="F35" s="10">
        <v>1.0920518035740656</v>
      </c>
    </row>
    <row r="36" spans="1:6" x14ac:dyDescent="0.2">
      <c r="A36" s="10" t="s">
        <v>1772</v>
      </c>
      <c r="B36" s="10" t="s">
        <v>1773</v>
      </c>
      <c r="C36" s="10" t="s">
        <v>295</v>
      </c>
      <c r="D36" s="54">
        <v>3072148</v>
      </c>
      <c r="E36" s="60">
        <v>12317.777405999999</v>
      </c>
      <c r="F36" s="10">
        <v>1.0883807191934973</v>
      </c>
    </row>
    <row r="37" spans="1:6" x14ac:dyDescent="0.2">
      <c r="A37" s="10" t="s">
        <v>315</v>
      </c>
      <c r="B37" s="10" t="s">
        <v>316</v>
      </c>
      <c r="C37" s="10" t="s">
        <v>286</v>
      </c>
      <c r="D37" s="54">
        <v>2800000</v>
      </c>
      <c r="E37" s="60">
        <v>11989.6</v>
      </c>
      <c r="F37" s="10">
        <v>1.0593834456276225</v>
      </c>
    </row>
    <row r="38" spans="1:6" x14ac:dyDescent="0.2">
      <c r="A38" s="10" t="s">
        <v>1577</v>
      </c>
      <c r="B38" s="10" t="s">
        <v>1578</v>
      </c>
      <c r="C38" s="10" t="s">
        <v>283</v>
      </c>
      <c r="D38" s="54">
        <v>3500000</v>
      </c>
      <c r="E38" s="60">
        <v>11942</v>
      </c>
      <c r="F38" s="10">
        <v>1.0551775795426928</v>
      </c>
    </row>
    <row r="39" spans="1:6" x14ac:dyDescent="0.2">
      <c r="A39" s="10" t="s">
        <v>308</v>
      </c>
      <c r="B39" s="10" t="s">
        <v>309</v>
      </c>
      <c r="C39" s="10" t="s">
        <v>310</v>
      </c>
      <c r="D39" s="54">
        <v>1500000</v>
      </c>
      <c r="E39" s="60">
        <v>11460.75</v>
      </c>
      <c r="F39" s="10">
        <v>1.0126550364046152</v>
      </c>
    </row>
    <row r="40" spans="1:6" x14ac:dyDescent="0.2">
      <c r="A40" s="10" t="s">
        <v>1537</v>
      </c>
      <c r="B40" s="10" t="s">
        <v>1538</v>
      </c>
      <c r="C40" s="10" t="s">
        <v>289</v>
      </c>
      <c r="D40" s="54">
        <v>7100000</v>
      </c>
      <c r="E40" s="60">
        <v>11278.35</v>
      </c>
      <c r="F40" s="10">
        <v>0.99653844031446381</v>
      </c>
    </row>
    <row r="41" spans="1:6" x14ac:dyDescent="0.2">
      <c r="A41" s="10" t="s">
        <v>906</v>
      </c>
      <c r="B41" s="10" t="s">
        <v>907</v>
      </c>
      <c r="C41" s="10" t="s">
        <v>280</v>
      </c>
      <c r="D41" s="54">
        <v>3500000</v>
      </c>
      <c r="E41" s="60">
        <v>10918.25</v>
      </c>
      <c r="F41" s="10">
        <v>0.96472053323078244</v>
      </c>
    </row>
    <row r="42" spans="1:6" x14ac:dyDescent="0.2">
      <c r="A42" s="10" t="s">
        <v>1673</v>
      </c>
      <c r="B42" s="10" t="s">
        <v>1674</v>
      </c>
      <c r="C42" s="10" t="s">
        <v>310</v>
      </c>
      <c r="D42" s="54">
        <v>2300000</v>
      </c>
      <c r="E42" s="60">
        <v>10347.700000000001</v>
      </c>
      <c r="F42" s="10">
        <v>0.91430757325690182</v>
      </c>
    </row>
    <row r="43" spans="1:6" x14ac:dyDescent="0.2">
      <c r="A43" s="10" t="s">
        <v>1774</v>
      </c>
      <c r="B43" s="10" t="s">
        <v>1775</v>
      </c>
      <c r="C43" s="10" t="s">
        <v>298</v>
      </c>
      <c r="D43" s="54">
        <v>700000</v>
      </c>
      <c r="E43" s="60">
        <v>10125.15</v>
      </c>
      <c r="F43" s="10">
        <v>0.89464338213923089</v>
      </c>
    </row>
    <row r="44" spans="1:6" x14ac:dyDescent="0.2">
      <c r="A44" s="10" t="s">
        <v>1573</v>
      </c>
      <c r="B44" s="10" t="s">
        <v>1574</v>
      </c>
      <c r="C44" s="10" t="s">
        <v>310</v>
      </c>
      <c r="D44" s="54">
        <v>1900000</v>
      </c>
      <c r="E44" s="60">
        <v>9632.0499999999993</v>
      </c>
      <c r="F44" s="10">
        <v>0.85107379040648068</v>
      </c>
    </row>
    <row r="45" spans="1:6" x14ac:dyDescent="0.2">
      <c r="A45" s="10" t="s">
        <v>385</v>
      </c>
      <c r="B45" s="10" t="s">
        <v>386</v>
      </c>
      <c r="C45" s="10" t="s">
        <v>307</v>
      </c>
      <c r="D45" s="54">
        <v>4500000</v>
      </c>
      <c r="E45" s="60">
        <v>9029.25</v>
      </c>
      <c r="F45" s="10">
        <v>0.79781126780152889</v>
      </c>
    </row>
    <row r="46" spans="1:6" x14ac:dyDescent="0.2">
      <c r="A46" s="10" t="s">
        <v>1448</v>
      </c>
      <c r="B46" s="10" t="s">
        <v>1449</v>
      </c>
      <c r="C46" s="10" t="s">
        <v>283</v>
      </c>
      <c r="D46" s="54">
        <v>900000</v>
      </c>
      <c r="E46" s="60">
        <v>8540.1</v>
      </c>
      <c r="F46" s="10">
        <v>0.75459069226700293</v>
      </c>
    </row>
    <row r="47" spans="1:6" x14ac:dyDescent="0.2">
      <c r="A47" s="10" t="s">
        <v>1627</v>
      </c>
      <c r="B47" s="10" t="s">
        <v>1628</v>
      </c>
      <c r="C47" s="10" t="s">
        <v>330</v>
      </c>
      <c r="D47" s="54">
        <v>1240000</v>
      </c>
      <c r="E47" s="60">
        <v>8438.2000000000007</v>
      </c>
      <c r="F47" s="10">
        <v>0.74558695793813012</v>
      </c>
    </row>
    <row r="48" spans="1:6" x14ac:dyDescent="0.2">
      <c r="A48" s="10" t="s">
        <v>1427</v>
      </c>
      <c r="B48" s="10" t="s">
        <v>1428</v>
      </c>
      <c r="C48" s="10" t="s">
        <v>367</v>
      </c>
      <c r="D48" s="54">
        <v>5500000</v>
      </c>
      <c r="E48" s="60">
        <v>6602.75</v>
      </c>
      <c r="F48" s="10">
        <v>0.58340929185442247</v>
      </c>
    </row>
    <row r="49" spans="1:6" x14ac:dyDescent="0.2">
      <c r="A49" s="10" t="s">
        <v>1474</v>
      </c>
      <c r="B49" s="10" t="s">
        <v>1475</v>
      </c>
      <c r="C49" s="10" t="s">
        <v>1447</v>
      </c>
      <c r="D49" s="54">
        <v>7500000</v>
      </c>
      <c r="E49" s="60">
        <v>6592.5</v>
      </c>
      <c r="F49" s="10">
        <v>0.58250361690966346</v>
      </c>
    </row>
    <row r="50" spans="1:6" x14ac:dyDescent="0.2">
      <c r="A50" s="10" t="s">
        <v>323</v>
      </c>
      <c r="B50" s="10" t="s">
        <v>324</v>
      </c>
      <c r="C50" s="10" t="s">
        <v>325</v>
      </c>
      <c r="D50" s="54">
        <v>5571244</v>
      </c>
      <c r="E50" s="60">
        <v>6044.7997400000004</v>
      </c>
      <c r="F50" s="10">
        <v>0.53410962640039339</v>
      </c>
    </row>
    <row r="51" spans="1:6" x14ac:dyDescent="0.2">
      <c r="A51" s="10" t="s">
        <v>1776</v>
      </c>
      <c r="B51" s="10" t="s">
        <v>1777</v>
      </c>
      <c r="C51" s="10" t="s">
        <v>367</v>
      </c>
      <c r="D51" s="54">
        <v>6500000</v>
      </c>
      <c r="E51" s="60">
        <v>5967</v>
      </c>
      <c r="F51" s="10">
        <v>0.52723535564656232</v>
      </c>
    </row>
    <row r="52" spans="1:6" x14ac:dyDescent="0.2">
      <c r="A52" s="10" t="s">
        <v>1778</v>
      </c>
      <c r="B52" s="10" t="s">
        <v>1779</v>
      </c>
      <c r="C52" s="10" t="s">
        <v>1585</v>
      </c>
      <c r="D52" s="54">
        <v>20000000</v>
      </c>
      <c r="E52" s="60">
        <v>5710</v>
      </c>
      <c r="F52" s="10">
        <v>0.50452721312918891</v>
      </c>
    </row>
    <row r="53" spans="1:6" x14ac:dyDescent="0.2">
      <c r="A53" s="10" t="s">
        <v>333</v>
      </c>
      <c r="B53" s="10" t="s">
        <v>334</v>
      </c>
      <c r="C53" s="10" t="s">
        <v>267</v>
      </c>
      <c r="D53" s="54">
        <v>7000000</v>
      </c>
      <c r="E53" s="60">
        <v>4949</v>
      </c>
      <c r="F53" s="10">
        <v>0.43728637088902911</v>
      </c>
    </row>
    <row r="54" spans="1:6" x14ac:dyDescent="0.2">
      <c r="A54" s="10" t="s">
        <v>1654</v>
      </c>
      <c r="B54" s="10" t="s">
        <v>1655</v>
      </c>
      <c r="C54" s="10" t="s">
        <v>1545</v>
      </c>
      <c r="D54" s="54">
        <v>300000</v>
      </c>
      <c r="E54" s="60">
        <v>4077.6</v>
      </c>
      <c r="F54" s="10">
        <v>0.36029074680483031</v>
      </c>
    </row>
    <row r="55" spans="1:6" x14ac:dyDescent="0.2">
      <c r="A55" s="10" t="s">
        <v>1679</v>
      </c>
      <c r="B55" s="10" t="s">
        <v>1680</v>
      </c>
      <c r="C55" s="10" t="s">
        <v>378</v>
      </c>
      <c r="D55" s="54">
        <v>6000000</v>
      </c>
      <c r="E55" s="60">
        <v>3798</v>
      </c>
      <c r="F55" s="10">
        <v>0.33558570148242728</v>
      </c>
    </row>
    <row r="56" spans="1:6" x14ac:dyDescent="0.2">
      <c r="A56" s="10" t="s">
        <v>299</v>
      </c>
      <c r="B56" s="10" t="s">
        <v>300</v>
      </c>
      <c r="C56" s="10" t="s">
        <v>301</v>
      </c>
      <c r="D56" s="54">
        <v>700000</v>
      </c>
      <c r="E56" s="60">
        <v>2747.15</v>
      </c>
      <c r="F56" s="10">
        <v>0.24273413897510535</v>
      </c>
    </row>
    <row r="57" spans="1:6" x14ac:dyDescent="0.2">
      <c r="A57" s="10" t="s">
        <v>1671</v>
      </c>
      <c r="B57" s="10" t="s">
        <v>1672</v>
      </c>
      <c r="C57" s="10" t="s">
        <v>1596</v>
      </c>
      <c r="D57" s="54">
        <v>39070</v>
      </c>
      <c r="E57" s="60">
        <v>1357.428545</v>
      </c>
      <c r="F57" s="10">
        <v>0.11994039243973027</v>
      </c>
    </row>
    <row r="58" spans="1:6" x14ac:dyDescent="0.2">
      <c r="A58" s="10" t="s">
        <v>1631</v>
      </c>
      <c r="B58" s="10" t="s">
        <v>1632</v>
      </c>
      <c r="C58" s="10" t="s">
        <v>367</v>
      </c>
      <c r="D58" s="54">
        <v>400000</v>
      </c>
      <c r="E58" s="60">
        <v>880.2</v>
      </c>
      <c r="F58" s="10">
        <v>7.7773179158723671E-2</v>
      </c>
    </row>
    <row r="59" spans="1:6" x14ac:dyDescent="0.2">
      <c r="A59" s="11" t="s">
        <v>44</v>
      </c>
      <c r="B59" s="10"/>
      <c r="C59" s="10"/>
      <c r="D59" s="54"/>
      <c r="E59" s="61">
        <f xml:space="preserve"> SUM(E7:E58)</f>
        <v>1060378.5334784996</v>
      </c>
      <c r="F59" s="11">
        <f>SUM(F7:F58)</f>
        <v>93.693489729934171</v>
      </c>
    </row>
    <row r="60" spans="1:6" x14ac:dyDescent="0.2">
      <c r="A60" s="10"/>
      <c r="B60" s="10"/>
      <c r="C60" s="10"/>
      <c r="D60" s="54"/>
      <c r="E60" s="60"/>
      <c r="F60" s="10"/>
    </row>
    <row r="61" spans="1:6" x14ac:dyDescent="0.2">
      <c r="A61" s="11" t="s">
        <v>803</v>
      </c>
      <c r="B61" s="10"/>
      <c r="C61" s="10"/>
      <c r="D61" s="54"/>
      <c r="E61" s="60"/>
      <c r="F61" s="10"/>
    </row>
    <row r="62" spans="1:6" x14ac:dyDescent="0.2">
      <c r="A62" s="10" t="s">
        <v>138</v>
      </c>
      <c r="B62" s="10" t="s">
        <v>389</v>
      </c>
      <c r="C62" s="10" t="s">
        <v>367</v>
      </c>
      <c r="D62" s="54">
        <v>73500</v>
      </c>
      <c r="E62" s="60">
        <v>7.3499999999999998E-3</v>
      </c>
      <c r="F62" s="64" t="s">
        <v>804</v>
      </c>
    </row>
    <row r="63" spans="1:6" x14ac:dyDescent="0.2">
      <c r="A63" s="10" t="s">
        <v>138</v>
      </c>
      <c r="B63" s="10" t="s">
        <v>1780</v>
      </c>
      <c r="C63" s="10" t="s">
        <v>272</v>
      </c>
      <c r="D63" s="54">
        <v>45000</v>
      </c>
      <c r="E63" s="60">
        <v>4.4999999999999997E-3</v>
      </c>
      <c r="F63" s="64" t="s">
        <v>804</v>
      </c>
    </row>
    <row r="64" spans="1:6" x14ac:dyDescent="0.2">
      <c r="A64" s="10" t="s">
        <v>1480</v>
      </c>
      <c r="B64" s="10" t="s">
        <v>1481</v>
      </c>
      <c r="C64" s="10" t="s">
        <v>1482</v>
      </c>
      <c r="D64" s="54">
        <v>38000</v>
      </c>
      <c r="E64" s="60">
        <v>3.8E-3</v>
      </c>
      <c r="F64" s="64" t="s">
        <v>804</v>
      </c>
    </row>
    <row r="65" spans="1:6" x14ac:dyDescent="0.2">
      <c r="A65" s="11" t="s">
        <v>44</v>
      </c>
      <c r="B65" s="10"/>
      <c r="C65" s="10"/>
      <c r="D65" s="54"/>
      <c r="E65" s="61">
        <f>SUM(E62:E64)</f>
        <v>1.5650000000000001E-2</v>
      </c>
      <c r="F65" s="11">
        <f>SUM(F62:F64)</f>
        <v>0</v>
      </c>
    </row>
    <row r="66" spans="1:6" x14ac:dyDescent="0.2">
      <c r="A66" s="10"/>
      <c r="B66" s="10"/>
      <c r="C66" s="10"/>
      <c r="D66" s="54"/>
      <c r="E66" s="60"/>
      <c r="F66" s="10"/>
    </row>
    <row r="67" spans="1:6" x14ac:dyDescent="0.2">
      <c r="A67" s="11" t="s">
        <v>44</v>
      </c>
      <c r="B67" s="10"/>
      <c r="C67" s="10"/>
      <c r="D67" s="54"/>
      <c r="E67" s="61">
        <v>1060378.5491284996</v>
      </c>
      <c r="F67" s="11">
        <v>93.693491112745193</v>
      </c>
    </row>
    <row r="68" spans="1:6" x14ac:dyDescent="0.2">
      <c r="A68" s="10"/>
      <c r="B68" s="10"/>
      <c r="C68" s="10"/>
      <c r="D68" s="54"/>
      <c r="E68" s="60"/>
      <c r="F68" s="10"/>
    </row>
    <row r="69" spans="1:6" x14ac:dyDescent="0.2">
      <c r="A69" s="11" t="s">
        <v>49</v>
      </c>
      <c r="B69" s="10"/>
      <c r="C69" s="10"/>
      <c r="D69" s="60"/>
      <c r="E69" s="61">
        <v>71374.080147000001</v>
      </c>
      <c r="F69" s="11">
        <v>6.31</v>
      </c>
    </row>
    <row r="70" spans="1:6" x14ac:dyDescent="0.2">
      <c r="A70" s="10"/>
      <c r="B70" s="10"/>
      <c r="C70" s="10"/>
      <c r="D70" s="60"/>
      <c r="E70" s="60"/>
      <c r="F70" s="10"/>
    </row>
    <row r="71" spans="1:6" x14ac:dyDescent="0.2">
      <c r="A71" s="13" t="s">
        <v>50</v>
      </c>
      <c r="B71" s="7"/>
      <c r="C71" s="7"/>
      <c r="D71" s="66"/>
      <c r="E71" s="62">
        <v>1131752.6292754996</v>
      </c>
      <c r="F71" s="13">
        <f xml:space="preserve"> ROUND(SUM(F67:F70),2)</f>
        <v>100</v>
      </c>
    </row>
    <row r="72" spans="1:6" x14ac:dyDescent="0.2">
      <c r="F72" s="26" t="s">
        <v>1483</v>
      </c>
    </row>
    <row r="73" spans="1:6" x14ac:dyDescent="0.2">
      <c r="A73" s="1" t="s">
        <v>51</v>
      </c>
      <c r="B73" s="3"/>
      <c r="C73" s="3"/>
      <c r="D73" s="3"/>
    </row>
    <row r="74" spans="1:6" x14ac:dyDescent="0.2">
      <c r="A74" s="1" t="s">
        <v>1463</v>
      </c>
      <c r="B74" s="3"/>
      <c r="C74" s="3"/>
      <c r="D74" s="3"/>
    </row>
    <row r="75" spans="1:6" x14ac:dyDescent="0.2">
      <c r="A75" s="1" t="s">
        <v>52</v>
      </c>
      <c r="B75" s="3"/>
      <c r="C75" s="3"/>
      <c r="D75" s="3"/>
    </row>
    <row r="76" spans="1:6" x14ac:dyDescent="0.2">
      <c r="A76" s="3" t="s">
        <v>537</v>
      </c>
      <c r="B76" s="3"/>
      <c r="C76" s="3"/>
      <c r="D76" s="14">
        <v>571.61469999999997</v>
      </c>
    </row>
    <row r="77" spans="1:6" x14ac:dyDescent="0.2">
      <c r="A77" s="3" t="s">
        <v>808</v>
      </c>
      <c r="B77" s="3"/>
      <c r="C77" s="3"/>
      <c r="D77" s="14">
        <v>37.694000000000003</v>
      </c>
    </row>
    <row r="78" spans="1:6" x14ac:dyDescent="0.2">
      <c r="A78" s="3" t="s">
        <v>809</v>
      </c>
      <c r="B78" s="3"/>
      <c r="C78" s="3"/>
      <c r="D78" s="14">
        <v>605.04729999999995</v>
      </c>
    </row>
    <row r="79" spans="1:6" x14ac:dyDescent="0.2">
      <c r="A79" s="3" t="s">
        <v>810</v>
      </c>
      <c r="B79" s="3"/>
      <c r="C79" s="3"/>
      <c r="D79" s="14">
        <v>40.368600000000001</v>
      </c>
    </row>
    <row r="80" spans="1:6" x14ac:dyDescent="0.2">
      <c r="A80" s="3"/>
      <c r="B80" s="3"/>
      <c r="C80" s="3"/>
      <c r="D80" s="14"/>
    </row>
    <row r="81" spans="1:4" x14ac:dyDescent="0.2">
      <c r="A81" s="1" t="s">
        <v>56</v>
      </c>
      <c r="B81" s="3"/>
      <c r="C81" s="3"/>
      <c r="D81" s="3"/>
    </row>
    <row r="82" spans="1:4" x14ac:dyDescent="0.2">
      <c r="A82" s="3" t="s">
        <v>537</v>
      </c>
      <c r="B82" s="3"/>
      <c r="C82" s="3"/>
      <c r="D82" s="14">
        <v>588.02170000000001</v>
      </c>
    </row>
    <row r="83" spans="1:4" x14ac:dyDescent="0.2">
      <c r="A83" s="3" t="s">
        <v>808</v>
      </c>
      <c r="B83" s="3"/>
      <c r="C83" s="3"/>
      <c r="D83" s="14">
        <v>35.907499999999999</v>
      </c>
    </row>
    <row r="84" spans="1:4" x14ac:dyDescent="0.2">
      <c r="A84" s="3" t="s">
        <v>809</v>
      </c>
      <c r="B84" s="3"/>
      <c r="C84" s="3"/>
      <c r="D84" s="14">
        <v>625.21450000000004</v>
      </c>
    </row>
    <row r="85" spans="1:4" x14ac:dyDescent="0.2">
      <c r="A85" s="3" t="s">
        <v>810</v>
      </c>
      <c r="B85" s="3"/>
      <c r="C85" s="3"/>
      <c r="D85" s="14">
        <v>38.836799999999997</v>
      </c>
    </row>
    <row r="86" spans="1:4" x14ac:dyDescent="0.2">
      <c r="A86" s="3"/>
      <c r="B86" s="3"/>
      <c r="C86" s="3"/>
      <c r="D86" s="3"/>
    </row>
    <row r="87" spans="1:4" x14ac:dyDescent="0.2">
      <c r="A87" s="1" t="s">
        <v>57</v>
      </c>
      <c r="B87" s="3"/>
      <c r="C87" s="3"/>
      <c r="D87" s="15" t="s">
        <v>138</v>
      </c>
    </row>
    <row r="88" spans="1:4" x14ac:dyDescent="0.2">
      <c r="A88" s="20" t="s">
        <v>811</v>
      </c>
      <c r="B88" s="21"/>
      <c r="C88" s="85" t="s">
        <v>812</v>
      </c>
      <c r="D88" s="86"/>
    </row>
    <row r="89" spans="1:4" x14ac:dyDescent="0.2">
      <c r="A89" s="87"/>
      <c r="B89" s="88"/>
      <c r="C89" s="22" t="s">
        <v>813</v>
      </c>
      <c r="D89" s="22" t="s">
        <v>814</v>
      </c>
    </row>
    <row r="90" spans="1:4" x14ac:dyDescent="0.2">
      <c r="A90" s="23" t="s">
        <v>808</v>
      </c>
      <c r="B90" s="24"/>
      <c r="C90" s="25">
        <v>2.4348732925000003</v>
      </c>
      <c r="D90" s="25">
        <v>2.4348732925000003</v>
      </c>
    </row>
    <row r="91" spans="1:4" x14ac:dyDescent="0.2">
      <c r="A91" s="23" t="s">
        <v>810</v>
      </c>
      <c r="B91" s="24"/>
      <c r="C91" s="25">
        <v>2.4348732925000003</v>
      </c>
      <c r="D91" s="25">
        <v>2.4348732925000003</v>
      </c>
    </row>
    <row r="92" spans="1:4" x14ac:dyDescent="0.2">
      <c r="A92" s="1"/>
      <c r="B92" s="3"/>
      <c r="C92" s="3"/>
      <c r="D92" s="15"/>
    </row>
    <row r="93" spans="1:4" x14ac:dyDescent="0.2">
      <c r="A93" s="16" t="s">
        <v>1464</v>
      </c>
      <c r="B93" s="3"/>
      <c r="C93" s="3"/>
      <c r="D93" s="59">
        <v>0.12583982675848943</v>
      </c>
    </row>
  </sheetData>
  <mergeCells count="3">
    <mergeCell ref="A1:F1"/>
    <mergeCell ref="C88:D88"/>
    <mergeCell ref="A89:B8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0A599E-EF11-409E-8BA6-7C0460ECA321}"/>
</file>

<file path=customXml/itemProps2.xml><?xml version="1.0" encoding="utf-8"?>
<ds:datastoreItem xmlns:ds="http://schemas.openxmlformats.org/officeDocument/2006/customXml" ds:itemID="{DEFB9961-4F66-41D7-8AFD-B35A53641CD2}"/>
</file>

<file path=customXml/itemProps3.xml><?xml version="1.0" encoding="utf-8"?>
<ds:datastoreItem xmlns:ds="http://schemas.openxmlformats.org/officeDocument/2006/customXml" ds:itemID="{1C991688-F8BB-48BE-B7FF-19616D9331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TIVF</vt:lpstr>
      <vt:lpstr>FITX</vt:lpstr>
      <vt:lpstr>FITF</vt:lpstr>
      <vt:lpstr>FISMF</vt:lpstr>
      <vt:lpstr>FIPF</vt:lpstr>
      <vt:lpstr>FIOF</vt:lpstr>
      <vt:lpstr>FIFEF</vt:lpstr>
      <vt:lpstr>FIEIF</vt:lpstr>
      <vt:lpstr>FIEF</vt:lpstr>
      <vt:lpstr>FIEAF</vt:lpstr>
      <vt:lpstr>FIBF</vt:lpstr>
      <vt:lpstr>FBIF</vt:lpstr>
      <vt:lpstr>FAEF</vt:lpstr>
      <vt:lpstr>FIIF-NSE</vt:lpstr>
      <vt:lpstr>FF</vt:lpstr>
      <vt:lpstr>FIMAS</vt:lpstr>
      <vt:lpstr>FIUS</vt:lpstr>
      <vt:lpstr>FEGF</vt:lpstr>
      <vt:lpstr>FIFOF-50's+</vt:lpstr>
      <vt:lpstr>FIFOF-50's</vt:lpstr>
      <vt:lpstr>FIFOF-40's</vt:lpstr>
      <vt:lpstr>FIFOF-30's</vt:lpstr>
      <vt:lpstr>FIFOF-20's</vt:lpstr>
      <vt:lpstr>TIIOF</vt:lpstr>
      <vt:lpstr>FIUBF</vt:lpstr>
      <vt:lpstr>FISTIP</vt:lpstr>
      <vt:lpstr>FISF</vt:lpstr>
      <vt:lpstr>FIONF</vt:lpstr>
      <vt:lpstr>FILF</vt:lpstr>
      <vt:lpstr>FILDF</vt:lpstr>
      <vt:lpstr>FIGSF</vt:lpstr>
      <vt:lpstr>FBPF</vt:lpstr>
      <vt:lpstr>FIFRF</vt:lpstr>
      <vt:lpstr>FIDA</vt:lpstr>
      <vt:lpstr>FICRF</vt:lpstr>
      <vt:lpstr>FICDF</vt:lpstr>
      <vt:lpstr>FIPP</vt:lpstr>
      <vt:lpstr>FIEHF</vt:lpstr>
      <vt:lpstr>FIDHY</vt:lpstr>
      <vt:lpstr>FIESF</vt:lpstr>
      <vt:lpstr>FMPS6C</vt:lpstr>
      <vt:lpstr>FMPS5F</vt:lpstr>
      <vt:lpstr>FMPS5E</vt:lpstr>
      <vt:lpstr>FMPS5D</vt:lpstr>
      <vt:lpstr>FMPS5C</vt:lpstr>
      <vt:lpstr>FMPS5B</vt:lpstr>
      <vt:lpstr>FMPS5A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NAWP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2019-07-03T05:58:26Z</dcterms:created>
  <dcterms:modified xsi:type="dcterms:W3CDTF">2019-07-08T15:14:10Z</dcterms:modified>
</cp:coreProperties>
</file>